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sfcacuk.sharepoint.com/sites/MyDoc/Funding/Funding Announcements/AY 2026-27/Indicative funding allocations/Universities/Current tables/"/>
    </mc:Choice>
  </mc:AlternateContent>
  <xr:revisionPtr revIDLastSave="0" documentId="8_{E04B46D4-8645-43CB-9769-13A5196B8258}" xr6:coauthVersionLast="47" xr6:coauthVersionMax="47" xr10:uidLastSave="{00000000-0000-0000-0000-000000000000}"/>
  <bookViews>
    <workbookView xWindow="768" yWindow="768" windowWidth="18312" windowHeight="10932" xr2:uid="{B834E878-09EE-4CA5-BEBE-F42AC71362E8}"/>
  </bookViews>
  <sheets>
    <sheet name="T1 - Indicative Budgets Summary" sheetId="25" r:id="rId1"/>
    <sheet name="T2 - Main Teaching Grant" sheetId="21" r:id="rId2"/>
    <sheet name="T3 - Funded Student Places" sheetId="22" r:id="rId3"/>
    <sheet name="T4 - Teaching Grants Summary" sheetId="23" r:id="rId4"/>
    <sheet name="T8 - Capital Maintenance" sheetId="10" r:id="rId5"/>
    <sheet name="T9 - Non-control Consolidation " sheetId="27" r:id="rId6"/>
    <sheet name="T10- Funded Places by Price Grp" sheetId="26" r:id="rId7"/>
  </sheets>
  <externalReferences>
    <externalReference r:id="rId8"/>
    <externalReference r:id="rId9"/>
  </externalReferences>
  <definedNames>
    <definedName name="Add_SG_Subjs">'[1]A2c - Add SG FPs'!$O$139:$Q$160</definedName>
    <definedName name="check" localSheetId="0" hidden="1">{"'Page1'!$E$11:$AJ$51","'Page1'!$A$1"}</definedName>
    <definedName name="check" localSheetId="6" hidden="1">{"'Page1'!$E$11:$AJ$51","'Page1'!$A$1"}</definedName>
    <definedName name="check" localSheetId="1" hidden="1">{"'Page1'!$E$11:$AJ$51","'Page1'!$A$1"}</definedName>
    <definedName name="check" localSheetId="2" hidden="1">{"'Page1'!$E$11:$AJ$51","'Page1'!$A$1"}</definedName>
    <definedName name="check" localSheetId="3" hidden="1">{"'Page1'!$E$11:$AJ$51","'Page1'!$A$1"}</definedName>
    <definedName name="check" localSheetId="5" hidden="1">{"'Page1'!$E$11:$AJ$51","'Page1'!$A$1"}</definedName>
    <definedName name="check" hidden="1">{"'Page1'!$E$11:$AJ$51","'Page1'!$A$1"}</definedName>
    <definedName name="DSP_Budget">'[2]Disabled Students Premium'!$D$36</definedName>
    <definedName name="DSP_Budget_Last_Year">'[2]Disabled Students Premium'!$D$32</definedName>
    <definedName name="DSP_Min_Grant">'[2]Disabled Students Premium'!$D$37</definedName>
    <definedName name="DSP_Min_Grant_Last_Year">'[2]Disabled Students Premium'!$D$33</definedName>
    <definedName name="First_Deg_Fee">[2]Parameters!$C$6</definedName>
    <definedName name="Fixed_Alloc_Total">'[2]Disabled Students Premium'!$F$26</definedName>
    <definedName name="HTML_CodePage" hidden="1">1252</definedName>
    <definedName name="HTML_Control" localSheetId="0" hidden="1">{"'Page1'!$E$11:$AJ$51","'Page1'!$A$1"}</definedName>
    <definedName name="HTML_Control" localSheetId="6" hidden="1">{"'Page1'!$E$11:$AJ$51","'Page1'!$A$1"}</definedName>
    <definedName name="HTML_Control" localSheetId="1" hidden="1">{"'Page1'!$E$11:$AJ$51","'Page1'!$A$1"}</definedName>
    <definedName name="HTML_Control" localSheetId="2" hidden="1">{"'Page1'!$E$11:$AJ$51","'Page1'!$A$1"}</definedName>
    <definedName name="HTML_Control" localSheetId="3" hidden="1">{"'Page1'!$E$11:$AJ$51","'Page1'!$A$1"}</definedName>
    <definedName name="HTML_Control" localSheetId="4" hidden="1">{"'Page1'!$E$11:$AJ$51","'Page1'!$A$1"}</definedName>
    <definedName name="HTML_Control" localSheetId="5" hidden="1">{"'Page1'!$E$11:$AJ$51","'Page1'!$A$1"}</definedName>
    <definedName name="HTML_Control" hidden="1">{"'Page1'!$E$11:$AJ$51","'Page1'!$A$1"}</definedName>
    <definedName name="HTML_Description" hidden="1">""</definedName>
    <definedName name="HTML_Email" hidden="1">""</definedName>
    <definedName name="HTML_Header" hidden="1">"Page1"</definedName>
    <definedName name="HTML_LastUpdate" hidden="1">"07/10/1999"</definedName>
    <definedName name="HTML_LineAfter" hidden="1">TRUE</definedName>
    <definedName name="HTML_LineBefore" hidden="1">TRUE</definedName>
    <definedName name="HTML_Name" hidden="1">"ISU"</definedName>
    <definedName name="HTML_OBDlg2" hidden="1">TRUE</definedName>
    <definedName name="HTML_OBDlg4" hidden="1">TRUE</definedName>
    <definedName name="HTML_OS" hidden="1">0</definedName>
    <definedName name="HTML_PathFile" hidden="1">"c:\windows\desktop\MyHTML.htm"</definedName>
    <definedName name="HTML_Title" hidden="1">"CONVFACT"</definedName>
    <definedName name="Insts">'[2]Institution Codes'!$A$5:$B$24</definedName>
    <definedName name="Non_Control_FPs_Per_Change">[2]Parameters!#REF!</definedName>
    <definedName name="Other_UG_Fee">[2]Parameters!$C$7</definedName>
    <definedName name="OU_DSP">'[2]Disabled Students Premium'!$D$38</definedName>
    <definedName name="OU_DSP_Last_Year">'[2]Disabled Students Premium'!$D$34</definedName>
    <definedName name="PG_Fee">[2]Parameters!$C$8</definedName>
    <definedName name="Prices">[2]Parameters!$A$17:$C$22</definedName>
    <definedName name="Prices_Per_Chge">[2]Parameters!$D$24</definedName>
    <definedName name="_xlnm.Print_Area" localSheetId="0">'T1 - Indicative Budgets Summary'!$A$1:$F$38</definedName>
    <definedName name="_xlnm.Print_Area" localSheetId="6">'T10- Funded Places by Price Grp'!$A$1:$O$26,'T10- Funded Places by Price Grp'!$Q$1:$X$26</definedName>
    <definedName name="_xlnm.Print_Area" localSheetId="1">'T2 - Main Teaching Grant'!$A$1:$G$25</definedName>
    <definedName name="_xlnm.Print_Area" localSheetId="2">'T3 - Funded Student Places'!$A$1:$D$25</definedName>
    <definedName name="_xlnm.Print_Area" localSheetId="3">'T4 - Teaching Grants Summary'!$A$1:$G$25</definedName>
    <definedName name="_xlnm.Print_Area" localSheetId="4">'T8 - Capital Maintenance'!$A$1:$C$25</definedName>
    <definedName name="_xlnm.Print_Area" localSheetId="5">'T9 - Non-control Consolidation '!$A$1:$F$25</definedName>
    <definedName name="RUK_Max_Fee">[2]Parameters!$C$10</definedName>
    <definedName name="SSI_Per_Chge">'[1]SSI Grant'!$C$12</definedName>
    <definedName name="T_Grants_Per_Change">[2]Parameters!$E$28</definedName>
    <definedName name="T_Grants_Per_Chge">[1]Parameters!$D$31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5" l="1"/>
  <c r="E30" i="25"/>
  <c r="E31" i="25"/>
  <c r="B36" i="25"/>
  <c r="C36" i="25"/>
  <c r="D36" i="25" s="1"/>
  <c r="E36" i="25" s="1"/>
  <c r="C33" i="25"/>
  <c r="B33" i="25"/>
  <c r="D33" i="25" s="1"/>
  <c r="D32" i="25"/>
  <c r="E32" i="25" s="1"/>
  <c r="D31" i="25"/>
  <c r="D30" i="25"/>
  <c r="D23" i="25"/>
  <c r="E23" i="25" s="1"/>
  <c r="B21" i="25"/>
  <c r="D20" i="25"/>
  <c r="E20" i="25" s="1"/>
  <c r="D19" i="25"/>
  <c r="E19" i="25" s="1"/>
  <c r="C18" i="25"/>
  <c r="D18" i="25" s="1"/>
  <c r="E18" i="25" s="1"/>
  <c r="D16" i="25"/>
  <c r="E16" i="25" s="1"/>
  <c r="D14" i="25"/>
  <c r="E14" i="25" s="1"/>
  <c r="D12" i="25"/>
  <c r="E12" i="25" s="1"/>
  <c r="D11" i="25"/>
  <c r="E11" i="25" s="1"/>
  <c r="D10" i="25"/>
  <c r="E10" i="25" s="1"/>
  <c r="C9" i="25"/>
  <c r="C13" i="25" s="1"/>
  <c r="B9" i="25"/>
  <c r="B13" i="25" s="1"/>
  <c r="B15" i="25" s="1"/>
  <c r="D8" i="25"/>
  <c r="D7" i="25"/>
  <c r="E7" i="25" s="1"/>
  <c r="C15" i="25" l="1"/>
  <c r="D15" i="25" s="1"/>
  <c r="E15" i="25" s="1"/>
  <c r="D13" i="25"/>
  <c r="E13" i="25" s="1"/>
  <c r="C21" i="25"/>
  <c r="D21" i="25" s="1"/>
  <c r="E21" i="25" s="1"/>
  <c r="D9" i="25"/>
  <c r="E9" i="25" s="1"/>
</calcChain>
</file>

<file path=xl/sharedStrings.xml><?xml version="1.0" encoding="utf-8"?>
<sst xmlns="http://schemas.openxmlformats.org/spreadsheetml/2006/main" count="279" uniqueCount="99">
  <si>
    <t>University sector - summary of overall indicative budgets for 2026-27</t>
  </si>
  <si>
    <t>Table 1</t>
  </si>
  <si>
    <t>Grant</t>
  </si>
  <si>
    <t>AY 2025-26</t>
  </si>
  <si>
    <t>AY 2026-27
indicative</t>
  </si>
  <si>
    <t>Change from
AY 2025-26</t>
  </si>
  <si>
    <t>Percentage
change from
AY 2025-26</t>
  </si>
  <si>
    <t>£'000</t>
  </si>
  <si>
    <t>%</t>
  </si>
  <si>
    <t>Teaching</t>
  </si>
  <si>
    <t>Main Teaching Grant</t>
  </si>
  <si>
    <t>Additional grant for AY 2026-27</t>
  </si>
  <si>
    <t>-</t>
  </si>
  <si>
    <t>Total Main Teaching Grant</t>
  </si>
  <si>
    <t>Small Specialist Institutions Grant</t>
  </si>
  <si>
    <t>Widening Access &amp; Retention Funding</t>
  </si>
  <si>
    <t>Disabled Students Premium</t>
  </si>
  <si>
    <t>Total Teaching funding allocated to universities</t>
  </si>
  <si>
    <t>Fee Anomalies</t>
  </si>
  <si>
    <t>Total Teaching</t>
  </si>
  <si>
    <t>Scottish Wider Access Programme</t>
  </si>
  <si>
    <t>Research &amp; Innovation</t>
  </si>
  <si>
    <t>Research Excellence Grant</t>
  </si>
  <si>
    <t>Research Postgraduate Grant</t>
  </si>
  <si>
    <t>Knowledge Exchange &amp; Innovation Fund</t>
  </si>
  <si>
    <t>Total Research &amp; Innovation</t>
  </si>
  <si>
    <t>Innovation Centres</t>
  </si>
  <si>
    <t>Additional Scottish Government funded student places</t>
  </si>
  <si>
    <t>TBC</t>
  </si>
  <si>
    <t>FY 2025-26</t>
  </si>
  <si>
    <t>FY 2026-27</t>
  </si>
  <si>
    <t>Change from
FY 2025-26</t>
  </si>
  <si>
    <t>Percentage
change from
FY 2025-26</t>
  </si>
  <si>
    <t>Capital</t>
  </si>
  <si>
    <t>Capital Maintenance Grant</t>
  </si>
  <si>
    <t>Edinburgh Medical School PFI</t>
  </si>
  <si>
    <t>HE Research Capital (SFC match)</t>
  </si>
  <si>
    <t>Total Capital</t>
  </si>
  <si>
    <t>Additional ring-fenced funding - Capital</t>
  </si>
  <si>
    <t>HE Research Capital (DSIT)</t>
  </si>
  <si>
    <t>Indicative Main Teaching Grant for AY 2026-27</t>
  </si>
  <si>
    <t>Table 2</t>
  </si>
  <si>
    <t>Institution</t>
  </si>
  <si>
    <t>Main
Teaching
Grant for
AY 2025-26</t>
  </si>
  <si>
    <t>Main
Teaching
Grant for
AY 2026-27
before
changes to
funded places</t>
  </si>
  <si>
    <t>Additional
funding for
MOptometry</t>
  </si>
  <si>
    <t>Compensation
for expensive
strategically
important
subjects</t>
  </si>
  <si>
    <t>Additional
funding to
ensure
minimum
percentage
increase</t>
  </si>
  <si>
    <t>Indicative
Main
Teaching
Grant for
AY 2026-27</t>
  </si>
  <si>
    <t>£</t>
  </si>
  <si>
    <t>Aberdeen, University of</t>
  </si>
  <si>
    <t>Abertay University</t>
  </si>
  <si>
    <t>Dundee, University of</t>
  </si>
  <si>
    <t>Edinburgh Napier University</t>
  </si>
  <si>
    <t>Edinburgh, University of</t>
  </si>
  <si>
    <t>Glasgow Caledonian University</t>
  </si>
  <si>
    <t>Glasgow School of Art</t>
  </si>
  <si>
    <t>Glasgow, University of</t>
  </si>
  <si>
    <t>Heriot-Watt University</t>
  </si>
  <si>
    <t>Highlands &amp; Islands, University of the</t>
  </si>
  <si>
    <t>Open University in Scotland</t>
  </si>
  <si>
    <t>Queen Margaret University, Edinburgh</t>
  </si>
  <si>
    <t>Robert Gordon University</t>
  </si>
  <si>
    <t>Royal Conservatoire of Scotland</t>
  </si>
  <si>
    <t>SRUC</t>
  </si>
  <si>
    <t>St Andrews, University of</t>
  </si>
  <si>
    <t>Stirling, University of</t>
  </si>
  <si>
    <t>Strathclyde, University of</t>
  </si>
  <si>
    <t>West of Scotland, University of the</t>
  </si>
  <si>
    <t>Total</t>
  </si>
  <si>
    <t>Indicative Funded Student Places for AY 2026-27</t>
  </si>
  <si>
    <t>Table 3</t>
  </si>
  <si>
    <t>Final
published
funded
places for
AY 2025-26</t>
  </si>
  <si>
    <t>Transfer of
funded
places for
AY 2025-26</t>
  </si>
  <si>
    <t>Indicative
funded
places for
AY 2026-27</t>
  </si>
  <si>
    <t>FTE</t>
  </si>
  <si>
    <t>Indicative Grants for Teaching for AY 2026-27</t>
  </si>
  <si>
    <t>Table 4</t>
  </si>
  <si>
    <t>Total
Teaching
grants for
AY 2025-26</t>
  </si>
  <si>
    <t>Indicative
Main
Teaching
Grant</t>
  </si>
  <si>
    <t>Indicative
Small
Specialist
Institution
Grant</t>
  </si>
  <si>
    <t>Indicative
Widening
Access &amp;
Retention
Funding</t>
  </si>
  <si>
    <t>Indicative
Disabled
Students
Premium</t>
  </si>
  <si>
    <t>Indicative
total
Teaching
grants for
AY 2026-27</t>
  </si>
  <si>
    <t>Indicative Capital Maintenance Grant for FY 2026-27</t>
  </si>
  <si>
    <t>Table 8</t>
  </si>
  <si>
    <t>Capital
Maintenance
Grant for
FY 2025-26</t>
  </si>
  <si>
    <t>Indicative
Capital
Maintenance
Grant for
FY 2026-27</t>
  </si>
  <si>
    <t>Indicative Consolidation student numbers for non-controlled subject areas for AY 2026-27</t>
  </si>
  <si>
    <t>Table 9</t>
  </si>
  <si>
    <t>Full-time &amp; sandwich undergraduate students eligible for funding in the non-controlled subject areas</t>
  </si>
  <si>
    <t>Indicative
Consolidation
number for
AY 2026-27</t>
  </si>
  <si>
    <t>Indicative funded student places to subject price groups for AY 2026-27</t>
  </si>
  <si>
    <t>Table 10</t>
  </si>
  <si>
    <t>Indicative funded student places to subject price groups for AY 2026-27 (cont.)</t>
  </si>
  <si>
    <t>Non-controlled places funded by SFC</t>
  </si>
  <si>
    <t>Controlled places funded by SFC</t>
  </si>
  <si>
    <t>Total places funded by SFC</t>
  </si>
  <si>
    <t>Highlands and Islands, University of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</si>
</sst>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(0\)"/>
    <numFmt numFmtId="165" formatCode="#,##0\ \ ;\-#,##0\ \ ;\-\ \ "/>
    <numFmt numFmtId="166" formatCode="#,##0.0\ \ ;\-#,##0.0\ \ ;\-\ \ "/>
    <numFmt numFmtId="167" formatCode="0.0%\ \ ;\-0.0%\ \ ;\-\ \ "/>
    <numFmt numFmtId="168" formatCode="\(0\)\ \ \ "/>
    <numFmt numFmtId="169" formatCode="0.0%"/>
    <numFmt numFmtId="170" formatCode="#,##0.000\ \ ;\-#,##0.000\ \ ;\-\ \ 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.5"/>
      <color rgb="FF000000"/>
      <name val="Calibri"/>
      <family val="2"/>
    </font>
    <font>
      <b/>
      <sz val="11.5"/>
      <color theme="1"/>
      <name val="Calibri"/>
      <family val="2"/>
    </font>
    <font>
      <b/>
      <sz val="12"/>
      <color theme="1"/>
      <name val="Aptos Narrow"/>
      <family val="2"/>
      <scheme val="minor"/>
    </font>
    <font>
      <sz val="11"/>
      <color rgb="FFFF0000"/>
      <name val="Calibri"/>
      <family val="2"/>
    </font>
    <font>
      <i/>
      <sz val="11"/>
      <color theme="1"/>
      <name val="Aptos Narrow"/>
      <family val="2"/>
      <scheme val="minor"/>
    </font>
    <font>
      <b/>
      <i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theme="1"/>
      <name val="Calibri"/>
      <family val="2"/>
    </font>
    <font>
      <b/>
      <sz val="10.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0" fillId="0" borderId="0"/>
    <xf numFmtId="0" fontId="5" fillId="0" borderId="0"/>
    <xf numFmtId="9" fontId="1" fillId="0" borderId="0" applyFont="0" applyFill="0" applyBorder="0" applyAlignment="0" applyProtection="0"/>
    <xf numFmtId="0" fontId="9" fillId="0" borderId="0"/>
  </cellStyleXfs>
  <cellXfs count="262"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0" xfId="2" applyFont="1" applyAlignment="1">
      <alignment horizontal="right"/>
    </xf>
    <xf numFmtId="0" fontId="6" fillId="0" borderId="0" xfId="1" applyFont="1"/>
    <xf numFmtId="0" fontId="6" fillId="2" borderId="0" xfId="1" applyFont="1" applyFill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164" fontId="4" fillId="0" borderId="7" xfId="1" quotePrefix="1" applyNumberFormat="1" applyFont="1" applyBorder="1" applyAlignment="1">
      <alignment horizontal="center" vertical="center"/>
    </xf>
    <xf numFmtId="164" fontId="4" fillId="0" borderId="8" xfId="1" quotePrefix="1" applyNumberFormat="1" applyFont="1" applyBorder="1" applyAlignment="1">
      <alignment horizontal="center" vertical="center"/>
    </xf>
    <xf numFmtId="164" fontId="4" fillId="0" borderId="9" xfId="1" quotePrefix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left" indent="1"/>
    </xf>
    <xf numFmtId="165" fontId="6" fillId="0" borderId="4" xfId="1" applyNumberFormat="1" applyFont="1" applyBorder="1"/>
    <xf numFmtId="165" fontId="6" fillId="0" borderId="5" xfId="1" applyNumberFormat="1" applyFont="1" applyBorder="1"/>
    <xf numFmtId="165" fontId="4" fillId="0" borderId="6" xfId="1" applyNumberFormat="1" applyFont="1" applyBorder="1"/>
    <xf numFmtId="0" fontId="6" fillId="0" borderId="10" xfId="3" applyFont="1" applyBorder="1" applyAlignment="1">
      <alignment horizontal="left" indent="1"/>
    </xf>
    <xf numFmtId="0" fontId="4" fillId="0" borderId="11" xfId="1" applyFont="1" applyBorder="1" applyAlignment="1">
      <alignment horizontal="left" vertical="center" indent="1"/>
    </xf>
    <xf numFmtId="165" fontId="4" fillId="0" borderId="12" xfId="1" applyNumberFormat="1" applyFont="1" applyBorder="1" applyAlignment="1">
      <alignment vertical="center"/>
    </xf>
    <xf numFmtId="165" fontId="4" fillId="0" borderId="13" xfId="1" applyNumberFormat="1" applyFont="1" applyBorder="1" applyAlignment="1">
      <alignment vertical="center"/>
    </xf>
    <xf numFmtId="165" fontId="4" fillId="0" borderId="14" xfId="1" applyNumberFormat="1" applyFont="1" applyBorder="1" applyAlignment="1">
      <alignment vertical="center"/>
    </xf>
    <xf numFmtId="0" fontId="6" fillId="0" borderId="0" xfId="2" applyFont="1"/>
    <xf numFmtId="0" fontId="6" fillId="2" borderId="0" xfId="2" applyFont="1" applyFill="1"/>
    <xf numFmtId="0" fontId="4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164" fontId="4" fillId="0" borderId="8" xfId="2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left" indent="1"/>
    </xf>
    <xf numFmtId="166" fontId="6" fillId="0" borderId="5" xfId="2" applyNumberFormat="1" applyFont="1" applyBorder="1"/>
    <xf numFmtId="0" fontId="6" fillId="0" borderId="4" xfId="3" applyFont="1" applyBorder="1" applyAlignment="1">
      <alignment horizontal="left" indent="1"/>
    </xf>
    <xf numFmtId="0" fontId="4" fillId="0" borderId="12" xfId="1" applyFont="1" applyBorder="1" applyAlignment="1">
      <alignment horizontal="left" vertical="center" indent="1"/>
    </xf>
    <xf numFmtId="166" fontId="4" fillId="0" borderId="13" xfId="2" applyNumberFormat="1" applyFont="1" applyBorder="1" applyAlignment="1">
      <alignment vertical="center"/>
    </xf>
    <xf numFmtId="164" fontId="6" fillId="0" borderId="4" xfId="1" quotePrefix="1" applyNumberFormat="1" applyFont="1" applyBorder="1"/>
    <xf numFmtId="0" fontId="2" fillId="0" borderId="0" xfId="4" applyFont="1"/>
    <xf numFmtId="0" fontId="7" fillId="0" borderId="0" xfId="4" applyFont="1" applyAlignment="1">
      <alignment horizontal="right"/>
    </xf>
    <xf numFmtId="0" fontId="2" fillId="2" borderId="0" xfId="4" applyFont="1" applyFill="1"/>
    <xf numFmtId="0" fontId="7" fillId="0" borderId="3" xfId="4" applyFont="1" applyBorder="1" applyAlignment="1">
      <alignment horizontal="center" vertical="top" wrapText="1"/>
    </xf>
    <xf numFmtId="0" fontId="7" fillId="0" borderId="15" xfId="4" applyFont="1" applyBorder="1" applyAlignment="1">
      <alignment horizontal="center" vertical="top" wrapText="1"/>
    </xf>
    <xf numFmtId="0" fontId="7" fillId="0" borderId="16" xfId="4" applyFont="1" applyBorder="1" applyAlignment="1">
      <alignment horizontal="center" vertical="top" wrapText="1"/>
    </xf>
    <xf numFmtId="0" fontId="7" fillId="0" borderId="2" xfId="4" applyFont="1" applyBorder="1" applyAlignment="1">
      <alignment horizontal="center" vertical="top" wrapText="1"/>
    </xf>
    <xf numFmtId="0" fontId="7" fillId="0" borderId="17" xfId="2" applyFont="1" applyBorder="1" applyAlignment="1">
      <alignment horizontal="center" vertical="top" wrapText="1"/>
    </xf>
    <xf numFmtId="0" fontId="7" fillId="0" borderId="0" xfId="4" applyFont="1" applyAlignment="1">
      <alignment horizontal="center" vertical="center"/>
    </xf>
    <xf numFmtId="0" fontId="7" fillId="0" borderId="18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164" fontId="7" fillId="0" borderId="9" xfId="4" applyNumberFormat="1" applyFont="1" applyBorder="1" applyAlignment="1">
      <alignment horizontal="center" vertical="center"/>
    </xf>
    <xf numFmtId="164" fontId="7" fillId="0" borderId="20" xfId="4" applyNumberFormat="1" applyFont="1" applyBorder="1" applyAlignment="1">
      <alignment horizontal="center" vertical="center"/>
    </xf>
    <xf numFmtId="164" fontId="7" fillId="0" borderId="8" xfId="4" applyNumberFormat="1" applyFont="1" applyBorder="1" applyAlignment="1">
      <alignment horizontal="center" vertical="center"/>
    </xf>
    <xf numFmtId="164" fontId="7" fillId="0" borderId="21" xfId="2" applyNumberFormat="1" applyFont="1" applyBorder="1" applyAlignment="1">
      <alignment horizontal="center" vertical="center"/>
    </xf>
    <xf numFmtId="165" fontId="2" fillId="0" borderId="0" xfId="4" applyNumberFormat="1" applyFont="1"/>
    <xf numFmtId="165" fontId="2" fillId="0" borderId="22" xfId="4" applyNumberFormat="1" applyFont="1" applyBorder="1"/>
    <xf numFmtId="165" fontId="7" fillId="0" borderId="6" xfId="4" applyNumberFormat="1" applyFont="1" applyBorder="1"/>
    <xf numFmtId="165" fontId="2" fillId="0" borderId="5" xfId="4" applyNumberFormat="1" applyFont="1" applyBorder="1"/>
    <xf numFmtId="165" fontId="7" fillId="0" borderId="14" xfId="4" applyNumberFormat="1" applyFont="1" applyBorder="1" applyAlignment="1">
      <alignment vertical="center"/>
    </xf>
    <xf numFmtId="165" fontId="7" fillId="0" borderId="23" xfId="4" applyNumberFormat="1" applyFont="1" applyBorder="1" applyAlignment="1">
      <alignment vertical="center"/>
    </xf>
    <xf numFmtId="165" fontId="7" fillId="0" borderId="13" xfId="4" applyNumberFormat="1" applyFont="1" applyBorder="1" applyAlignment="1">
      <alignment vertical="center"/>
    </xf>
    <xf numFmtId="0" fontId="2" fillId="2" borderId="0" xfId="0" applyFont="1" applyFill="1"/>
    <xf numFmtId="165" fontId="6" fillId="0" borderId="6" xfId="1" applyNumberFormat="1" applyFont="1" applyBorder="1"/>
    <xf numFmtId="0" fontId="4" fillId="0" borderId="0" xfId="2" applyFont="1"/>
    <xf numFmtId="0" fontId="4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left" indent="1"/>
    </xf>
    <xf numFmtId="165" fontId="6" fillId="0" borderId="6" xfId="2" applyNumberFormat="1" applyFont="1" applyBorder="1"/>
    <xf numFmtId="0" fontId="4" fillId="0" borderId="12" xfId="2" applyFont="1" applyBorder="1" applyAlignment="1">
      <alignment horizontal="left" vertical="center" indent="1"/>
    </xf>
    <xf numFmtId="165" fontId="4" fillId="0" borderId="14" xfId="2" applyNumberFormat="1" applyFont="1" applyBorder="1" applyAlignment="1">
      <alignment vertical="center"/>
    </xf>
    <xf numFmtId="167" fontId="6" fillId="0" borderId="19" xfId="1" applyNumberFormat="1" applyFont="1" applyBorder="1"/>
    <xf numFmtId="167" fontId="4" fillId="0" borderId="24" xfId="1" applyNumberFormat="1" applyFont="1" applyBorder="1" applyAlignment="1">
      <alignment vertical="center"/>
    </xf>
    <xf numFmtId="167" fontId="6" fillId="0" borderId="31" xfId="1" applyNumberFormat="1" applyFont="1" applyBorder="1"/>
    <xf numFmtId="0" fontId="4" fillId="0" borderId="0" xfId="5" applyFont="1" applyAlignment="1">
      <alignment horizontal="right"/>
    </xf>
    <xf numFmtId="0" fontId="6" fillId="0" borderId="0" xfId="5" applyFont="1"/>
    <xf numFmtId="0" fontId="4" fillId="0" borderId="3" xfId="5" applyFont="1" applyBorder="1" applyAlignment="1">
      <alignment horizontal="center" vertical="top" wrapText="1"/>
    </xf>
    <xf numFmtId="165" fontId="6" fillId="0" borderId="29" xfId="2" applyNumberFormat="1" applyFont="1" applyBorder="1"/>
    <xf numFmtId="0" fontId="4" fillId="0" borderId="26" xfId="1" applyFont="1" applyBorder="1" applyAlignment="1">
      <alignment horizontal="center" vertical="top" wrapText="1"/>
    </xf>
    <xf numFmtId="0" fontId="4" fillId="0" borderId="4" xfId="1" applyFont="1" applyBorder="1" applyAlignment="1">
      <alignment vertical="center"/>
    </xf>
    <xf numFmtId="0" fontId="4" fillId="0" borderId="25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/>
    </xf>
    <xf numFmtId="164" fontId="4" fillId="0" borderId="27" xfId="2" applyNumberFormat="1" applyFont="1" applyBorder="1" applyAlignment="1">
      <alignment horizontal="center" vertical="center"/>
    </xf>
    <xf numFmtId="166" fontId="4" fillId="0" borderId="28" xfId="2" applyNumberFormat="1" applyFont="1" applyBorder="1"/>
    <xf numFmtId="166" fontId="4" fillId="0" borderId="30" xfId="2" applyNumberFormat="1" applyFont="1" applyBorder="1" applyAlignment="1">
      <alignment vertical="center"/>
    </xf>
    <xf numFmtId="0" fontId="7" fillId="0" borderId="17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center" vertical="center"/>
    </xf>
    <xf numFmtId="164" fontId="7" fillId="0" borderId="21" xfId="13" applyNumberFormat="1" applyFont="1" applyBorder="1" applyAlignment="1">
      <alignment horizontal="center" vertical="center"/>
    </xf>
    <xf numFmtId="167" fontId="6" fillId="0" borderId="19" xfId="13" applyNumberFormat="1" applyFont="1" applyBorder="1"/>
    <xf numFmtId="167" fontId="7" fillId="0" borderId="24" xfId="13" applyNumberFormat="1" applyFont="1" applyBorder="1" applyAlignment="1">
      <alignment vertical="center"/>
    </xf>
    <xf numFmtId="0" fontId="4" fillId="0" borderId="19" xfId="2" applyFont="1" applyBorder="1" applyAlignment="1">
      <alignment horizontal="center" vertical="center"/>
    </xf>
    <xf numFmtId="0" fontId="4" fillId="0" borderId="19" xfId="13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top" wrapText="1"/>
    </xf>
    <xf numFmtId="164" fontId="4" fillId="0" borderId="27" xfId="1" quotePrefix="1" applyNumberFormat="1" applyFont="1" applyBorder="1" applyAlignment="1">
      <alignment horizontal="center" vertical="center"/>
    </xf>
    <xf numFmtId="167" fontId="2" fillId="0" borderId="28" xfId="0" applyNumberFormat="1" applyFont="1" applyBorder="1"/>
    <xf numFmtId="167" fontId="7" fillId="0" borderId="30" xfId="0" applyNumberFormat="1" applyFont="1" applyBorder="1" applyAlignment="1">
      <alignment vertical="center"/>
    </xf>
    <xf numFmtId="0" fontId="4" fillId="0" borderId="26" xfId="5" applyFont="1" applyBorder="1" applyAlignment="1">
      <alignment horizontal="center" vertical="top" wrapText="1"/>
    </xf>
    <xf numFmtId="0" fontId="4" fillId="0" borderId="32" xfId="2" applyFont="1" applyBorder="1" applyAlignment="1">
      <alignment horizontal="center" vertical="center"/>
    </xf>
    <xf numFmtId="164" fontId="4" fillId="0" borderId="20" xfId="1" quotePrefix="1" applyNumberFormat="1" applyFont="1" applyBorder="1" applyAlignment="1">
      <alignment horizontal="center" vertical="center"/>
    </xf>
    <xf numFmtId="165" fontId="6" fillId="0" borderId="33" xfId="2" applyNumberFormat="1" applyFont="1" applyBorder="1"/>
    <xf numFmtId="165" fontId="6" fillId="0" borderId="32" xfId="2" applyNumberFormat="1" applyFont="1" applyBorder="1"/>
    <xf numFmtId="165" fontId="4" fillId="0" borderId="34" xfId="2" applyNumberFormat="1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13" fillId="0" borderId="0" xfId="0" applyFont="1"/>
    <xf numFmtId="0" fontId="7" fillId="0" borderId="0" xfId="0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1" fillId="2" borderId="0" xfId="0" applyFont="1" applyFill="1"/>
    <xf numFmtId="0" fontId="7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top"/>
    </xf>
    <xf numFmtId="0" fontId="7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6" fillId="0" borderId="4" xfId="0" applyFont="1" applyBorder="1"/>
    <xf numFmtId="0" fontId="7" fillId="3" borderId="5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8" fontId="7" fillId="0" borderId="7" xfId="0" applyNumberFormat="1" applyFont="1" applyBorder="1" applyAlignment="1">
      <alignment horizontal="center" vertical="center"/>
    </xf>
    <xf numFmtId="168" fontId="7" fillId="3" borderId="8" xfId="0" applyNumberFormat="1" applyFont="1" applyFill="1" applyBorder="1" applyAlignment="1">
      <alignment horizontal="center" vertical="center"/>
    </xf>
    <xf numFmtId="168" fontId="7" fillId="0" borderId="27" xfId="0" applyNumberFormat="1" applyFont="1" applyBorder="1" applyAlignment="1">
      <alignment horizontal="center" vertical="center"/>
    </xf>
    <xf numFmtId="168" fontId="7" fillId="0" borderId="20" xfId="0" applyNumberFormat="1" applyFont="1" applyBorder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2" fillId="3" borderId="5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 indent="2"/>
    </xf>
    <xf numFmtId="165" fontId="2" fillId="3" borderId="5" xfId="0" applyNumberFormat="1" applyFont="1" applyFill="1" applyBorder="1" applyAlignment="1">
      <alignment vertical="center"/>
    </xf>
    <xf numFmtId="165" fontId="2" fillId="0" borderId="28" xfId="0" applyNumberFormat="1" applyFont="1" applyBorder="1" applyAlignment="1">
      <alignment vertical="center"/>
    </xf>
    <xf numFmtId="165" fontId="2" fillId="0" borderId="32" xfId="0" applyNumberFormat="1" applyFont="1" applyBorder="1" applyAlignment="1">
      <alignment vertical="center"/>
    </xf>
    <xf numFmtId="169" fontId="2" fillId="0" borderId="6" xfId="15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0" fontId="2" fillId="0" borderId="4" xfId="0" applyFont="1" applyBorder="1" applyAlignment="1">
      <alignment horizontal="left" vertical="center" wrapText="1" indent="2"/>
    </xf>
    <xf numFmtId="169" fontId="2" fillId="0" borderId="6" xfId="15" quotePrefix="1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left" vertical="center" wrapText="1" indent="2"/>
    </xf>
    <xf numFmtId="165" fontId="7" fillId="3" borderId="8" xfId="0" applyNumberFormat="1" applyFont="1" applyFill="1" applyBorder="1" applyAlignment="1">
      <alignment vertical="center"/>
    </xf>
    <xf numFmtId="165" fontId="7" fillId="0" borderId="27" xfId="0" applyNumberFormat="1" applyFont="1" applyBorder="1" applyAlignment="1">
      <alignment vertical="center"/>
    </xf>
    <xf numFmtId="165" fontId="7" fillId="0" borderId="20" xfId="0" applyNumberFormat="1" applyFont="1" applyBorder="1" applyAlignment="1">
      <alignment vertical="center"/>
    </xf>
    <xf numFmtId="169" fontId="7" fillId="0" borderId="9" xfId="15" applyNumberFormat="1" applyFont="1" applyFill="1" applyBorder="1" applyAlignment="1">
      <alignment vertical="center"/>
    </xf>
    <xf numFmtId="0" fontId="7" fillId="0" borderId="7" xfId="0" applyFont="1" applyBorder="1" applyAlignment="1">
      <alignment horizontal="left" vertical="center" indent="2"/>
    </xf>
    <xf numFmtId="165" fontId="7" fillId="0" borderId="32" xfId="0" applyNumberFormat="1" applyFont="1" applyBorder="1" applyAlignment="1">
      <alignment vertical="center"/>
    </xf>
    <xf numFmtId="169" fontId="7" fillId="0" borderId="6" xfId="15" applyNumberFormat="1" applyFont="1" applyFill="1" applyBorder="1" applyAlignment="1">
      <alignment vertical="center"/>
    </xf>
    <xf numFmtId="165" fontId="12" fillId="0" borderId="0" xfId="0" applyNumberFormat="1" applyFont="1" applyAlignment="1">
      <alignment vertical="center"/>
    </xf>
    <xf numFmtId="0" fontId="2" fillId="0" borderId="35" xfId="0" applyFont="1" applyBorder="1" applyAlignment="1">
      <alignment horizontal="left" vertical="center" indent="2"/>
    </xf>
    <xf numFmtId="165" fontId="2" fillId="3" borderId="36" xfId="0" applyNumberFormat="1" applyFont="1" applyFill="1" applyBorder="1" applyAlignment="1">
      <alignment vertical="center"/>
    </xf>
    <xf numFmtId="165" fontId="2" fillId="0" borderId="37" xfId="0" applyNumberFormat="1" applyFont="1" applyBorder="1" applyAlignment="1">
      <alignment vertical="center"/>
    </xf>
    <xf numFmtId="165" fontId="2" fillId="0" borderId="38" xfId="0" applyNumberFormat="1" applyFont="1" applyBorder="1" applyAlignment="1">
      <alignment vertical="center"/>
    </xf>
    <xf numFmtId="169" fontId="2" fillId="0" borderId="37" xfId="15" applyNumberFormat="1" applyFont="1" applyFill="1" applyBorder="1" applyAlignment="1">
      <alignment vertical="center"/>
    </xf>
    <xf numFmtId="0" fontId="7" fillId="0" borderId="35" xfId="0" applyFont="1" applyBorder="1" applyAlignment="1">
      <alignment horizontal="left" vertical="center" indent="2"/>
    </xf>
    <xf numFmtId="165" fontId="7" fillId="3" borderId="20" xfId="0" applyNumberFormat="1" applyFont="1" applyFill="1" applyBorder="1" applyAlignment="1">
      <alignment vertical="center"/>
    </xf>
    <xf numFmtId="165" fontId="2" fillId="0" borderId="38" xfId="0" quotePrefix="1" applyNumberFormat="1" applyFont="1" applyBorder="1" applyAlignment="1">
      <alignment horizontal="right" vertical="center"/>
    </xf>
    <xf numFmtId="169" fontId="2" fillId="0" borderId="39" xfId="15" quotePrefix="1" applyNumberFormat="1" applyFont="1" applyFill="1" applyBorder="1" applyAlignment="1">
      <alignment horizontal="right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0" borderId="28" xfId="0" applyNumberFormat="1" applyFont="1" applyBorder="1" applyAlignment="1">
      <alignment horizontal="center" vertical="center"/>
    </xf>
    <xf numFmtId="165" fontId="7" fillId="0" borderId="32" xfId="0" applyNumberFormat="1" applyFont="1" applyBorder="1" applyAlignment="1">
      <alignment horizontal="center" vertical="center"/>
    </xf>
    <xf numFmtId="169" fontId="7" fillId="0" borderId="28" xfId="15" applyNumberFormat="1" applyFont="1" applyBorder="1" applyAlignment="1">
      <alignment vertical="center"/>
    </xf>
    <xf numFmtId="165" fontId="2" fillId="3" borderId="5" xfId="0" applyNumberFormat="1" applyFont="1" applyFill="1" applyBorder="1" applyAlignment="1">
      <alignment horizontal="right" vertical="center"/>
    </xf>
    <xf numFmtId="165" fontId="2" fillId="0" borderId="28" xfId="0" applyNumberFormat="1" applyFont="1" applyBorder="1" applyAlignment="1">
      <alignment horizontal="right" vertical="center"/>
    </xf>
    <xf numFmtId="165" fontId="2" fillId="0" borderId="32" xfId="0" applyNumberFormat="1" applyFont="1" applyBorder="1" applyAlignment="1">
      <alignment horizontal="right" vertical="center"/>
    </xf>
    <xf numFmtId="169" fontId="2" fillId="0" borderId="28" xfId="15" applyNumberFormat="1" applyFont="1" applyBorder="1" applyAlignment="1">
      <alignment vertical="center"/>
    </xf>
    <xf numFmtId="165" fontId="17" fillId="0" borderId="0" xfId="0" applyNumberFormat="1" applyFont="1" applyAlignment="1">
      <alignment vertical="center"/>
    </xf>
    <xf numFmtId="165" fontId="7" fillId="0" borderId="7" xfId="0" applyNumberFormat="1" applyFont="1" applyBorder="1" applyAlignment="1">
      <alignment horizontal="right" vertical="center"/>
    </xf>
    <xf numFmtId="169" fontId="7" fillId="0" borderId="9" xfId="15" applyNumberFormat="1" applyFont="1" applyBorder="1" applyAlignment="1">
      <alignment vertical="center"/>
    </xf>
    <xf numFmtId="0" fontId="7" fillId="0" borderId="0" xfId="0" applyFont="1" applyAlignment="1">
      <alignment horizontal="left" vertical="center" indent="2"/>
    </xf>
    <xf numFmtId="165" fontId="7" fillId="0" borderId="0" xfId="0" applyNumberFormat="1" applyFont="1" applyAlignment="1">
      <alignment vertical="center"/>
    </xf>
    <xf numFmtId="165" fontId="7" fillId="3" borderId="36" xfId="0" applyNumberFormat="1" applyFont="1" applyFill="1" applyBorder="1" applyAlignment="1">
      <alignment vertical="center"/>
    </xf>
    <xf numFmtId="165" fontId="7" fillId="0" borderId="37" xfId="0" applyNumberFormat="1" applyFont="1" applyBorder="1" applyAlignment="1">
      <alignment vertical="center"/>
    </xf>
    <xf numFmtId="165" fontId="7" fillId="0" borderId="38" xfId="0" applyNumberFormat="1" applyFont="1" applyBorder="1" applyAlignment="1">
      <alignment vertical="center"/>
    </xf>
    <xf numFmtId="169" fontId="7" fillId="0" borderId="39" xfId="15" applyNumberFormat="1" applyFont="1" applyBorder="1" applyAlignment="1">
      <alignment vertical="center"/>
    </xf>
    <xf numFmtId="0" fontId="7" fillId="0" borderId="40" xfId="0" applyFont="1" applyBorder="1" applyAlignment="1">
      <alignment horizontal="left" vertical="center" indent="2"/>
    </xf>
    <xf numFmtId="165" fontId="7" fillId="0" borderId="41" xfId="0" applyNumberFormat="1" applyFont="1" applyBorder="1" applyAlignment="1">
      <alignment vertical="center"/>
    </xf>
    <xf numFmtId="165" fontId="7" fillId="0" borderId="40" xfId="0" applyNumberFormat="1" applyFont="1" applyBorder="1" applyAlignment="1">
      <alignment vertical="center"/>
    </xf>
    <xf numFmtId="0" fontId="7" fillId="0" borderId="42" xfId="0" applyFont="1" applyBorder="1" applyAlignment="1">
      <alignment horizontal="left" vertical="center" wrapText="1" indent="2"/>
    </xf>
    <xf numFmtId="165" fontId="18" fillId="3" borderId="43" xfId="0" applyNumberFormat="1" applyFont="1" applyFill="1" applyBorder="1" applyAlignment="1">
      <alignment horizontal="right" vertical="center"/>
    </xf>
    <xf numFmtId="165" fontId="18" fillId="0" borderId="44" xfId="0" applyNumberFormat="1" applyFont="1" applyBorder="1" applyAlignment="1">
      <alignment horizontal="right" vertical="center"/>
    </xf>
    <xf numFmtId="165" fontId="18" fillId="0" borderId="45" xfId="0" applyNumberFormat="1" applyFont="1" applyBorder="1" applyAlignment="1">
      <alignment horizontal="right" vertical="center"/>
    </xf>
    <xf numFmtId="169" fontId="18" fillId="0" borderId="46" xfId="15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170" fontId="19" fillId="0" borderId="32" xfId="0" applyNumberFormat="1" applyFont="1" applyBorder="1" applyAlignment="1">
      <alignment vertical="center"/>
    </xf>
    <xf numFmtId="170" fontId="19" fillId="0" borderId="0" xfId="0" applyNumberFormat="1" applyFont="1" applyAlignment="1">
      <alignment vertical="center"/>
    </xf>
    <xf numFmtId="170" fontId="11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indent="1"/>
    </xf>
    <xf numFmtId="0" fontId="7" fillId="0" borderId="25" xfId="0" applyFont="1" applyBorder="1" applyAlignment="1">
      <alignment horizontal="center" vertical="top"/>
    </xf>
    <xf numFmtId="0" fontId="7" fillId="0" borderId="25" xfId="0" applyFont="1" applyBorder="1" applyAlignment="1">
      <alignment horizontal="center" wrapText="1"/>
    </xf>
    <xf numFmtId="0" fontId="7" fillId="0" borderId="47" xfId="0" applyFont="1" applyBorder="1" applyAlignment="1">
      <alignment horizontal="left" vertical="center" indent="1"/>
    </xf>
    <xf numFmtId="0" fontId="7" fillId="3" borderId="48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indent="2"/>
    </xf>
    <xf numFmtId="169" fontId="2" fillId="0" borderId="6" xfId="15" quotePrefix="1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50" xfId="0" applyFont="1" applyBorder="1" applyAlignment="1">
      <alignment horizontal="left" vertical="center" indent="1"/>
    </xf>
    <xf numFmtId="0" fontId="21" fillId="3" borderId="22" xfId="0" applyFont="1" applyFill="1" applyBorder="1"/>
    <xf numFmtId="0" fontId="21" fillId="0" borderId="51" xfId="0" applyFont="1" applyBorder="1"/>
    <xf numFmtId="0" fontId="21" fillId="0" borderId="33" xfId="0" applyFont="1" applyBorder="1"/>
    <xf numFmtId="169" fontId="2" fillId="0" borderId="51" xfId="15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 indent="2"/>
    </xf>
    <xf numFmtId="165" fontId="2" fillId="3" borderId="13" xfId="0" applyNumberFormat="1" applyFont="1" applyFill="1" applyBorder="1" applyAlignment="1">
      <alignment vertical="center"/>
    </xf>
    <xf numFmtId="165" fontId="2" fillId="0" borderId="30" xfId="0" applyNumberFormat="1" applyFont="1" applyBorder="1" applyAlignment="1">
      <alignment vertical="center"/>
    </xf>
    <xf numFmtId="165" fontId="2" fillId="0" borderId="34" xfId="0" applyNumberFormat="1" applyFont="1" applyBorder="1" applyAlignment="1">
      <alignment vertical="center"/>
    </xf>
    <xf numFmtId="169" fontId="2" fillId="0" borderId="30" xfId="15" quotePrefix="1" applyNumberFormat="1" applyFont="1" applyBorder="1" applyAlignment="1">
      <alignment horizontal="right" vertical="center"/>
    </xf>
    <xf numFmtId="0" fontId="22" fillId="0" borderId="0" xfId="0" applyFont="1"/>
    <xf numFmtId="0" fontId="0" fillId="2" borderId="0" xfId="0" applyFill="1"/>
    <xf numFmtId="0" fontId="4" fillId="0" borderId="0" xfId="3" applyFont="1"/>
    <xf numFmtId="0" fontId="4" fillId="0" borderId="0" xfId="8" applyFont="1" applyAlignment="1">
      <alignment horizontal="right"/>
    </xf>
    <xf numFmtId="0" fontId="6" fillId="0" borderId="0" xfId="3" applyFont="1"/>
    <xf numFmtId="0" fontId="4" fillId="0" borderId="0" xfId="3" applyFont="1" applyAlignment="1">
      <alignment horizontal="right"/>
    </xf>
    <xf numFmtId="0" fontId="6" fillId="2" borderId="0" xfId="3" applyFont="1" applyFill="1"/>
    <xf numFmtId="0" fontId="6" fillId="0" borderId="17" xfId="3" applyFont="1" applyBorder="1"/>
    <xf numFmtId="0" fontId="6" fillId="0" borderId="32" xfId="3" applyFont="1" applyBorder="1"/>
    <xf numFmtId="0" fontId="6" fillId="0" borderId="58" xfId="3" applyFont="1" applyBorder="1"/>
    <xf numFmtId="0" fontId="4" fillId="0" borderId="19" xfId="3" applyFont="1" applyBorder="1" applyAlignment="1">
      <alignment horizontal="center" vertical="center"/>
    </xf>
    <xf numFmtId="1" fontId="4" fillId="0" borderId="32" xfId="10" applyNumberFormat="1" applyFont="1" applyBorder="1" applyAlignment="1">
      <alignment horizontal="center" vertical="center" wrapText="1"/>
    </xf>
    <xf numFmtId="1" fontId="4" fillId="0" borderId="5" xfId="10" applyNumberFormat="1" applyFont="1" applyBorder="1" applyAlignment="1">
      <alignment horizontal="center" vertical="center" wrapText="1"/>
    </xf>
    <xf numFmtId="0" fontId="4" fillId="0" borderId="6" xfId="10" applyFont="1" applyBorder="1" applyAlignment="1">
      <alignment horizontal="center" vertical="center"/>
    </xf>
    <xf numFmtId="1" fontId="4" fillId="0" borderId="4" xfId="10" applyNumberFormat="1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/>
    </xf>
    <xf numFmtId="0" fontId="6" fillId="0" borderId="19" xfId="3" applyFont="1" applyBorder="1"/>
    <xf numFmtId="0" fontId="4" fillId="0" borderId="32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6" fillId="0" borderId="10" xfId="3" applyFont="1" applyBorder="1"/>
    <xf numFmtId="164" fontId="4" fillId="0" borderId="21" xfId="16" quotePrefix="1" applyNumberFormat="1" applyFont="1" applyBorder="1" applyAlignment="1">
      <alignment horizontal="center" vertical="center"/>
    </xf>
    <xf numFmtId="164" fontId="4" fillId="0" borderId="7" xfId="16" quotePrefix="1" applyNumberFormat="1" applyFont="1" applyBorder="1" applyAlignment="1">
      <alignment horizontal="center" vertical="center"/>
    </xf>
    <xf numFmtId="0" fontId="6" fillId="0" borderId="19" xfId="3" applyFont="1" applyBorder="1" applyAlignment="1">
      <alignment horizontal="left" indent="1"/>
    </xf>
    <xf numFmtId="166" fontId="6" fillId="0" borderId="4" xfId="3" applyNumberFormat="1" applyFont="1" applyBorder="1"/>
    <xf numFmtId="166" fontId="6" fillId="0" borderId="22" xfId="3" applyNumberFormat="1" applyFont="1" applyBorder="1"/>
    <xf numFmtId="166" fontId="4" fillId="0" borderId="29" xfId="3" applyNumberFormat="1" applyFont="1" applyBorder="1"/>
    <xf numFmtId="166" fontId="6" fillId="0" borderId="50" xfId="3" applyNumberFormat="1" applyFont="1" applyBorder="1"/>
    <xf numFmtId="166" fontId="6" fillId="0" borderId="5" xfId="3" applyNumberFormat="1" applyFont="1" applyBorder="1"/>
    <xf numFmtId="0" fontId="6" fillId="0" borderId="19" xfId="1" applyFont="1" applyBorder="1" applyAlignment="1">
      <alignment horizontal="left" indent="1"/>
    </xf>
    <xf numFmtId="166" fontId="6" fillId="0" borderId="32" xfId="3" applyNumberFormat="1" applyFont="1" applyBorder="1"/>
    <xf numFmtId="166" fontId="4" fillId="0" borderId="6" xfId="3" applyNumberFormat="1" applyFont="1" applyBorder="1"/>
    <xf numFmtId="0" fontId="4" fillId="0" borderId="24" xfId="3" applyFont="1" applyBorder="1" applyAlignment="1">
      <alignment horizontal="left" vertical="center" indent="1"/>
    </xf>
    <xf numFmtId="166" fontId="4" fillId="0" borderId="23" xfId="3" applyNumberFormat="1" applyFont="1" applyBorder="1" applyAlignment="1">
      <alignment vertical="center"/>
    </xf>
    <xf numFmtId="166" fontId="4" fillId="0" borderId="13" xfId="3" applyNumberFormat="1" applyFont="1" applyBorder="1" applyAlignment="1">
      <alignment vertical="center"/>
    </xf>
    <xf numFmtId="166" fontId="4" fillId="0" borderId="14" xfId="3" applyNumberFormat="1" applyFont="1" applyBorder="1" applyAlignment="1">
      <alignment vertical="center"/>
    </xf>
    <xf numFmtId="166" fontId="4" fillId="0" borderId="12" xfId="3" applyNumberFormat="1" applyFont="1" applyBorder="1" applyAlignment="1">
      <alignment vertical="center"/>
    </xf>
    <xf numFmtId="0" fontId="4" fillId="0" borderId="11" xfId="3" applyFont="1" applyBorder="1" applyAlignment="1">
      <alignment horizontal="left" vertical="center" indent="1"/>
    </xf>
    <xf numFmtId="0" fontId="4" fillId="0" borderId="0" xfId="8" applyFont="1"/>
    <xf numFmtId="0" fontId="6" fillId="0" borderId="0" xfId="8" applyFont="1"/>
    <xf numFmtId="0" fontId="6" fillId="2" borderId="0" xfId="8" applyFont="1" applyFill="1"/>
    <xf numFmtId="0" fontId="23" fillId="0" borderId="0" xfId="8" applyFont="1"/>
    <xf numFmtId="0" fontId="4" fillId="0" borderId="1" xfId="8" applyFont="1" applyBorder="1" applyAlignment="1">
      <alignment horizontal="center" vertical="center"/>
    </xf>
    <xf numFmtId="0" fontId="4" fillId="0" borderId="25" xfId="8" applyFont="1" applyBorder="1" applyAlignment="1">
      <alignment horizontal="center" vertical="center" wrapText="1"/>
    </xf>
    <xf numFmtId="164" fontId="4" fillId="0" borderId="8" xfId="8" quotePrefix="1" applyNumberFormat="1" applyFont="1" applyBorder="1" applyAlignment="1">
      <alignment horizontal="center" vertical="center"/>
    </xf>
    <xf numFmtId="164" fontId="4" fillId="0" borderId="27" xfId="8" quotePrefix="1" applyNumberFormat="1" applyFont="1" applyBorder="1" applyAlignment="1">
      <alignment horizontal="center" vertical="center"/>
    </xf>
    <xf numFmtId="0" fontId="6" fillId="0" borderId="50" xfId="8" applyFont="1" applyBorder="1" applyAlignment="1">
      <alignment horizontal="left" indent="1"/>
    </xf>
    <xf numFmtId="165" fontId="6" fillId="0" borderId="29" xfId="8" applyNumberFormat="1" applyFont="1" applyBorder="1"/>
    <xf numFmtId="165" fontId="6" fillId="0" borderId="6" xfId="8" applyNumberFormat="1" applyFont="1" applyBorder="1"/>
    <xf numFmtId="0" fontId="6" fillId="0" borderId="4" xfId="8" applyFont="1" applyBorder="1" applyAlignment="1">
      <alignment horizontal="left" indent="1"/>
    </xf>
    <xf numFmtId="0" fontId="4" fillId="0" borderId="12" xfId="8" applyFont="1" applyBorder="1" applyAlignment="1">
      <alignment horizontal="left" vertical="center" indent="1"/>
    </xf>
    <xf numFmtId="165" fontId="4" fillId="0" borderId="14" xfId="8" applyNumberFormat="1" applyFont="1" applyBorder="1" applyAlignment="1">
      <alignment vertical="center"/>
    </xf>
    <xf numFmtId="165" fontId="7" fillId="0" borderId="7" xfId="0" applyNumberFormat="1" applyFont="1" applyBorder="1" applyAlignment="1">
      <alignment vertical="center"/>
    </xf>
    <xf numFmtId="0" fontId="4" fillId="0" borderId="52" xfId="3" applyFont="1" applyBorder="1" applyAlignment="1">
      <alignment horizontal="center" vertical="center"/>
    </xf>
    <xf numFmtId="0" fontId="4" fillId="0" borderId="53" xfId="3" applyFont="1" applyBorder="1" applyAlignment="1">
      <alignment horizontal="center" vertical="center"/>
    </xf>
    <xf numFmtId="0" fontId="4" fillId="0" borderId="54" xfId="3" applyFont="1" applyBorder="1" applyAlignment="1">
      <alignment horizontal="center" vertical="center"/>
    </xf>
    <xf numFmtId="0" fontId="4" fillId="0" borderId="55" xfId="3" applyFont="1" applyBorder="1" applyAlignment="1">
      <alignment horizontal="center" vertical="center"/>
    </xf>
    <xf numFmtId="0" fontId="4" fillId="0" borderId="56" xfId="3" applyFont="1" applyBorder="1" applyAlignment="1">
      <alignment horizontal="center" vertical="center"/>
    </xf>
    <xf numFmtId="0" fontId="4" fillId="0" borderId="57" xfId="3" applyFont="1" applyBorder="1" applyAlignment="1">
      <alignment horizontal="center" vertical="center"/>
    </xf>
    <xf numFmtId="0" fontId="4" fillId="0" borderId="59" xfId="3" applyFont="1" applyBorder="1" applyAlignment="1">
      <alignment horizontal="center" vertical="center"/>
    </xf>
  </cellXfs>
  <cellStyles count="17">
    <cellStyle name="Hyperlink 2" xfId="9" xr:uid="{CF1E0F49-6F5D-4315-9CD4-2A3215A5A00A}"/>
    <cellStyle name="Normal" xfId="0" builtinId="0"/>
    <cellStyle name="Normal 10 2" xfId="7" xr:uid="{12647C6C-5424-4C2F-AC2D-2CD140428B50}"/>
    <cellStyle name="Normal 15" xfId="2" xr:uid="{52F8FD74-A6A7-4E73-9A11-A6878E84FFAC}"/>
    <cellStyle name="Normal 17" xfId="12" xr:uid="{44E710DF-2AAC-449D-B63C-5A5E3E501F6A}"/>
    <cellStyle name="Normal 18" xfId="11" xr:uid="{07F4FEF8-4E8D-4046-A347-61CA30228338}"/>
    <cellStyle name="Normal 2" xfId="13" xr:uid="{97651B0D-BF75-4393-A12B-4D18255973FA}"/>
    <cellStyle name="Normal 2 2" xfId="10" xr:uid="{CCDA40CF-1008-4851-96AF-670A4C81AA2C}"/>
    <cellStyle name="Normal 2 3" xfId="5" xr:uid="{491CDBC4-13FB-45C2-9E77-97A397790418}"/>
    <cellStyle name="Normal 2_RUK by FSG, 08-09 to 10-11" xfId="3" xr:uid="{46E28CC5-60D2-40A5-A835-97F5DA7D3C42}"/>
    <cellStyle name="Normal 21 2" xfId="8" xr:uid="{CEA62756-B1A7-471A-AE28-589F01B318D4}"/>
    <cellStyle name="Normal 6 2 12" xfId="6" xr:uid="{57E62582-C694-4371-B8E8-A5973342886C}"/>
    <cellStyle name="Normal 68" xfId="14" xr:uid="{F29AA60F-4B79-48E8-92DA-69C534CEB8CC}"/>
    <cellStyle name="Normal 75 2" xfId="4" xr:uid="{9D1FBDBD-5834-416C-8336-5D1E2E44545F}"/>
    <cellStyle name="Normal_Found 02-03" xfId="16" xr:uid="{0511236D-6D9F-4EF8-94B2-D1B944A9BD2F}"/>
    <cellStyle name="Normal_GFU and SSI Teaching Grants for 2012-13, Additional Science inc STEM" xfId="1" xr:uid="{D18454DB-A1CC-40E1-8931-C0827952235F}"/>
    <cellStyle name="Per cent" xfId="1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H%20E/TFUNDFIG/TC2025-26/Final/TCal%202025-26%20Final.xlsx" TargetMode="External"/><Relationship Id="rId2" Type="http://schemas.openxmlformats.org/officeDocument/2006/relationships/externalLinkPath" Target="file:///M:\H%20E\TFUNDFIG\TC2025-26\Final\TCal%202025-26%20Final.xlsx" TargetMode="External"/><Relationship Id="rId1" Type="http://schemas.openxmlformats.org/officeDocument/2006/relationships/externalLinkPath" Target="/H%20E/TFUNDFIG/TC2025-26/Final/TCal%202025-26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H%20E/TFUNDFIG/TC2026-27/Indicative/TCal%202026-27%20Indicative.xlsx" TargetMode="External"/><Relationship Id="rId2" Type="http://schemas.openxmlformats.org/officeDocument/2006/relationships/externalLinkPath" Target="file:///M:\H%20E\TFUNDFIG\TC2026-27\Indicative\TCal%202026-27%20Indicative.xlsx" TargetMode="External"/><Relationship Id="rId1" Type="http://schemas.openxmlformats.org/officeDocument/2006/relationships/externalLinkPath" Target="/H%20E/TFUNDFIG/TC2026-27/Indicative/TCal%202026-27%20Indicat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dex"/>
      <sheetName val="Options Modelled"/>
      <sheetName val="Announcement Tables ---&gt;"/>
      <sheetName val="Annexes A and B Info"/>
      <sheetName val="T2 - Teaching Grant"/>
      <sheetName val="T3 - Funded Places"/>
      <sheetName val="T4 - Teaching Grants Summary"/>
      <sheetName val="Technical Guidance Tables ---&gt;"/>
      <sheetName val="A1 - Teaching Grant"/>
      <sheetName val="A2a - Non-control FPs"/>
      <sheetName val="A2b - SFC Control FPs"/>
      <sheetName val="A2c - Add SG FPs"/>
      <sheetName val="Controlled, SG FPs"/>
      <sheetName val="SG FPs Summary"/>
      <sheetName val="A2d - All Control FPs"/>
      <sheetName val="FPs Database 25-26"/>
      <sheetName val="A3 - Non-Ctrl FPs PG Changes"/>
      <sheetName val="A4 - FPs by Price Gp"/>
      <sheetName val="D1 - MTG for Initial FPs"/>
      <sheetName val="D2 - Estimated Fees"/>
      <sheetName val="Comps with Fees ---&gt;"/>
      <sheetName val="Comp Main T and Fees"/>
      <sheetName val="Estimated Fees for All FPs"/>
      <sheetName val="All T Grants Changes ---&gt;"/>
      <sheetName val="T Changes Contributions"/>
      <sheetName val="Change from Indicative Teaching"/>
      <sheetName val="All Teaching Grants 25-26"/>
      <sheetName val="SSI Grant"/>
      <sheetName val="Expensive Subjects Comp"/>
      <sheetName val="Disabled Students Premium"/>
      <sheetName val="All Teaching Grants 24-25"/>
      <sheetName val="All Teaching Grants 23-24"/>
      <sheetName val="Teaching Grant ---&gt;"/>
      <sheetName val="Parameters"/>
      <sheetName val="Indicative Main T"/>
      <sheetName val="Main Teaching Grant 25-26"/>
      <sheetName val="Add M Optometry Funding"/>
      <sheetName val="Main T Changes"/>
      <sheetName val="CENSIS New"/>
      <sheetName val="RUK SAS Output"/>
      <sheetName val="CENSIS Old"/>
      <sheetName val="Teaching Grant Pre FPs Changes"/>
      <sheetName val="Estimated Fees"/>
      <sheetName val="Assumed Fee Proportions"/>
      <sheetName val="Info for Fees from HESA Returns"/>
      <sheetName val="Main Teaching Grant 24-25"/>
      <sheetName val="Main Teaching Grant 23-24"/>
      <sheetName val="Funded Places ---&gt;"/>
      <sheetName val="Rest of UK FPs 2025-26"/>
      <sheetName val="Rest of UK FPs 2024-25"/>
      <sheetName val="Rest of UK FPs 2023-24"/>
      <sheetName val="Rest of UK FPs 2022-23"/>
      <sheetName val="IC Funded Places"/>
      <sheetName val="FPs Database 24-25"/>
      <sheetName val="FPs Transfers 24-25"/>
      <sheetName val="Controlled, SG FPs 24-25"/>
      <sheetName val="Price Groups for SQA FPs"/>
      <sheetName val="Est TPG,UG Shortfalls"/>
      <sheetName val="Removal of SQA FPs"/>
      <sheetName val="FPs Database 23-24"/>
      <sheetName val="Controlled, SG FPs 23-24"/>
      <sheetName val="FPs Database 22-23"/>
      <sheetName val="Look Ups ---&gt;"/>
      <sheetName val="Institution 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dex"/>
      <sheetName val="ET Table"/>
      <sheetName val="Options Modelled"/>
      <sheetName val="Announcement Tables ---&gt;"/>
      <sheetName val="T2 - Teaching Grant"/>
      <sheetName val="T3 - Funded Places"/>
      <sheetName val="T4 - Teaching Grants Summary"/>
      <sheetName val="T10 - FPs by Price Gp"/>
      <sheetName val="All T Grants Changes ---&gt;"/>
      <sheetName val="All Teaching Grants"/>
      <sheetName val="WARF"/>
      <sheetName val="SSI Grant"/>
      <sheetName val="Expensive Subjects Comp"/>
      <sheetName val="Disabled Students Premium"/>
      <sheetName val="All Teaching Grants 25-26"/>
      <sheetName val="Teaching Grant ---&gt;"/>
      <sheetName val="Parameters"/>
      <sheetName val="Main Teaching Grant"/>
      <sheetName val="Add M Optometry Funding"/>
      <sheetName val="CENSIS"/>
      <sheetName val="Main T Changes"/>
      <sheetName val="Teaching Grant Pre FPs Changes"/>
      <sheetName val="Estimated Fees"/>
      <sheetName val="Assumed Fee Proportions"/>
      <sheetName val="Info for Fees from HESA Returns"/>
      <sheetName val="Info for Fees from HESA Updated"/>
      <sheetName val="Main Teaching Grant 25-26"/>
      <sheetName val="Main Teaching Grant 24-25"/>
      <sheetName val="Funded Places ---&gt;"/>
      <sheetName val="Rest of UK FPs 2026-27"/>
      <sheetName val="Rest of UK FPs 2025-26"/>
      <sheetName val="FPs Database 26-27"/>
      <sheetName val="FPs Database 25-26"/>
      <sheetName val="FPs Transfers 25-26"/>
      <sheetName val="Look Ups ---&gt;"/>
      <sheetName val="Institution 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1B082-35CF-4420-8CF7-6877140724A1}">
  <sheetPr>
    <pageSetUpPr fitToPage="1"/>
  </sheetPr>
  <dimension ref="A1:F38"/>
  <sheetViews>
    <sheetView tabSelected="1" workbookViewId="0">
      <selection activeCell="H4" sqref="H4"/>
    </sheetView>
  </sheetViews>
  <sheetFormatPr defaultColWidth="9.140625" defaultRowHeight="15" customHeight="1"/>
  <cols>
    <col min="1" max="1" width="55.7109375" style="202" customWidth="1"/>
    <col min="2" max="6" width="13.7109375" style="202" customWidth="1"/>
    <col min="7" max="11" width="9.140625" style="105"/>
    <col min="12" max="12" width="5.7109375" style="105" customWidth="1"/>
    <col min="13" max="16384" width="9.140625" style="105"/>
  </cols>
  <sheetData>
    <row r="1" spans="1:6" ht="27" customHeight="1">
      <c r="A1" s="101" t="s">
        <v>0</v>
      </c>
      <c r="B1" s="102"/>
      <c r="C1" s="102"/>
      <c r="D1" s="102"/>
      <c r="E1" s="103" t="s">
        <v>1</v>
      </c>
      <c r="F1" s="104"/>
    </row>
    <row r="2" spans="1:6" thickBot="1">
      <c r="A2" s="1"/>
      <c r="B2" s="1"/>
      <c r="C2" s="1"/>
      <c r="D2" s="1"/>
      <c r="E2" s="1"/>
      <c r="F2"/>
    </row>
    <row r="3" spans="1:6" ht="45" customHeight="1">
      <c r="A3" s="106" t="s">
        <v>2</v>
      </c>
      <c r="B3" s="107" t="s">
        <v>3</v>
      </c>
      <c r="C3" s="90" t="s">
        <v>4</v>
      </c>
      <c r="D3" s="108" t="s">
        <v>5</v>
      </c>
      <c r="E3" s="90" t="s">
        <v>6</v>
      </c>
      <c r="F3" s="109"/>
    </row>
    <row r="4" spans="1:6" ht="21" customHeight="1">
      <c r="A4" s="110"/>
      <c r="B4" s="111" t="s">
        <v>7</v>
      </c>
      <c r="C4" s="112" t="s">
        <v>7</v>
      </c>
      <c r="D4" s="113" t="s">
        <v>7</v>
      </c>
      <c r="E4" s="112" t="s">
        <v>8</v>
      </c>
      <c r="F4" s="114"/>
    </row>
    <row r="5" spans="1:6" ht="21" customHeight="1">
      <c r="A5" s="115">
        <v>1</v>
      </c>
      <c r="B5" s="116">
        <v>2</v>
      </c>
      <c r="C5" s="117">
        <v>3</v>
      </c>
      <c r="D5" s="118">
        <v>4</v>
      </c>
      <c r="E5" s="117">
        <v>5</v>
      </c>
      <c r="F5" s="119"/>
    </row>
    <row r="6" spans="1:6" ht="24" customHeight="1">
      <c r="A6" s="120" t="s">
        <v>9</v>
      </c>
      <c r="B6" s="121"/>
      <c r="C6" s="122"/>
      <c r="D6" s="123"/>
      <c r="E6" s="122"/>
      <c r="F6" s="124"/>
    </row>
    <row r="7" spans="1:6" ht="21" customHeight="1">
      <c r="A7" s="125" t="s">
        <v>10</v>
      </c>
      <c r="B7" s="126">
        <v>693692.03399999999</v>
      </c>
      <c r="C7" s="127">
        <v>715892.60699999996</v>
      </c>
      <c r="D7" s="128">
        <f>C7-B7</f>
        <v>22200.572999999975</v>
      </c>
      <c r="E7" s="129">
        <f>D7/B7</f>
        <v>3.2003499985412798E-2</v>
      </c>
      <c r="F7" s="130"/>
    </row>
    <row r="8" spans="1:6" ht="21" customHeight="1">
      <c r="A8" s="131" t="s">
        <v>11</v>
      </c>
      <c r="B8" s="126">
        <v>0</v>
      </c>
      <c r="C8" s="127">
        <v>422.02100000000002</v>
      </c>
      <c r="D8" s="128">
        <f>C8-B8</f>
        <v>422.02100000000002</v>
      </c>
      <c r="E8" s="132" t="s">
        <v>12</v>
      </c>
      <c r="F8" s="130"/>
    </row>
    <row r="9" spans="1:6" ht="24" customHeight="1">
      <c r="A9" s="133" t="s">
        <v>13</v>
      </c>
      <c r="B9" s="134">
        <f>SUM(B7:B8)</f>
        <v>693692.03399999999</v>
      </c>
      <c r="C9" s="135">
        <f>SUM(C7:C8)</f>
        <v>716314.62799999991</v>
      </c>
      <c r="D9" s="136">
        <f>C9-B9</f>
        <v>22622.593999999925</v>
      </c>
      <c r="E9" s="137">
        <f t="shared" ref="E9:E13" si="0">D9/B9</f>
        <v>3.2611869376029085E-2</v>
      </c>
      <c r="F9" s="130"/>
    </row>
    <row r="10" spans="1:6" ht="21" customHeight="1">
      <c r="A10" s="131" t="s">
        <v>14</v>
      </c>
      <c r="B10" s="126">
        <v>14011.786</v>
      </c>
      <c r="C10" s="127">
        <v>14460.162</v>
      </c>
      <c r="D10" s="128">
        <f t="shared" ref="D10:D13" si="1">C10-B10</f>
        <v>448.3760000000002</v>
      </c>
      <c r="E10" s="129">
        <f t="shared" si="0"/>
        <v>3.1999917783500274E-2</v>
      </c>
      <c r="F10" s="130"/>
    </row>
    <row r="11" spans="1:6" ht="21" customHeight="1">
      <c r="A11" s="125" t="s">
        <v>15</v>
      </c>
      <c r="B11" s="126">
        <v>15610</v>
      </c>
      <c r="C11" s="127">
        <v>16109.52</v>
      </c>
      <c r="D11" s="128">
        <f t="shared" si="1"/>
        <v>499.52000000000044</v>
      </c>
      <c r="E11" s="129">
        <f t="shared" si="0"/>
        <v>3.2000000000000028E-2</v>
      </c>
      <c r="F11" s="130"/>
    </row>
    <row r="12" spans="1:6" ht="21" customHeight="1">
      <c r="A12" s="125" t="s">
        <v>16</v>
      </c>
      <c r="B12" s="126">
        <v>2877</v>
      </c>
      <c r="C12" s="127">
        <v>2970</v>
      </c>
      <c r="D12" s="128">
        <f t="shared" si="1"/>
        <v>93</v>
      </c>
      <c r="E12" s="129">
        <f t="shared" si="0"/>
        <v>3.2325338894681963E-2</v>
      </c>
      <c r="F12" s="130"/>
    </row>
    <row r="13" spans="1:6" ht="24" customHeight="1">
      <c r="A13" s="138" t="s">
        <v>17</v>
      </c>
      <c r="B13" s="134">
        <f>SUM(B9:B12)</f>
        <v>726190.82</v>
      </c>
      <c r="C13" s="135">
        <f>SUM(C9:C12)</f>
        <v>749854.30999999994</v>
      </c>
      <c r="D13" s="139">
        <f t="shared" si="1"/>
        <v>23663.489999999991</v>
      </c>
      <c r="E13" s="140">
        <f t="shared" si="0"/>
        <v>3.2585774080702359E-2</v>
      </c>
      <c r="F13" s="141"/>
    </row>
    <row r="14" spans="1:6" ht="21" customHeight="1">
      <c r="A14" s="142" t="s">
        <v>18</v>
      </c>
      <c r="B14" s="143">
        <v>1881.6079999999999</v>
      </c>
      <c r="C14" s="144">
        <v>1459.587</v>
      </c>
      <c r="D14" s="145">
        <f>C14-B14</f>
        <v>-422.02099999999996</v>
      </c>
      <c r="E14" s="146">
        <f>D14/B14</f>
        <v>-0.22428741799567178</v>
      </c>
      <c r="F14" s="141"/>
    </row>
    <row r="15" spans="1:6" ht="24" customHeight="1">
      <c r="A15" s="147" t="s">
        <v>19</v>
      </c>
      <c r="B15" s="148">
        <f>SUM(B13:B14)</f>
        <v>728072.42799999996</v>
      </c>
      <c r="C15" s="135">
        <f>SUM(C13:C14)</f>
        <v>751313.897</v>
      </c>
      <c r="D15" s="136">
        <f>C15-B15</f>
        <v>23241.469000000041</v>
      </c>
      <c r="E15" s="137">
        <f>D15/B15</f>
        <v>3.1921918900079595E-2</v>
      </c>
      <c r="F15" s="141"/>
    </row>
    <row r="16" spans="1:6" ht="21" customHeight="1">
      <c r="A16" s="142" t="s">
        <v>20</v>
      </c>
      <c r="B16" s="143">
        <v>240</v>
      </c>
      <c r="C16" s="144">
        <v>240</v>
      </c>
      <c r="D16" s="149">
        <f>C16-B16</f>
        <v>0</v>
      </c>
      <c r="E16" s="150">
        <f>D16/B16</f>
        <v>0</v>
      </c>
      <c r="F16" s="130"/>
    </row>
    <row r="17" spans="1:6" ht="24" customHeight="1">
      <c r="A17" s="120" t="s">
        <v>21</v>
      </c>
      <c r="B17" s="151"/>
      <c r="C17" s="152"/>
      <c r="D17" s="153"/>
      <c r="E17" s="154"/>
      <c r="F17" s="109"/>
    </row>
    <row r="18" spans="1:6" ht="21" customHeight="1">
      <c r="A18" s="125" t="s">
        <v>22</v>
      </c>
      <c r="B18" s="155">
        <v>264395.99599999998</v>
      </c>
      <c r="C18" s="156">
        <f>280000+(2626.691*2)</f>
        <v>285253.38199999998</v>
      </c>
      <c r="D18" s="157">
        <f>C18-B18</f>
        <v>20857.385999999999</v>
      </c>
      <c r="E18" s="158">
        <f>D18/B18</f>
        <v>7.8886920814035325E-2</v>
      </c>
      <c r="F18" s="159"/>
    </row>
    <row r="19" spans="1:6" ht="21" customHeight="1">
      <c r="A19" s="125" t="s">
        <v>23</v>
      </c>
      <c r="B19" s="155">
        <v>39103</v>
      </c>
      <c r="C19" s="156">
        <v>40000</v>
      </c>
      <c r="D19" s="157">
        <f t="shared" ref="D19:D21" si="2">C19-B19</f>
        <v>897</v>
      </c>
      <c r="E19" s="158">
        <f t="shared" ref="E19:E21" si="3">D19/B19</f>
        <v>2.2939416413062935E-2</v>
      </c>
      <c r="F19" s="159"/>
    </row>
    <row r="20" spans="1:6" ht="21" customHeight="1">
      <c r="A20" s="125" t="s">
        <v>24</v>
      </c>
      <c r="B20" s="155">
        <v>25001</v>
      </c>
      <c r="C20" s="156">
        <v>30000</v>
      </c>
      <c r="D20" s="157">
        <f t="shared" si="2"/>
        <v>4999</v>
      </c>
      <c r="E20" s="158">
        <f t="shared" si="3"/>
        <v>0.19995200191992321</v>
      </c>
      <c r="F20" s="159"/>
    </row>
    <row r="21" spans="1:6" ht="24" customHeight="1">
      <c r="A21" s="138" t="s">
        <v>25</v>
      </c>
      <c r="B21" s="134">
        <f>SUM(B18:B20)</f>
        <v>328499.99599999998</v>
      </c>
      <c r="C21" s="135">
        <f>SUM(C18:C20)</f>
        <v>355253.38199999998</v>
      </c>
      <c r="D21" s="160">
        <f t="shared" si="2"/>
        <v>26753.385999999999</v>
      </c>
      <c r="E21" s="161">
        <f t="shared" si="3"/>
        <v>8.1441054264122431E-2</v>
      </c>
      <c r="F21" s="141"/>
    </row>
    <row r="22" spans="1:6" ht="15" customHeight="1">
      <c r="A22" s="162"/>
      <c r="B22" s="139"/>
      <c r="C22" s="163"/>
      <c r="D22" s="163"/>
      <c r="E22" s="154"/>
      <c r="F22" s="141"/>
    </row>
    <row r="23" spans="1:6" ht="24" customHeight="1">
      <c r="A23" s="147" t="s">
        <v>26</v>
      </c>
      <c r="B23" s="164">
        <v>8000</v>
      </c>
      <c r="C23" s="165">
        <v>8500</v>
      </c>
      <c r="D23" s="166">
        <f>C23-B23</f>
        <v>500</v>
      </c>
      <c r="E23" s="167">
        <f>D23/B23</f>
        <v>6.25E-2</v>
      </c>
      <c r="F23" s="141"/>
    </row>
    <row r="24" spans="1:6" ht="15" customHeight="1">
      <c r="A24" s="168"/>
      <c r="B24" s="169"/>
      <c r="C24" s="170"/>
      <c r="D24" s="170"/>
      <c r="E24" s="154"/>
      <c r="F24" s="141"/>
    </row>
    <row r="25" spans="1:6" ht="24" customHeight="1" thickBot="1">
      <c r="A25" s="171" t="s">
        <v>27</v>
      </c>
      <c r="B25" s="172">
        <v>115527.542</v>
      </c>
      <c r="C25" s="173" t="s">
        <v>28</v>
      </c>
      <c r="D25" s="174" t="s">
        <v>28</v>
      </c>
      <c r="E25" s="175" t="s">
        <v>12</v>
      </c>
      <c r="F25" s="141"/>
    </row>
    <row r="26" spans="1:6" ht="21" customHeight="1" thickBot="1">
      <c r="A26" s="176"/>
      <c r="B26" s="177"/>
      <c r="C26" s="178"/>
      <c r="D26" s="178"/>
      <c r="E26" s="178"/>
      <c r="F26" s="179"/>
    </row>
    <row r="27" spans="1:6" ht="45" customHeight="1">
      <c r="A27" s="180" t="s">
        <v>2</v>
      </c>
      <c r="B27" s="107" t="s">
        <v>29</v>
      </c>
      <c r="C27" s="181" t="s">
        <v>30</v>
      </c>
      <c r="D27" s="108" t="s">
        <v>31</v>
      </c>
      <c r="E27" s="182" t="s">
        <v>32</v>
      </c>
      <c r="F27" s="124"/>
    </row>
    <row r="28" spans="1:6" ht="21" customHeight="1">
      <c r="A28" s="183"/>
      <c r="B28" s="184" t="s">
        <v>7</v>
      </c>
      <c r="C28" s="185" t="s">
        <v>7</v>
      </c>
      <c r="D28" s="186" t="s">
        <v>7</v>
      </c>
      <c r="E28" s="185" t="s">
        <v>8</v>
      </c>
      <c r="F28" s="124"/>
    </row>
    <row r="29" spans="1:6" ht="24" customHeight="1">
      <c r="A29" s="120" t="s">
        <v>33</v>
      </c>
      <c r="B29" s="121"/>
      <c r="C29" s="122"/>
      <c r="D29" s="123"/>
      <c r="E29" s="122"/>
      <c r="F29" s="124"/>
    </row>
    <row r="30" spans="1:6" ht="21" customHeight="1">
      <c r="A30" s="125" t="s">
        <v>34</v>
      </c>
      <c r="B30" s="126">
        <v>5000</v>
      </c>
      <c r="C30" s="127">
        <v>5000</v>
      </c>
      <c r="D30" s="128">
        <f>C30-B30</f>
        <v>0</v>
      </c>
      <c r="E30" s="188">
        <f t="shared" ref="E30:E31" si="4">D30/B30</f>
        <v>0</v>
      </c>
      <c r="F30" s="130"/>
    </row>
    <row r="31" spans="1:6" ht="21" customHeight="1">
      <c r="A31" s="125" t="s">
        <v>35</v>
      </c>
      <c r="B31" s="126">
        <v>4768.1570000000002</v>
      </c>
      <c r="C31" s="127">
        <v>4911.2020000000002</v>
      </c>
      <c r="D31" s="128">
        <f t="shared" ref="D31:D33" si="5">C31-B31</f>
        <v>143.04500000000007</v>
      </c>
      <c r="E31" s="188">
        <f t="shared" si="4"/>
        <v>3.0000060820144989E-2</v>
      </c>
      <c r="F31" s="130"/>
    </row>
    <row r="32" spans="1:6" ht="21" customHeight="1">
      <c r="A32" s="187" t="s">
        <v>36</v>
      </c>
      <c r="B32" s="126">
        <v>19042.12</v>
      </c>
      <c r="C32" s="127">
        <v>16415.429</v>
      </c>
      <c r="D32" s="128">
        <f t="shared" si="5"/>
        <v>-2626.6909999999989</v>
      </c>
      <c r="E32" s="188">
        <f>D32/B32</f>
        <v>-0.13794110109588634</v>
      </c>
      <c r="F32" s="189"/>
    </row>
    <row r="33" spans="1:6" ht="24" customHeight="1">
      <c r="A33" s="138" t="s">
        <v>37</v>
      </c>
      <c r="B33" s="134">
        <f>SUM(B30:B32)</f>
        <v>28810.276999999998</v>
      </c>
      <c r="C33" s="135">
        <f>SUM(C30:C32)</f>
        <v>26326.631000000001</v>
      </c>
      <c r="D33" s="254">
        <f t="shared" si="5"/>
        <v>-2483.645999999997</v>
      </c>
      <c r="E33" s="161">
        <f>D33/B33</f>
        <v>-8.6206946222696756E-2</v>
      </c>
      <c r="F33" s="141"/>
    </row>
    <row r="34" spans="1:6" ht="15" customHeight="1">
      <c r="A34" s="190"/>
      <c r="B34" s="139"/>
      <c r="C34" s="163"/>
      <c r="D34" s="163"/>
      <c r="E34" s="158"/>
      <c r="F34" s="141"/>
    </row>
    <row r="35" spans="1:6" ht="24" customHeight="1">
      <c r="A35" s="191" t="s">
        <v>38</v>
      </c>
      <c r="B35" s="192"/>
      <c r="C35" s="193"/>
      <c r="D35" s="194"/>
      <c r="E35" s="195"/>
      <c r="F35" s="141"/>
    </row>
    <row r="36" spans="1:6" ht="21" customHeight="1" thickBot="1">
      <c r="A36" s="196" t="s">
        <v>39</v>
      </c>
      <c r="B36" s="197">
        <f>B32</f>
        <v>19042.12</v>
      </c>
      <c r="C36" s="198">
        <f>C32</f>
        <v>16415.429</v>
      </c>
      <c r="D36" s="199">
        <f>C36-B36</f>
        <v>-2626.6909999999989</v>
      </c>
      <c r="E36" s="200">
        <f>D36/B36</f>
        <v>-0.13794110109588634</v>
      </c>
      <c r="F36" s="141"/>
    </row>
    <row r="37" spans="1:6" ht="18" customHeight="1">
      <c r="A37" s="1"/>
      <c r="B37" s="1"/>
      <c r="C37" s="1"/>
      <c r="D37" s="1"/>
      <c r="E37" s="1"/>
      <c r="F37"/>
    </row>
    <row r="38" spans="1:6" ht="18" customHeight="1">
      <c r="A38" s="201"/>
      <c r="B38" s="1"/>
      <c r="C38" s="1"/>
      <c r="D38" s="1"/>
      <c r="E38" s="1"/>
      <c r="F38"/>
    </row>
  </sheetData>
  <conditionalFormatting sqref="B26:F26">
    <cfRule type="cellIs" priority="1" operator="between">
      <formula>-0.001</formula>
      <formula>0.001</formula>
    </cfRule>
  </conditionalFormatting>
  <pageMargins left="0.7" right="0.7" top="0.75" bottom="0.75" header="0.3" footer="0.3"/>
  <pageSetup paperSize="8" scale="9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52595-4222-43A4-870E-66C79EF9F74D}">
  <sheetPr>
    <pageSetUpPr fitToPage="1"/>
  </sheetPr>
  <dimension ref="A1:I27"/>
  <sheetViews>
    <sheetView zoomScale="80" zoomScaleNormal="80" workbookViewId="0">
      <selection activeCell="H1" sqref="H1"/>
    </sheetView>
  </sheetViews>
  <sheetFormatPr defaultColWidth="10.42578125" defaultRowHeight="14.45"/>
  <cols>
    <col min="1" max="1" width="40.7109375" style="5" customWidth="1"/>
    <col min="2" max="8" width="16.85546875" style="5" customWidth="1"/>
    <col min="9" max="16384" width="10.42578125" style="5"/>
  </cols>
  <sheetData>
    <row r="1" spans="1:9" ht="24.95" customHeight="1">
      <c r="A1" s="2" t="s">
        <v>40</v>
      </c>
      <c r="B1" s="25"/>
      <c r="C1" s="4"/>
      <c r="D1" s="4"/>
      <c r="E1" s="4"/>
      <c r="F1" s="4"/>
      <c r="G1" s="25"/>
      <c r="H1" s="3" t="s">
        <v>41</v>
      </c>
      <c r="I1" s="4"/>
    </row>
    <row r="2" spans="1:9" ht="9.9499999999999993" customHeight="1" thickBot="1">
      <c r="A2" s="4"/>
      <c r="B2" s="4"/>
      <c r="C2" s="4"/>
      <c r="D2" s="4"/>
      <c r="E2" s="4"/>
      <c r="F2" s="4"/>
      <c r="G2" s="4"/>
      <c r="H2" s="4"/>
      <c r="I2" s="4"/>
    </row>
    <row r="3" spans="1:9" ht="106.5" customHeight="1">
      <c r="A3" s="6" t="s">
        <v>42</v>
      </c>
      <c r="B3" s="9" t="s">
        <v>43</v>
      </c>
      <c r="C3" s="7" t="s">
        <v>44</v>
      </c>
      <c r="D3" s="75" t="s">
        <v>45</v>
      </c>
      <c r="E3" s="8" t="s">
        <v>46</v>
      </c>
      <c r="F3" s="8" t="s">
        <v>47</v>
      </c>
      <c r="G3" s="9" t="s">
        <v>48</v>
      </c>
      <c r="H3" s="43" t="s">
        <v>6</v>
      </c>
      <c r="I3" s="4"/>
    </row>
    <row r="4" spans="1:9" ht="24.95" customHeight="1">
      <c r="A4" s="76"/>
      <c r="B4" s="12" t="s">
        <v>49</v>
      </c>
      <c r="C4" s="10" t="s">
        <v>49</v>
      </c>
      <c r="D4" s="11" t="s">
        <v>49</v>
      </c>
      <c r="E4" s="11" t="s">
        <v>49</v>
      </c>
      <c r="F4" s="11" t="s">
        <v>49</v>
      </c>
      <c r="G4" s="12" t="s">
        <v>49</v>
      </c>
      <c r="H4" s="88" t="s">
        <v>8</v>
      </c>
      <c r="I4" s="4"/>
    </row>
    <row r="5" spans="1:9" ht="24.95" customHeight="1">
      <c r="A5" s="13">
        <v>1</v>
      </c>
      <c r="B5" s="15">
        <v>2</v>
      </c>
      <c r="C5" s="13">
        <v>3</v>
      </c>
      <c r="D5" s="14">
        <v>4</v>
      </c>
      <c r="E5" s="14">
        <v>5</v>
      </c>
      <c r="F5" s="14">
        <v>6</v>
      </c>
      <c r="G5" s="15">
        <v>7</v>
      </c>
      <c r="H5" s="51">
        <v>8</v>
      </c>
      <c r="I5" s="4"/>
    </row>
    <row r="6" spans="1:9" ht="24.95" customHeight="1">
      <c r="A6" s="16" t="s">
        <v>50</v>
      </c>
      <c r="B6" s="60">
        <v>45166694</v>
      </c>
      <c r="C6" s="17">
        <v>45761506.482958585</v>
      </c>
      <c r="D6" s="18">
        <v>0</v>
      </c>
      <c r="E6" s="18">
        <v>797592</v>
      </c>
      <c r="F6" s="18">
        <v>52931</v>
      </c>
      <c r="G6" s="19">
        <v>46612029</v>
      </c>
      <c r="H6" s="70">
        <v>3.2000017535044736E-2</v>
      </c>
      <c r="I6" s="4"/>
    </row>
    <row r="7" spans="1:9" ht="20.100000000000001" customHeight="1">
      <c r="A7" s="16" t="s">
        <v>51</v>
      </c>
      <c r="B7" s="60">
        <v>17882728</v>
      </c>
      <c r="C7" s="17">
        <v>18537299.621377878</v>
      </c>
      <c r="D7" s="18">
        <v>0</v>
      </c>
      <c r="E7" s="18">
        <v>0</v>
      </c>
      <c r="F7" s="18">
        <v>0</v>
      </c>
      <c r="G7" s="19">
        <v>18537300</v>
      </c>
      <c r="H7" s="68">
        <v>3.6603587551071626E-2</v>
      </c>
      <c r="I7" s="4"/>
    </row>
    <row r="8" spans="1:9" ht="20.100000000000001" customHeight="1">
      <c r="A8" s="16" t="s">
        <v>52</v>
      </c>
      <c r="B8" s="60">
        <v>46125211</v>
      </c>
      <c r="C8" s="17">
        <v>46283256.301730037</v>
      </c>
      <c r="D8" s="18">
        <v>0</v>
      </c>
      <c r="E8" s="18">
        <v>1155336.8</v>
      </c>
      <c r="F8" s="18">
        <v>162625</v>
      </c>
      <c r="G8" s="19">
        <v>47601218</v>
      </c>
      <c r="H8" s="68">
        <v>3.2000005376669173E-2</v>
      </c>
      <c r="I8" s="4"/>
    </row>
    <row r="9" spans="1:9" ht="20.100000000000001" customHeight="1">
      <c r="A9" s="16" t="s">
        <v>53</v>
      </c>
      <c r="B9" s="60">
        <v>41089269</v>
      </c>
      <c r="C9" s="17">
        <v>41911679.958625518</v>
      </c>
      <c r="D9" s="18">
        <v>0</v>
      </c>
      <c r="E9" s="18">
        <v>474018.29999999865</v>
      </c>
      <c r="F9" s="18">
        <v>18428</v>
      </c>
      <c r="G9" s="19">
        <v>42404126</v>
      </c>
      <c r="H9" s="68">
        <v>3.2000009540203794E-2</v>
      </c>
      <c r="I9" s="4"/>
    </row>
    <row r="10" spans="1:9" ht="20.100000000000001" customHeight="1">
      <c r="A10" s="16" t="s">
        <v>54</v>
      </c>
      <c r="B10" s="60">
        <v>67403617</v>
      </c>
      <c r="C10" s="17">
        <v>65992036.508171171</v>
      </c>
      <c r="D10" s="18">
        <v>0</v>
      </c>
      <c r="E10" s="18">
        <v>3519015.6000000006</v>
      </c>
      <c r="F10" s="18">
        <v>49481</v>
      </c>
      <c r="G10" s="19">
        <v>69560533</v>
      </c>
      <c r="H10" s="68">
        <v>3.2000003798015764E-2</v>
      </c>
      <c r="I10" s="4"/>
    </row>
    <row r="11" spans="1:9" ht="24.95" customHeight="1">
      <c r="A11" s="16" t="s">
        <v>55</v>
      </c>
      <c r="B11" s="60">
        <v>57392015</v>
      </c>
      <c r="C11" s="17">
        <v>59134703.016189322</v>
      </c>
      <c r="D11" s="18">
        <v>0</v>
      </c>
      <c r="E11" s="18">
        <v>71669.200000000186</v>
      </c>
      <c r="F11" s="18">
        <v>22188</v>
      </c>
      <c r="G11" s="19">
        <v>59228560</v>
      </c>
      <c r="H11" s="68">
        <v>3.200000906049387E-2</v>
      </c>
      <c r="I11" s="4"/>
    </row>
    <row r="12" spans="1:9" ht="20.100000000000001" customHeight="1">
      <c r="A12" s="16" t="s">
        <v>56</v>
      </c>
      <c r="B12" s="60">
        <v>8287557</v>
      </c>
      <c r="C12" s="17">
        <v>8551774.4765081592</v>
      </c>
      <c r="D12" s="18">
        <v>0</v>
      </c>
      <c r="E12" s="18">
        <v>0</v>
      </c>
      <c r="F12" s="18">
        <v>985</v>
      </c>
      <c r="G12" s="19">
        <v>8552759</v>
      </c>
      <c r="H12" s="68">
        <v>3.2000021236656351E-2</v>
      </c>
      <c r="I12" s="4"/>
    </row>
    <row r="13" spans="1:9" ht="20.100000000000001" customHeight="1">
      <c r="A13" s="16" t="s">
        <v>57</v>
      </c>
      <c r="B13" s="60">
        <v>92181006</v>
      </c>
      <c r="C13" s="17">
        <v>91984186.173936158</v>
      </c>
      <c r="D13" s="18">
        <v>0</v>
      </c>
      <c r="E13" s="18">
        <v>3128667.3</v>
      </c>
      <c r="F13" s="18">
        <v>17946</v>
      </c>
      <c r="G13" s="19">
        <v>95130799</v>
      </c>
      <c r="H13" s="68">
        <v>3.2000008765363228E-2</v>
      </c>
      <c r="I13" s="4"/>
    </row>
    <row r="14" spans="1:9" ht="20.100000000000001" customHeight="1">
      <c r="A14" s="16" t="s">
        <v>58</v>
      </c>
      <c r="B14" s="60">
        <v>28421991</v>
      </c>
      <c r="C14" s="17">
        <v>29314682.218281068</v>
      </c>
      <c r="D14" s="18">
        <v>0</v>
      </c>
      <c r="E14" s="18">
        <v>80333.199999999953</v>
      </c>
      <c r="F14" s="18">
        <v>0</v>
      </c>
      <c r="G14" s="19">
        <v>29395015</v>
      </c>
      <c r="H14" s="68">
        <v>3.4234899307370829E-2</v>
      </c>
      <c r="I14" s="4"/>
    </row>
    <row r="15" spans="1:9" ht="20.100000000000001" customHeight="1">
      <c r="A15" s="16" t="s">
        <v>59</v>
      </c>
      <c r="B15" s="60">
        <v>33535632</v>
      </c>
      <c r="C15" s="17">
        <v>34559842.144855112</v>
      </c>
      <c r="D15" s="18">
        <v>24280</v>
      </c>
      <c r="E15" s="18">
        <v>55991.750000000371</v>
      </c>
      <c r="F15" s="18">
        <v>0</v>
      </c>
      <c r="G15" s="19">
        <v>34640114</v>
      </c>
      <c r="H15" s="68">
        <v>3.2934581343211304E-2</v>
      </c>
      <c r="I15" s="4"/>
    </row>
    <row r="16" spans="1:9" ht="24.95" customHeight="1">
      <c r="A16" s="16" t="s">
        <v>60</v>
      </c>
      <c r="B16" s="60">
        <v>25533639</v>
      </c>
      <c r="C16" s="17">
        <v>26309397.600000001</v>
      </c>
      <c r="D16" s="18">
        <v>0</v>
      </c>
      <c r="E16" s="18">
        <v>0</v>
      </c>
      <c r="F16" s="18">
        <v>41318</v>
      </c>
      <c r="G16" s="19">
        <v>26350716</v>
      </c>
      <c r="H16" s="68">
        <v>3.2000021618540153E-2</v>
      </c>
      <c r="I16" s="4"/>
    </row>
    <row r="17" spans="1:9" ht="20.100000000000001" customHeight="1">
      <c r="A17" s="16" t="s">
        <v>61</v>
      </c>
      <c r="B17" s="60">
        <v>15575729</v>
      </c>
      <c r="C17" s="17">
        <v>16071377.299024846</v>
      </c>
      <c r="D17" s="18">
        <v>0</v>
      </c>
      <c r="E17" s="18">
        <v>55659.299999999981</v>
      </c>
      <c r="F17" s="18">
        <v>0</v>
      </c>
      <c r="G17" s="19">
        <v>16127037</v>
      </c>
      <c r="H17" s="68">
        <v>3.5395325637727772E-2</v>
      </c>
      <c r="I17" s="4"/>
    </row>
    <row r="18" spans="1:9" ht="20.100000000000001" customHeight="1">
      <c r="A18" s="16" t="s">
        <v>62</v>
      </c>
      <c r="B18" s="60">
        <v>38177137</v>
      </c>
      <c r="C18" s="17">
        <v>39277352.085403159</v>
      </c>
      <c r="D18" s="18">
        <v>0</v>
      </c>
      <c r="E18" s="18">
        <v>178253.10000000027</v>
      </c>
      <c r="F18" s="18">
        <v>0</v>
      </c>
      <c r="G18" s="19">
        <v>39455605</v>
      </c>
      <c r="H18" s="68">
        <v>3.3487791397243852E-2</v>
      </c>
      <c r="I18" s="4"/>
    </row>
    <row r="19" spans="1:9" ht="20.100000000000001" customHeight="1">
      <c r="A19" s="16" t="s">
        <v>63</v>
      </c>
      <c r="B19" s="60">
        <v>4378330</v>
      </c>
      <c r="C19" s="17">
        <v>4522112.1821257081</v>
      </c>
      <c r="D19" s="18">
        <v>0</v>
      </c>
      <c r="E19" s="18">
        <v>0</v>
      </c>
      <c r="F19" s="18">
        <v>0</v>
      </c>
      <c r="G19" s="19">
        <v>4522112</v>
      </c>
      <c r="H19" s="68">
        <v>3.2839461621211742E-2</v>
      </c>
      <c r="I19" s="4"/>
    </row>
    <row r="20" spans="1:9" ht="20.100000000000001" customHeight="1">
      <c r="A20" s="20" t="s">
        <v>64</v>
      </c>
      <c r="B20" s="60">
        <v>10978897</v>
      </c>
      <c r="C20" s="17">
        <v>11143965.195197044</v>
      </c>
      <c r="D20" s="18">
        <v>0</v>
      </c>
      <c r="E20" s="18">
        <v>133714.35000000003</v>
      </c>
      <c r="F20" s="18">
        <v>52542</v>
      </c>
      <c r="G20" s="19">
        <v>11330222</v>
      </c>
      <c r="H20" s="68">
        <v>3.2000026960814006E-2</v>
      </c>
      <c r="I20" s="4"/>
    </row>
    <row r="21" spans="1:9" ht="24.95" customHeight="1">
      <c r="A21" s="16" t="s">
        <v>65</v>
      </c>
      <c r="B21" s="60">
        <v>15713245</v>
      </c>
      <c r="C21" s="17">
        <v>16149395.818267681</v>
      </c>
      <c r="D21" s="18">
        <v>0</v>
      </c>
      <c r="E21" s="18">
        <v>63933.29999999993</v>
      </c>
      <c r="F21" s="18">
        <v>2740</v>
      </c>
      <c r="G21" s="19">
        <v>16216069</v>
      </c>
      <c r="H21" s="68">
        <v>3.2000010182492537E-2</v>
      </c>
      <c r="I21" s="4"/>
    </row>
    <row r="22" spans="1:9" ht="20.100000000000001" customHeight="1">
      <c r="A22" s="16" t="s">
        <v>66</v>
      </c>
      <c r="B22" s="60">
        <v>29505025</v>
      </c>
      <c r="C22" s="17">
        <v>30290359.452458829</v>
      </c>
      <c r="D22" s="18">
        <v>0</v>
      </c>
      <c r="E22" s="18">
        <v>186779.25</v>
      </c>
      <c r="F22" s="18">
        <v>0</v>
      </c>
      <c r="G22" s="19">
        <v>30477139</v>
      </c>
      <c r="H22" s="68">
        <v>3.2947404721738079E-2</v>
      </c>
      <c r="I22" s="4"/>
    </row>
    <row r="23" spans="1:9" ht="20.100000000000001" customHeight="1">
      <c r="A23" s="16" t="s">
        <v>67</v>
      </c>
      <c r="B23" s="60">
        <v>74051491</v>
      </c>
      <c r="C23" s="17">
        <v>75935473.768761456</v>
      </c>
      <c r="D23" s="18">
        <v>0</v>
      </c>
      <c r="E23" s="18">
        <v>484828.3000000008</v>
      </c>
      <c r="F23" s="18">
        <v>837</v>
      </c>
      <c r="G23" s="19">
        <v>76421139</v>
      </c>
      <c r="H23" s="68">
        <v>3.2000003889185703E-2</v>
      </c>
      <c r="I23" s="4"/>
    </row>
    <row r="24" spans="1:9" ht="20.100000000000001" customHeight="1">
      <c r="A24" s="16" t="s">
        <v>68</v>
      </c>
      <c r="B24" s="60">
        <v>42292821</v>
      </c>
      <c r="C24" s="17">
        <v>43694186.420974068</v>
      </c>
      <c r="D24" s="18">
        <v>0</v>
      </c>
      <c r="E24" s="18">
        <v>57949.100000000282</v>
      </c>
      <c r="F24" s="18">
        <v>0</v>
      </c>
      <c r="G24" s="19">
        <v>43752136</v>
      </c>
      <c r="H24" s="68">
        <v>3.4505028643040864E-2</v>
      </c>
      <c r="I24" s="4"/>
    </row>
    <row r="25" spans="1:9" ht="30" customHeight="1" thickBot="1">
      <c r="A25" s="21" t="s">
        <v>69</v>
      </c>
      <c r="B25" s="24">
        <v>693692034</v>
      </c>
      <c r="C25" s="22">
        <v>705424586.72484565</v>
      </c>
      <c r="D25" s="23">
        <v>24280</v>
      </c>
      <c r="E25" s="23">
        <v>10443740.85</v>
      </c>
      <c r="F25" s="23">
        <v>422021</v>
      </c>
      <c r="G25" s="24">
        <v>716314628</v>
      </c>
      <c r="H25" s="69">
        <v>3.2611869376029189E-2</v>
      </c>
      <c r="I25" s="4"/>
    </row>
    <row r="26" spans="1:9">
      <c r="A26" s="4"/>
      <c r="B26" s="4"/>
      <c r="C26" s="4"/>
      <c r="D26" s="4"/>
      <c r="E26" s="4"/>
      <c r="F26" s="4"/>
      <c r="G26" s="4"/>
      <c r="H26" s="4"/>
      <c r="I26" s="4"/>
    </row>
    <row r="27" spans="1:9">
      <c r="A27" s="4"/>
      <c r="B27" s="4"/>
      <c r="C27" s="4"/>
      <c r="D27" s="4"/>
      <c r="E27" s="4"/>
      <c r="F27" s="4"/>
      <c r="G27" s="4"/>
      <c r="H27" s="4"/>
      <c r="I27" s="4"/>
    </row>
  </sheetData>
  <pageMargins left="0.19685039370078741" right="0.19685039370078741" top="0.19685039370078741" bottom="0.39370078740157483" header="0" footer="0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E292-963E-456C-9651-D05CBB7B67D1}">
  <sheetPr>
    <pageSetUpPr fitToPage="1"/>
  </sheetPr>
  <dimension ref="A1:E27"/>
  <sheetViews>
    <sheetView zoomScale="90" zoomScaleNormal="90" workbookViewId="0">
      <selection activeCell="D3" sqref="D3"/>
    </sheetView>
  </sheetViews>
  <sheetFormatPr defaultColWidth="9.140625" defaultRowHeight="14.45"/>
  <cols>
    <col min="1" max="1" width="40.7109375" style="5" customWidth="1"/>
    <col min="2" max="4" width="15.85546875" style="26" customWidth="1"/>
    <col min="5" max="16384" width="9.140625" style="26"/>
  </cols>
  <sheetData>
    <row r="1" spans="1:5" ht="24.95" customHeight="1">
      <c r="A1" s="2" t="s">
        <v>70</v>
      </c>
      <c r="B1" s="25"/>
      <c r="C1" s="25"/>
      <c r="D1" s="3" t="s">
        <v>71</v>
      </c>
      <c r="E1" s="25"/>
    </row>
    <row r="2" spans="1:5" ht="9.9499999999999993" customHeight="1" thickBot="1">
      <c r="A2" s="4"/>
      <c r="B2" s="25"/>
      <c r="C2" s="25"/>
      <c r="D2" s="25"/>
      <c r="E2" s="25"/>
    </row>
    <row r="3" spans="1:5" ht="75" customHeight="1">
      <c r="A3" s="6" t="s">
        <v>42</v>
      </c>
      <c r="B3" s="27" t="s">
        <v>72</v>
      </c>
      <c r="C3" s="27" t="s">
        <v>73</v>
      </c>
      <c r="D3" s="77" t="s">
        <v>74</v>
      </c>
      <c r="E3" s="25"/>
    </row>
    <row r="4" spans="1:5" ht="24.95" customHeight="1">
      <c r="A4" s="10"/>
      <c r="B4" s="78" t="s">
        <v>75</v>
      </c>
      <c r="C4" s="78" t="s">
        <v>75</v>
      </c>
      <c r="D4" s="79" t="s">
        <v>75</v>
      </c>
      <c r="E4" s="25"/>
    </row>
    <row r="5" spans="1:5" ht="24.95" customHeight="1">
      <c r="A5" s="13">
        <v>1</v>
      </c>
      <c r="B5" s="29">
        <v>2</v>
      </c>
      <c r="C5" s="29">
        <v>3</v>
      </c>
      <c r="D5" s="80">
        <v>4</v>
      </c>
      <c r="E5" s="25"/>
    </row>
    <row r="6" spans="1:5" ht="24.95" customHeight="1">
      <c r="A6" s="30" t="s">
        <v>50</v>
      </c>
      <c r="B6" s="31">
        <v>7468.9</v>
      </c>
      <c r="C6" s="31">
        <v>0</v>
      </c>
      <c r="D6" s="81">
        <v>7468.9</v>
      </c>
      <c r="E6" s="25"/>
    </row>
    <row r="7" spans="1:5" ht="20.100000000000001" customHeight="1">
      <c r="A7" s="30" t="s">
        <v>51</v>
      </c>
      <c r="B7" s="31">
        <v>3264.1000000000004</v>
      </c>
      <c r="C7" s="31">
        <v>0</v>
      </c>
      <c r="D7" s="81">
        <v>3264.1000000000004</v>
      </c>
      <c r="E7" s="25"/>
    </row>
    <row r="8" spans="1:5" ht="20.100000000000001" customHeight="1">
      <c r="A8" s="30" t="s">
        <v>52</v>
      </c>
      <c r="B8" s="31">
        <v>6933.7</v>
      </c>
      <c r="C8" s="31">
        <v>0</v>
      </c>
      <c r="D8" s="81">
        <v>6933.7</v>
      </c>
      <c r="E8" s="25"/>
    </row>
    <row r="9" spans="1:5" ht="20.100000000000001" customHeight="1">
      <c r="A9" s="30" t="s">
        <v>53</v>
      </c>
      <c r="B9" s="31">
        <v>7545.5</v>
      </c>
      <c r="C9" s="31">
        <v>0</v>
      </c>
      <c r="D9" s="81">
        <v>7545.5</v>
      </c>
      <c r="E9" s="25"/>
    </row>
    <row r="10" spans="1:5" ht="20.100000000000001" customHeight="1">
      <c r="A10" s="30" t="s">
        <v>54</v>
      </c>
      <c r="B10" s="31">
        <v>10099.199999999999</v>
      </c>
      <c r="C10" s="31">
        <v>0</v>
      </c>
      <c r="D10" s="81">
        <v>10099.199999999999</v>
      </c>
      <c r="E10" s="25"/>
    </row>
    <row r="11" spans="1:5" ht="24.95" customHeight="1">
      <c r="A11" s="30" t="s">
        <v>55</v>
      </c>
      <c r="B11" s="31">
        <v>10785</v>
      </c>
      <c r="C11" s="31">
        <v>0</v>
      </c>
      <c r="D11" s="81">
        <v>10785</v>
      </c>
      <c r="E11" s="25"/>
    </row>
    <row r="12" spans="1:5" ht="20.100000000000001" customHeight="1">
      <c r="A12" s="30" t="s">
        <v>56</v>
      </c>
      <c r="B12" s="31">
        <v>1226.3</v>
      </c>
      <c r="C12" s="31">
        <v>0</v>
      </c>
      <c r="D12" s="81">
        <v>1226.3</v>
      </c>
      <c r="E12" s="25"/>
    </row>
    <row r="13" spans="1:5" ht="20.100000000000001" customHeight="1">
      <c r="A13" s="30" t="s">
        <v>57</v>
      </c>
      <c r="B13" s="31">
        <v>14259.499999999998</v>
      </c>
      <c r="C13" s="31">
        <v>0</v>
      </c>
      <c r="D13" s="81">
        <v>14259.499999999998</v>
      </c>
      <c r="E13" s="25"/>
    </row>
    <row r="14" spans="1:5" ht="20.100000000000001" customHeight="1">
      <c r="A14" s="30" t="s">
        <v>58</v>
      </c>
      <c r="B14" s="31">
        <v>4882.1999999999989</v>
      </c>
      <c r="C14" s="31">
        <v>0</v>
      </c>
      <c r="D14" s="81">
        <v>4882.1999999999989</v>
      </c>
      <c r="E14" s="25"/>
    </row>
    <row r="15" spans="1:5" ht="20.100000000000001" customHeight="1">
      <c r="A15" s="30" t="s">
        <v>59</v>
      </c>
      <c r="B15" s="31">
        <v>5370.8</v>
      </c>
      <c r="C15" s="31">
        <v>0</v>
      </c>
      <c r="D15" s="81">
        <v>5370.8</v>
      </c>
      <c r="E15" s="25"/>
    </row>
    <row r="16" spans="1:5" ht="24.95" customHeight="1">
      <c r="A16" s="30" t="s">
        <v>60</v>
      </c>
      <c r="B16" s="31">
        <v>4362.3</v>
      </c>
      <c r="C16" s="31">
        <v>0</v>
      </c>
      <c r="D16" s="81">
        <v>4362.3</v>
      </c>
      <c r="E16" s="25"/>
    </row>
    <row r="17" spans="1:5" ht="20.100000000000001" customHeight="1">
      <c r="A17" s="30" t="s">
        <v>61</v>
      </c>
      <c r="B17" s="31">
        <v>2861.6000000000004</v>
      </c>
      <c r="C17" s="31">
        <v>-72.199999999999989</v>
      </c>
      <c r="D17" s="81">
        <v>2789.4000000000005</v>
      </c>
      <c r="E17" s="25"/>
    </row>
    <row r="18" spans="1:5" ht="20.100000000000001" customHeight="1">
      <c r="A18" s="30" t="s">
        <v>62</v>
      </c>
      <c r="B18" s="31">
        <v>6516.9</v>
      </c>
      <c r="C18" s="31">
        <v>0</v>
      </c>
      <c r="D18" s="81">
        <v>6516.9</v>
      </c>
      <c r="E18" s="25"/>
    </row>
    <row r="19" spans="1:5" ht="20.100000000000001" customHeight="1">
      <c r="A19" s="30" t="s">
        <v>63</v>
      </c>
      <c r="B19" s="31">
        <v>654.20000000000005</v>
      </c>
      <c r="C19" s="31">
        <v>0</v>
      </c>
      <c r="D19" s="81">
        <v>654.20000000000005</v>
      </c>
      <c r="E19" s="25"/>
    </row>
    <row r="20" spans="1:5" ht="20.100000000000001" customHeight="1">
      <c r="A20" s="32" t="s">
        <v>64</v>
      </c>
      <c r="B20" s="31">
        <v>1456.3999999999999</v>
      </c>
      <c r="C20" s="31">
        <v>-57.900000000000006</v>
      </c>
      <c r="D20" s="81">
        <v>1398.4999999999998</v>
      </c>
      <c r="E20" s="25"/>
    </row>
    <row r="21" spans="1:5" ht="24.95" customHeight="1">
      <c r="A21" s="30" t="s">
        <v>65</v>
      </c>
      <c r="B21" s="31">
        <v>2831.7000000000003</v>
      </c>
      <c r="C21" s="31">
        <v>0</v>
      </c>
      <c r="D21" s="81">
        <v>2831.7000000000003</v>
      </c>
      <c r="E21" s="25"/>
    </row>
    <row r="22" spans="1:5" ht="20.100000000000001" customHeight="1">
      <c r="A22" s="30" t="s">
        <v>66</v>
      </c>
      <c r="B22" s="31">
        <v>5854.0000000000009</v>
      </c>
      <c r="C22" s="31">
        <v>0</v>
      </c>
      <c r="D22" s="81">
        <v>5854.0000000000009</v>
      </c>
      <c r="E22" s="25"/>
    </row>
    <row r="23" spans="1:5" ht="20.100000000000001" customHeight="1">
      <c r="A23" s="30" t="s">
        <v>67</v>
      </c>
      <c r="B23" s="31">
        <v>12486.4</v>
      </c>
      <c r="C23" s="31">
        <v>0</v>
      </c>
      <c r="D23" s="81">
        <v>12486.4</v>
      </c>
      <c r="E23" s="25"/>
    </row>
    <row r="24" spans="1:5" ht="20.100000000000001" customHeight="1">
      <c r="A24" s="30" t="s">
        <v>68</v>
      </c>
      <c r="B24" s="31">
        <v>7850</v>
      </c>
      <c r="C24" s="31">
        <v>0</v>
      </c>
      <c r="D24" s="81">
        <v>7850</v>
      </c>
      <c r="E24" s="25"/>
    </row>
    <row r="25" spans="1:5" ht="30" customHeight="1" thickBot="1">
      <c r="A25" s="33" t="s">
        <v>69</v>
      </c>
      <c r="B25" s="34">
        <v>116708.7</v>
      </c>
      <c r="C25" s="34">
        <v>-130.1</v>
      </c>
      <c r="D25" s="82">
        <v>116578.59999999999</v>
      </c>
      <c r="E25" s="25"/>
    </row>
    <row r="26" spans="1:5">
      <c r="A26" s="4"/>
      <c r="B26" s="25"/>
      <c r="C26" s="25"/>
      <c r="D26" s="25"/>
      <c r="E26" s="25"/>
    </row>
    <row r="27" spans="1:5">
      <c r="A27" s="4"/>
      <c r="B27" s="25"/>
      <c r="C27" s="25"/>
      <c r="D27" s="25"/>
      <c r="E27" s="25"/>
    </row>
  </sheetData>
  <pageMargins left="0.19685039370078741" right="0.19685039370078741" top="0.19685039370078741" bottom="0.39370078740157483" header="0" footer="0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0123E-375C-4629-93EF-0B9A19438EEF}">
  <sheetPr>
    <pageSetUpPr fitToPage="1"/>
  </sheetPr>
  <dimension ref="A1:I27"/>
  <sheetViews>
    <sheetView zoomScale="90" zoomScaleNormal="90" workbookViewId="0">
      <selection activeCell="H1" sqref="H1"/>
    </sheetView>
  </sheetViews>
  <sheetFormatPr defaultColWidth="9.140625" defaultRowHeight="14.45"/>
  <cols>
    <col min="1" max="1" width="40.7109375" style="5" customWidth="1"/>
    <col min="2" max="8" width="15.7109375" style="38" customWidth="1"/>
    <col min="9" max="16384" width="9.140625" style="38"/>
  </cols>
  <sheetData>
    <row r="1" spans="1:9" ht="24.95" customHeight="1">
      <c r="A1" s="2" t="s">
        <v>76</v>
      </c>
      <c r="B1" s="36"/>
      <c r="C1" s="36"/>
      <c r="D1" s="36"/>
      <c r="E1" s="36"/>
      <c r="F1" s="36"/>
      <c r="G1" s="36"/>
      <c r="H1" s="37" t="s">
        <v>77</v>
      </c>
      <c r="I1" s="36"/>
    </row>
    <row r="2" spans="1:9" ht="9.9499999999999993" customHeight="1" thickBot="1">
      <c r="A2" s="4"/>
      <c r="B2" s="36"/>
      <c r="C2" s="36"/>
      <c r="D2" s="36"/>
      <c r="E2" s="36"/>
      <c r="F2" s="36"/>
      <c r="G2" s="36"/>
      <c r="H2" s="36"/>
      <c r="I2" s="36"/>
    </row>
    <row r="3" spans="1:9" ht="74.25" customHeight="1">
      <c r="A3" s="6" t="s">
        <v>42</v>
      </c>
      <c r="B3" s="39" t="s">
        <v>78</v>
      </c>
      <c r="C3" s="40" t="s">
        <v>79</v>
      </c>
      <c r="D3" s="41" t="s">
        <v>80</v>
      </c>
      <c r="E3" s="42" t="s">
        <v>81</v>
      </c>
      <c r="F3" s="41" t="s">
        <v>82</v>
      </c>
      <c r="G3" s="39" t="s">
        <v>83</v>
      </c>
      <c r="H3" s="83" t="s">
        <v>6</v>
      </c>
      <c r="I3" s="36"/>
    </row>
    <row r="4" spans="1:9" ht="24.95" customHeight="1">
      <c r="A4" s="35"/>
      <c r="B4" s="84" t="s">
        <v>49</v>
      </c>
      <c r="C4" s="44" t="s">
        <v>49</v>
      </c>
      <c r="D4" s="45" t="s">
        <v>49</v>
      </c>
      <c r="E4" s="46" t="s">
        <v>49</v>
      </c>
      <c r="F4" s="45" t="s">
        <v>49</v>
      </c>
      <c r="G4" s="47" t="s">
        <v>49</v>
      </c>
      <c r="H4" s="89" t="s">
        <v>8</v>
      </c>
      <c r="I4" s="36"/>
    </row>
    <row r="5" spans="1:9" ht="24.95" customHeight="1">
      <c r="A5" s="13">
        <v>1</v>
      </c>
      <c r="B5" s="48">
        <v>2</v>
      </c>
      <c r="C5" s="49">
        <v>3</v>
      </c>
      <c r="D5" s="50">
        <v>4</v>
      </c>
      <c r="E5" s="50">
        <v>5</v>
      </c>
      <c r="F5" s="50">
        <v>6</v>
      </c>
      <c r="G5" s="48">
        <v>7</v>
      </c>
      <c r="H5" s="85">
        <v>8</v>
      </c>
      <c r="I5" s="36"/>
    </row>
    <row r="6" spans="1:9" ht="24.95" customHeight="1">
      <c r="A6" s="30" t="s">
        <v>50</v>
      </c>
      <c r="B6" s="60">
        <v>45339694</v>
      </c>
      <c r="C6" s="52">
        <v>46612029</v>
      </c>
      <c r="D6" s="53">
        <v>0</v>
      </c>
      <c r="E6" s="53">
        <v>0</v>
      </c>
      <c r="F6" s="53">
        <v>179000</v>
      </c>
      <c r="G6" s="54">
        <v>46791029</v>
      </c>
      <c r="H6" s="86">
        <v>3.2010251326354343E-2</v>
      </c>
      <c r="I6" s="36"/>
    </row>
    <row r="7" spans="1:9" ht="20.100000000000001" customHeight="1">
      <c r="A7" s="30" t="s">
        <v>51</v>
      </c>
      <c r="B7" s="60">
        <v>18870728</v>
      </c>
      <c r="C7" s="52">
        <v>18537300</v>
      </c>
      <c r="D7" s="55">
        <v>0</v>
      </c>
      <c r="E7" s="55">
        <v>941184</v>
      </c>
      <c r="F7" s="55">
        <v>78000</v>
      </c>
      <c r="G7" s="54">
        <v>19556484</v>
      </c>
      <c r="H7" s="86">
        <v>3.6339668506694602E-2</v>
      </c>
      <c r="I7" s="36"/>
    </row>
    <row r="8" spans="1:9" ht="20.100000000000001" customHeight="1">
      <c r="A8" s="30" t="s">
        <v>52</v>
      </c>
      <c r="B8" s="60">
        <v>46286211</v>
      </c>
      <c r="C8" s="52">
        <v>47601218</v>
      </c>
      <c r="D8" s="55">
        <v>0</v>
      </c>
      <c r="E8" s="55">
        <v>0</v>
      </c>
      <c r="F8" s="55">
        <v>166000</v>
      </c>
      <c r="G8" s="54">
        <v>47767218</v>
      </c>
      <c r="H8" s="86">
        <v>3.1996721442591185E-2</v>
      </c>
      <c r="I8" s="36"/>
    </row>
    <row r="9" spans="1:9" ht="20.100000000000001" customHeight="1">
      <c r="A9" s="30" t="s">
        <v>53</v>
      </c>
      <c r="B9" s="60">
        <v>43085269</v>
      </c>
      <c r="C9" s="52">
        <v>42404126</v>
      </c>
      <c r="D9" s="55">
        <v>0</v>
      </c>
      <c r="E9" s="55">
        <v>1879272</v>
      </c>
      <c r="F9" s="55">
        <v>181000</v>
      </c>
      <c r="G9" s="54">
        <v>44464398</v>
      </c>
      <c r="H9" s="86">
        <v>3.2009293013814069E-2</v>
      </c>
      <c r="I9" s="36"/>
    </row>
    <row r="10" spans="1:9" ht="20.100000000000001" customHeight="1">
      <c r="A10" s="30" t="s">
        <v>54</v>
      </c>
      <c r="B10" s="60">
        <v>67637617</v>
      </c>
      <c r="C10" s="52">
        <v>69560533</v>
      </c>
      <c r="D10" s="55">
        <v>0</v>
      </c>
      <c r="E10" s="55">
        <v>0</v>
      </c>
      <c r="F10" s="55">
        <v>242000</v>
      </c>
      <c r="G10" s="54">
        <v>69802533</v>
      </c>
      <c r="H10" s="86">
        <v>3.2007573537074792E-2</v>
      </c>
      <c r="I10" s="36"/>
    </row>
    <row r="11" spans="1:9" ht="24.95" customHeight="1">
      <c r="A11" s="30" t="s">
        <v>55</v>
      </c>
      <c r="B11" s="60">
        <v>61362015</v>
      </c>
      <c r="C11" s="52">
        <v>59228560</v>
      </c>
      <c r="D11" s="55">
        <v>0</v>
      </c>
      <c r="E11" s="55">
        <v>3839040</v>
      </c>
      <c r="F11" s="55">
        <v>258000</v>
      </c>
      <c r="G11" s="54">
        <v>63325600</v>
      </c>
      <c r="H11" s="86">
        <v>3.2000008474297986E-2</v>
      </c>
      <c r="I11" s="36"/>
    </row>
    <row r="12" spans="1:9" ht="20.100000000000001" customHeight="1">
      <c r="A12" s="30" t="s">
        <v>56</v>
      </c>
      <c r="B12" s="60">
        <v>12812227</v>
      </c>
      <c r="C12" s="52">
        <v>8552759</v>
      </c>
      <c r="D12" s="55">
        <v>4613731</v>
      </c>
      <c r="E12" s="55">
        <v>0</v>
      </c>
      <c r="F12" s="55">
        <v>56000</v>
      </c>
      <c r="G12" s="54">
        <v>13222490</v>
      </c>
      <c r="H12" s="86">
        <v>3.2021209115323981E-2</v>
      </c>
      <c r="I12" s="36"/>
    </row>
    <row r="13" spans="1:9" ht="20.100000000000001" customHeight="1">
      <c r="A13" s="30" t="s">
        <v>57</v>
      </c>
      <c r="B13" s="60">
        <v>92512006</v>
      </c>
      <c r="C13" s="52">
        <v>95130799</v>
      </c>
      <c r="D13" s="55">
        <v>0</v>
      </c>
      <c r="E13" s="55">
        <v>0</v>
      </c>
      <c r="F13" s="55">
        <v>342000</v>
      </c>
      <c r="G13" s="54">
        <v>95472799</v>
      </c>
      <c r="H13" s="86">
        <v>3.2004418972387219E-2</v>
      </c>
      <c r="I13" s="36"/>
    </row>
    <row r="14" spans="1:9" ht="20.100000000000001" customHeight="1">
      <c r="A14" s="30" t="s">
        <v>58</v>
      </c>
      <c r="B14" s="60">
        <v>28534991</v>
      </c>
      <c r="C14" s="52">
        <v>29395015</v>
      </c>
      <c r="D14" s="55">
        <v>0</v>
      </c>
      <c r="E14" s="55">
        <v>0</v>
      </c>
      <c r="F14" s="55">
        <v>117000</v>
      </c>
      <c r="G14" s="54">
        <v>29512015</v>
      </c>
      <c r="H14" s="86">
        <v>3.4239506155793076E-2</v>
      </c>
      <c r="I14" s="36"/>
    </row>
    <row r="15" spans="1:9" ht="20.100000000000001" customHeight="1">
      <c r="A15" s="30" t="s">
        <v>59</v>
      </c>
      <c r="B15" s="60">
        <v>35885632</v>
      </c>
      <c r="C15" s="52">
        <v>34640114</v>
      </c>
      <c r="D15" s="55">
        <v>0</v>
      </c>
      <c r="E15" s="55">
        <v>2296200</v>
      </c>
      <c r="F15" s="55">
        <v>129000</v>
      </c>
      <c r="G15" s="54">
        <v>37065314</v>
      </c>
      <c r="H15" s="86">
        <v>3.2873379518577238E-2</v>
      </c>
      <c r="I15" s="36"/>
    </row>
    <row r="16" spans="1:9" ht="24.95" customHeight="1">
      <c r="A16" s="30" t="s">
        <v>60</v>
      </c>
      <c r="B16" s="60">
        <v>26975639</v>
      </c>
      <c r="C16" s="52">
        <v>26350716</v>
      </c>
      <c r="D16" s="55">
        <v>0</v>
      </c>
      <c r="E16" s="55">
        <v>1296192</v>
      </c>
      <c r="F16" s="55">
        <v>192000</v>
      </c>
      <c r="G16" s="54">
        <v>27838908</v>
      </c>
      <c r="H16" s="86">
        <v>3.2001799846150078E-2</v>
      </c>
      <c r="I16" s="36"/>
    </row>
    <row r="17" spans="1:9" ht="20.100000000000001" customHeight="1">
      <c r="A17" s="30" t="s">
        <v>61</v>
      </c>
      <c r="B17" s="60">
        <v>16264729</v>
      </c>
      <c r="C17" s="52">
        <v>16127037</v>
      </c>
      <c r="D17" s="55">
        <v>0</v>
      </c>
      <c r="E17" s="55">
        <v>642936</v>
      </c>
      <c r="F17" s="55">
        <v>67000</v>
      </c>
      <c r="G17" s="54">
        <v>16836973</v>
      </c>
      <c r="H17" s="86">
        <v>3.5183125399753046E-2</v>
      </c>
      <c r="I17" s="36"/>
    </row>
    <row r="18" spans="1:9" ht="20.100000000000001" customHeight="1">
      <c r="A18" s="30" t="s">
        <v>62</v>
      </c>
      <c r="B18" s="60">
        <v>39493137</v>
      </c>
      <c r="C18" s="52">
        <v>39455605</v>
      </c>
      <c r="D18" s="55">
        <v>0</v>
      </c>
      <c r="E18" s="55">
        <v>1202280</v>
      </c>
      <c r="F18" s="55">
        <v>156000</v>
      </c>
      <c r="G18" s="54">
        <v>40813885</v>
      </c>
      <c r="H18" s="86">
        <v>3.3442468750962982E-2</v>
      </c>
      <c r="I18" s="36"/>
    </row>
    <row r="19" spans="1:9" ht="20.100000000000001" customHeight="1">
      <c r="A19" s="30" t="s">
        <v>63</v>
      </c>
      <c r="B19" s="60">
        <v>12876993</v>
      </c>
      <c r="C19" s="52">
        <v>4522112</v>
      </c>
      <c r="D19" s="55">
        <v>8714892</v>
      </c>
      <c r="E19" s="55">
        <v>0</v>
      </c>
      <c r="F19" s="55">
        <v>56000</v>
      </c>
      <c r="G19" s="54">
        <v>13293004</v>
      </c>
      <c r="H19" s="86">
        <v>3.2306533054727915E-2</v>
      </c>
      <c r="I19" s="36"/>
    </row>
    <row r="20" spans="1:9" ht="20.100000000000001" customHeight="1">
      <c r="A20" s="32" t="s">
        <v>64</v>
      </c>
      <c r="B20" s="60">
        <v>12129350</v>
      </c>
      <c r="C20" s="52">
        <v>11330222</v>
      </c>
      <c r="D20" s="55">
        <v>1131539</v>
      </c>
      <c r="E20" s="55">
        <v>0</v>
      </c>
      <c r="F20" s="55">
        <v>56000</v>
      </c>
      <c r="G20" s="54">
        <v>12517761</v>
      </c>
      <c r="H20" s="86">
        <v>3.202240845552317E-2</v>
      </c>
      <c r="I20" s="36"/>
    </row>
    <row r="21" spans="1:9" ht="24.95" customHeight="1">
      <c r="A21" s="30" t="s">
        <v>65</v>
      </c>
      <c r="B21" s="60">
        <v>15779245</v>
      </c>
      <c r="C21" s="52">
        <v>16216069</v>
      </c>
      <c r="D21" s="55">
        <v>0</v>
      </c>
      <c r="E21" s="55">
        <v>0</v>
      </c>
      <c r="F21" s="55">
        <v>68000</v>
      </c>
      <c r="G21" s="54">
        <v>16284069</v>
      </c>
      <c r="H21" s="86">
        <v>3.1992912208410482E-2</v>
      </c>
      <c r="I21" s="36"/>
    </row>
    <row r="22" spans="1:9" ht="20.100000000000001" customHeight="1">
      <c r="A22" s="30" t="s">
        <v>66</v>
      </c>
      <c r="B22" s="60">
        <v>29641025</v>
      </c>
      <c r="C22" s="52">
        <v>30477139</v>
      </c>
      <c r="D22" s="55">
        <v>0</v>
      </c>
      <c r="E22" s="55">
        <v>0</v>
      </c>
      <c r="F22" s="55">
        <v>140000</v>
      </c>
      <c r="G22" s="54">
        <v>30617139</v>
      </c>
      <c r="H22" s="86">
        <v>3.2931182373079203E-2</v>
      </c>
      <c r="I22" s="36"/>
    </row>
    <row r="23" spans="1:9" ht="20.100000000000001" customHeight="1">
      <c r="A23" s="30" t="s">
        <v>67</v>
      </c>
      <c r="B23" s="60">
        <v>74341491</v>
      </c>
      <c r="C23" s="52">
        <v>76421139</v>
      </c>
      <c r="D23" s="55">
        <v>0</v>
      </c>
      <c r="E23" s="55">
        <v>0</v>
      </c>
      <c r="F23" s="55">
        <v>299000</v>
      </c>
      <c r="G23" s="54">
        <v>76720139</v>
      </c>
      <c r="H23" s="86">
        <v>3.1996237471212406E-2</v>
      </c>
      <c r="I23" s="36"/>
    </row>
    <row r="24" spans="1:9" ht="20.100000000000001" customHeight="1">
      <c r="A24" s="30" t="s">
        <v>68</v>
      </c>
      <c r="B24" s="60">
        <v>46362821</v>
      </c>
      <c r="C24" s="52">
        <v>43752136</v>
      </c>
      <c r="D24" s="55">
        <v>0</v>
      </c>
      <c r="E24" s="55">
        <v>4012416</v>
      </c>
      <c r="F24" s="55">
        <v>188000</v>
      </c>
      <c r="G24" s="54">
        <v>47952552</v>
      </c>
      <c r="H24" s="86">
        <v>3.4288918700611425E-2</v>
      </c>
      <c r="I24" s="36"/>
    </row>
    <row r="25" spans="1:9" ht="30" customHeight="1" thickBot="1">
      <c r="A25" s="33" t="s">
        <v>69</v>
      </c>
      <c r="B25" s="24">
        <v>726190820</v>
      </c>
      <c r="C25" s="57">
        <v>716314628</v>
      </c>
      <c r="D25" s="58">
        <v>14460162</v>
      </c>
      <c r="E25" s="58">
        <v>16109520</v>
      </c>
      <c r="F25" s="58">
        <v>2970000</v>
      </c>
      <c r="G25" s="56">
        <v>749854310</v>
      </c>
      <c r="H25" s="87">
        <v>3.2585774080702366E-2</v>
      </c>
      <c r="I25" s="36"/>
    </row>
    <row r="26" spans="1:9">
      <c r="A26" s="4"/>
      <c r="B26" s="36"/>
      <c r="C26" s="36"/>
      <c r="D26" s="36"/>
      <c r="E26" s="36"/>
      <c r="F26" s="36"/>
      <c r="G26" s="36"/>
      <c r="H26" s="36"/>
      <c r="I26" s="36"/>
    </row>
    <row r="27" spans="1:9">
      <c r="A27" s="4"/>
      <c r="B27" s="36"/>
      <c r="C27" s="36"/>
      <c r="D27" s="36"/>
      <c r="E27" s="36"/>
      <c r="F27" s="36"/>
      <c r="G27" s="36"/>
      <c r="H27" s="36"/>
      <c r="I27" s="36"/>
    </row>
  </sheetData>
  <pageMargins left="0.19685039370078741" right="0.19685039370078741" top="0.19685039370078741" bottom="0.39370078740157483" header="0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EBCE-51FE-48F8-9264-0EFA51E422E0}">
  <sheetPr>
    <pageSetUpPr fitToPage="1"/>
  </sheetPr>
  <dimension ref="A1:E27"/>
  <sheetViews>
    <sheetView zoomScale="80" zoomScaleNormal="80" workbookViewId="0">
      <selection activeCell="D1" sqref="D1"/>
    </sheetView>
  </sheetViews>
  <sheetFormatPr defaultColWidth="9.140625" defaultRowHeight="14.45"/>
  <cols>
    <col min="1" max="1" width="47.7109375" style="26" customWidth="1"/>
    <col min="2" max="3" width="14.7109375" style="26" customWidth="1"/>
    <col min="4" max="4" width="14.7109375" style="59" customWidth="1"/>
    <col min="5" max="16384" width="9.140625" style="26"/>
  </cols>
  <sheetData>
    <row r="1" spans="1:5" ht="24.95" customHeight="1">
      <c r="A1" s="61" t="s">
        <v>84</v>
      </c>
      <c r="B1" s="72"/>
      <c r="C1" s="72"/>
      <c r="D1" s="71" t="s">
        <v>85</v>
      </c>
      <c r="E1" s="25"/>
    </row>
    <row r="2" spans="1:5" ht="9.9499999999999993" customHeight="1" thickBot="1">
      <c r="A2" s="25"/>
      <c r="B2" s="25"/>
      <c r="C2" s="25"/>
      <c r="D2" s="1"/>
      <c r="E2" s="25"/>
    </row>
    <row r="3" spans="1:5" ht="75" customHeight="1">
      <c r="A3" s="62" t="s">
        <v>42</v>
      </c>
      <c r="B3" s="73" t="s">
        <v>86</v>
      </c>
      <c r="C3" s="94" t="s">
        <v>87</v>
      </c>
      <c r="D3" s="90" t="s">
        <v>32</v>
      </c>
      <c r="E3" s="25"/>
    </row>
    <row r="4" spans="1:5" ht="24.95" customHeight="1">
      <c r="A4" s="63"/>
      <c r="B4" s="28" t="s">
        <v>49</v>
      </c>
      <c r="C4" s="95" t="s">
        <v>49</v>
      </c>
      <c r="D4" s="100" t="s">
        <v>8</v>
      </c>
      <c r="E4" s="25"/>
    </row>
    <row r="5" spans="1:5" ht="24.95" customHeight="1">
      <c r="A5" s="13">
        <v>1</v>
      </c>
      <c r="B5" s="15">
        <v>2</v>
      </c>
      <c r="C5" s="96">
        <v>3</v>
      </c>
      <c r="D5" s="91">
        <v>4</v>
      </c>
      <c r="E5" s="25"/>
    </row>
    <row r="6" spans="1:5" ht="24.95" customHeight="1">
      <c r="A6" s="64" t="s">
        <v>50</v>
      </c>
      <c r="B6" s="74">
        <v>325553</v>
      </c>
      <c r="C6" s="97">
        <v>325360</v>
      </c>
      <c r="D6" s="92">
        <v>-5.9283741817768533E-4</v>
      </c>
      <c r="E6" s="25"/>
    </row>
    <row r="7" spans="1:5" ht="20.100000000000001" customHeight="1">
      <c r="A7" s="64" t="s">
        <v>51</v>
      </c>
      <c r="B7" s="65">
        <v>128895</v>
      </c>
      <c r="C7" s="98">
        <v>129394</v>
      </c>
      <c r="D7" s="92">
        <v>3.8713681678885915E-3</v>
      </c>
      <c r="E7" s="25"/>
    </row>
    <row r="8" spans="1:5" ht="20.100000000000001" customHeight="1">
      <c r="A8" s="64" t="s">
        <v>52</v>
      </c>
      <c r="B8" s="65">
        <v>332462</v>
      </c>
      <c r="C8" s="98">
        <v>332265</v>
      </c>
      <c r="D8" s="92">
        <v>-5.9254892288441985E-4</v>
      </c>
      <c r="E8" s="25"/>
    </row>
    <row r="9" spans="1:5" ht="20.100000000000001" customHeight="1">
      <c r="A9" s="64" t="s">
        <v>53</v>
      </c>
      <c r="B9" s="65">
        <v>296164</v>
      </c>
      <c r="C9" s="98">
        <v>295988</v>
      </c>
      <c r="D9" s="92">
        <v>-5.9426533947407522E-4</v>
      </c>
      <c r="E9" s="25"/>
    </row>
    <row r="10" spans="1:5" ht="20.100000000000001" customHeight="1">
      <c r="A10" s="64" t="s">
        <v>54</v>
      </c>
      <c r="B10" s="65">
        <v>485832</v>
      </c>
      <c r="C10" s="98">
        <v>485544</v>
      </c>
      <c r="D10" s="92">
        <v>-5.9279751025045695E-4</v>
      </c>
      <c r="E10" s="25"/>
    </row>
    <row r="11" spans="1:5" ht="24.95" customHeight="1">
      <c r="A11" s="64" t="s">
        <v>55</v>
      </c>
      <c r="B11" s="65">
        <v>413671</v>
      </c>
      <c r="C11" s="98">
        <v>413426</v>
      </c>
      <c r="D11" s="92">
        <v>-5.9225809882732894E-4</v>
      </c>
      <c r="E11" s="25"/>
    </row>
    <row r="12" spans="1:5" ht="20.100000000000001" customHeight="1">
      <c r="A12" s="64" t="s">
        <v>56</v>
      </c>
      <c r="B12" s="65">
        <v>59735</v>
      </c>
      <c r="C12" s="98">
        <v>59700</v>
      </c>
      <c r="D12" s="92">
        <v>-5.8592115175357833E-4</v>
      </c>
      <c r="E12" s="25"/>
    </row>
    <row r="13" spans="1:5" ht="20.100000000000001" customHeight="1">
      <c r="A13" s="64" t="s">
        <v>57</v>
      </c>
      <c r="B13" s="65">
        <v>664423</v>
      </c>
      <c r="C13" s="98">
        <v>664029</v>
      </c>
      <c r="D13" s="92">
        <v>-5.9299572711962105E-4</v>
      </c>
      <c r="E13" s="25"/>
    </row>
    <row r="14" spans="1:5" ht="20.100000000000001" customHeight="1">
      <c r="A14" s="64" t="s">
        <v>58</v>
      </c>
      <c r="B14" s="65">
        <v>204860</v>
      </c>
      <c r="C14" s="98">
        <v>205182</v>
      </c>
      <c r="D14" s="92">
        <v>1.5718051352142928E-3</v>
      </c>
      <c r="E14" s="25"/>
    </row>
    <row r="15" spans="1:5" ht="20.100000000000001" customHeight="1">
      <c r="A15" s="64" t="s">
        <v>59</v>
      </c>
      <c r="B15" s="65">
        <v>241718</v>
      </c>
      <c r="C15" s="98">
        <v>241794</v>
      </c>
      <c r="D15" s="92">
        <v>3.1441597233139445E-4</v>
      </c>
      <c r="E15" s="25"/>
    </row>
    <row r="16" spans="1:5" ht="24.95" customHeight="1">
      <c r="A16" s="64" t="s">
        <v>60</v>
      </c>
      <c r="B16" s="65">
        <v>184042</v>
      </c>
      <c r="C16" s="98">
        <v>183933</v>
      </c>
      <c r="D16" s="92">
        <v>-5.9225611545190768E-4</v>
      </c>
      <c r="E16" s="25"/>
    </row>
    <row r="17" spans="1:5" ht="20.100000000000001" customHeight="1">
      <c r="A17" s="64" t="s">
        <v>61</v>
      </c>
      <c r="B17" s="65">
        <v>112267</v>
      </c>
      <c r="C17" s="98">
        <v>112569</v>
      </c>
      <c r="D17" s="92">
        <v>2.6900157659864431E-3</v>
      </c>
      <c r="E17" s="25"/>
    </row>
    <row r="18" spans="1:5" ht="20.100000000000001" customHeight="1">
      <c r="A18" s="64" t="s">
        <v>62</v>
      </c>
      <c r="B18" s="65">
        <v>275173</v>
      </c>
      <c r="C18" s="98">
        <v>275407</v>
      </c>
      <c r="D18" s="92">
        <v>8.5037412827566655E-4</v>
      </c>
      <c r="E18" s="25"/>
    </row>
    <row r="19" spans="1:5" ht="20.100000000000001" customHeight="1">
      <c r="A19" s="64" t="s">
        <v>63</v>
      </c>
      <c r="B19" s="65">
        <v>31558</v>
      </c>
      <c r="C19" s="98">
        <v>31565</v>
      </c>
      <c r="D19" s="92">
        <v>2.2181380315609354E-4</v>
      </c>
      <c r="E19" s="25"/>
    </row>
    <row r="20" spans="1:5" ht="20.100000000000001" customHeight="1">
      <c r="A20" s="64" t="s">
        <v>64</v>
      </c>
      <c r="B20" s="65">
        <v>79134</v>
      </c>
      <c r="C20" s="98">
        <v>79087</v>
      </c>
      <c r="D20" s="92">
        <v>-5.9392928450476402E-4</v>
      </c>
      <c r="E20" s="25"/>
    </row>
    <row r="21" spans="1:5" ht="24" customHeight="1">
      <c r="A21" s="64" t="s">
        <v>65</v>
      </c>
      <c r="B21" s="65">
        <v>113258</v>
      </c>
      <c r="C21" s="98">
        <v>113191</v>
      </c>
      <c r="D21" s="92">
        <v>-5.9156969044129335E-4</v>
      </c>
      <c r="E21" s="25"/>
    </row>
    <row r="22" spans="1:5" ht="20.100000000000001" customHeight="1">
      <c r="A22" s="64" t="s">
        <v>66</v>
      </c>
      <c r="B22" s="65">
        <v>212667</v>
      </c>
      <c r="C22" s="98">
        <v>212736</v>
      </c>
      <c r="D22" s="92">
        <v>3.2445090211457347E-4</v>
      </c>
      <c r="E22" s="25"/>
    </row>
    <row r="23" spans="1:5" ht="20.100000000000001" customHeight="1">
      <c r="A23" s="64" t="s">
        <v>67</v>
      </c>
      <c r="B23" s="65">
        <v>533749</v>
      </c>
      <c r="C23" s="98">
        <v>533433</v>
      </c>
      <c r="D23" s="92">
        <v>-5.9203857993176572E-4</v>
      </c>
      <c r="E23" s="25"/>
    </row>
    <row r="24" spans="1:5" ht="20.100000000000001" customHeight="1">
      <c r="A24" s="64" t="s">
        <v>68</v>
      </c>
      <c r="B24" s="65">
        <v>304839</v>
      </c>
      <c r="C24" s="98">
        <v>305397</v>
      </c>
      <c r="D24" s="92">
        <v>1.8304744471671932E-3</v>
      </c>
      <c r="E24" s="25"/>
    </row>
    <row r="25" spans="1:5" ht="30" customHeight="1" thickBot="1">
      <c r="A25" s="66" t="s">
        <v>69</v>
      </c>
      <c r="B25" s="67">
        <v>5000000</v>
      </c>
      <c r="C25" s="99">
        <v>5000000</v>
      </c>
      <c r="D25" s="93">
        <v>0</v>
      </c>
      <c r="E25" s="25"/>
    </row>
    <row r="26" spans="1:5">
      <c r="A26" s="25"/>
      <c r="B26" s="25"/>
      <c r="C26" s="25"/>
      <c r="D26" s="1"/>
      <c r="E26" s="25"/>
    </row>
    <row r="27" spans="1:5">
      <c r="A27" s="25"/>
      <c r="B27" s="25"/>
      <c r="C27" s="25"/>
      <c r="D27" s="1"/>
      <c r="E27" s="25"/>
    </row>
  </sheetData>
  <pageMargins left="0.19685039370078741" right="0.19685039370078741" top="0.19685039370078741" bottom="0.39370078740157483" header="0" footer="0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C264A-184B-4B4D-A864-D097D79DBD52}">
  <sheetPr>
    <pageSetUpPr fitToPage="1"/>
  </sheetPr>
  <dimension ref="A1:G27"/>
  <sheetViews>
    <sheetView zoomScale="90" zoomScaleNormal="90" workbookViewId="0">
      <selection activeCell="F1" sqref="F1"/>
    </sheetView>
  </sheetViews>
  <sheetFormatPr defaultColWidth="9.140625" defaultRowHeight="14.45"/>
  <cols>
    <col min="1" max="1" width="44.5703125" style="242" customWidth="1"/>
    <col min="2" max="2" width="15.7109375" style="242" customWidth="1"/>
    <col min="3" max="16384" width="9.140625" style="242"/>
  </cols>
  <sheetData>
    <row r="1" spans="1:7" ht="24.95" customHeight="1">
      <c r="A1" s="240" t="s">
        <v>88</v>
      </c>
      <c r="B1" s="241"/>
      <c r="C1" s="241"/>
      <c r="D1" s="241"/>
      <c r="E1" s="241"/>
      <c r="F1" s="204" t="s">
        <v>89</v>
      </c>
      <c r="G1" s="241"/>
    </row>
    <row r="2" spans="1:7" ht="20.100000000000001" customHeight="1">
      <c r="A2" s="243" t="s">
        <v>90</v>
      </c>
      <c r="B2" s="241"/>
      <c r="C2" s="241"/>
      <c r="D2" s="241"/>
      <c r="E2" s="241"/>
      <c r="F2" s="241"/>
      <c r="G2" s="241"/>
    </row>
    <row r="3" spans="1:7" ht="9.9499999999999993" customHeight="1" thickBot="1">
      <c r="A3" s="241"/>
      <c r="B3" s="241"/>
      <c r="C3" s="241"/>
      <c r="D3" s="241"/>
      <c r="E3" s="241"/>
      <c r="F3" s="241"/>
      <c r="G3" s="241"/>
    </row>
    <row r="4" spans="1:7" ht="90" customHeight="1">
      <c r="A4" s="244" t="s">
        <v>42</v>
      </c>
      <c r="B4" s="245" t="s">
        <v>91</v>
      </c>
      <c r="C4" s="241"/>
      <c r="D4" s="241"/>
      <c r="E4" s="241"/>
      <c r="F4" s="241"/>
      <c r="G4" s="241"/>
    </row>
    <row r="5" spans="1:7" ht="24.95" customHeight="1">
      <c r="A5" s="246">
        <v>1</v>
      </c>
      <c r="B5" s="247">
        <v>2</v>
      </c>
      <c r="C5" s="241"/>
      <c r="D5" s="241"/>
      <c r="E5" s="241"/>
      <c r="F5" s="241"/>
      <c r="G5" s="241"/>
    </row>
    <row r="6" spans="1:7" ht="24.95" customHeight="1">
      <c r="A6" s="248" t="s">
        <v>50</v>
      </c>
      <c r="B6" s="249">
        <v>5958</v>
      </c>
      <c r="C6" s="241"/>
      <c r="D6" s="241"/>
      <c r="E6" s="241"/>
      <c r="F6" s="241"/>
      <c r="G6" s="241"/>
    </row>
    <row r="7" spans="1:7" ht="20.100000000000001" customHeight="1">
      <c r="A7" s="30" t="s">
        <v>51</v>
      </c>
      <c r="B7" s="250">
        <v>3322</v>
      </c>
      <c r="C7" s="241"/>
      <c r="D7" s="241"/>
      <c r="E7" s="241"/>
      <c r="F7" s="241"/>
      <c r="G7" s="241"/>
    </row>
    <row r="8" spans="1:7" ht="20.100000000000001" customHeight="1">
      <c r="A8" s="251" t="s">
        <v>52</v>
      </c>
      <c r="B8" s="250">
        <v>5531</v>
      </c>
      <c r="C8" s="241"/>
      <c r="D8" s="241"/>
      <c r="E8" s="241"/>
      <c r="F8" s="241"/>
      <c r="G8" s="241"/>
    </row>
    <row r="9" spans="1:7" ht="20.100000000000001" customHeight="1">
      <c r="A9" s="251" t="s">
        <v>53</v>
      </c>
      <c r="B9" s="250">
        <v>7044</v>
      </c>
      <c r="C9" s="241"/>
      <c r="D9" s="241"/>
      <c r="E9" s="241"/>
      <c r="F9" s="241"/>
      <c r="G9" s="241"/>
    </row>
    <row r="10" spans="1:7" ht="20.100000000000001" customHeight="1">
      <c r="A10" s="251" t="s">
        <v>54</v>
      </c>
      <c r="B10" s="250">
        <v>8768</v>
      </c>
      <c r="C10" s="241"/>
      <c r="D10" s="241"/>
      <c r="E10" s="241"/>
      <c r="F10" s="241"/>
      <c r="G10" s="241"/>
    </row>
    <row r="11" spans="1:7" ht="24.95" customHeight="1">
      <c r="A11" s="251" t="s">
        <v>55</v>
      </c>
      <c r="B11" s="250">
        <v>11107</v>
      </c>
      <c r="C11" s="241"/>
      <c r="D11" s="241"/>
      <c r="E11" s="241"/>
      <c r="F11" s="241"/>
      <c r="G11" s="241"/>
    </row>
    <row r="12" spans="1:7" ht="20.100000000000001" customHeight="1">
      <c r="A12" s="251" t="s">
        <v>56</v>
      </c>
      <c r="B12" s="250">
        <v>1131</v>
      </c>
      <c r="C12" s="241"/>
      <c r="D12" s="241"/>
      <c r="E12" s="241"/>
      <c r="F12" s="241"/>
      <c r="G12" s="241"/>
    </row>
    <row r="13" spans="1:7" ht="20.100000000000001" customHeight="1">
      <c r="A13" s="251" t="s">
        <v>57</v>
      </c>
      <c r="B13" s="250">
        <v>11934</v>
      </c>
      <c r="C13" s="241"/>
      <c r="D13" s="241"/>
      <c r="E13" s="241"/>
      <c r="F13" s="241"/>
      <c r="G13" s="241"/>
    </row>
    <row r="14" spans="1:7" ht="20.100000000000001" customHeight="1">
      <c r="A14" s="251" t="s">
        <v>58</v>
      </c>
      <c r="B14" s="250">
        <v>4876</v>
      </c>
      <c r="C14" s="241"/>
      <c r="D14" s="241"/>
      <c r="E14" s="241"/>
      <c r="F14" s="241"/>
      <c r="G14" s="241"/>
    </row>
    <row r="15" spans="1:7" ht="20.100000000000001" customHeight="1">
      <c r="A15" s="251" t="s">
        <v>59</v>
      </c>
      <c r="B15" s="250">
        <v>5033</v>
      </c>
      <c r="C15" s="241"/>
      <c r="D15" s="241"/>
      <c r="E15" s="241"/>
      <c r="F15" s="241"/>
      <c r="G15" s="241"/>
    </row>
    <row r="16" spans="1:7" ht="24.95" customHeight="1">
      <c r="A16" s="251" t="s">
        <v>60</v>
      </c>
      <c r="B16" s="250">
        <v>0</v>
      </c>
      <c r="C16" s="241"/>
      <c r="D16" s="241"/>
      <c r="E16" s="241"/>
      <c r="F16" s="241"/>
      <c r="G16" s="241"/>
    </row>
    <row r="17" spans="1:7" ht="20.100000000000001" customHeight="1">
      <c r="A17" s="251" t="s">
        <v>61</v>
      </c>
      <c r="B17" s="250">
        <v>2372</v>
      </c>
      <c r="C17" s="241"/>
      <c r="D17" s="241"/>
      <c r="E17" s="241"/>
      <c r="F17" s="241"/>
      <c r="G17" s="241"/>
    </row>
    <row r="18" spans="1:7" ht="20.100000000000001" customHeight="1">
      <c r="A18" s="251" t="s">
        <v>62</v>
      </c>
      <c r="B18" s="250">
        <v>6109</v>
      </c>
      <c r="C18" s="241"/>
      <c r="D18" s="241"/>
      <c r="E18" s="241"/>
      <c r="F18" s="241"/>
      <c r="G18" s="241"/>
    </row>
    <row r="19" spans="1:7" ht="20.100000000000001" customHeight="1">
      <c r="A19" s="251" t="s">
        <v>63</v>
      </c>
      <c r="B19" s="250">
        <v>531</v>
      </c>
      <c r="C19" s="241"/>
      <c r="D19" s="241"/>
      <c r="E19" s="241"/>
      <c r="F19" s="241"/>
      <c r="G19" s="241"/>
    </row>
    <row r="20" spans="1:7" ht="20.100000000000001" customHeight="1">
      <c r="A20" s="251" t="s">
        <v>64</v>
      </c>
      <c r="B20" s="250">
        <v>1368</v>
      </c>
      <c r="C20" s="241"/>
      <c r="D20" s="241"/>
      <c r="E20" s="241"/>
      <c r="F20" s="241"/>
      <c r="G20" s="241"/>
    </row>
    <row r="21" spans="1:7" ht="24.95" customHeight="1">
      <c r="A21" s="251" t="s">
        <v>65</v>
      </c>
      <c r="B21" s="250">
        <v>2622</v>
      </c>
      <c r="C21" s="241"/>
      <c r="D21" s="241"/>
      <c r="E21" s="241"/>
      <c r="F21" s="241"/>
      <c r="G21" s="241"/>
    </row>
    <row r="22" spans="1:7" ht="20.100000000000001" customHeight="1">
      <c r="A22" s="251" t="s">
        <v>66</v>
      </c>
      <c r="B22" s="250">
        <v>5441</v>
      </c>
      <c r="C22" s="241"/>
      <c r="D22" s="241"/>
      <c r="E22" s="241"/>
      <c r="F22" s="241"/>
      <c r="G22" s="241"/>
    </row>
    <row r="23" spans="1:7" ht="20.100000000000001" customHeight="1">
      <c r="A23" s="251" t="s">
        <v>67</v>
      </c>
      <c r="B23" s="250">
        <v>11138</v>
      </c>
      <c r="C23" s="241"/>
      <c r="D23" s="241"/>
      <c r="E23" s="241"/>
      <c r="F23" s="241"/>
      <c r="G23" s="241"/>
    </row>
    <row r="24" spans="1:7" ht="20.100000000000001" customHeight="1">
      <c r="A24" s="251" t="s">
        <v>68</v>
      </c>
      <c r="B24" s="250">
        <v>7852</v>
      </c>
      <c r="C24" s="241"/>
      <c r="D24" s="241"/>
      <c r="E24" s="241"/>
      <c r="F24" s="241"/>
      <c r="G24" s="241"/>
    </row>
    <row r="25" spans="1:7" ht="30" customHeight="1" thickBot="1">
      <c r="A25" s="252" t="s">
        <v>69</v>
      </c>
      <c r="B25" s="253">
        <v>102137</v>
      </c>
      <c r="C25" s="241"/>
      <c r="D25" s="241"/>
      <c r="E25" s="241"/>
      <c r="F25" s="241"/>
      <c r="G25" s="241"/>
    </row>
    <row r="26" spans="1:7">
      <c r="A26" s="241"/>
      <c r="B26" s="241"/>
      <c r="C26" s="241"/>
      <c r="D26" s="241"/>
      <c r="E26" s="241"/>
      <c r="F26" s="241"/>
      <c r="G26" s="241"/>
    </row>
    <row r="27" spans="1:7">
      <c r="A27" s="241"/>
      <c r="B27" s="241"/>
      <c r="C27" s="241"/>
      <c r="D27" s="241"/>
      <c r="E27" s="241"/>
      <c r="F27" s="241"/>
      <c r="G27" s="241"/>
    </row>
  </sheetData>
  <pageMargins left="0.19685039370078741" right="0.19685039370078741" top="0.19685039370078741" bottom="0.39370078740157483" header="0" footer="0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1E43-CCC5-485D-B473-B4B7BE325AF5}">
  <dimension ref="A1:Y28"/>
  <sheetViews>
    <sheetView zoomScale="80" zoomScaleNormal="80" workbookViewId="0">
      <selection activeCell="AC15" sqref="AC15"/>
    </sheetView>
  </sheetViews>
  <sheetFormatPr defaultColWidth="10.7109375" defaultRowHeight="14.45"/>
  <cols>
    <col min="1" max="1" width="44.7109375" style="207" customWidth="1"/>
    <col min="2" max="15" width="11.7109375" style="207" customWidth="1"/>
    <col min="16" max="16" width="13.7109375" style="207" customWidth="1"/>
    <col min="17" max="17" width="44.7109375" style="207" customWidth="1"/>
    <col min="18" max="24" width="11.7109375" style="207" customWidth="1"/>
    <col min="25" max="254" width="9.28515625" style="207" customWidth="1"/>
    <col min="255" max="255" width="48.42578125" style="207" customWidth="1"/>
    <col min="256" max="16384" width="10.7109375" style="207"/>
  </cols>
  <sheetData>
    <row r="1" spans="1:25" ht="25.15" customHeight="1">
      <c r="A1" s="203" t="s">
        <v>92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4" t="s">
        <v>93</v>
      </c>
      <c r="P1" s="205"/>
      <c r="Q1" s="203" t="s">
        <v>94</v>
      </c>
      <c r="R1" s="203"/>
      <c r="S1" s="203"/>
      <c r="T1" s="203"/>
      <c r="U1" s="203"/>
      <c r="V1" s="203"/>
      <c r="W1" s="203"/>
      <c r="X1" s="206" t="s">
        <v>93</v>
      </c>
      <c r="Y1" s="205"/>
    </row>
    <row r="2" spans="1:25" ht="10.15" customHeight="1" thickBot="1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</row>
    <row r="3" spans="1:25">
      <c r="A3" s="208"/>
      <c r="B3" s="255" t="s">
        <v>95</v>
      </c>
      <c r="C3" s="256"/>
      <c r="D3" s="256"/>
      <c r="E3" s="256"/>
      <c r="F3" s="256"/>
      <c r="G3" s="256"/>
      <c r="H3" s="257"/>
      <c r="I3" s="258" t="s">
        <v>96</v>
      </c>
      <c r="J3" s="259"/>
      <c r="K3" s="259"/>
      <c r="L3" s="259"/>
      <c r="M3" s="259"/>
      <c r="N3" s="259"/>
      <c r="O3" s="260"/>
      <c r="P3" s="209"/>
      <c r="Q3" s="210"/>
      <c r="R3" s="261" t="s">
        <v>97</v>
      </c>
      <c r="S3" s="259"/>
      <c r="T3" s="259"/>
      <c r="U3" s="259"/>
      <c r="V3" s="259"/>
      <c r="W3" s="259"/>
      <c r="X3" s="260"/>
      <c r="Y3" s="205"/>
    </row>
    <row r="4" spans="1:25" ht="30" customHeight="1">
      <c r="A4" s="211" t="s">
        <v>42</v>
      </c>
      <c r="B4" s="212">
        <v>1</v>
      </c>
      <c r="C4" s="213">
        <v>2</v>
      </c>
      <c r="D4" s="213">
        <v>3</v>
      </c>
      <c r="E4" s="213">
        <v>4</v>
      </c>
      <c r="F4" s="213">
        <v>5</v>
      </c>
      <c r="G4" s="213">
        <v>6</v>
      </c>
      <c r="H4" s="214" t="s">
        <v>69</v>
      </c>
      <c r="I4" s="215">
        <v>1</v>
      </c>
      <c r="J4" s="213">
        <v>2</v>
      </c>
      <c r="K4" s="213">
        <v>3</v>
      </c>
      <c r="L4" s="213">
        <v>4</v>
      </c>
      <c r="M4" s="213">
        <v>5</v>
      </c>
      <c r="N4" s="213">
        <v>6</v>
      </c>
      <c r="O4" s="214" t="s">
        <v>69</v>
      </c>
      <c r="P4" s="209"/>
      <c r="Q4" s="216" t="s">
        <v>42</v>
      </c>
      <c r="R4" s="213">
        <v>1</v>
      </c>
      <c r="S4" s="213">
        <v>2</v>
      </c>
      <c r="T4" s="213">
        <v>3</v>
      </c>
      <c r="U4" s="213">
        <v>4</v>
      </c>
      <c r="V4" s="213">
        <v>5</v>
      </c>
      <c r="W4" s="213">
        <v>6</v>
      </c>
      <c r="X4" s="214" t="s">
        <v>69</v>
      </c>
      <c r="Y4" s="205"/>
    </row>
    <row r="5" spans="1:25" ht="30" customHeight="1">
      <c r="A5" s="217"/>
      <c r="B5" s="218" t="s">
        <v>75</v>
      </c>
      <c r="C5" s="219" t="s">
        <v>75</v>
      </c>
      <c r="D5" s="219" t="s">
        <v>75</v>
      </c>
      <c r="E5" s="219" t="s">
        <v>75</v>
      </c>
      <c r="F5" s="219" t="s">
        <v>75</v>
      </c>
      <c r="G5" s="219" t="s">
        <v>75</v>
      </c>
      <c r="H5" s="220" t="s">
        <v>75</v>
      </c>
      <c r="I5" s="221" t="s">
        <v>75</v>
      </c>
      <c r="J5" s="219" t="s">
        <v>75</v>
      </c>
      <c r="K5" s="219" t="s">
        <v>75</v>
      </c>
      <c r="L5" s="219" t="s">
        <v>75</v>
      </c>
      <c r="M5" s="219" t="s">
        <v>75</v>
      </c>
      <c r="N5" s="219" t="s">
        <v>75</v>
      </c>
      <c r="O5" s="220" t="s">
        <v>75</v>
      </c>
      <c r="P5" s="209"/>
      <c r="Q5" s="222"/>
      <c r="R5" s="219" t="s">
        <v>75</v>
      </c>
      <c r="S5" s="219" t="s">
        <v>75</v>
      </c>
      <c r="T5" s="219" t="s">
        <v>75</v>
      </c>
      <c r="U5" s="219" t="s">
        <v>75</v>
      </c>
      <c r="V5" s="219" t="s">
        <v>75</v>
      </c>
      <c r="W5" s="219" t="s">
        <v>75</v>
      </c>
      <c r="X5" s="220" t="s">
        <v>75</v>
      </c>
      <c r="Y5" s="205"/>
    </row>
    <row r="6" spans="1:25" ht="30" customHeight="1">
      <c r="A6" s="223">
        <v>1</v>
      </c>
      <c r="B6" s="96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5">
        <v>8</v>
      </c>
      <c r="I6" s="13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5">
        <v>15</v>
      </c>
      <c r="P6" s="209"/>
      <c r="Q6" s="224">
        <v>16</v>
      </c>
      <c r="R6" s="14">
        <v>17</v>
      </c>
      <c r="S6" s="14">
        <v>18</v>
      </c>
      <c r="T6" s="14">
        <v>19</v>
      </c>
      <c r="U6" s="14">
        <v>20</v>
      </c>
      <c r="V6" s="14">
        <v>21</v>
      </c>
      <c r="W6" s="14">
        <v>22</v>
      </c>
      <c r="X6" s="15">
        <v>23</v>
      </c>
      <c r="Y6" s="205"/>
    </row>
    <row r="7" spans="1:25" ht="25.15" customHeight="1">
      <c r="A7" s="225" t="s">
        <v>50</v>
      </c>
      <c r="B7" s="226">
        <v>7.5999999999999988</v>
      </c>
      <c r="C7" s="227">
        <v>136.69999999999999</v>
      </c>
      <c r="D7" s="227">
        <v>1954.4</v>
      </c>
      <c r="E7" s="227">
        <v>433.1</v>
      </c>
      <c r="F7" s="227">
        <v>749.99999999999977</v>
      </c>
      <c r="G7" s="227">
        <v>2993.9999999999995</v>
      </c>
      <c r="H7" s="228">
        <v>6275.7999999999993</v>
      </c>
      <c r="I7" s="229">
        <v>379.3</v>
      </c>
      <c r="J7" s="227">
        <v>0</v>
      </c>
      <c r="K7" s="227">
        <v>237.3</v>
      </c>
      <c r="L7" s="227">
        <v>0</v>
      </c>
      <c r="M7" s="227">
        <v>576.5</v>
      </c>
      <c r="N7" s="227">
        <v>0</v>
      </c>
      <c r="O7" s="228">
        <v>1193.0999999999999</v>
      </c>
      <c r="P7" s="209"/>
      <c r="Q7" s="20" t="s">
        <v>50</v>
      </c>
      <c r="R7" s="230">
        <v>386.90000000000003</v>
      </c>
      <c r="S7" s="230">
        <v>136.69999999999999</v>
      </c>
      <c r="T7" s="230">
        <v>2191.7000000000003</v>
      </c>
      <c r="U7" s="230">
        <v>433.1</v>
      </c>
      <c r="V7" s="230">
        <v>1326.4999999999998</v>
      </c>
      <c r="W7" s="230">
        <v>2993.9999999999995</v>
      </c>
      <c r="X7" s="228">
        <v>7468.9</v>
      </c>
      <c r="Y7" s="205"/>
    </row>
    <row r="8" spans="1:25" ht="20.100000000000001" customHeight="1">
      <c r="A8" s="231" t="s">
        <v>51</v>
      </c>
      <c r="B8" s="232">
        <v>0</v>
      </c>
      <c r="C8" s="230">
        <v>0</v>
      </c>
      <c r="D8" s="230">
        <v>930.40000000000009</v>
      </c>
      <c r="E8" s="230">
        <v>419.49999999999989</v>
      </c>
      <c r="F8" s="230">
        <v>756.19999999999993</v>
      </c>
      <c r="G8" s="230">
        <v>1028.0000000000002</v>
      </c>
      <c r="H8" s="233">
        <v>3134.1000000000004</v>
      </c>
      <c r="I8" s="226">
        <v>0</v>
      </c>
      <c r="J8" s="230">
        <v>0</v>
      </c>
      <c r="K8" s="230">
        <v>0</v>
      </c>
      <c r="L8" s="230">
        <v>130</v>
      </c>
      <c r="M8" s="230">
        <v>0</v>
      </c>
      <c r="N8" s="230">
        <v>0</v>
      </c>
      <c r="O8" s="233">
        <v>130</v>
      </c>
      <c r="P8" s="209"/>
      <c r="Q8" s="16" t="s">
        <v>51</v>
      </c>
      <c r="R8" s="230">
        <v>0</v>
      </c>
      <c r="S8" s="230">
        <v>0</v>
      </c>
      <c r="T8" s="230">
        <v>930.40000000000009</v>
      </c>
      <c r="U8" s="230">
        <v>549.49999999999989</v>
      </c>
      <c r="V8" s="230">
        <v>756.19999999999993</v>
      </c>
      <c r="W8" s="230">
        <v>1028.0000000000002</v>
      </c>
      <c r="X8" s="233">
        <v>3264.1000000000004</v>
      </c>
      <c r="Y8" s="205"/>
    </row>
    <row r="9" spans="1:25" ht="20.100000000000001" customHeight="1">
      <c r="A9" s="225" t="s">
        <v>52</v>
      </c>
      <c r="B9" s="232">
        <v>2.1999999999999993</v>
      </c>
      <c r="C9" s="230">
        <v>105.39999999999999</v>
      </c>
      <c r="D9" s="230">
        <v>2287.1999999999998</v>
      </c>
      <c r="E9" s="230">
        <v>836.59999999999991</v>
      </c>
      <c r="F9" s="230">
        <v>854.69999999999982</v>
      </c>
      <c r="G9" s="230">
        <v>1879.4</v>
      </c>
      <c r="H9" s="233">
        <v>5965.5</v>
      </c>
      <c r="I9" s="226">
        <v>436.5</v>
      </c>
      <c r="J9" s="230">
        <v>0</v>
      </c>
      <c r="K9" s="230">
        <v>248.4</v>
      </c>
      <c r="L9" s="230">
        <v>0</v>
      </c>
      <c r="M9" s="230">
        <v>283.3</v>
      </c>
      <c r="N9" s="230">
        <v>0</v>
      </c>
      <c r="O9" s="233">
        <v>968.2</v>
      </c>
      <c r="P9" s="209"/>
      <c r="Q9" s="20" t="s">
        <v>52</v>
      </c>
      <c r="R9" s="230">
        <v>438.7</v>
      </c>
      <c r="S9" s="230">
        <v>105.39999999999999</v>
      </c>
      <c r="T9" s="230">
        <v>2535.6</v>
      </c>
      <c r="U9" s="230">
        <v>836.59999999999991</v>
      </c>
      <c r="V9" s="230">
        <v>1137.9999999999998</v>
      </c>
      <c r="W9" s="230">
        <v>1879.4</v>
      </c>
      <c r="X9" s="233">
        <v>6933.6999999999989</v>
      </c>
      <c r="Y9" s="205"/>
    </row>
    <row r="10" spans="1:25" ht="20.100000000000001" customHeight="1">
      <c r="A10" s="225" t="s">
        <v>53</v>
      </c>
      <c r="B10" s="232">
        <v>0</v>
      </c>
      <c r="C10" s="230">
        <v>207.39999999999998</v>
      </c>
      <c r="D10" s="230">
        <v>2296.1999999999998</v>
      </c>
      <c r="E10" s="230">
        <v>1243.2000000000003</v>
      </c>
      <c r="F10" s="230">
        <v>976.7</v>
      </c>
      <c r="G10" s="230">
        <v>2822</v>
      </c>
      <c r="H10" s="233">
        <v>7545.5</v>
      </c>
      <c r="I10" s="226">
        <v>0</v>
      </c>
      <c r="J10" s="230">
        <v>0</v>
      </c>
      <c r="K10" s="230">
        <v>0</v>
      </c>
      <c r="L10" s="230">
        <v>0</v>
      </c>
      <c r="M10" s="230">
        <v>0</v>
      </c>
      <c r="N10" s="230">
        <v>0</v>
      </c>
      <c r="O10" s="233">
        <v>0</v>
      </c>
      <c r="P10" s="209"/>
      <c r="Q10" s="20" t="s">
        <v>53</v>
      </c>
      <c r="R10" s="230">
        <v>0</v>
      </c>
      <c r="S10" s="230">
        <v>207.39999999999998</v>
      </c>
      <c r="T10" s="230">
        <v>2296.1999999999998</v>
      </c>
      <c r="U10" s="230">
        <v>1243.2000000000003</v>
      </c>
      <c r="V10" s="230">
        <v>976.7</v>
      </c>
      <c r="W10" s="230">
        <v>2822</v>
      </c>
      <c r="X10" s="233">
        <v>7545.5</v>
      </c>
      <c r="Y10" s="205"/>
    </row>
    <row r="11" spans="1:25" ht="20.100000000000001" customHeight="1">
      <c r="A11" s="225" t="s">
        <v>54</v>
      </c>
      <c r="B11" s="232">
        <v>275.59999999999991</v>
      </c>
      <c r="C11" s="230">
        <v>663.89999999999986</v>
      </c>
      <c r="D11" s="230">
        <v>2863.1000000000004</v>
      </c>
      <c r="E11" s="230">
        <v>621</v>
      </c>
      <c r="F11" s="230">
        <v>984.5999999999998</v>
      </c>
      <c r="G11" s="230">
        <v>3547.7000000000003</v>
      </c>
      <c r="H11" s="233">
        <v>8955.9</v>
      </c>
      <c r="I11" s="226">
        <v>301</v>
      </c>
      <c r="J11" s="230">
        <v>0</v>
      </c>
      <c r="K11" s="230">
        <v>209</v>
      </c>
      <c r="L11" s="230">
        <v>119</v>
      </c>
      <c r="M11" s="230">
        <v>514.29999999999995</v>
      </c>
      <c r="N11" s="230">
        <v>0</v>
      </c>
      <c r="O11" s="233">
        <v>1143.3</v>
      </c>
      <c r="P11" s="209"/>
      <c r="Q11" s="20" t="s">
        <v>54</v>
      </c>
      <c r="R11" s="230">
        <v>576.59999999999991</v>
      </c>
      <c r="S11" s="230">
        <v>663.89999999999986</v>
      </c>
      <c r="T11" s="230">
        <v>3072.1000000000004</v>
      </c>
      <c r="U11" s="230">
        <v>740</v>
      </c>
      <c r="V11" s="230">
        <v>1498.8999999999996</v>
      </c>
      <c r="W11" s="230">
        <v>3547.7000000000003</v>
      </c>
      <c r="X11" s="233">
        <v>10099.200000000001</v>
      </c>
      <c r="Y11" s="205"/>
    </row>
    <row r="12" spans="1:25" ht="25.15" customHeight="1">
      <c r="A12" s="225" t="s">
        <v>55</v>
      </c>
      <c r="B12" s="232">
        <v>0</v>
      </c>
      <c r="C12" s="230">
        <v>572.4</v>
      </c>
      <c r="D12" s="230">
        <v>1655.7999999999997</v>
      </c>
      <c r="E12" s="230">
        <v>2404.5999999999995</v>
      </c>
      <c r="F12" s="230">
        <v>1388.3999999999996</v>
      </c>
      <c r="G12" s="230">
        <v>4472.6000000000004</v>
      </c>
      <c r="H12" s="233">
        <v>10493.8</v>
      </c>
      <c r="I12" s="226">
        <v>0</v>
      </c>
      <c r="J12" s="230">
        <v>4</v>
      </c>
      <c r="K12" s="230">
        <v>109.2</v>
      </c>
      <c r="L12" s="230">
        <v>178</v>
      </c>
      <c r="M12" s="230">
        <v>0</v>
      </c>
      <c r="N12" s="230">
        <v>0</v>
      </c>
      <c r="O12" s="233">
        <v>291.2</v>
      </c>
      <c r="P12" s="209"/>
      <c r="Q12" s="20" t="s">
        <v>55</v>
      </c>
      <c r="R12" s="230">
        <v>0</v>
      </c>
      <c r="S12" s="230">
        <v>576.4</v>
      </c>
      <c r="T12" s="230">
        <v>1764.9999999999998</v>
      </c>
      <c r="U12" s="230">
        <v>2582.5999999999995</v>
      </c>
      <c r="V12" s="230">
        <v>1388.3999999999996</v>
      </c>
      <c r="W12" s="230">
        <v>4472.6000000000004</v>
      </c>
      <c r="X12" s="233">
        <v>10785</v>
      </c>
      <c r="Y12" s="205"/>
    </row>
    <row r="13" spans="1:25" ht="20.100000000000001" customHeight="1">
      <c r="A13" s="225" t="s">
        <v>56</v>
      </c>
      <c r="B13" s="232">
        <v>0</v>
      </c>
      <c r="C13" s="230">
        <v>0</v>
      </c>
      <c r="D13" s="230">
        <v>989.5999999999998</v>
      </c>
      <c r="E13" s="230">
        <v>0</v>
      </c>
      <c r="F13" s="230">
        <v>236.70000000000005</v>
      </c>
      <c r="G13" s="230">
        <v>0</v>
      </c>
      <c r="H13" s="233">
        <v>1226.2999999999997</v>
      </c>
      <c r="I13" s="226">
        <v>0</v>
      </c>
      <c r="J13" s="230">
        <v>0</v>
      </c>
      <c r="K13" s="230">
        <v>0</v>
      </c>
      <c r="L13" s="230">
        <v>0</v>
      </c>
      <c r="M13" s="230">
        <v>0</v>
      </c>
      <c r="N13" s="230">
        <v>0</v>
      </c>
      <c r="O13" s="233">
        <v>0</v>
      </c>
      <c r="P13" s="209"/>
      <c r="Q13" s="20" t="s">
        <v>56</v>
      </c>
      <c r="R13" s="230">
        <v>0</v>
      </c>
      <c r="S13" s="230">
        <v>0</v>
      </c>
      <c r="T13" s="230">
        <v>989.5999999999998</v>
      </c>
      <c r="U13" s="230">
        <v>0</v>
      </c>
      <c r="V13" s="230">
        <v>236.70000000000005</v>
      </c>
      <c r="W13" s="230">
        <v>0</v>
      </c>
      <c r="X13" s="233">
        <v>1226.2999999999997</v>
      </c>
      <c r="Y13" s="205"/>
    </row>
    <row r="14" spans="1:25" ht="20.100000000000001" customHeight="1">
      <c r="A14" s="225" t="s">
        <v>57</v>
      </c>
      <c r="B14" s="232">
        <v>297.20000000000005</v>
      </c>
      <c r="C14" s="230">
        <v>591.10000000000014</v>
      </c>
      <c r="D14" s="230">
        <v>3591.599999999999</v>
      </c>
      <c r="E14" s="230">
        <v>1355.1000000000004</v>
      </c>
      <c r="F14" s="230">
        <v>1267.0000000000002</v>
      </c>
      <c r="G14" s="230">
        <v>5252.9999999999991</v>
      </c>
      <c r="H14" s="233">
        <v>12355</v>
      </c>
      <c r="I14" s="226">
        <v>708.1</v>
      </c>
      <c r="J14" s="230">
        <v>0</v>
      </c>
      <c r="K14" s="230">
        <v>358.8</v>
      </c>
      <c r="L14" s="230">
        <v>146</v>
      </c>
      <c r="M14" s="230">
        <v>691.59999999999991</v>
      </c>
      <c r="N14" s="230">
        <v>0</v>
      </c>
      <c r="O14" s="233">
        <v>1904.5</v>
      </c>
      <c r="P14" s="209"/>
      <c r="Q14" s="20" t="s">
        <v>57</v>
      </c>
      <c r="R14" s="230">
        <v>1005.3000000000001</v>
      </c>
      <c r="S14" s="230">
        <v>591.10000000000014</v>
      </c>
      <c r="T14" s="230">
        <v>3950.3999999999992</v>
      </c>
      <c r="U14" s="230">
        <v>1501.1000000000004</v>
      </c>
      <c r="V14" s="230">
        <v>1958.6000000000001</v>
      </c>
      <c r="W14" s="230">
        <v>5252.9999999999991</v>
      </c>
      <c r="X14" s="233">
        <v>14259.5</v>
      </c>
      <c r="Y14" s="205"/>
    </row>
    <row r="15" spans="1:25" ht="20.100000000000001" customHeight="1">
      <c r="A15" s="225" t="s">
        <v>58</v>
      </c>
      <c r="B15" s="232">
        <v>0</v>
      </c>
      <c r="C15" s="230">
        <v>580.19999999999993</v>
      </c>
      <c r="D15" s="230">
        <v>1678.6999999999998</v>
      </c>
      <c r="E15" s="230">
        <v>331.7000000000001</v>
      </c>
      <c r="F15" s="230">
        <v>999.99999999999977</v>
      </c>
      <c r="G15" s="230">
        <v>1291.5999999999997</v>
      </c>
      <c r="H15" s="233">
        <v>4882.1999999999989</v>
      </c>
      <c r="I15" s="226">
        <v>0</v>
      </c>
      <c r="J15" s="230">
        <v>0</v>
      </c>
      <c r="K15" s="230">
        <v>0</v>
      </c>
      <c r="L15" s="230">
        <v>0</v>
      </c>
      <c r="M15" s="230">
        <v>0</v>
      </c>
      <c r="N15" s="230">
        <v>0</v>
      </c>
      <c r="O15" s="233">
        <v>0</v>
      </c>
      <c r="P15" s="209"/>
      <c r="Q15" s="20" t="s">
        <v>58</v>
      </c>
      <c r="R15" s="230">
        <v>0</v>
      </c>
      <c r="S15" s="230">
        <v>580.19999999999993</v>
      </c>
      <c r="T15" s="230">
        <v>1678.6999999999998</v>
      </c>
      <c r="U15" s="230">
        <v>331.7000000000001</v>
      </c>
      <c r="V15" s="230">
        <v>999.99999999999977</v>
      </c>
      <c r="W15" s="230">
        <v>1291.5999999999997</v>
      </c>
      <c r="X15" s="233">
        <v>4882.1999999999989</v>
      </c>
      <c r="Y15" s="205"/>
    </row>
    <row r="16" spans="1:25" ht="20.100000000000001" customHeight="1">
      <c r="A16" s="225" t="s">
        <v>59</v>
      </c>
      <c r="B16" s="232">
        <v>0</v>
      </c>
      <c r="C16" s="230">
        <v>255.00000000000006</v>
      </c>
      <c r="D16" s="230">
        <v>2123.8000000000002</v>
      </c>
      <c r="E16" s="230">
        <v>673.39999999999986</v>
      </c>
      <c r="F16" s="230">
        <v>424.29999999999995</v>
      </c>
      <c r="G16" s="230">
        <v>1864.3000000000002</v>
      </c>
      <c r="H16" s="233">
        <v>5340.8</v>
      </c>
      <c r="I16" s="226">
        <v>0</v>
      </c>
      <c r="J16" s="230">
        <v>0</v>
      </c>
      <c r="K16" s="230">
        <v>0</v>
      </c>
      <c r="L16" s="230">
        <v>0</v>
      </c>
      <c r="M16" s="230">
        <v>30</v>
      </c>
      <c r="N16" s="230">
        <v>0</v>
      </c>
      <c r="O16" s="233">
        <v>30</v>
      </c>
      <c r="P16" s="209"/>
      <c r="Q16" s="20" t="s">
        <v>98</v>
      </c>
      <c r="R16" s="230">
        <v>0</v>
      </c>
      <c r="S16" s="230">
        <v>255.00000000000006</v>
      </c>
      <c r="T16" s="230">
        <v>2123.8000000000002</v>
      </c>
      <c r="U16" s="230">
        <v>673.39999999999986</v>
      </c>
      <c r="V16" s="230">
        <v>454.29999999999995</v>
      </c>
      <c r="W16" s="230">
        <v>1864.3000000000002</v>
      </c>
      <c r="X16" s="233">
        <v>5370.8</v>
      </c>
      <c r="Y16" s="205"/>
    </row>
    <row r="17" spans="1:25" ht="25.15" customHeight="1">
      <c r="A17" s="225" t="s">
        <v>60</v>
      </c>
      <c r="B17" s="232">
        <v>0</v>
      </c>
      <c r="C17" s="230">
        <v>91.9</v>
      </c>
      <c r="D17" s="230">
        <v>1082.3999999999996</v>
      </c>
      <c r="E17" s="230">
        <v>496.10000000000014</v>
      </c>
      <c r="F17" s="230">
        <v>815.49999999999977</v>
      </c>
      <c r="G17" s="230">
        <v>1876.4</v>
      </c>
      <c r="H17" s="233">
        <v>4362.2999999999993</v>
      </c>
      <c r="I17" s="226">
        <v>0</v>
      </c>
      <c r="J17" s="230">
        <v>0</v>
      </c>
      <c r="K17" s="230">
        <v>0</v>
      </c>
      <c r="L17" s="230">
        <v>0</v>
      </c>
      <c r="M17" s="230">
        <v>0</v>
      </c>
      <c r="N17" s="230">
        <v>0</v>
      </c>
      <c r="O17" s="233">
        <v>0</v>
      </c>
      <c r="P17" s="209"/>
      <c r="Q17" s="20" t="s">
        <v>60</v>
      </c>
      <c r="R17" s="230">
        <v>0</v>
      </c>
      <c r="S17" s="230">
        <v>91.9</v>
      </c>
      <c r="T17" s="230">
        <v>1082.3999999999996</v>
      </c>
      <c r="U17" s="230">
        <v>496.10000000000014</v>
      </c>
      <c r="V17" s="230">
        <v>815.49999999999977</v>
      </c>
      <c r="W17" s="230">
        <v>1876.4</v>
      </c>
      <c r="X17" s="233">
        <v>4362.2999999999993</v>
      </c>
      <c r="Y17" s="205"/>
    </row>
    <row r="18" spans="1:25" ht="20.100000000000001" customHeight="1">
      <c r="A18" s="225" t="s">
        <v>61</v>
      </c>
      <c r="B18" s="232">
        <v>0</v>
      </c>
      <c r="C18" s="230">
        <v>0</v>
      </c>
      <c r="D18" s="230">
        <v>317.00000000000006</v>
      </c>
      <c r="E18" s="230">
        <v>1020.1000000000001</v>
      </c>
      <c r="F18" s="230">
        <v>199.6</v>
      </c>
      <c r="G18" s="230">
        <v>728.1</v>
      </c>
      <c r="H18" s="233">
        <v>2264.8000000000002</v>
      </c>
      <c r="I18" s="226">
        <v>0</v>
      </c>
      <c r="J18" s="230">
        <v>0</v>
      </c>
      <c r="K18" s="230">
        <v>0</v>
      </c>
      <c r="L18" s="230">
        <v>139</v>
      </c>
      <c r="M18" s="230">
        <v>385.6</v>
      </c>
      <c r="N18" s="230">
        <v>0</v>
      </c>
      <c r="O18" s="233">
        <v>524.6</v>
      </c>
      <c r="P18" s="209"/>
      <c r="Q18" s="20" t="s">
        <v>61</v>
      </c>
      <c r="R18" s="230">
        <v>0</v>
      </c>
      <c r="S18" s="230">
        <v>0</v>
      </c>
      <c r="T18" s="230">
        <v>317.00000000000006</v>
      </c>
      <c r="U18" s="230">
        <v>1159.1000000000001</v>
      </c>
      <c r="V18" s="230">
        <v>585.20000000000005</v>
      </c>
      <c r="W18" s="230">
        <v>728.1</v>
      </c>
      <c r="X18" s="233">
        <v>2789.4</v>
      </c>
      <c r="Y18" s="205"/>
    </row>
    <row r="19" spans="1:25" ht="20.100000000000001" customHeight="1">
      <c r="A19" s="225" t="s">
        <v>62</v>
      </c>
      <c r="B19" s="232">
        <v>0</v>
      </c>
      <c r="C19" s="230">
        <v>724.10000000000014</v>
      </c>
      <c r="D19" s="230">
        <v>1886.1999999999996</v>
      </c>
      <c r="E19" s="230">
        <v>1101.8</v>
      </c>
      <c r="F19" s="230">
        <v>660.1</v>
      </c>
      <c r="G19" s="230">
        <v>2076.7000000000003</v>
      </c>
      <c r="H19" s="233">
        <v>6448.9</v>
      </c>
      <c r="I19" s="226">
        <v>0</v>
      </c>
      <c r="J19" s="230">
        <v>0</v>
      </c>
      <c r="K19" s="230">
        <v>0</v>
      </c>
      <c r="L19" s="230">
        <v>68</v>
      </c>
      <c r="M19" s="230">
        <v>0</v>
      </c>
      <c r="N19" s="230">
        <v>0</v>
      </c>
      <c r="O19" s="233">
        <v>68</v>
      </c>
      <c r="P19" s="209"/>
      <c r="Q19" s="20" t="s">
        <v>62</v>
      </c>
      <c r="R19" s="230">
        <v>0</v>
      </c>
      <c r="S19" s="230">
        <v>724.10000000000014</v>
      </c>
      <c r="T19" s="230">
        <v>1886.1999999999996</v>
      </c>
      <c r="U19" s="230">
        <v>1169.8</v>
      </c>
      <c r="V19" s="230">
        <v>660.1</v>
      </c>
      <c r="W19" s="230">
        <v>2076.7000000000003</v>
      </c>
      <c r="X19" s="233">
        <v>6516.9</v>
      </c>
      <c r="Y19" s="205"/>
    </row>
    <row r="20" spans="1:25" ht="20.100000000000001" customHeight="1">
      <c r="A20" s="231" t="s">
        <v>63</v>
      </c>
      <c r="B20" s="232">
        <v>0</v>
      </c>
      <c r="C20" s="230">
        <v>0</v>
      </c>
      <c r="D20" s="230">
        <v>563.1</v>
      </c>
      <c r="E20" s="230">
        <v>0</v>
      </c>
      <c r="F20" s="230">
        <v>2.5000000000000009</v>
      </c>
      <c r="G20" s="230">
        <v>0</v>
      </c>
      <c r="H20" s="233">
        <v>565.6</v>
      </c>
      <c r="I20" s="226">
        <v>0</v>
      </c>
      <c r="J20" s="230">
        <v>0</v>
      </c>
      <c r="K20" s="230">
        <v>0</v>
      </c>
      <c r="L20" s="230">
        <v>0</v>
      </c>
      <c r="M20" s="230">
        <v>88.6</v>
      </c>
      <c r="N20" s="230">
        <v>0</v>
      </c>
      <c r="O20" s="233">
        <v>88.6</v>
      </c>
      <c r="P20" s="209"/>
      <c r="Q20" s="16" t="s">
        <v>63</v>
      </c>
      <c r="R20" s="230">
        <v>0</v>
      </c>
      <c r="S20" s="230">
        <v>0</v>
      </c>
      <c r="T20" s="230">
        <v>563.1</v>
      </c>
      <c r="U20" s="230">
        <v>0</v>
      </c>
      <c r="V20" s="230">
        <v>91.1</v>
      </c>
      <c r="W20" s="230">
        <v>0</v>
      </c>
      <c r="X20" s="233">
        <v>654.20000000000005</v>
      </c>
      <c r="Y20" s="205"/>
    </row>
    <row r="21" spans="1:25" ht="20.100000000000001" customHeight="1">
      <c r="A21" s="225" t="s">
        <v>64</v>
      </c>
      <c r="B21" s="232">
        <v>74</v>
      </c>
      <c r="C21" s="230">
        <v>0</v>
      </c>
      <c r="D21" s="230">
        <v>1211.5999999999997</v>
      </c>
      <c r="E21" s="230">
        <v>0</v>
      </c>
      <c r="F21" s="230">
        <v>3.6999999999999718</v>
      </c>
      <c r="G21" s="230">
        <v>109.19999999999999</v>
      </c>
      <c r="H21" s="233">
        <v>1398.4999999999998</v>
      </c>
      <c r="I21" s="226">
        <v>0</v>
      </c>
      <c r="J21" s="230">
        <v>0</v>
      </c>
      <c r="K21" s="230">
        <v>0</v>
      </c>
      <c r="L21" s="230">
        <v>0</v>
      </c>
      <c r="M21" s="230">
        <v>0</v>
      </c>
      <c r="N21" s="230">
        <v>0</v>
      </c>
      <c r="O21" s="233">
        <v>0</v>
      </c>
      <c r="P21" s="209"/>
      <c r="Q21" s="20" t="s">
        <v>64</v>
      </c>
      <c r="R21" s="230">
        <v>74</v>
      </c>
      <c r="S21" s="230">
        <v>0</v>
      </c>
      <c r="T21" s="230">
        <v>1211.5999999999997</v>
      </c>
      <c r="U21" s="230">
        <v>0</v>
      </c>
      <c r="V21" s="230">
        <v>3.6999999999999718</v>
      </c>
      <c r="W21" s="230">
        <v>109.19999999999999</v>
      </c>
      <c r="X21" s="233">
        <v>1398.4999999999998</v>
      </c>
      <c r="Y21" s="205"/>
    </row>
    <row r="22" spans="1:25" ht="25.15" customHeight="1">
      <c r="A22" s="225" t="s">
        <v>65</v>
      </c>
      <c r="B22" s="232">
        <v>0</v>
      </c>
      <c r="C22" s="230">
        <v>206</v>
      </c>
      <c r="D22" s="230">
        <v>578.30000000000018</v>
      </c>
      <c r="E22" s="230">
        <v>155.1</v>
      </c>
      <c r="F22" s="230">
        <v>481.90000000000015</v>
      </c>
      <c r="G22" s="230">
        <v>1256.8999999999999</v>
      </c>
      <c r="H22" s="233">
        <v>2678.2000000000003</v>
      </c>
      <c r="I22" s="226">
        <v>0</v>
      </c>
      <c r="J22" s="230">
        <v>0</v>
      </c>
      <c r="K22" s="230">
        <v>153.5</v>
      </c>
      <c r="L22" s="230">
        <v>0</v>
      </c>
      <c r="M22" s="230">
        <v>0</v>
      </c>
      <c r="N22" s="230">
        <v>0</v>
      </c>
      <c r="O22" s="233">
        <v>153.5</v>
      </c>
      <c r="P22" s="209"/>
      <c r="Q22" s="20" t="s">
        <v>65</v>
      </c>
      <c r="R22" s="230">
        <v>0</v>
      </c>
      <c r="S22" s="230">
        <v>206</v>
      </c>
      <c r="T22" s="230">
        <v>731.80000000000018</v>
      </c>
      <c r="U22" s="230">
        <v>155.1</v>
      </c>
      <c r="V22" s="230">
        <v>481.90000000000015</v>
      </c>
      <c r="W22" s="230">
        <v>1256.8999999999999</v>
      </c>
      <c r="X22" s="233">
        <v>2831.7</v>
      </c>
      <c r="Y22" s="205"/>
    </row>
    <row r="23" spans="1:25" ht="20.100000000000001" customHeight="1">
      <c r="A23" s="225" t="s">
        <v>66</v>
      </c>
      <c r="B23" s="232">
        <v>0.3</v>
      </c>
      <c r="C23" s="230">
        <v>0</v>
      </c>
      <c r="D23" s="230">
        <v>1030.9000000000003</v>
      </c>
      <c r="E23" s="230">
        <v>942.9000000000002</v>
      </c>
      <c r="F23" s="230">
        <v>1122.8</v>
      </c>
      <c r="G23" s="230">
        <v>2624.1</v>
      </c>
      <c r="H23" s="233">
        <v>5721</v>
      </c>
      <c r="I23" s="226">
        <v>0</v>
      </c>
      <c r="J23" s="230">
        <v>0</v>
      </c>
      <c r="K23" s="230">
        <v>0</v>
      </c>
      <c r="L23" s="230">
        <v>0</v>
      </c>
      <c r="M23" s="230">
        <v>133</v>
      </c>
      <c r="N23" s="230">
        <v>0</v>
      </c>
      <c r="O23" s="233">
        <v>133</v>
      </c>
      <c r="P23" s="209"/>
      <c r="Q23" s="20" t="s">
        <v>66</v>
      </c>
      <c r="R23" s="230">
        <v>0.3</v>
      </c>
      <c r="S23" s="230">
        <v>0</v>
      </c>
      <c r="T23" s="230">
        <v>1030.9000000000003</v>
      </c>
      <c r="U23" s="230">
        <v>942.9000000000002</v>
      </c>
      <c r="V23" s="230">
        <v>1255.8</v>
      </c>
      <c r="W23" s="230">
        <v>2624.1</v>
      </c>
      <c r="X23" s="233">
        <v>5854</v>
      </c>
      <c r="Y23" s="205"/>
    </row>
    <row r="24" spans="1:25" ht="20.100000000000001" customHeight="1">
      <c r="A24" s="225" t="s">
        <v>67</v>
      </c>
      <c r="B24" s="232">
        <v>54.6</v>
      </c>
      <c r="C24" s="230">
        <v>1684.0000000000002</v>
      </c>
      <c r="D24" s="230">
        <v>3400.8999999999996</v>
      </c>
      <c r="E24" s="230">
        <v>1083.8999999999999</v>
      </c>
      <c r="F24" s="230">
        <v>1402.6999999999994</v>
      </c>
      <c r="G24" s="230">
        <v>3869.6000000000008</v>
      </c>
      <c r="H24" s="233">
        <v>11495.699999999999</v>
      </c>
      <c r="I24" s="226">
        <v>0</v>
      </c>
      <c r="J24" s="230">
        <v>0</v>
      </c>
      <c r="K24" s="230">
        <v>0</v>
      </c>
      <c r="L24" s="230">
        <v>0</v>
      </c>
      <c r="M24" s="230">
        <v>990.7</v>
      </c>
      <c r="N24" s="230">
        <v>0</v>
      </c>
      <c r="O24" s="233">
        <v>990.7</v>
      </c>
      <c r="P24" s="209"/>
      <c r="Q24" s="20" t="s">
        <v>67</v>
      </c>
      <c r="R24" s="230">
        <v>54.6</v>
      </c>
      <c r="S24" s="230">
        <v>1684.0000000000002</v>
      </c>
      <c r="T24" s="230">
        <v>3400.8999999999996</v>
      </c>
      <c r="U24" s="230">
        <v>1083.8999999999999</v>
      </c>
      <c r="V24" s="230">
        <v>2393.3999999999996</v>
      </c>
      <c r="W24" s="230">
        <v>3869.6000000000008</v>
      </c>
      <c r="X24" s="233">
        <v>12486.4</v>
      </c>
      <c r="Y24" s="205"/>
    </row>
    <row r="25" spans="1:25" ht="20.100000000000001" customHeight="1">
      <c r="A25" s="225" t="s">
        <v>68</v>
      </c>
      <c r="B25" s="232">
        <v>0</v>
      </c>
      <c r="C25" s="230">
        <v>85.4</v>
      </c>
      <c r="D25" s="230">
        <v>1887.0000000000005</v>
      </c>
      <c r="E25" s="230">
        <v>1581.8</v>
      </c>
      <c r="F25" s="230">
        <v>960.59999999999957</v>
      </c>
      <c r="G25" s="230">
        <v>3004.2000000000003</v>
      </c>
      <c r="H25" s="233">
        <v>7519</v>
      </c>
      <c r="I25" s="226">
        <v>0</v>
      </c>
      <c r="J25" s="230">
        <v>0</v>
      </c>
      <c r="K25" s="230">
        <v>0</v>
      </c>
      <c r="L25" s="230">
        <v>0</v>
      </c>
      <c r="M25" s="230">
        <v>331</v>
      </c>
      <c r="N25" s="230">
        <v>0</v>
      </c>
      <c r="O25" s="233">
        <v>331</v>
      </c>
      <c r="P25" s="209"/>
      <c r="Q25" s="20" t="s">
        <v>68</v>
      </c>
      <c r="R25" s="230">
        <v>0</v>
      </c>
      <c r="S25" s="230">
        <v>85.4</v>
      </c>
      <c r="T25" s="230">
        <v>1887.0000000000005</v>
      </c>
      <c r="U25" s="230">
        <v>1581.8</v>
      </c>
      <c r="V25" s="230">
        <v>1291.5999999999995</v>
      </c>
      <c r="W25" s="230">
        <v>3004.2000000000003</v>
      </c>
      <c r="X25" s="233">
        <v>7850</v>
      </c>
      <c r="Y25" s="205"/>
    </row>
    <row r="26" spans="1:25" ht="30" customHeight="1" thickBot="1">
      <c r="A26" s="234" t="s">
        <v>69</v>
      </c>
      <c r="B26" s="235">
        <v>711.49999999999989</v>
      </c>
      <c r="C26" s="236">
        <v>5903.4999999999991</v>
      </c>
      <c r="D26" s="236">
        <v>32328.199999999997</v>
      </c>
      <c r="E26" s="236">
        <v>14699.9</v>
      </c>
      <c r="F26" s="236">
        <v>14287.999999999996</v>
      </c>
      <c r="G26" s="236">
        <v>40697.799999999996</v>
      </c>
      <c r="H26" s="237">
        <v>108628.90000000001</v>
      </c>
      <c r="I26" s="238">
        <v>1824.9</v>
      </c>
      <c r="J26" s="236">
        <v>4</v>
      </c>
      <c r="K26" s="236">
        <v>1316.2</v>
      </c>
      <c r="L26" s="236">
        <v>780</v>
      </c>
      <c r="M26" s="236">
        <v>4024.5999999999995</v>
      </c>
      <c r="N26" s="236">
        <v>0</v>
      </c>
      <c r="O26" s="237">
        <v>7949.7000000000007</v>
      </c>
      <c r="P26" s="209"/>
      <c r="Q26" s="239" t="s">
        <v>69</v>
      </c>
      <c r="R26" s="236">
        <v>2536.4</v>
      </c>
      <c r="S26" s="236">
        <v>5907.4999999999991</v>
      </c>
      <c r="T26" s="236">
        <v>33644.400000000001</v>
      </c>
      <c r="U26" s="236">
        <v>15479.9</v>
      </c>
      <c r="V26" s="236">
        <v>18312.599999999999</v>
      </c>
      <c r="W26" s="236">
        <v>40697.799999999996</v>
      </c>
      <c r="X26" s="237">
        <v>116578.59999999998</v>
      </c>
      <c r="Y26" s="205"/>
    </row>
    <row r="27" spans="1:25">
      <c r="A27" s="205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</row>
    <row r="28" spans="1:25">
      <c r="A28" s="205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</row>
  </sheetData>
  <mergeCells count="3">
    <mergeCell ref="B3:H3"/>
    <mergeCell ref="I3:O3"/>
    <mergeCell ref="R3:X3"/>
  </mergeCells>
  <pageMargins left="0.19685039370078741" right="0.19685039370078741" top="0.19685039370078741" bottom="0.39370078740157483" header="0" footer="0"/>
  <pageSetup paperSize="9" scale="66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CC xmlns="6b20a741-1782-4ef6-a360-3fa15abeb77f" xsi:nil="true"/>
    <MigratedLivelinkNodeID xmlns="6b20a741-1782-4ef6-a360-3fa15abeb77f" xsi:nil="true"/>
    <EmailFrom xmlns="6b20a741-1782-4ef6-a360-3fa15abeb77f" xsi:nil="true"/>
    <TaxCatchAll xmlns="76699e94-5373-4908-8786-85f2fbc6030f" xsi:nil="true"/>
    <EmailTo xmlns="6b20a741-1782-4ef6-a360-3fa15abeb77f" xsi:nil="true"/>
    <lcf76f155ced4ddcb4097134ff3c332f xmlns="6b20a741-1782-4ef6-a360-3fa15abeb77f">
      <Terms xmlns="http://schemas.microsoft.com/office/infopath/2007/PartnerControls"/>
    </lcf76f155ced4ddcb4097134ff3c332f>
    <OfficialDate xmlns="6b20a741-1782-4ef6-a360-3fa15abeb77f" xsi:nil="true"/>
    <_dlc_DocId xmlns="76699e94-5373-4908-8786-85f2fbc6030f">MYDOC-884426016-130374</_dlc_DocId>
    <_dlc_DocIdUrl xmlns="76699e94-5373-4908-8786-85f2fbc6030f">
      <Url>https://sfcacuk.sharepoint.com/sites/MyDoc/_layouts/15/DocIdRedir.aspx?ID=MYDOC-884426016-130374</Url>
      <Description>MYDOC-884426016-130374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410304EAAE4418DB64FDE3165A6D6" ma:contentTypeVersion="23" ma:contentTypeDescription="Create a new document." ma:contentTypeScope="" ma:versionID="f0e369bd7b8842444ad3dee460769b50">
  <xsd:schema xmlns:xsd="http://www.w3.org/2001/XMLSchema" xmlns:xs="http://www.w3.org/2001/XMLSchema" xmlns:p="http://schemas.microsoft.com/office/2006/metadata/properties" xmlns:ns2="6b20a741-1782-4ef6-a360-3fa15abeb77f" xmlns:ns3="76699e94-5373-4908-8786-85f2fbc6030f" targetNamespace="http://schemas.microsoft.com/office/2006/metadata/properties" ma:root="true" ma:fieldsID="c2fb15eebf55d6f43669497eefa0521c" ns2:_="" ns3:_="">
    <xsd:import namespace="6b20a741-1782-4ef6-a360-3fa15abeb77f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0a741-1782-4ef6-a360-3fa15abeb77f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f6bc9a3c-d2e4-4c53-963c-d98699bcb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32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398a67cd-b560-4897-9042-4837873b530d}" ma:internalName="TaxCatchAll" ma:showField="CatchAllData" ma:web="76699e94-5373-4908-8786-85f2fbc60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29A3AE-DC89-4737-BAAB-791B85C5AF8D}"/>
</file>

<file path=customXml/itemProps2.xml><?xml version="1.0" encoding="utf-8"?>
<ds:datastoreItem xmlns:ds="http://schemas.openxmlformats.org/officeDocument/2006/customXml" ds:itemID="{4C5A95DA-F9E7-4D07-80F6-1AD13F90B813}"/>
</file>

<file path=customXml/itemProps3.xml><?xml version="1.0" encoding="utf-8"?>
<ds:datastoreItem xmlns:ds="http://schemas.openxmlformats.org/officeDocument/2006/customXml" ds:itemID="{1869FFC6-2BC2-4A26-863F-49064352AE0E}"/>
</file>

<file path=customXml/itemProps4.xml><?xml version="1.0" encoding="utf-8"?>
<ds:datastoreItem xmlns:ds="http://schemas.openxmlformats.org/officeDocument/2006/customXml" ds:itemID="{30E5C4B3-191B-4D83-978A-2049538C7D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SFC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Gordon Anderson</dc:creator>
  <cp:keywords/>
  <dc:description/>
  <cp:lastModifiedBy/>
  <cp:revision/>
  <dcterms:created xsi:type="dcterms:W3CDTF">2025-02-15T18:17:27Z</dcterms:created>
  <dcterms:modified xsi:type="dcterms:W3CDTF">2026-04-29T11:00:13Z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b5bd04-dd11-448c-93c0-32702bb7201c_Enabled">
    <vt:lpwstr>true</vt:lpwstr>
  </property>
  <property fmtid="{D5CDD505-2E9C-101B-9397-08002B2CF9AE}" pid="3" name="MSIP_Label_39b5bd04-dd11-448c-93c0-32702bb7201c_SetDate">
    <vt:lpwstr>2025-03-20T06:55:17Z</vt:lpwstr>
  </property>
  <property fmtid="{D5CDD505-2E9C-101B-9397-08002B2CF9AE}" pid="4" name="MSIP_Label_39b5bd04-dd11-448c-93c0-32702bb7201c_Method">
    <vt:lpwstr>Standard</vt:lpwstr>
  </property>
  <property fmtid="{D5CDD505-2E9C-101B-9397-08002B2CF9AE}" pid="5" name="MSIP_Label_39b5bd04-dd11-448c-93c0-32702bb7201c_Name">
    <vt:lpwstr>Official Classification</vt:lpwstr>
  </property>
  <property fmtid="{D5CDD505-2E9C-101B-9397-08002B2CF9AE}" pid="6" name="MSIP_Label_39b5bd04-dd11-448c-93c0-32702bb7201c_SiteId">
    <vt:lpwstr>6f8ea4cf-6f3c-4fb3-b802-4af29d81df7e</vt:lpwstr>
  </property>
  <property fmtid="{D5CDD505-2E9C-101B-9397-08002B2CF9AE}" pid="7" name="MSIP_Label_39b5bd04-dd11-448c-93c0-32702bb7201c_ActionId">
    <vt:lpwstr>039d598b-54ee-42c5-8539-b2efee0213ce</vt:lpwstr>
  </property>
  <property fmtid="{D5CDD505-2E9C-101B-9397-08002B2CF9AE}" pid="8" name="MSIP_Label_39b5bd04-dd11-448c-93c0-32702bb7201c_ContentBits">
    <vt:lpwstr>0</vt:lpwstr>
  </property>
  <property fmtid="{D5CDD505-2E9C-101B-9397-08002B2CF9AE}" pid="9" name="MSIP_Label_39b5bd04-dd11-448c-93c0-32702bb7201c_Tag">
    <vt:lpwstr>10, 3, 0, 1</vt:lpwstr>
  </property>
  <property fmtid="{D5CDD505-2E9C-101B-9397-08002B2CF9AE}" pid="10" name="ContentTypeId">
    <vt:lpwstr>0x01010061B410304EAAE4418DB64FDE3165A6D6</vt:lpwstr>
  </property>
  <property fmtid="{D5CDD505-2E9C-101B-9397-08002B2CF9AE}" pid="11" name="_dlc_DocIdItemGuid">
    <vt:lpwstr>680816ed-93f8-4ad5-a4ab-da470f376654</vt:lpwstr>
  </property>
  <property fmtid="{D5CDD505-2E9C-101B-9397-08002B2CF9AE}" pid="12" name="MediaServiceImageTags">
    <vt:lpwstr/>
  </property>
</Properties>
</file>