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105" windowWidth="15180" windowHeight="8070"/>
  </bookViews>
  <sheets>
    <sheet name="Submitted applications" sheetId="1" r:id="rId1"/>
    <sheet name="Eligibility - exchanges" sheetId="2" r:id="rId2"/>
    <sheet name="Requested funding" sheetId="5" r:id="rId3"/>
    <sheet name="Consortium Partners" sheetId="6" r:id="rId4"/>
  </sheets>
  <definedNames>
    <definedName name="_xlnm._FilterDatabase" localSheetId="2" hidden="1">'Requested funding'!$A$1:$J$1</definedName>
    <definedName name="_xlnm._FilterDatabase" localSheetId="0" hidden="1">'Submitted applications'!$A$1:$G$1</definedName>
  </definedNames>
  <calcPr calcId="145621"/>
</workbook>
</file>

<file path=xl/calcChain.xml><?xml version="1.0" encoding="utf-8"?>
<calcChain xmlns="http://schemas.openxmlformats.org/spreadsheetml/2006/main">
  <c r="E3" i="5" l="1"/>
  <c r="C15" i="5"/>
  <c r="D23" i="5" s="1"/>
  <c r="D15" i="5"/>
  <c r="E15" i="5"/>
  <c r="I15" i="5"/>
  <c r="F23" i="5" l="1"/>
  <c r="F22" i="5"/>
  <c r="D24" i="5"/>
  <c r="F24" i="5" s="1"/>
  <c r="E24" i="5"/>
  <c r="E23" i="5"/>
  <c r="I14" i="5"/>
  <c r="I13" i="5"/>
  <c r="I12" i="5"/>
  <c r="I11" i="5"/>
  <c r="I10" i="5"/>
  <c r="I9" i="5"/>
  <c r="I8" i="5"/>
  <c r="I7" i="5"/>
  <c r="I6" i="5"/>
  <c r="I5" i="5"/>
  <c r="I4" i="5"/>
  <c r="I3" i="5"/>
  <c r="I2" i="5"/>
  <c r="H15" i="5"/>
  <c r="G15" i="5"/>
  <c r="F15" i="5"/>
  <c r="H14" i="5"/>
  <c r="H13" i="5"/>
  <c r="H12" i="5"/>
  <c r="H11" i="5"/>
  <c r="H10" i="5"/>
  <c r="H9" i="5"/>
  <c r="H8" i="5"/>
  <c r="H7" i="5"/>
  <c r="H6" i="5"/>
  <c r="H5" i="5"/>
  <c r="H4" i="5"/>
  <c r="H3" i="5"/>
  <c r="H2" i="5"/>
  <c r="E14" i="5"/>
  <c r="E13" i="5"/>
  <c r="E12" i="5"/>
  <c r="E11" i="5"/>
  <c r="E10" i="5"/>
  <c r="E9" i="5"/>
  <c r="E8" i="5"/>
  <c r="E7" i="5"/>
  <c r="E6" i="5"/>
  <c r="E5" i="5"/>
  <c r="E4" i="5"/>
  <c r="E2" i="5"/>
</calcChain>
</file>

<file path=xl/sharedStrings.xml><?xml version="1.0" encoding="utf-8"?>
<sst xmlns="http://schemas.openxmlformats.org/spreadsheetml/2006/main" count="383" uniqueCount="118">
  <si>
    <t>Lead University</t>
  </si>
  <si>
    <t>Exchange programme application?</t>
  </si>
  <si>
    <t>Event application?</t>
  </si>
  <si>
    <t>Consortium</t>
  </si>
  <si>
    <t>SINAPSE</t>
  </si>
  <si>
    <t>University of Glasgow</t>
  </si>
  <si>
    <t>Yes</t>
  </si>
  <si>
    <t>SUPA</t>
  </si>
  <si>
    <t>EaSI-CAT</t>
  </si>
  <si>
    <t>University of St Andrews</t>
  </si>
  <si>
    <t>SICSA</t>
  </si>
  <si>
    <t>ScotCHEM</t>
  </si>
  <si>
    <t>ENSPiRES</t>
  </si>
  <si>
    <t>MASTS</t>
  </si>
  <si>
    <t>SULSA</t>
  </si>
  <si>
    <t>SGSSS</t>
  </si>
  <si>
    <t>University of Edinburgh</t>
  </si>
  <si>
    <t>SAGES</t>
  </si>
  <si>
    <t>SGSAH</t>
  </si>
  <si>
    <t>University of Strathclyde</t>
  </si>
  <si>
    <t>Open to PGRs and/or ECRs currently based within universities in Scotland, EU Member States, EEA and EFTA countries.</t>
  </si>
  <si>
    <t>Details the outcomes that will be delivered by the programme in AY 2021-22, including achievable targets and key performance indicators.</t>
  </si>
  <si>
    <t xml:space="preserve">Budget covers full cost of exchanges, including travel, accommodation and reasonable additional costs arising from EDI considerations. </t>
  </si>
  <si>
    <t>Explores potential for match funding from European partners, especially if two-way exchanges are proposed.</t>
  </si>
  <si>
    <t>Outlines alternative approaches should physical exchanges not be possible for some/all participants.</t>
  </si>
  <si>
    <t>Provides a clear breakdown of projected income and expenditure over the term of the programme.</t>
  </si>
  <si>
    <r>
      <t xml:space="preserve">Consortium is based in Scotland and spans a wide range of Scottish universities. </t>
    </r>
    <r>
      <rPr>
        <b/>
        <i/>
        <sz val="14"/>
        <color theme="1"/>
        <rFont val="Calibri"/>
        <family val="2"/>
        <scheme val="minor"/>
      </rPr>
      <t>(Min 3).</t>
    </r>
    <r>
      <rPr>
        <b/>
        <sz val="14"/>
        <color theme="1"/>
        <rFont val="Calibri"/>
        <family val="2"/>
        <scheme val="minor"/>
      </rPr>
      <t xml:space="preserve"> </t>
    </r>
  </si>
  <si>
    <t>Senior level sign off from host institution/ organisation</t>
  </si>
  <si>
    <t>Proposal contains all required sections? (See annex A)</t>
  </si>
  <si>
    <t>SEGHE</t>
  </si>
  <si>
    <t>University of the West of Scotland</t>
  </si>
  <si>
    <t>No - but see ScotCHEM proposal</t>
  </si>
  <si>
    <t>No</t>
  </si>
  <si>
    <t>Yes - on behalf of RIS</t>
  </si>
  <si>
    <t>Yes - on behalf of SGSAH as well</t>
  </si>
  <si>
    <t>No - see SGSSS</t>
  </si>
  <si>
    <t>No (but cohort building activity built into proposal)</t>
  </si>
  <si>
    <t>Host University</t>
  </si>
  <si>
    <t>No (but cohort building platform built into proposal)</t>
  </si>
  <si>
    <t>ETP+SRPe</t>
  </si>
  <si>
    <t>Unclear - senior level sign off?</t>
  </si>
  <si>
    <t>Exchanges</t>
  </si>
  <si>
    <t>Total</t>
  </si>
  <si>
    <t>Notes</t>
  </si>
  <si>
    <t>Admin/other exchanges</t>
  </si>
  <si>
    <t>Total available budget</t>
  </si>
  <si>
    <t>Total requested funding</t>
  </si>
  <si>
    <t>Requested budget</t>
  </si>
  <si>
    <t>Difference</t>
  </si>
  <si>
    <t>Full-cohort L&amp;D event(s)*</t>
  </si>
  <si>
    <t>Total - exchanges</t>
  </si>
  <si>
    <t>Admin/other L&amp;D event(s)*</t>
  </si>
  <si>
    <t>Total - L&amp;D event(s)*</t>
  </si>
  <si>
    <t>*only one L&amp;D event(s) bid will be awarded</t>
  </si>
  <si>
    <t>List of European Partners</t>
  </si>
  <si>
    <t>Aberdeen, Dundee, Edinburgh, Glasgow, St. Andrews, Stirling, and Strathclyde.</t>
  </si>
  <si>
    <t>Holland (Erasmus MC Rotterdam), Belgium (Icometrix NV, Stroke Alliance for Europe), France (University of Bordeaux, National Institute for Health and Medical Research), Germany (Technical University Berlin, Ludwig-Maximilians-University Munich), Luxembourg (Alzheimer Europe), and the European Institute for Biomedical Imaging Research. Through our partner universities SINAPSE also has access to various European networks that can be explored. For example, the University of Glasgow is part of The Guild of European Research-Intensive Universities, comprising 20 distinguished research universities from across the continent, and CIVIS.</t>
  </si>
  <si>
    <t>Large number of potential partners - see list</t>
  </si>
  <si>
    <t>Not confirmed - still exploring</t>
  </si>
  <si>
    <t>Number of Scottish universities in consortium</t>
  </si>
  <si>
    <t>Number of European partners identified</t>
  </si>
  <si>
    <t>Confirmed match funding from European partners</t>
  </si>
  <si>
    <t>Aberdeen, Dundee, Edinburgh, Glasgow, Heriot-Watt, St Andrews, Strathclyde and West of Scotland.</t>
  </si>
  <si>
    <t xml:space="preserve">2 potential partner universities contacted. Over 40 existing European research organisations with research collaborations with SUPA. </t>
  </si>
  <si>
    <t>Letters of Support from Leiden University in the Netherlands, and RUB in Germany.</t>
  </si>
  <si>
    <t xml:space="preserve">Further (non-financial) support promised in  letters of support - e.g. for hosting researchers at CERN </t>
  </si>
  <si>
    <t>Leiden University "We are committed to matching SUPA-funded exchange visits with return exchanges to strengthen existing collaborations, and also to hopefully start new collaborations." RUB: "The
GCCL will provide matched funding for any SUPA-funded exchange visits."</t>
  </si>
  <si>
    <t>Universities of St Andrews, Heriot-Watt, and Edinburgh (who collectively run the EaSI-CAT doctoral training programme)</t>
  </si>
  <si>
    <t>University of Münster (UoM), Karlsruhe Institute of Technology (KIT), and Technical University of Munich (TUM) - all in Germany</t>
  </si>
  <si>
    <t xml:space="preserve">£90K from European partners, to be used to support exchanges from Sept 22-23 (all SFC funds to be used by end of Aug 2022)
</t>
  </si>
  <si>
    <t>Univerdsities of Glasgow, Aberdeen, Abertay, Dundee, Edinburgh, Edinburgh Napier, Glasgow Caledonian, Heriot-Watt, Robert
Gordon, St Andrews, Stirling, Strathclyde, West of Scotland and Highlands and Islands</t>
  </si>
  <si>
    <t>30+</t>
  </si>
  <si>
    <t xml:space="preserve">Not yet confirmed. </t>
  </si>
  <si>
    <t>EIT digital will provide access to 30 HEIs and 270 companies across Europe; SICSA will explore opportunities to match fund the exchange scheme through engaging partnerships via the Mare Curie COFUND scheme - e.g. exploring options with Limerick</t>
  </si>
  <si>
    <t>University of Aberdeen, University of Dundee, University of Edinburgh, University of Glasgow, Heriot Watt University, University of St Andrews, University of Strathclyde.</t>
  </si>
  <si>
    <t>A key assessment criterion for applications will be the ability to secure match funding for any proposals submitted. Specifically
in the event of an exchange with an industrial partner and/or for inbound exchanges.
ScotCHEM, in collaboration with its university partners will also provide advice to applicants on possible match
funding routes.</t>
  </si>
  <si>
    <t>open to all</t>
  </si>
  <si>
    <t>Outbound/Inbound exchanges?</t>
  </si>
  <si>
    <t xml:space="preserve">Both </t>
  </si>
  <si>
    <t>Universities  of Edinburgh, Aberdeen, Dundee, Glasgow, Highlands &amp; Islands, Stirling, Strathclyde, St Andrews and Robert Gordon University.</t>
  </si>
  <si>
    <t>University members include: Universities of Gent, Leuven, Antwerp (Belgium); Angers (France); Bielefeld, Charité Berlin, and Freiburg (Germany); Crete (Greece); Debrecen (Hungary); Amsterdam, Maastricht, and Radboud University Medical Centre, (Netherlands); Göteborg (Sweden), Medical University Vienna (Austria). Other key member organisations include the Netherlands Institute for Health Services Research (NIVEL), the Research Unit for General Practice (Denmark) and the Centre for care Research (Norway).</t>
  </si>
  <si>
    <t>14+</t>
  </si>
  <si>
    <t>Match funding not mentioned in proposal</t>
  </si>
  <si>
    <t>MASTS is a member of the European Marine Board (EMB) and the EMB
University Consortium Panel (UCP) which links MASTS to all major Universities and research consortia
in Europe with a focus on aquatic ecosystem research. The EMB has agreed to collaborate with MASTS
to disseminate information related to the MASTS-SERS initiative. MASTS is also a member of the
European Marine Biological Resource Centre (EMBRC) and has agreed with the EMBRC to promote
the MASTS-SERS initiative and where possible, and to link exchanges to EMBRC resources and relevant
funding opportunities.</t>
  </si>
  <si>
    <t>Universities of St Andrews, Aberdeen, Edinburgh, Edinburgh Napier, Glasgow, Dundee, Heriott Watt, Strathclyde, Stirling, West of Scotland, Highlands and Islands</t>
  </si>
  <si>
    <t xml:space="preserve">Not confirmed - still exploring. Will be considered beneficial if applicants can secure match funding. </t>
  </si>
  <si>
    <t>University of Glasgow, University of Aberdeen, University of Edinburgh, Edinburgh Napier University, Heriot-Watt University, Robert Gordon University, University of St Andrews, University of Strathclyde, Glasgow Caledonian University, University of the West of Scotland.</t>
  </si>
  <si>
    <t>Collaborating partners where relationships exist within our member institutions include (but are not exclusive to): University of Rennes (France), University of Porto and University of Coimbra (Portugal), IRCCS Istituto di Ricerche Farmacologiche and Universita’ di Sassari (Italy), Wageningen University and Leiden University (Netherlands), Aarhus University (Denmark), University Hospital Münster, German Sport University, University of Bonn, Universitätsmedizin Greifswald (Germany).</t>
  </si>
  <si>
    <t>Applicants would be expected to have agreed match funding (in kind) with European partners for research costs in an outbound exchange. For applications for inbound placements match funding will be pursued. Support will be given for researchers  to find match funding.</t>
  </si>
  <si>
    <t>Edinburgh, Aberdeen, Abertay, Dundee, Glasgow Caledonian, Glasgow, Heriot Watt, Napier, Queen Margaret, RGU, SRUC, Stirling, Strathclyde, UHI and UWS</t>
  </si>
  <si>
    <t xml:space="preserve">Partnership details will be finalised in autumn as we work with our existing training pathways to identify candidate partnerships for inclusion, and then prioritise the most promising opportunities for collaborative working with European partners. These are likely to include existing research infrastructure investments such as the Marie Skłodowska-Curie Innovative Training Networks. </t>
  </si>
  <si>
    <t>tbd - will start with open call</t>
  </si>
  <si>
    <t xml:space="preserve">Not confirmed - match contributions will be considered as part of "value for money" part of assessment </t>
  </si>
  <si>
    <t>Universities of Glasgow, Aberdeen, Abertay Dundee, Dundee, Edinburgh, Highlands &amp; Islands (through SAMS), St. Andrews, Stirling and West of Scotland.</t>
  </si>
  <si>
    <t>List of Scottish universities in consortium</t>
  </si>
  <si>
    <t>1) Directed Stream:
Applicants (Scotland-based) and co-applicants (Europe-based) are eligible to receive funding. Applicants may receive 100% funding. For co-applicants we have a target of 25% match-funding from their host institution, either financially or in-kind. [This target has been already achieved with Geoverbund and discussions are open with UArctic].
2) Open Stream:
Scotland-based applicants may apply with co-applicants from any EU, EEA and EFTA country with a pre-requisite of 50% match funding from the co-applicant’s host institution.
Over the last six years SAGES has run a successful competitive application exchange programme, with 52 individual exchanges to 21 countries in Europe, resulting in new funding to Scotland exceeding €10M (detailed in SAGES annual ROSI reports). SERENE will use that model.</t>
  </si>
  <si>
    <t>The scheme will be based around the SAGES MOU with the German geoscience network
Geoverbund ABC/J, comprising Universities of Aachen, Bonn, Cologne and the federal government research and technology centre at Jülich, home to two and a half thousand scientists with over
600 visitors from 59 countries. http://www.geoverbundabcj.de/geoverbund/EN/Home/home_node.html
Established connections in France will disseminate exchange opportunities around their networks and we will work with the Scottish Government Paris Hub following their recent work on FrancoScottish links in Research, Innovation and Higher Education. https://www.gov.scot/publications/franco-scottish-links-research-innovation-higher-education/ We have an agreement with the UArctic network to provide access to their network and have opened discussions around co-funding. https://www.uarctic.org/about-uarctic/</t>
  </si>
  <si>
    <t>Abertay University
Edinburgh Napier University
The Glasgow School of Art
Heriot-Watt University
Queen Margaret University
Robert Gordon University
Royal Conservatoire of Scotland
University of Aberdeen
University of Dundee
University of Edinburgh
University of Glasgow
University of St Andrews
University of Stirling
University of Strathclyde
University of the Highlands &amp; Islands
University of the West of Scotland</t>
  </si>
  <si>
    <t>SGSAH is discussing match-funding the Programme with existing and emerging partners (2.2),
including additional placement support for incoming researchers, waiver of bench fees and other
administrative costs, as well as development and training activities. As detailed in 2.3, SGSAH will
match-fund 5-10 additional outgoing placements and will request that bench fees and other
administrative costs from its member HEIs are waived for incoming researchers.</t>
  </si>
  <si>
    <t>NPF, SDGs and indicative partnerships are detailed in Annex 1, and include University of Hamburg and Universeum European Academic
Heritage Network, alongside a range of other pan-European Networks and individual HEIs.</t>
  </si>
  <si>
    <t>no formal partners</t>
  </si>
  <si>
    <t>Outgoing only</t>
  </si>
  <si>
    <t>Not confirmed. Possibilities for match funding from European partners will be vigorously pursued through:
• Connections with Scottish Development International bureaux in Europe e.g. Brussels.
• Connections with external government departments in Brussels, Paris and other regional hubs.
• The partner channels identified in section 3.8.
• In-kind contributions would come from the host HEIs within the exchanges, and details will be required to be submitted as part of the individual applications.</t>
  </si>
  <si>
    <t>University of Strathclyde, • Edinburgh Napier University
• Glasgow Caledonian University
• The Glasgow School of Art
• Heriot-Watt University
• Robert Gordon University
• University of Aberdeen
• University of Dundee
• University of Edinburgh
• University of Glasgow
• University of the Highlands &amp; Islands
• University of St Andrews
• University of the West of Scotland</t>
  </si>
  <si>
    <t xml:space="preserve">Glasgow Caledonian University, 
Queen Margaret University Edinburgh, 
Robert Gordon University,
Abertay University, 
University of the Highlands and Islands,
University of the West of Scotland.
</t>
  </si>
  <si>
    <t xml:space="preserve">CARPE, the established European consortium on applied research and professional education and its participating institutions will represent the basis of the proposed programme. More specifically: 
• Hamburg University of Applied Sciences (Germany),
• Polytechnic Institute of Porto (Portugal),
• Turku University of Applied Sciences (Finland),
• University of Debrecen (Hungary),
• University of Applied Sciences Utrecht (Netherlands),
</t>
  </si>
  <si>
    <t xml:space="preserve">"Should we be successful, the partner universities would investigate supporting future activities through external funding (Horizon for example) and potential for institutional contribution (in kind and/or financial).
Where the partner University has successfully applied for ERASMUS+ (K107) International Credit Mobility, e.g. University of Debrechen, it is the intention to facilitate additional exchanges to Scotland. This activity is for exchanges beyond Europe and therefore now includes Scotland.  It opens the possibility for the overseas partner staff and PGR students to develop new professional networks and share best practice via additional exchanges." 
</t>
  </si>
  <si>
    <t>Number of documents submitted</t>
  </si>
  <si>
    <t>Initial check completed?</t>
  </si>
  <si>
    <t>No - doesn't include match funding discussion</t>
  </si>
  <si>
    <t>Exchanges (up to 70) + admin/ reasonable other costs</t>
  </si>
  <si>
    <t>Lead assessor</t>
  </si>
  <si>
    <t>LY</t>
  </si>
  <si>
    <t>IMcA-McW</t>
  </si>
  <si>
    <t>SS</t>
  </si>
  <si>
    <t>MC</t>
  </si>
  <si>
    <t>KT</t>
  </si>
  <si>
    <t>Yes - note no mention of match funding in proposal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</si>
</sst>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i/>
      <sz val="14"/>
      <color theme="1"/>
      <name val="Calibri"/>
      <family val="2"/>
      <scheme val="minor"/>
    </font>
    <font>
      <b/>
      <sz val="11"/>
      <color rgb="FFFF0000"/>
      <name val="Calibri"/>
      <family val="2"/>
      <scheme val="minor"/>
    </font>
    <font>
      <sz val="11"/>
      <color rgb="FF000000"/>
      <name val="Calibri"/>
      <family val="2"/>
      <scheme val="minor"/>
    </font>
    <font>
      <sz val="11"/>
      <color rgb="FF006100"/>
      <name val="Calibri"/>
      <family val="2"/>
      <scheme val="minor"/>
    </font>
  </fonts>
  <fills count="4">
    <fill>
      <patternFill patternType="none"/>
    </fill>
    <fill>
      <patternFill patternType="gray125"/>
    </fill>
    <fill>
      <patternFill patternType="solid">
        <fgColor rgb="FFFFFFCC"/>
      </patternFill>
    </fill>
    <fill>
      <patternFill patternType="solid">
        <fgColor rgb="FFC6EFCE"/>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s>
  <cellStyleXfs count="3">
    <xf numFmtId="0" fontId="0" fillId="0" borderId="0"/>
    <xf numFmtId="0" fontId="2" fillId="2" borderId="2" applyNumberFormat="0" applyFont="0" applyAlignment="0" applyProtection="0"/>
    <xf numFmtId="0" fontId="7" fillId="3" borderId="0" applyNumberFormat="0" applyBorder="0" applyAlignment="0" applyProtection="0"/>
  </cellStyleXfs>
  <cellXfs count="22">
    <xf numFmtId="0" fontId="0" fillId="0" borderId="0" xfId="0"/>
    <xf numFmtId="0" fontId="0" fillId="0" borderId="0" xfId="0" applyAlignment="1">
      <alignment wrapText="1"/>
    </xf>
    <xf numFmtId="0" fontId="1" fillId="0" borderId="1" xfId="0" applyFont="1" applyBorder="1" applyAlignment="1">
      <alignment wrapText="1"/>
    </xf>
    <xf numFmtId="0" fontId="0" fillId="0" borderId="1" xfId="0" applyBorder="1"/>
    <xf numFmtId="0" fontId="0" fillId="0" borderId="1" xfId="0" applyBorder="1" applyAlignment="1">
      <alignment wrapText="1"/>
    </xf>
    <xf numFmtId="0" fontId="1" fillId="0" borderId="0" xfId="0" applyFont="1"/>
    <xf numFmtId="0" fontId="3" fillId="0" borderId="1" xfId="0" applyFont="1" applyBorder="1"/>
    <xf numFmtId="0" fontId="3" fillId="0" borderId="3" xfId="0" applyFont="1" applyFill="1" applyBorder="1" applyAlignment="1">
      <alignment horizontal="right"/>
    </xf>
    <xf numFmtId="3" fontId="0" fillId="0" borderId="1" xfId="0" applyNumberFormat="1" applyBorder="1"/>
    <xf numFmtId="0" fontId="3" fillId="0" borderId="0" xfId="0" applyFont="1" applyFill="1" applyBorder="1" applyAlignment="1">
      <alignment horizontal="right"/>
    </xf>
    <xf numFmtId="3" fontId="0" fillId="0" borderId="0" xfId="0" applyNumberFormat="1" applyBorder="1"/>
    <xf numFmtId="3" fontId="3" fillId="0" borderId="1" xfId="0" applyNumberFormat="1" applyFont="1" applyBorder="1"/>
    <xf numFmtId="0" fontId="1" fillId="0" borderId="0" xfId="0" applyFont="1" applyBorder="1" applyAlignment="1">
      <alignment wrapText="1"/>
    </xf>
    <xf numFmtId="3" fontId="3" fillId="0" borderId="0" xfId="0" applyNumberFormat="1" applyFont="1" applyBorder="1"/>
    <xf numFmtId="3" fontId="5" fillId="0" borderId="1" xfId="0" applyNumberFormat="1" applyFont="1" applyBorder="1"/>
    <xf numFmtId="0" fontId="0" fillId="2" borderId="1" xfId="1" applyFont="1" applyBorder="1" applyAlignment="1">
      <alignment wrapText="1"/>
    </xf>
    <xf numFmtId="0" fontId="0" fillId="0" borderId="0" xfId="0" applyBorder="1"/>
    <xf numFmtId="0" fontId="3" fillId="0" borderId="1" xfId="0" applyFont="1" applyBorder="1" applyAlignment="1">
      <alignment wrapText="1"/>
    </xf>
    <xf numFmtId="0" fontId="0" fillId="0" borderId="1" xfId="0" applyFont="1" applyBorder="1" applyAlignment="1">
      <alignment wrapText="1"/>
    </xf>
    <xf numFmtId="0" fontId="0" fillId="0" borderId="3" xfId="0" applyFill="1" applyBorder="1" applyAlignment="1">
      <alignment wrapText="1"/>
    </xf>
    <xf numFmtId="0" fontId="6" fillId="0" borderId="0" xfId="0" applyFont="1" applyAlignment="1">
      <alignment wrapText="1"/>
    </xf>
    <xf numFmtId="0" fontId="7" fillId="3" borderId="1" xfId="2" applyBorder="1"/>
  </cellXfs>
  <cellStyles count="3">
    <cellStyle name="Good" xfId="2" builtinId="26"/>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workbookViewId="0">
      <selection activeCell="C15" sqref="C15"/>
    </sheetView>
  </sheetViews>
  <sheetFormatPr defaultRowHeight="15" x14ac:dyDescent="0.25"/>
  <cols>
    <col min="1" max="1" width="23.28515625" customWidth="1"/>
    <col min="2" max="2" width="24.28515625" customWidth="1"/>
    <col min="3" max="3" width="15.42578125" customWidth="1"/>
    <col min="4" max="4" width="15.7109375" customWidth="1"/>
    <col min="5" max="5" width="29.5703125" customWidth="1"/>
    <col min="6" max="7" width="21.28515625" customWidth="1"/>
  </cols>
  <sheetData>
    <row r="1" spans="1:9" ht="56.25" x14ac:dyDescent="0.3">
      <c r="A1" s="2" t="s">
        <v>3</v>
      </c>
      <c r="B1" s="2" t="s">
        <v>37</v>
      </c>
      <c r="C1" s="2" t="s">
        <v>108</v>
      </c>
      <c r="D1" s="2" t="s">
        <v>1</v>
      </c>
      <c r="E1" s="2" t="s">
        <v>2</v>
      </c>
      <c r="F1" s="2" t="s">
        <v>111</v>
      </c>
      <c r="G1" s="2" t="s">
        <v>107</v>
      </c>
      <c r="H1" s="1"/>
      <c r="I1" s="1"/>
    </row>
    <row r="2" spans="1:9" x14ac:dyDescent="0.25">
      <c r="A2" s="3" t="s">
        <v>4</v>
      </c>
      <c r="B2" s="3" t="s">
        <v>5</v>
      </c>
      <c r="C2" s="3" t="s">
        <v>6</v>
      </c>
      <c r="D2" s="21" t="s">
        <v>6</v>
      </c>
      <c r="E2" s="3" t="s">
        <v>31</v>
      </c>
      <c r="F2" s="3" t="s">
        <v>112</v>
      </c>
      <c r="G2" s="3">
        <v>1</v>
      </c>
    </row>
    <row r="3" spans="1:9" x14ac:dyDescent="0.25">
      <c r="A3" s="3" t="s">
        <v>7</v>
      </c>
      <c r="B3" s="3" t="s">
        <v>5</v>
      </c>
      <c r="C3" s="3" t="s">
        <v>6</v>
      </c>
      <c r="D3" s="21" t="s">
        <v>6</v>
      </c>
      <c r="E3" s="3" t="s">
        <v>31</v>
      </c>
      <c r="F3" s="3" t="s">
        <v>112</v>
      </c>
      <c r="G3" s="3">
        <v>3</v>
      </c>
    </row>
    <row r="4" spans="1:9" ht="30" x14ac:dyDescent="0.25">
      <c r="A4" s="3" t="s">
        <v>8</v>
      </c>
      <c r="B4" s="3" t="s">
        <v>9</v>
      </c>
      <c r="C4" s="3" t="s">
        <v>6</v>
      </c>
      <c r="D4" s="21" t="s">
        <v>6</v>
      </c>
      <c r="E4" s="4" t="s">
        <v>36</v>
      </c>
      <c r="F4" s="3" t="s">
        <v>112</v>
      </c>
      <c r="G4" s="3">
        <v>1</v>
      </c>
    </row>
    <row r="5" spans="1:9" x14ac:dyDescent="0.25">
      <c r="A5" s="3" t="s">
        <v>10</v>
      </c>
      <c r="B5" s="3" t="s">
        <v>5</v>
      </c>
      <c r="C5" s="3" t="s">
        <v>6</v>
      </c>
      <c r="D5" s="21" t="s">
        <v>6</v>
      </c>
      <c r="E5" s="3" t="s">
        <v>31</v>
      </c>
      <c r="F5" s="3" t="s">
        <v>113</v>
      </c>
      <c r="G5" s="3">
        <v>1</v>
      </c>
    </row>
    <row r="6" spans="1:9" x14ac:dyDescent="0.25">
      <c r="A6" s="3" t="s">
        <v>11</v>
      </c>
      <c r="B6" s="3" t="s">
        <v>9</v>
      </c>
      <c r="C6" s="3" t="s">
        <v>6</v>
      </c>
      <c r="D6" s="21" t="s">
        <v>6</v>
      </c>
      <c r="E6" s="21" t="s">
        <v>33</v>
      </c>
      <c r="F6" s="3" t="s">
        <v>113</v>
      </c>
      <c r="G6" s="3">
        <v>1</v>
      </c>
    </row>
    <row r="7" spans="1:9" ht="60" x14ac:dyDescent="0.25">
      <c r="A7" s="3" t="s">
        <v>12</v>
      </c>
      <c r="B7" s="3" t="s">
        <v>5</v>
      </c>
      <c r="C7" s="15" t="s">
        <v>117</v>
      </c>
      <c r="D7" s="21" t="s">
        <v>6</v>
      </c>
      <c r="E7" s="4" t="s">
        <v>38</v>
      </c>
      <c r="F7" s="3" t="s">
        <v>114</v>
      </c>
      <c r="G7" s="3">
        <v>3</v>
      </c>
    </row>
    <row r="8" spans="1:9" x14ac:dyDescent="0.25">
      <c r="A8" s="3" t="s">
        <v>13</v>
      </c>
      <c r="B8" s="3" t="s">
        <v>9</v>
      </c>
      <c r="C8" t="s">
        <v>6</v>
      </c>
      <c r="D8" s="21" t="s">
        <v>6</v>
      </c>
      <c r="E8" s="3" t="s">
        <v>32</v>
      </c>
      <c r="F8" s="3" t="s">
        <v>114</v>
      </c>
      <c r="G8" s="3">
        <v>1</v>
      </c>
    </row>
    <row r="9" spans="1:9" x14ac:dyDescent="0.25">
      <c r="A9" s="3" t="s">
        <v>14</v>
      </c>
      <c r="B9" s="3" t="s">
        <v>5</v>
      </c>
      <c r="C9" s="3" t="s">
        <v>6</v>
      </c>
      <c r="D9" s="21" t="s">
        <v>6</v>
      </c>
      <c r="E9" s="3" t="s">
        <v>31</v>
      </c>
      <c r="F9" s="3" t="s">
        <v>114</v>
      </c>
      <c r="G9" s="3">
        <v>2</v>
      </c>
    </row>
    <row r="10" spans="1:9" x14ac:dyDescent="0.25">
      <c r="A10" s="3" t="s">
        <v>15</v>
      </c>
      <c r="B10" s="3" t="s">
        <v>16</v>
      </c>
      <c r="C10" s="3" t="s">
        <v>6</v>
      </c>
      <c r="D10" s="21" t="s">
        <v>6</v>
      </c>
      <c r="E10" s="21" t="s">
        <v>34</v>
      </c>
      <c r="F10" s="3" t="s">
        <v>115</v>
      </c>
      <c r="G10" s="3">
        <v>4</v>
      </c>
    </row>
    <row r="11" spans="1:9" x14ac:dyDescent="0.25">
      <c r="A11" s="3" t="s">
        <v>17</v>
      </c>
      <c r="B11" s="3" t="s">
        <v>5</v>
      </c>
      <c r="C11" s="3" t="s">
        <v>6</v>
      </c>
      <c r="D11" s="21" t="s">
        <v>6</v>
      </c>
      <c r="E11" s="3" t="s">
        <v>31</v>
      </c>
      <c r="F11" s="3" t="s">
        <v>115</v>
      </c>
      <c r="G11" s="3">
        <v>3</v>
      </c>
    </row>
    <row r="12" spans="1:9" x14ac:dyDescent="0.25">
      <c r="A12" s="3" t="s">
        <v>18</v>
      </c>
      <c r="B12" s="3" t="s">
        <v>5</v>
      </c>
      <c r="C12" s="3" t="s">
        <v>6</v>
      </c>
      <c r="D12" s="21" t="s">
        <v>6</v>
      </c>
      <c r="E12" s="3" t="s">
        <v>35</v>
      </c>
      <c r="F12" s="3" t="s">
        <v>116</v>
      </c>
      <c r="G12" s="3">
        <v>1</v>
      </c>
    </row>
    <row r="13" spans="1:9" x14ac:dyDescent="0.25">
      <c r="A13" s="3" t="s">
        <v>39</v>
      </c>
      <c r="B13" s="3" t="s">
        <v>19</v>
      </c>
      <c r="C13" s="3" t="s">
        <v>6</v>
      </c>
      <c r="D13" s="21" t="s">
        <v>6</v>
      </c>
      <c r="E13" s="3" t="s">
        <v>31</v>
      </c>
      <c r="F13" s="3" t="s">
        <v>116</v>
      </c>
      <c r="G13" s="3">
        <v>2</v>
      </c>
    </row>
    <row r="14" spans="1:9" x14ac:dyDescent="0.25">
      <c r="A14" s="3" t="s">
        <v>29</v>
      </c>
      <c r="B14" s="3" t="s">
        <v>30</v>
      </c>
      <c r="C14" s="3" t="s">
        <v>6</v>
      </c>
      <c r="D14" s="21" t="s">
        <v>6</v>
      </c>
      <c r="E14" s="3" t="s">
        <v>32</v>
      </c>
      <c r="F14" s="3" t="s">
        <v>116</v>
      </c>
      <c r="G14" s="3">
        <v>3</v>
      </c>
    </row>
  </sheetData>
  <autoFilter ref="A1:G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workbookViewId="0">
      <pane ySplit="1" topLeftCell="A2" activePane="bottomLeft" state="frozen"/>
      <selection pane="bottomLeft" activeCell="C8" sqref="C8"/>
    </sheetView>
  </sheetViews>
  <sheetFormatPr defaultRowHeight="15" x14ac:dyDescent="0.25"/>
  <cols>
    <col min="1" max="1" width="15.42578125" customWidth="1"/>
    <col min="2" max="2" width="23.42578125" customWidth="1"/>
    <col min="3" max="3" width="19.28515625" customWidth="1"/>
    <col min="4" max="4" width="31" customWidth="1"/>
    <col min="5" max="5" width="32.28515625" customWidth="1"/>
    <col min="6" max="6" width="29.85546875" customWidth="1"/>
    <col min="7" max="7" width="25.42578125" customWidth="1"/>
    <col min="8" max="8" width="27.140625" customWidth="1"/>
    <col min="9" max="9" width="21.7109375" customWidth="1"/>
    <col min="10" max="10" width="28.5703125" customWidth="1"/>
    <col min="11" max="11" width="19.140625" customWidth="1"/>
  </cols>
  <sheetData>
    <row r="1" spans="1:11" ht="131.25" customHeight="1" x14ac:dyDescent="0.3">
      <c r="A1" s="2" t="s">
        <v>3</v>
      </c>
      <c r="B1" s="2" t="s">
        <v>0</v>
      </c>
      <c r="C1" s="2" t="s">
        <v>28</v>
      </c>
      <c r="D1" s="2" t="s">
        <v>20</v>
      </c>
      <c r="E1" s="2" t="s">
        <v>21</v>
      </c>
      <c r="F1" s="2" t="s">
        <v>22</v>
      </c>
      <c r="G1" s="2" t="s">
        <v>23</v>
      </c>
      <c r="H1" s="2" t="s">
        <v>24</v>
      </c>
      <c r="I1" s="2" t="s">
        <v>25</v>
      </c>
      <c r="J1" s="2" t="s">
        <v>26</v>
      </c>
      <c r="K1" s="2" t="s">
        <v>27</v>
      </c>
    </row>
    <row r="2" spans="1:11" x14ac:dyDescent="0.25">
      <c r="A2" s="3" t="s">
        <v>4</v>
      </c>
      <c r="B2" s="3" t="s">
        <v>5</v>
      </c>
      <c r="C2" s="3" t="s">
        <v>6</v>
      </c>
      <c r="D2" s="3" t="s">
        <v>6</v>
      </c>
      <c r="E2" s="3" t="s">
        <v>6</v>
      </c>
      <c r="F2" s="3" t="s">
        <v>6</v>
      </c>
      <c r="G2" s="3" t="s">
        <v>6</v>
      </c>
      <c r="H2" s="3" t="s">
        <v>6</v>
      </c>
      <c r="I2" s="3" t="s">
        <v>6</v>
      </c>
      <c r="J2" s="3" t="s">
        <v>6</v>
      </c>
      <c r="K2" s="3" t="s">
        <v>6</v>
      </c>
    </row>
    <row r="3" spans="1:11" x14ac:dyDescent="0.25">
      <c r="A3" s="3" t="s">
        <v>7</v>
      </c>
      <c r="B3" s="3" t="s">
        <v>5</v>
      </c>
      <c r="C3" s="3" t="s">
        <v>6</v>
      </c>
      <c r="D3" s="3" t="s">
        <v>6</v>
      </c>
      <c r="E3" s="3" t="s">
        <v>6</v>
      </c>
      <c r="F3" s="3" t="s">
        <v>6</v>
      </c>
      <c r="G3" s="3" t="s">
        <v>6</v>
      </c>
      <c r="H3" s="3" t="s">
        <v>6</v>
      </c>
      <c r="I3" s="3" t="s">
        <v>6</v>
      </c>
      <c r="J3" s="3" t="s">
        <v>6</v>
      </c>
      <c r="K3" s="3" t="s">
        <v>6</v>
      </c>
    </row>
    <row r="4" spans="1:11" x14ac:dyDescent="0.25">
      <c r="A4" s="3" t="s">
        <v>8</v>
      </c>
      <c r="B4" s="3" t="s">
        <v>9</v>
      </c>
      <c r="C4" s="3" t="s">
        <v>6</v>
      </c>
      <c r="D4" s="3" t="s">
        <v>6</v>
      </c>
      <c r="E4" s="3" t="s">
        <v>6</v>
      </c>
      <c r="F4" s="3" t="s">
        <v>6</v>
      </c>
      <c r="G4" s="3" t="s">
        <v>6</v>
      </c>
      <c r="H4" s="3" t="s">
        <v>6</v>
      </c>
      <c r="I4" s="3" t="s">
        <v>6</v>
      </c>
      <c r="J4" s="3" t="s">
        <v>6</v>
      </c>
      <c r="K4" s="3" t="s">
        <v>6</v>
      </c>
    </row>
    <row r="5" spans="1:11" x14ac:dyDescent="0.25">
      <c r="A5" s="3" t="s">
        <v>10</v>
      </c>
      <c r="B5" s="3" t="s">
        <v>5</v>
      </c>
      <c r="C5" s="3" t="s">
        <v>6</v>
      </c>
      <c r="D5" s="3" t="s">
        <v>6</v>
      </c>
      <c r="E5" s="3" t="s">
        <v>6</v>
      </c>
      <c r="F5" s="3" t="s">
        <v>6</v>
      </c>
      <c r="G5" s="3" t="s">
        <v>6</v>
      </c>
      <c r="H5" s="3" t="s">
        <v>6</v>
      </c>
      <c r="I5" s="3" t="s">
        <v>6</v>
      </c>
      <c r="J5" s="3" t="s">
        <v>6</v>
      </c>
      <c r="K5" s="3" t="s">
        <v>6</v>
      </c>
    </row>
    <row r="6" spans="1:11" x14ac:dyDescent="0.25">
      <c r="A6" s="3" t="s">
        <v>11</v>
      </c>
      <c r="B6" s="3" t="s">
        <v>9</v>
      </c>
      <c r="C6" s="3" t="s">
        <v>6</v>
      </c>
      <c r="D6" s="3" t="s">
        <v>6</v>
      </c>
      <c r="E6" s="3" t="s">
        <v>6</v>
      </c>
      <c r="F6" s="3" t="s">
        <v>6</v>
      </c>
      <c r="G6" s="3" t="s">
        <v>6</v>
      </c>
      <c r="H6" s="3" t="s">
        <v>6</v>
      </c>
      <c r="I6" s="3" t="s">
        <v>6</v>
      </c>
      <c r="J6" s="3" t="s">
        <v>6</v>
      </c>
      <c r="K6" s="3" t="s">
        <v>6</v>
      </c>
    </row>
    <row r="7" spans="1:11" ht="45" x14ac:dyDescent="0.25">
      <c r="A7" s="3" t="s">
        <v>12</v>
      </c>
      <c r="B7" s="3" t="s">
        <v>5</v>
      </c>
      <c r="C7" s="17" t="s">
        <v>109</v>
      </c>
      <c r="D7" s="3" t="s">
        <v>6</v>
      </c>
      <c r="E7" s="3" t="s">
        <v>6</v>
      </c>
      <c r="F7" s="3" t="s">
        <v>6</v>
      </c>
      <c r="G7" s="6" t="s">
        <v>32</v>
      </c>
      <c r="H7" s="3" t="s">
        <v>6</v>
      </c>
      <c r="I7" s="3" t="s">
        <v>6</v>
      </c>
      <c r="J7" s="3" t="s">
        <v>6</v>
      </c>
      <c r="K7" s="3" t="s">
        <v>6</v>
      </c>
    </row>
    <row r="8" spans="1:11" x14ac:dyDescent="0.25">
      <c r="A8" s="3" t="s">
        <v>13</v>
      </c>
      <c r="B8" s="3" t="s">
        <v>9</v>
      </c>
      <c r="C8" s="18" t="s">
        <v>6</v>
      </c>
      <c r="D8" s="3" t="s">
        <v>6</v>
      </c>
      <c r="E8" s="3" t="s">
        <v>6</v>
      </c>
      <c r="F8" s="3" t="s">
        <v>6</v>
      </c>
      <c r="G8" s="6" t="s">
        <v>32</v>
      </c>
      <c r="H8" s="3" t="s">
        <v>6</v>
      </c>
      <c r="I8" s="3" t="s">
        <v>6</v>
      </c>
      <c r="J8" s="3" t="s">
        <v>6</v>
      </c>
      <c r="K8" s="3" t="s">
        <v>6</v>
      </c>
    </row>
    <row r="9" spans="1:11" x14ac:dyDescent="0.25">
      <c r="A9" s="3" t="s">
        <v>14</v>
      </c>
      <c r="B9" s="3" t="s">
        <v>5</v>
      </c>
      <c r="C9" s="3" t="s">
        <v>6</v>
      </c>
      <c r="D9" s="3" t="s">
        <v>6</v>
      </c>
      <c r="E9" s="3" t="s">
        <v>6</v>
      </c>
      <c r="F9" s="3" t="s">
        <v>6</v>
      </c>
      <c r="G9" s="3" t="s">
        <v>6</v>
      </c>
      <c r="H9" s="3" t="s">
        <v>6</v>
      </c>
      <c r="I9" s="3" t="s">
        <v>6</v>
      </c>
      <c r="J9" s="3" t="s">
        <v>6</v>
      </c>
      <c r="K9" s="3" t="s">
        <v>6</v>
      </c>
    </row>
    <row r="10" spans="1:11" x14ac:dyDescent="0.25">
      <c r="A10" s="3" t="s">
        <v>15</v>
      </c>
      <c r="B10" s="3" t="s">
        <v>16</v>
      </c>
      <c r="C10" s="3" t="s">
        <v>6</v>
      </c>
      <c r="D10" s="3" t="s">
        <v>6</v>
      </c>
      <c r="E10" s="3" t="s">
        <v>6</v>
      </c>
      <c r="F10" s="3" t="s">
        <v>6</v>
      </c>
      <c r="G10" s="3" t="s">
        <v>6</v>
      </c>
      <c r="H10" s="3" t="s">
        <v>6</v>
      </c>
      <c r="I10" s="3" t="s">
        <v>6</v>
      </c>
      <c r="J10" s="3" t="s">
        <v>6</v>
      </c>
      <c r="K10" s="3" t="s">
        <v>6</v>
      </c>
    </row>
    <row r="11" spans="1:11" x14ac:dyDescent="0.25">
      <c r="A11" s="3" t="s">
        <v>17</v>
      </c>
      <c r="B11" s="3" t="s">
        <v>5</v>
      </c>
      <c r="C11" s="3" t="s">
        <v>6</v>
      </c>
      <c r="D11" s="3" t="s">
        <v>6</v>
      </c>
      <c r="E11" s="3" t="s">
        <v>6</v>
      </c>
      <c r="F11" s="3" t="s">
        <v>6</v>
      </c>
      <c r="G11" s="3" t="s">
        <v>6</v>
      </c>
      <c r="H11" s="3" t="s">
        <v>6</v>
      </c>
      <c r="I11" s="3" t="s">
        <v>6</v>
      </c>
      <c r="J11" s="3" t="s">
        <v>6</v>
      </c>
      <c r="K11" s="3" t="s">
        <v>6</v>
      </c>
    </row>
    <row r="12" spans="1:11" x14ac:dyDescent="0.25">
      <c r="A12" s="3" t="s">
        <v>18</v>
      </c>
      <c r="B12" s="3" t="s">
        <v>5</v>
      </c>
      <c r="C12" s="3" t="s">
        <v>6</v>
      </c>
      <c r="D12" s="3" t="s">
        <v>6</v>
      </c>
      <c r="E12" s="3" t="s">
        <v>6</v>
      </c>
      <c r="F12" s="3" t="s">
        <v>6</v>
      </c>
      <c r="G12" s="3" t="s">
        <v>6</v>
      </c>
      <c r="H12" s="3" t="s">
        <v>6</v>
      </c>
      <c r="I12" s="3" t="s">
        <v>6</v>
      </c>
      <c r="J12" s="3" t="s">
        <v>6</v>
      </c>
      <c r="K12" s="3" t="s">
        <v>6</v>
      </c>
    </row>
    <row r="13" spans="1:11" x14ac:dyDescent="0.25">
      <c r="A13" s="3" t="s">
        <v>39</v>
      </c>
      <c r="B13" s="3" t="s">
        <v>19</v>
      </c>
      <c r="C13" s="3" t="s">
        <v>6</v>
      </c>
      <c r="D13" s="3" t="s">
        <v>6</v>
      </c>
      <c r="E13" s="3" t="s">
        <v>6</v>
      </c>
      <c r="F13" s="3" t="s">
        <v>6</v>
      </c>
      <c r="G13" s="3" t="s">
        <v>6</v>
      </c>
      <c r="H13" s="3" t="s">
        <v>6</v>
      </c>
      <c r="I13" s="3" t="s">
        <v>6</v>
      </c>
      <c r="J13" s="3" t="s">
        <v>6</v>
      </c>
      <c r="K13" s="3" t="s">
        <v>6</v>
      </c>
    </row>
    <row r="14" spans="1:11" x14ac:dyDescent="0.25">
      <c r="A14" s="3" t="s">
        <v>29</v>
      </c>
      <c r="B14" s="3" t="s">
        <v>30</v>
      </c>
      <c r="C14" s="3" t="s">
        <v>40</v>
      </c>
      <c r="D14" s="3" t="s">
        <v>6</v>
      </c>
      <c r="E14" s="3" t="s">
        <v>6</v>
      </c>
      <c r="F14" s="3" t="s">
        <v>6</v>
      </c>
      <c r="G14" s="3" t="s">
        <v>6</v>
      </c>
      <c r="H14" s="3" t="s">
        <v>6</v>
      </c>
      <c r="I14" s="3" t="s">
        <v>6</v>
      </c>
      <c r="J14" s="3" t="s">
        <v>6</v>
      </c>
      <c r="K14" s="3" t="s">
        <v>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E26" sqref="E26"/>
    </sheetView>
  </sheetViews>
  <sheetFormatPr defaultRowHeight="15" x14ac:dyDescent="0.25"/>
  <cols>
    <col min="1" max="1" width="19.5703125" customWidth="1"/>
    <col min="2" max="2" width="36.5703125" customWidth="1"/>
    <col min="3" max="3" width="22.5703125" customWidth="1"/>
    <col min="4" max="5" width="20.42578125" customWidth="1"/>
    <col min="6" max="8" width="21" customWidth="1"/>
    <col min="9" max="9" width="18" customWidth="1"/>
    <col min="10" max="10" width="39.42578125" customWidth="1"/>
  </cols>
  <sheetData>
    <row r="1" spans="1:10" ht="56.25" x14ac:dyDescent="0.3">
      <c r="A1" s="2" t="s">
        <v>3</v>
      </c>
      <c r="B1" s="2" t="s">
        <v>37</v>
      </c>
      <c r="C1" s="2" t="s">
        <v>41</v>
      </c>
      <c r="D1" s="2" t="s">
        <v>44</v>
      </c>
      <c r="E1" s="2" t="s">
        <v>50</v>
      </c>
      <c r="F1" s="2" t="s">
        <v>49</v>
      </c>
      <c r="G1" s="2" t="s">
        <v>51</v>
      </c>
      <c r="H1" s="2" t="s">
        <v>52</v>
      </c>
      <c r="I1" s="2" t="s">
        <v>46</v>
      </c>
      <c r="J1" s="2" t="s">
        <v>43</v>
      </c>
    </row>
    <row r="2" spans="1:10" x14ac:dyDescent="0.25">
      <c r="A2" s="3" t="s">
        <v>4</v>
      </c>
      <c r="B2" s="3" t="s">
        <v>5</v>
      </c>
      <c r="C2" s="8">
        <v>60000</v>
      </c>
      <c r="D2" s="8">
        <v>2179</v>
      </c>
      <c r="E2" s="11">
        <f>SUM(C2:D2)</f>
        <v>62179</v>
      </c>
      <c r="F2" s="3">
        <v>0</v>
      </c>
      <c r="G2" s="8">
        <v>0</v>
      </c>
      <c r="H2" s="11">
        <f>SUM(F2:G2)</f>
        <v>0</v>
      </c>
      <c r="I2" s="11">
        <f>SUM(E2,H2)</f>
        <v>62179</v>
      </c>
      <c r="J2" s="3"/>
    </row>
    <row r="3" spans="1:10" x14ac:dyDescent="0.25">
      <c r="A3" s="3" t="s">
        <v>7</v>
      </c>
      <c r="B3" s="3" t="s">
        <v>5</v>
      </c>
      <c r="C3" s="8">
        <v>100000</v>
      </c>
      <c r="D3" s="8">
        <v>8821</v>
      </c>
      <c r="E3" s="11">
        <f>SUM(C3:D3)</f>
        <v>108821</v>
      </c>
      <c r="F3" s="3">
        <v>0</v>
      </c>
      <c r="G3" s="8">
        <v>0</v>
      </c>
      <c r="H3" s="11">
        <f t="shared" ref="H3:H14" si="0">SUM(F3:G3)</f>
        <v>0</v>
      </c>
      <c r="I3" s="11">
        <f t="shared" ref="I3:I14" si="1">SUM(E3,H3)</f>
        <v>108821</v>
      </c>
      <c r="J3" s="3"/>
    </row>
    <row r="4" spans="1:10" x14ac:dyDescent="0.25">
      <c r="A4" s="3" t="s">
        <v>8</v>
      </c>
      <c r="B4" s="3" t="s">
        <v>9</v>
      </c>
      <c r="C4" s="8">
        <v>100000</v>
      </c>
      <c r="D4" s="3">
        <v>0</v>
      </c>
      <c r="E4" s="11">
        <f t="shared" ref="E4:E14" si="2">SUM(C4:D4)</f>
        <v>100000</v>
      </c>
      <c r="F4" s="3">
        <v>0</v>
      </c>
      <c r="G4" s="3">
        <v>0</v>
      </c>
      <c r="H4" s="11">
        <f t="shared" si="0"/>
        <v>0</v>
      </c>
      <c r="I4" s="11">
        <f t="shared" si="1"/>
        <v>100000</v>
      </c>
      <c r="J4" s="3"/>
    </row>
    <row r="5" spans="1:10" x14ac:dyDescent="0.25">
      <c r="A5" s="3" t="s">
        <v>10</v>
      </c>
      <c r="B5" s="3" t="s">
        <v>5</v>
      </c>
      <c r="C5" s="8">
        <v>100000</v>
      </c>
      <c r="D5" s="8">
        <v>8578</v>
      </c>
      <c r="E5" s="11">
        <f t="shared" si="2"/>
        <v>108578</v>
      </c>
      <c r="F5" s="3">
        <v>0</v>
      </c>
      <c r="G5" s="8">
        <v>0</v>
      </c>
      <c r="H5" s="11">
        <f t="shared" si="0"/>
        <v>0</v>
      </c>
      <c r="I5" s="11">
        <f t="shared" si="1"/>
        <v>108578</v>
      </c>
      <c r="J5" s="3"/>
    </row>
    <row r="6" spans="1:10" x14ac:dyDescent="0.25">
      <c r="A6" s="3" t="s">
        <v>11</v>
      </c>
      <c r="B6" s="3" t="s">
        <v>9</v>
      </c>
      <c r="C6" s="8">
        <v>100000</v>
      </c>
      <c r="D6" s="8">
        <v>2000</v>
      </c>
      <c r="E6" s="11">
        <f t="shared" si="2"/>
        <v>102000</v>
      </c>
      <c r="F6" s="8">
        <v>20000</v>
      </c>
      <c r="G6" s="8">
        <v>12969</v>
      </c>
      <c r="H6" s="11">
        <f t="shared" si="0"/>
        <v>32969</v>
      </c>
      <c r="I6" s="11">
        <f t="shared" si="1"/>
        <v>134969</v>
      </c>
      <c r="J6" s="3"/>
    </row>
    <row r="7" spans="1:10" x14ac:dyDescent="0.25">
      <c r="A7" s="3" t="s">
        <v>12</v>
      </c>
      <c r="B7" s="3" t="s">
        <v>5</v>
      </c>
      <c r="C7" s="8">
        <v>100000</v>
      </c>
      <c r="D7" s="3">
        <v>0</v>
      </c>
      <c r="E7" s="11">
        <f t="shared" si="2"/>
        <v>100000</v>
      </c>
      <c r="F7" s="3">
        <v>0</v>
      </c>
      <c r="G7" s="3">
        <v>0</v>
      </c>
      <c r="H7" s="11">
        <f t="shared" si="0"/>
        <v>0</v>
      </c>
      <c r="I7" s="11">
        <f t="shared" si="1"/>
        <v>100000</v>
      </c>
      <c r="J7" s="3"/>
    </row>
    <row r="8" spans="1:10" x14ac:dyDescent="0.25">
      <c r="A8" s="3" t="s">
        <v>13</v>
      </c>
      <c r="B8" s="3" t="s">
        <v>9</v>
      </c>
      <c r="C8" s="8">
        <v>100000</v>
      </c>
      <c r="D8" s="8">
        <v>3361</v>
      </c>
      <c r="E8" s="11">
        <f t="shared" si="2"/>
        <v>103361</v>
      </c>
      <c r="F8" s="3">
        <v>0</v>
      </c>
      <c r="G8" s="3">
        <v>0</v>
      </c>
      <c r="H8" s="11">
        <f t="shared" si="0"/>
        <v>0</v>
      </c>
      <c r="I8" s="11">
        <f t="shared" si="1"/>
        <v>103361</v>
      </c>
      <c r="J8" s="3"/>
    </row>
    <row r="9" spans="1:10" x14ac:dyDescent="0.25">
      <c r="A9" s="3" t="s">
        <v>14</v>
      </c>
      <c r="B9" s="3" t="s">
        <v>5</v>
      </c>
      <c r="C9" s="8">
        <v>100000</v>
      </c>
      <c r="D9" s="8">
        <v>2179</v>
      </c>
      <c r="E9" s="11">
        <f t="shared" si="2"/>
        <v>102179</v>
      </c>
      <c r="F9" s="3">
        <v>0</v>
      </c>
      <c r="G9" s="3">
        <v>0</v>
      </c>
      <c r="H9" s="11">
        <f t="shared" si="0"/>
        <v>0</v>
      </c>
      <c r="I9" s="11">
        <f t="shared" si="1"/>
        <v>102179</v>
      </c>
      <c r="J9" s="3"/>
    </row>
    <row r="10" spans="1:10" x14ac:dyDescent="0.25">
      <c r="A10" s="3" t="s">
        <v>15</v>
      </c>
      <c r="B10" s="3" t="s">
        <v>16</v>
      </c>
      <c r="C10" s="8">
        <v>95000</v>
      </c>
      <c r="D10" s="8">
        <v>5000</v>
      </c>
      <c r="E10" s="11">
        <f t="shared" si="2"/>
        <v>100000</v>
      </c>
      <c r="F10" s="8">
        <v>20000</v>
      </c>
      <c r="G10" s="3">
        <v>0</v>
      </c>
      <c r="H10" s="11">
        <f t="shared" si="0"/>
        <v>20000</v>
      </c>
      <c r="I10" s="11">
        <f t="shared" si="1"/>
        <v>120000</v>
      </c>
      <c r="J10" s="3"/>
    </row>
    <row r="11" spans="1:10" x14ac:dyDescent="0.25">
      <c r="A11" s="3" t="s">
        <v>17</v>
      </c>
      <c r="B11" s="3" t="s">
        <v>5</v>
      </c>
      <c r="C11" s="8">
        <v>82000</v>
      </c>
      <c r="D11" s="3">
        <v>0</v>
      </c>
      <c r="E11" s="11">
        <f t="shared" si="2"/>
        <v>82000</v>
      </c>
      <c r="F11" s="3">
        <v>0</v>
      </c>
      <c r="G11" s="3">
        <v>0</v>
      </c>
      <c r="H11" s="11">
        <f t="shared" si="0"/>
        <v>0</v>
      </c>
      <c r="I11" s="11">
        <f t="shared" si="1"/>
        <v>82000</v>
      </c>
      <c r="J11" s="3"/>
    </row>
    <row r="12" spans="1:10" x14ac:dyDescent="0.25">
      <c r="A12" s="3" t="s">
        <v>18</v>
      </c>
      <c r="B12" s="3" t="s">
        <v>5</v>
      </c>
      <c r="C12" s="8">
        <v>100000</v>
      </c>
      <c r="D12" s="3">
        <v>0</v>
      </c>
      <c r="E12" s="11">
        <f t="shared" si="2"/>
        <v>100000</v>
      </c>
      <c r="F12" s="3">
        <v>0</v>
      </c>
      <c r="G12" s="3">
        <v>0</v>
      </c>
      <c r="H12" s="11">
        <f t="shared" si="0"/>
        <v>0</v>
      </c>
      <c r="I12" s="11">
        <f t="shared" si="1"/>
        <v>100000</v>
      </c>
      <c r="J12" s="3"/>
    </row>
    <row r="13" spans="1:10" x14ac:dyDescent="0.25">
      <c r="A13" s="3" t="s">
        <v>39</v>
      </c>
      <c r="B13" s="3" t="s">
        <v>19</v>
      </c>
      <c r="C13" s="8">
        <v>90000</v>
      </c>
      <c r="D13" s="8">
        <v>10000</v>
      </c>
      <c r="E13" s="11">
        <f t="shared" si="2"/>
        <v>100000</v>
      </c>
      <c r="F13" s="3">
        <v>0</v>
      </c>
      <c r="G13" s="3">
        <v>0</v>
      </c>
      <c r="H13" s="11">
        <f t="shared" si="0"/>
        <v>0</v>
      </c>
      <c r="I13" s="11">
        <f t="shared" si="1"/>
        <v>100000</v>
      </c>
      <c r="J13" s="3"/>
    </row>
    <row r="14" spans="1:10" x14ac:dyDescent="0.25">
      <c r="A14" s="3" t="s">
        <v>29</v>
      </c>
      <c r="B14" s="3" t="s">
        <v>30</v>
      </c>
      <c r="C14" s="8">
        <v>55000</v>
      </c>
      <c r="D14" s="8">
        <v>10350</v>
      </c>
      <c r="E14" s="11">
        <f t="shared" si="2"/>
        <v>65350</v>
      </c>
      <c r="F14" s="3">
        <v>0</v>
      </c>
      <c r="G14" s="3">
        <v>0</v>
      </c>
      <c r="H14" s="11">
        <f t="shared" si="0"/>
        <v>0</v>
      </c>
      <c r="I14" s="11">
        <f t="shared" si="1"/>
        <v>65350</v>
      </c>
      <c r="J14" s="3"/>
    </row>
    <row r="15" spans="1:10" x14ac:dyDescent="0.25">
      <c r="B15" s="7" t="s">
        <v>42</v>
      </c>
      <c r="C15" s="11">
        <f t="shared" ref="C15:H15" si="3">SUM(C2:C14)</f>
        <v>1182000</v>
      </c>
      <c r="D15" s="11">
        <f t="shared" si="3"/>
        <v>52468</v>
      </c>
      <c r="E15" s="11">
        <f t="shared" si="3"/>
        <v>1234468</v>
      </c>
      <c r="F15" s="11">
        <f t="shared" si="3"/>
        <v>40000</v>
      </c>
      <c r="G15" s="11">
        <f t="shared" si="3"/>
        <v>12969</v>
      </c>
      <c r="H15" s="11">
        <f t="shared" si="3"/>
        <v>52969</v>
      </c>
      <c r="I15" s="11">
        <f>SUM(E15,H15)</f>
        <v>1287437</v>
      </c>
      <c r="J15" s="3"/>
    </row>
    <row r="16" spans="1:10" x14ac:dyDescent="0.25">
      <c r="B16" s="9"/>
      <c r="C16" s="10"/>
      <c r="D16" s="10"/>
      <c r="E16" s="10"/>
      <c r="F16" s="10"/>
      <c r="G16" s="10"/>
      <c r="H16" s="10"/>
      <c r="I16" s="10"/>
    </row>
    <row r="17" spans="2:9" x14ac:dyDescent="0.25">
      <c r="B17" s="9"/>
      <c r="C17" s="10"/>
      <c r="D17" s="10"/>
      <c r="E17" s="10"/>
      <c r="F17" s="10" t="s">
        <v>53</v>
      </c>
      <c r="G17" s="10"/>
      <c r="H17" s="10"/>
      <c r="I17" s="10"/>
    </row>
    <row r="18" spans="2:9" x14ac:dyDescent="0.25">
      <c r="B18" s="9"/>
      <c r="C18" s="10"/>
      <c r="D18" s="10"/>
      <c r="E18" s="10"/>
      <c r="F18" s="10"/>
      <c r="G18" s="10"/>
      <c r="H18" s="10"/>
      <c r="I18" s="10"/>
    </row>
    <row r="20" spans="2:9" ht="18.75" x14ac:dyDescent="0.3">
      <c r="D20" s="5" t="s">
        <v>45</v>
      </c>
    </row>
    <row r="21" spans="2:9" ht="75" x14ac:dyDescent="0.3">
      <c r="D21" s="2" t="s">
        <v>110</v>
      </c>
      <c r="E21" s="2" t="s">
        <v>49</v>
      </c>
      <c r="F21" s="2" t="s">
        <v>42</v>
      </c>
      <c r="I21" s="12"/>
    </row>
    <row r="22" spans="2:9" x14ac:dyDescent="0.25">
      <c r="C22" s="8" t="s">
        <v>45</v>
      </c>
      <c r="D22" s="8">
        <v>784000</v>
      </c>
      <c r="E22" s="8">
        <v>20000</v>
      </c>
      <c r="F22" s="8">
        <f>SUM(D22:E22)</f>
        <v>804000</v>
      </c>
      <c r="I22" s="10"/>
    </row>
    <row r="23" spans="2:9" x14ac:dyDescent="0.25">
      <c r="C23" s="8" t="s">
        <v>47</v>
      </c>
      <c r="D23" s="8">
        <f>SUM(C15,D15,G15)</f>
        <v>1247437</v>
      </c>
      <c r="E23" s="8">
        <f>F15</f>
        <v>40000</v>
      </c>
      <c r="F23" s="8">
        <f>SUM(D23:E23)</f>
        <v>1287437</v>
      </c>
      <c r="I23" s="10"/>
    </row>
    <row r="24" spans="2:9" x14ac:dyDescent="0.25">
      <c r="C24" s="8" t="s">
        <v>48</v>
      </c>
      <c r="D24" s="14">
        <f>D22-D23</f>
        <v>-463437</v>
      </c>
      <c r="E24" s="14">
        <f t="shared" ref="E24" si="4">E22-E23</f>
        <v>-20000</v>
      </c>
      <c r="F24" s="14">
        <f>SUM(D24:E24)</f>
        <v>-483437</v>
      </c>
      <c r="I24" s="13"/>
    </row>
  </sheetData>
  <autoFilter ref="A1:J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pane xSplit="1" topLeftCell="B1" activePane="topRight" state="frozen"/>
      <selection pane="topRight"/>
    </sheetView>
  </sheetViews>
  <sheetFormatPr defaultRowHeight="15" x14ac:dyDescent="0.25"/>
  <cols>
    <col min="1" max="1" width="20.85546875" customWidth="1"/>
    <col min="2" max="2" width="32.85546875" customWidth="1"/>
    <col min="3" max="3" width="15.85546875" customWidth="1"/>
    <col min="4" max="4" width="29.28515625" customWidth="1"/>
    <col min="5" max="5" width="32.140625" customWidth="1"/>
    <col min="6" max="6" width="54.140625" customWidth="1"/>
    <col min="7" max="7" width="39.28515625" customWidth="1"/>
    <col min="8" max="8" width="31.85546875" customWidth="1"/>
    <col min="9" max="9" width="27.7109375" customWidth="1"/>
  </cols>
  <sheetData>
    <row r="1" spans="1:15" ht="56.25" x14ac:dyDescent="0.3">
      <c r="A1" s="2" t="s">
        <v>3</v>
      </c>
      <c r="B1" s="2" t="s">
        <v>37</v>
      </c>
      <c r="C1" s="2" t="s">
        <v>59</v>
      </c>
      <c r="D1" s="2" t="s">
        <v>94</v>
      </c>
      <c r="E1" s="2" t="s">
        <v>60</v>
      </c>
      <c r="F1" s="2" t="s">
        <v>54</v>
      </c>
      <c r="G1" s="2" t="s">
        <v>61</v>
      </c>
      <c r="H1" s="2" t="s">
        <v>77</v>
      </c>
      <c r="I1" s="2" t="s">
        <v>43</v>
      </c>
      <c r="J1" s="12"/>
      <c r="K1" s="12"/>
      <c r="L1" s="12"/>
      <c r="M1" s="12"/>
      <c r="N1" s="12"/>
      <c r="O1" s="16"/>
    </row>
    <row r="2" spans="1:15" ht="165" x14ac:dyDescent="0.25">
      <c r="A2" s="3" t="s">
        <v>4</v>
      </c>
      <c r="B2" s="3" t="s">
        <v>5</v>
      </c>
      <c r="C2" s="4">
        <v>7</v>
      </c>
      <c r="D2" s="4" t="s">
        <v>55</v>
      </c>
      <c r="E2" s="4" t="s">
        <v>57</v>
      </c>
      <c r="F2" s="4" t="s">
        <v>56</v>
      </c>
      <c r="G2" s="4" t="s">
        <v>58</v>
      </c>
      <c r="H2" s="4" t="s">
        <v>78</v>
      </c>
      <c r="I2" s="3"/>
    </row>
    <row r="3" spans="1:15" ht="142.5" customHeight="1" x14ac:dyDescent="0.25">
      <c r="A3" s="3" t="s">
        <v>7</v>
      </c>
      <c r="B3" s="3" t="s">
        <v>5</v>
      </c>
      <c r="C3" s="4">
        <v>8</v>
      </c>
      <c r="D3" s="4" t="s">
        <v>62</v>
      </c>
      <c r="E3" s="4" t="s">
        <v>63</v>
      </c>
      <c r="F3" s="4" t="s">
        <v>64</v>
      </c>
      <c r="G3" s="4" t="s">
        <v>66</v>
      </c>
      <c r="H3" s="4" t="s">
        <v>78</v>
      </c>
      <c r="I3" s="4" t="s">
        <v>65</v>
      </c>
    </row>
    <row r="4" spans="1:15" ht="75" x14ac:dyDescent="0.25">
      <c r="A4" s="3" t="s">
        <v>8</v>
      </c>
      <c r="B4" s="3" t="s">
        <v>9</v>
      </c>
      <c r="C4" s="4">
        <v>3</v>
      </c>
      <c r="D4" s="4" t="s">
        <v>67</v>
      </c>
      <c r="E4" s="4">
        <v>3</v>
      </c>
      <c r="F4" s="4" t="s">
        <v>68</v>
      </c>
      <c r="G4" s="4" t="s">
        <v>69</v>
      </c>
      <c r="H4" s="4" t="s">
        <v>78</v>
      </c>
      <c r="I4" s="3"/>
    </row>
    <row r="5" spans="1:15" ht="180" x14ac:dyDescent="0.25">
      <c r="A5" s="3" t="s">
        <v>10</v>
      </c>
      <c r="B5" s="3" t="s">
        <v>5</v>
      </c>
      <c r="C5" s="4">
        <v>14</v>
      </c>
      <c r="D5" s="4" t="s">
        <v>70</v>
      </c>
      <c r="E5" s="4" t="s">
        <v>71</v>
      </c>
      <c r="F5" s="4" t="s">
        <v>73</v>
      </c>
      <c r="G5" s="4" t="s">
        <v>72</v>
      </c>
      <c r="H5" s="4" t="s">
        <v>78</v>
      </c>
      <c r="I5" s="3"/>
    </row>
    <row r="6" spans="1:15" ht="165" x14ac:dyDescent="0.25">
      <c r="A6" s="3" t="s">
        <v>11</v>
      </c>
      <c r="B6" s="3" t="s">
        <v>9</v>
      </c>
      <c r="C6" s="4">
        <v>7</v>
      </c>
      <c r="D6" s="4" t="s">
        <v>74</v>
      </c>
      <c r="E6" s="4" t="s">
        <v>76</v>
      </c>
      <c r="F6" s="4" t="s">
        <v>76</v>
      </c>
      <c r="G6" s="4" t="s">
        <v>75</v>
      </c>
      <c r="H6" s="4" t="s">
        <v>78</v>
      </c>
      <c r="I6" s="3"/>
    </row>
    <row r="7" spans="1:15" ht="150" x14ac:dyDescent="0.25">
      <c r="A7" s="3" t="s">
        <v>12</v>
      </c>
      <c r="B7" s="3" t="s">
        <v>5</v>
      </c>
      <c r="C7" s="4">
        <v>9</v>
      </c>
      <c r="D7" s="4" t="s">
        <v>79</v>
      </c>
      <c r="E7" s="4" t="s">
        <v>81</v>
      </c>
      <c r="F7" s="4" t="s">
        <v>80</v>
      </c>
      <c r="G7" s="4" t="s">
        <v>82</v>
      </c>
      <c r="H7" s="4" t="s">
        <v>78</v>
      </c>
      <c r="I7" s="3"/>
    </row>
    <row r="8" spans="1:15" ht="195" x14ac:dyDescent="0.25">
      <c r="A8" s="3" t="s">
        <v>13</v>
      </c>
      <c r="B8" s="3" t="s">
        <v>9</v>
      </c>
      <c r="C8" s="4">
        <v>11</v>
      </c>
      <c r="D8" s="4" t="s">
        <v>84</v>
      </c>
      <c r="E8" s="4" t="s">
        <v>76</v>
      </c>
      <c r="F8" s="4" t="s">
        <v>83</v>
      </c>
      <c r="G8" s="18" t="s">
        <v>85</v>
      </c>
      <c r="H8" s="4" t="s">
        <v>78</v>
      </c>
      <c r="I8" s="3"/>
    </row>
    <row r="9" spans="1:15" ht="165" x14ac:dyDescent="0.25">
      <c r="A9" s="3" t="s">
        <v>14</v>
      </c>
      <c r="B9" s="3" t="s">
        <v>5</v>
      </c>
      <c r="C9" s="19">
        <v>10</v>
      </c>
      <c r="D9" s="4" t="s">
        <v>86</v>
      </c>
      <c r="E9" s="4" t="s">
        <v>76</v>
      </c>
      <c r="F9" s="4" t="s">
        <v>87</v>
      </c>
      <c r="G9" s="4" t="s">
        <v>88</v>
      </c>
      <c r="H9" s="4" t="s">
        <v>78</v>
      </c>
      <c r="I9" s="3"/>
    </row>
    <row r="10" spans="1:15" ht="105" x14ac:dyDescent="0.25">
      <c r="A10" s="3" t="s">
        <v>15</v>
      </c>
      <c r="B10" s="3" t="s">
        <v>16</v>
      </c>
      <c r="C10" s="4">
        <v>16</v>
      </c>
      <c r="D10" s="4" t="s">
        <v>89</v>
      </c>
      <c r="E10" s="4" t="s">
        <v>91</v>
      </c>
      <c r="F10" s="20" t="s">
        <v>90</v>
      </c>
      <c r="G10" s="4" t="s">
        <v>92</v>
      </c>
      <c r="H10" s="4" t="s">
        <v>78</v>
      </c>
      <c r="I10" s="3"/>
    </row>
    <row r="11" spans="1:15" ht="360" x14ac:dyDescent="0.25">
      <c r="A11" s="3" t="s">
        <v>17</v>
      </c>
      <c r="B11" s="3" t="s">
        <v>5</v>
      </c>
      <c r="C11" s="4">
        <v>9</v>
      </c>
      <c r="D11" s="4" t="s">
        <v>93</v>
      </c>
      <c r="E11" s="4" t="s">
        <v>76</v>
      </c>
      <c r="F11" s="4" t="s">
        <v>96</v>
      </c>
      <c r="G11" s="4" t="s">
        <v>95</v>
      </c>
      <c r="H11" s="4" t="s">
        <v>78</v>
      </c>
      <c r="I11" s="3"/>
    </row>
    <row r="12" spans="1:15" ht="255" customHeight="1" x14ac:dyDescent="0.25">
      <c r="A12" s="3" t="s">
        <v>18</v>
      </c>
      <c r="B12" s="3" t="s">
        <v>5</v>
      </c>
      <c r="C12" s="4">
        <v>16</v>
      </c>
      <c r="D12" s="4" t="s">
        <v>97</v>
      </c>
      <c r="E12" s="4" t="s">
        <v>76</v>
      </c>
      <c r="F12" s="4" t="s">
        <v>99</v>
      </c>
      <c r="G12" s="4" t="s">
        <v>98</v>
      </c>
      <c r="H12" s="4" t="s">
        <v>78</v>
      </c>
      <c r="I12" s="3"/>
    </row>
    <row r="13" spans="1:15" ht="240" x14ac:dyDescent="0.25">
      <c r="A13" s="3" t="s">
        <v>39</v>
      </c>
      <c r="B13" s="3" t="s">
        <v>19</v>
      </c>
      <c r="C13" s="4">
        <v>13</v>
      </c>
      <c r="D13" s="4" t="s">
        <v>103</v>
      </c>
      <c r="E13" s="4" t="s">
        <v>100</v>
      </c>
      <c r="F13" s="4" t="s">
        <v>100</v>
      </c>
      <c r="G13" s="4" t="s">
        <v>102</v>
      </c>
      <c r="H13" s="4" t="s">
        <v>101</v>
      </c>
      <c r="I13" s="3"/>
    </row>
    <row r="14" spans="1:15" ht="300" x14ac:dyDescent="0.25">
      <c r="A14" s="3" t="s">
        <v>29</v>
      </c>
      <c r="B14" s="3" t="s">
        <v>30</v>
      </c>
      <c r="C14" s="3">
        <v>6</v>
      </c>
      <c r="D14" s="4" t="s">
        <v>104</v>
      </c>
      <c r="E14" s="3">
        <v>5</v>
      </c>
      <c r="F14" s="4" t="s">
        <v>105</v>
      </c>
      <c r="G14" s="4" t="s">
        <v>106</v>
      </c>
      <c r="H14" s="3" t="s">
        <v>78</v>
      </c>
      <c r="I14"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Submitted applications</vt:lpstr>
      <vt:lpstr>Eligibility - exchanges</vt:lpstr>
      <vt:lpstr>Requested funding</vt:lpstr>
      <vt:lpstr>Consortium Partners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2010-04-30T17:07:34Z</dcterms:created>
  <dcterms:modified xsi:type="dcterms:W3CDTF">2021-07-14T15:51:17Z</dcterms:modified>
</cp:coreProperties>
</file>