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04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newcentral9\Stats\PMA New\Publications\Report on Widening Access\2019-20\Excel Tables\Revised\"/>
    </mc:Choice>
  </mc:AlternateContent>
  <xr:revisionPtr revIDLastSave="0" documentId="13_ncr:1_{554D9733-B154-4A24-8CEC-EDABFE4B003D}" xr6:coauthVersionLast="47" xr6:coauthVersionMax="47" xr10:uidLastSave="{00000000-0000-0000-0000-000000000000}"/>
  <bookViews>
    <workbookView xWindow="-108" yWindow="-108" windowWidth="23256" windowHeight="12576" tabRatio="744" xr2:uid="{00000000-000D-0000-FFFF-FFFF00000000}"/>
  </bookViews>
  <sheets>
    <sheet name="Contents" sheetId="4" r:id="rId1"/>
    <sheet name="COWA Table 1 &amp; 1A &amp; 1B" sheetId="1" r:id="rId2"/>
    <sheet name="COWA Table 2 &amp; 2A" sheetId="2" r:id="rId3"/>
    <sheet name="COWA Table 3 &amp; 3A &amp; 3B" sheetId="3" r:id="rId4"/>
    <sheet name="HESA PI Table 2019-20" sheetId="64" r:id="rId5"/>
    <sheet name="Background Table 1" sheetId="65" r:id="rId6"/>
    <sheet name="Background Table 2" sheetId="66" r:id="rId7"/>
    <sheet name="Background Table 3" sheetId="67" r:id="rId8"/>
    <sheet name="Background Table 4" sheetId="68" r:id="rId9"/>
    <sheet name="Background Table 5" sheetId="69" r:id="rId10"/>
    <sheet name="Background Table 6" sheetId="70" r:id="rId11"/>
    <sheet name="Background Table 7" sheetId="71" r:id="rId12"/>
    <sheet name="Background Table 8a" sheetId="72" r:id="rId13"/>
    <sheet name="Background Table 8b" sheetId="73" r:id="rId14"/>
    <sheet name="Background Table 8c" sheetId="74" r:id="rId15"/>
    <sheet name="Background Table 9" sheetId="75" r:id="rId16"/>
    <sheet name="Background Table 10" sheetId="76" r:id="rId17"/>
    <sheet name="Background Table 11" sheetId="78" r:id="rId18"/>
    <sheet name="Background Table 12" sheetId="79" r:id="rId19"/>
    <sheet name="Background Table 13" sheetId="87" r:id="rId20"/>
    <sheet name="Background Table 14a" sheetId="86" r:id="rId21"/>
    <sheet name="Background Table 14b" sheetId="81" r:id="rId22"/>
    <sheet name="Background Table 14c" sheetId="93" r:id="rId23"/>
    <sheet name="Background Table 14d" sheetId="94" r:id="rId24"/>
    <sheet name="Background Table 15" sheetId="82" r:id="rId25"/>
    <sheet name="Background Table 16" sheetId="83" r:id="rId26"/>
    <sheet name="Background Table 17" sheetId="84" r:id="rId27"/>
    <sheet name="Background Table 18" sheetId="85" r:id="rId28"/>
    <sheet name="Fig 1" sheetId="33" r:id="rId29"/>
    <sheet name="Fig 1b" sheetId="91" r:id="rId30"/>
    <sheet name="Fig 2" sheetId="89" r:id="rId31"/>
    <sheet name="Fig 3" sheetId="92" r:id="rId32"/>
    <sheet name="Fig  4" sheetId="46" r:id="rId33"/>
    <sheet name="Context Data" sheetId="90" r:id="rId34"/>
  </sheets>
  <definedNames>
    <definedName name="_xlnm._FilterDatabase" localSheetId="5" hidden="1">'Background Table 1'!$AO$6:$AU$49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40" i="79" l="1"/>
  <c r="AB41" i="79"/>
  <c r="AB42" i="79"/>
  <c r="AB43" i="79"/>
  <c r="AB44" i="79"/>
  <c r="AB45" i="79"/>
  <c r="AB46" i="79"/>
  <c r="AB47" i="79"/>
  <c r="AB48" i="79"/>
  <c r="AB49" i="79"/>
  <c r="AB50" i="79"/>
  <c r="AB51" i="79"/>
  <c r="AB52" i="79"/>
  <c r="AB53" i="79"/>
  <c r="AB54" i="79"/>
  <c r="AB55" i="79"/>
  <c r="AB56" i="79"/>
  <c r="AB57" i="79"/>
  <c r="AB58" i="79"/>
  <c r="AB59" i="79"/>
  <c r="AB60" i="79"/>
  <c r="AB61" i="79"/>
  <c r="AB62" i="79"/>
  <c r="AB63" i="79"/>
  <c r="I12" i="87"/>
  <c r="J12" i="87"/>
  <c r="V12" i="87"/>
  <c r="W12" i="87"/>
  <c r="I13" i="87"/>
  <c r="J13" i="87"/>
  <c r="V13" i="87"/>
  <c r="W13" i="87"/>
  <c r="I14" i="87"/>
  <c r="J14" i="87"/>
  <c r="V14" i="87"/>
  <c r="W14" i="87"/>
  <c r="I15" i="87"/>
  <c r="J15" i="87"/>
  <c r="V15" i="87"/>
  <c r="W15" i="87"/>
  <c r="I16" i="87"/>
  <c r="J16" i="87"/>
  <c r="V16" i="87"/>
  <c r="W16" i="87"/>
  <c r="I17" i="87"/>
  <c r="J17" i="87"/>
  <c r="V17" i="87"/>
  <c r="W17" i="87"/>
  <c r="I18" i="87"/>
  <c r="J18" i="87"/>
  <c r="V18" i="87"/>
  <c r="W18" i="87"/>
  <c r="I19" i="87"/>
  <c r="J19" i="87"/>
  <c r="V19" i="87"/>
  <c r="W19" i="87"/>
  <c r="I20" i="87"/>
  <c r="J20" i="87"/>
  <c r="V20" i="87"/>
  <c r="W20" i="87"/>
  <c r="I21" i="87"/>
  <c r="J21" i="87"/>
  <c r="V21" i="87"/>
  <c r="W21" i="87"/>
  <c r="I22" i="87"/>
  <c r="J22" i="87"/>
  <c r="V22" i="87"/>
  <c r="W22" i="87"/>
  <c r="I23" i="87"/>
  <c r="J23" i="87"/>
  <c r="V23" i="87"/>
  <c r="W23" i="87"/>
  <c r="I24" i="87"/>
  <c r="J24" i="87"/>
  <c r="V24" i="87"/>
  <c r="W24" i="87"/>
  <c r="I25" i="87"/>
  <c r="J25" i="87"/>
  <c r="V25" i="87"/>
  <c r="W25" i="87"/>
  <c r="I26" i="87"/>
  <c r="J26" i="87"/>
  <c r="V26" i="87"/>
  <c r="W26" i="87"/>
  <c r="I27" i="87"/>
  <c r="J27" i="87"/>
  <c r="V27" i="87"/>
  <c r="W27" i="87"/>
  <c r="I28" i="87"/>
  <c r="J28" i="87"/>
  <c r="V28" i="87"/>
  <c r="W28" i="87"/>
  <c r="I29" i="87"/>
  <c r="J29" i="87"/>
  <c r="V29" i="87"/>
  <c r="W29" i="87"/>
  <c r="I30" i="87"/>
  <c r="J30" i="87"/>
  <c r="V30" i="87"/>
  <c r="W30" i="87"/>
  <c r="I31" i="87"/>
  <c r="J31" i="87"/>
  <c r="V31" i="87"/>
  <c r="W31" i="87"/>
  <c r="I32" i="87"/>
  <c r="J32" i="87"/>
  <c r="V32" i="87"/>
  <c r="W32" i="87"/>
  <c r="I33" i="87"/>
  <c r="J33" i="87"/>
  <c r="V33" i="87"/>
  <c r="W33" i="87"/>
  <c r="I34" i="87"/>
  <c r="J34" i="87"/>
  <c r="V34" i="87"/>
  <c r="W34" i="87"/>
  <c r="I35" i="87"/>
  <c r="J35" i="87"/>
  <c r="V35" i="87"/>
  <c r="W35" i="87"/>
  <c r="I36" i="87"/>
  <c r="J36" i="87"/>
  <c r="V36" i="87"/>
  <c r="W36" i="87"/>
  <c r="I37" i="87"/>
  <c r="J37" i="87"/>
  <c r="V37" i="87"/>
  <c r="W37" i="87"/>
  <c r="I38" i="87"/>
  <c r="J38" i="87"/>
  <c r="V38" i="87"/>
  <c r="W38" i="87"/>
  <c r="I39" i="87"/>
  <c r="J39" i="87"/>
  <c r="V39" i="87"/>
  <c r="W39" i="87"/>
  <c r="I40" i="87"/>
  <c r="J40" i="87"/>
  <c r="V40" i="87"/>
  <c r="W40" i="87"/>
  <c r="I41" i="87"/>
  <c r="J41" i="87"/>
  <c r="V41" i="87"/>
  <c r="W41" i="87"/>
  <c r="I42" i="87"/>
  <c r="J42" i="87"/>
  <c r="V42" i="87"/>
  <c r="W42" i="87"/>
  <c r="I43" i="87"/>
  <c r="J43" i="87"/>
  <c r="V43" i="87"/>
  <c r="W43" i="87"/>
  <c r="I44" i="87"/>
  <c r="J44" i="87"/>
  <c r="V44" i="87"/>
  <c r="W44" i="87"/>
  <c r="I45" i="87"/>
  <c r="J45" i="87"/>
  <c r="V45" i="87"/>
  <c r="W45" i="87"/>
  <c r="I46" i="87"/>
  <c r="J46" i="87"/>
  <c r="V46" i="87"/>
  <c r="W46" i="87"/>
  <c r="I47" i="87"/>
  <c r="J47" i="87"/>
  <c r="V47" i="87"/>
  <c r="W47" i="87"/>
  <c r="I48" i="87"/>
  <c r="J48" i="87"/>
  <c r="V48" i="87"/>
  <c r="W48" i="87"/>
  <c r="I49" i="87"/>
  <c r="J49" i="87"/>
  <c r="V49" i="87"/>
  <c r="W49" i="87"/>
  <c r="I50" i="87"/>
  <c r="J50" i="87"/>
  <c r="V50" i="87"/>
  <c r="W50" i="87"/>
  <c r="I51" i="87"/>
  <c r="J51" i="87"/>
  <c r="V51" i="87"/>
  <c r="W51" i="87"/>
  <c r="I52" i="87"/>
  <c r="J52" i="87"/>
  <c r="V52" i="87"/>
  <c r="W52" i="87"/>
  <c r="I53" i="87"/>
  <c r="J53" i="87"/>
  <c r="V53" i="87"/>
  <c r="W53" i="87"/>
  <c r="I54" i="87"/>
  <c r="J54" i="87"/>
  <c r="V54" i="87"/>
  <c r="W54" i="87"/>
  <c r="I55" i="87"/>
  <c r="J55" i="87"/>
  <c r="V55" i="87"/>
  <c r="W55" i="87"/>
  <c r="I56" i="87"/>
  <c r="J56" i="87"/>
  <c r="V56" i="87"/>
  <c r="W56" i="87"/>
  <c r="I57" i="87"/>
  <c r="J57" i="87"/>
  <c r="V57" i="87"/>
  <c r="W57" i="87"/>
  <c r="I58" i="87"/>
  <c r="J58" i="87"/>
  <c r="V58" i="87"/>
  <c r="W58" i="87"/>
  <c r="I59" i="87"/>
  <c r="J59" i="87"/>
  <c r="V59" i="87"/>
  <c r="W59" i="87"/>
  <c r="I60" i="87"/>
  <c r="J60" i="87"/>
  <c r="V60" i="87"/>
  <c r="W60" i="87"/>
  <c r="I61" i="87"/>
  <c r="J61" i="87"/>
  <c r="V61" i="87"/>
  <c r="W61" i="87"/>
  <c r="I62" i="87"/>
  <c r="J62" i="87"/>
  <c r="V62" i="87"/>
  <c r="W62" i="87"/>
  <c r="I63" i="87"/>
  <c r="J63" i="87"/>
  <c r="V63" i="87"/>
  <c r="W63" i="87"/>
  <c r="I64" i="87"/>
  <c r="J64" i="87"/>
  <c r="V64" i="87"/>
  <c r="W64" i="87"/>
  <c r="I65" i="87"/>
  <c r="J65" i="87"/>
  <c r="V65" i="87"/>
  <c r="W65" i="87"/>
  <c r="I66" i="87"/>
  <c r="J66" i="87"/>
  <c r="V66" i="87"/>
  <c r="W66" i="87"/>
  <c r="I67" i="87"/>
  <c r="J67" i="87"/>
  <c r="V67" i="87"/>
  <c r="W67" i="87"/>
  <c r="I68" i="87"/>
  <c r="J68" i="87"/>
  <c r="V68" i="87"/>
  <c r="W68" i="87"/>
  <c r="I69" i="87"/>
  <c r="J69" i="87"/>
  <c r="V69" i="87"/>
  <c r="W69" i="87"/>
  <c r="I70" i="87"/>
  <c r="J70" i="87"/>
  <c r="V70" i="87"/>
  <c r="W70" i="87"/>
  <c r="I71" i="87"/>
  <c r="J71" i="87"/>
  <c r="V71" i="87"/>
  <c r="W71" i="87"/>
  <c r="I72" i="87"/>
  <c r="J72" i="87"/>
  <c r="V72" i="87"/>
  <c r="W72" i="87"/>
  <c r="I73" i="87"/>
  <c r="J73" i="87"/>
  <c r="V73" i="87"/>
  <c r="W73" i="87"/>
  <c r="I74" i="87"/>
  <c r="J74" i="87"/>
  <c r="V74" i="87"/>
  <c r="W74" i="87"/>
  <c r="I75" i="87"/>
  <c r="J75" i="87"/>
  <c r="V75" i="87"/>
  <c r="W75" i="87"/>
  <c r="I76" i="87"/>
  <c r="J76" i="87"/>
  <c r="V76" i="87"/>
  <c r="W76" i="87" s="1"/>
  <c r="I77" i="87"/>
  <c r="J77" i="87" s="1"/>
  <c r="V77" i="87"/>
  <c r="W77" i="87"/>
  <c r="I78" i="87"/>
  <c r="J78" i="87"/>
  <c r="V78" i="87"/>
  <c r="W78" i="87" s="1"/>
  <c r="I79" i="87"/>
  <c r="J79" i="87" s="1"/>
  <c r="V79" i="87"/>
  <c r="W79" i="87" s="1"/>
  <c r="I80" i="87"/>
  <c r="J80" i="87"/>
  <c r="V80" i="87"/>
  <c r="W80" i="87" s="1"/>
  <c r="I81" i="87"/>
  <c r="J81" i="87" s="1"/>
  <c r="V81" i="87"/>
  <c r="W81" i="87" s="1"/>
  <c r="I82" i="87"/>
  <c r="J82" i="87" s="1"/>
  <c r="V82" i="87"/>
  <c r="W82" i="87" s="1"/>
  <c r="I83" i="87"/>
  <c r="J83" i="87"/>
  <c r="V83" i="87"/>
  <c r="W83" i="87"/>
  <c r="I84" i="87"/>
  <c r="J84" i="87"/>
  <c r="V84" i="87"/>
  <c r="W84" i="87" s="1"/>
  <c r="I85" i="87"/>
  <c r="J85" i="87" s="1"/>
  <c r="V85" i="87"/>
  <c r="W85" i="87"/>
  <c r="I86" i="87"/>
  <c r="J86" i="87"/>
  <c r="V86" i="87"/>
  <c r="W86" i="87" s="1"/>
  <c r="I87" i="87"/>
  <c r="J87" i="87" s="1"/>
  <c r="V87" i="87"/>
  <c r="W87" i="87" s="1"/>
  <c r="I88" i="87"/>
  <c r="J88" i="87"/>
  <c r="V88" i="87"/>
  <c r="W88" i="87" s="1"/>
  <c r="I89" i="87"/>
  <c r="J89" i="87" s="1"/>
  <c r="V89" i="87"/>
  <c r="W89" i="87" s="1"/>
  <c r="I90" i="87"/>
  <c r="J90" i="87" s="1"/>
  <c r="V90" i="87"/>
  <c r="W90" i="87" s="1"/>
  <c r="I91" i="87"/>
  <c r="J91" i="87"/>
  <c r="V91" i="87"/>
  <c r="W91" i="87"/>
  <c r="I92" i="87"/>
  <c r="J92" i="87"/>
  <c r="V92" i="87"/>
  <c r="W92" i="87" s="1"/>
  <c r="I93" i="87"/>
  <c r="J93" i="87" s="1"/>
  <c r="V93" i="87"/>
  <c r="W93" i="87"/>
  <c r="I94" i="87"/>
  <c r="J94" i="87"/>
  <c r="V94" i="87"/>
  <c r="W94" i="87" s="1"/>
  <c r="I95" i="87"/>
  <c r="J95" i="87" s="1"/>
  <c r="V95" i="87"/>
  <c r="W95" i="87" s="1"/>
  <c r="I96" i="87"/>
  <c r="J96" i="87"/>
  <c r="V96" i="87"/>
  <c r="W96" i="87" s="1"/>
  <c r="I97" i="87"/>
  <c r="J97" i="87" s="1"/>
  <c r="V97" i="87"/>
  <c r="W97" i="87" s="1"/>
  <c r="I98" i="87"/>
  <c r="J98" i="87" s="1"/>
  <c r="V98" i="87"/>
  <c r="W98" i="87" s="1"/>
  <c r="I99" i="87"/>
  <c r="J99" i="87"/>
  <c r="V99" i="87"/>
  <c r="W99" i="87"/>
  <c r="I100" i="87"/>
  <c r="J100" i="87"/>
  <c r="V100" i="87"/>
  <c r="W100" i="87" s="1"/>
  <c r="I101" i="87"/>
  <c r="J101" i="87" s="1"/>
  <c r="V101" i="87"/>
  <c r="W101" i="87"/>
  <c r="I102" i="87"/>
  <c r="J102" i="87"/>
  <c r="V102" i="87"/>
  <c r="W102" i="87" s="1"/>
  <c r="I103" i="87"/>
  <c r="J103" i="87" s="1"/>
  <c r="V103" i="87"/>
  <c r="W103" i="87" s="1"/>
  <c r="I104" i="87"/>
  <c r="J104" i="87"/>
  <c r="V104" i="87"/>
  <c r="W104" i="87" s="1"/>
  <c r="I105" i="87"/>
  <c r="J105" i="87" s="1"/>
  <c r="V105" i="87"/>
  <c r="W105" i="87" s="1"/>
  <c r="I106" i="87"/>
  <c r="J106" i="87" s="1"/>
  <c r="V106" i="87"/>
  <c r="W106" i="87" s="1"/>
  <c r="I107" i="87"/>
  <c r="J107" i="87"/>
  <c r="V107" i="87"/>
  <c r="W107" i="87"/>
  <c r="I108" i="87"/>
  <c r="J108" i="87"/>
  <c r="V108" i="87"/>
  <c r="W108" i="87" s="1"/>
  <c r="I109" i="87"/>
  <c r="J109" i="87" s="1"/>
  <c r="V109" i="87"/>
  <c r="W109" i="87"/>
  <c r="I110" i="87"/>
  <c r="J110" i="87"/>
  <c r="V110" i="87"/>
  <c r="W110" i="87" s="1"/>
  <c r="I111" i="87"/>
  <c r="J111" i="87" s="1"/>
  <c r="V111" i="87"/>
  <c r="W111" i="87" s="1"/>
  <c r="I112" i="87"/>
  <c r="J112" i="87"/>
  <c r="V112" i="87"/>
  <c r="W112" i="87" s="1"/>
  <c r="I113" i="87"/>
  <c r="J113" i="87" s="1"/>
  <c r="V113" i="87"/>
  <c r="W113" i="87" s="1"/>
  <c r="I114" i="87"/>
  <c r="J114" i="87" s="1"/>
  <c r="V114" i="87"/>
  <c r="W114" i="87" s="1"/>
  <c r="I115" i="87"/>
  <c r="J115" i="87"/>
  <c r="V115" i="87"/>
  <c r="W115" i="87"/>
  <c r="I116" i="87"/>
  <c r="J116" i="87"/>
  <c r="V116" i="87"/>
  <c r="W116" i="87" s="1"/>
  <c r="I117" i="87"/>
  <c r="J117" i="87" s="1"/>
  <c r="V117" i="87"/>
  <c r="W117" i="87"/>
  <c r="I118" i="87"/>
  <c r="J118" i="87"/>
  <c r="V118" i="87"/>
  <c r="W118" i="87" s="1"/>
  <c r="I119" i="87"/>
  <c r="J119" i="87" s="1"/>
  <c r="V119" i="87"/>
  <c r="W119" i="87" s="1"/>
  <c r="I120" i="87"/>
  <c r="J120" i="87"/>
  <c r="V120" i="87"/>
  <c r="W120" i="87" s="1"/>
  <c r="I121" i="87"/>
  <c r="J121" i="87" s="1"/>
  <c r="V121" i="87"/>
  <c r="W121" i="87" s="1"/>
  <c r="I122" i="87"/>
  <c r="J122" i="87" s="1"/>
  <c r="V122" i="87"/>
  <c r="W122" i="87" s="1"/>
  <c r="I123" i="87"/>
  <c r="J123" i="87"/>
  <c r="V123" i="87"/>
  <c r="W123" i="87"/>
  <c r="I124" i="87"/>
  <c r="J124" i="87"/>
  <c r="V124" i="87"/>
  <c r="W124" i="87" s="1"/>
  <c r="I125" i="87"/>
  <c r="J125" i="87" s="1"/>
  <c r="V125" i="87"/>
  <c r="W125" i="87"/>
  <c r="I126" i="87"/>
  <c r="J126" i="87"/>
  <c r="V126" i="87"/>
  <c r="W126" i="87" s="1"/>
  <c r="I127" i="87"/>
  <c r="J127" i="87" s="1"/>
  <c r="V127" i="87"/>
  <c r="W127" i="87" s="1"/>
  <c r="I128" i="87"/>
  <c r="J128" i="87"/>
  <c r="V128" i="87"/>
  <c r="W128" i="87" s="1"/>
  <c r="I129" i="87"/>
  <c r="J129" i="87" s="1"/>
  <c r="V129" i="87"/>
  <c r="W129" i="87" s="1"/>
  <c r="I130" i="87"/>
  <c r="J130" i="87" s="1"/>
  <c r="V130" i="87"/>
  <c r="W130" i="87"/>
  <c r="I131" i="87"/>
  <c r="J131" i="87" s="1"/>
  <c r="V131" i="87"/>
  <c r="W131" i="87" s="1"/>
  <c r="I132" i="87"/>
  <c r="J132" i="87" s="1"/>
  <c r="V132" i="87"/>
  <c r="W132" i="87" s="1"/>
  <c r="I133" i="87"/>
  <c r="J133" i="87" s="1"/>
  <c r="V133" i="87"/>
  <c r="W133" i="87" s="1"/>
  <c r="I134" i="87"/>
  <c r="J134" i="87" s="1"/>
  <c r="V134" i="87"/>
  <c r="W134" i="87"/>
  <c r="I135" i="87"/>
  <c r="J135" i="87" s="1"/>
  <c r="V135" i="87"/>
  <c r="W135" i="87" s="1"/>
  <c r="I136" i="87"/>
  <c r="J136" i="87" s="1"/>
  <c r="V136" i="87"/>
  <c r="W136" i="87" s="1"/>
  <c r="I137" i="87"/>
  <c r="J137" i="87" s="1"/>
  <c r="V137" i="87"/>
  <c r="W137" i="87" s="1"/>
  <c r="I138" i="87"/>
  <c r="J138" i="87" s="1"/>
  <c r="V138" i="87"/>
  <c r="W138" i="87"/>
  <c r="I139" i="87"/>
  <c r="J139" i="87" s="1"/>
  <c r="V139" i="87"/>
  <c r="W139" i="87" s="1"/>
  <c r="AM55" i="72"/>
  <c r="AL55" i="72"/>
  <c r="AK55" i="72"/>
  <c r="AJ55" i="72"/>
  <c r="AI55" i="72"/>
  <c r="AH55" i="72"/>
  <c r="AG55" i="72"/>
  <c r="AF55" i="72"/>
  <c r="AM54" i="72"/>
  <c r="AL54" i="72"/>
  <c r="AK54" i="72"/>
  <c r="AJ54" i="72"/>
  <c r="AI54" i="72"/>
  <c r="AH54" i="72"/>
  <c r="AG54" i="72"/>
  <c r="AF54" i="72"/>
  <c r="AM53" i="72"/>
  <c r="AL53" i="72"/>
  <c r="AK53" i="72"/>
  <c r="AJ53" i="72"/>
  <c r="AI53" i="72"/>
  <c r="AH53" i="72"/>
  <c r="AG53" i="72"/>
  <c r="AF53" i="72"/>
  <c r="AM52" i="72"/>
  <c r="AL52" i="72"/>
  <c r="AK52" i="72"/>
  <c r="AJ52" i="72"/>
  <c r="AI52" i="72"/>
  <c r="AH52" i="72"/>
  <c r="AG52" i="72"/>
  <c r="AF52" i="72"/>
  <c r="AM51" i="72"/>
  <c r="AL51" i="72"/>
  <c r="AK51" i="72"/>
  <c r="AJ51" i="72"/>
  <c r="AI51" i="72"/>
  <c r="AH51" i="72"/>
  <c r="AG51" i="72"/>
  <c r="AF51" i="72"/>
  <c r="AM50" i="72"/>
  <c r="AL50" i="72"/>
  <c r="AK50" i="72"/>
  <c r="AJ50" i="72"/>
  <c r="AI50" i="72"/>
  <c r="AH50" i="72"/>
  <c r="AG50" i="72"/>
  <c r="AF50" i="72"/>
  <c r="AM49" i="72"/>
  <c r="AL49" i="72"/>
  <c r="AK49" i="72"/>
  <c r="AJ49" i="72"/>
  <c r="AI49" i="72"/>
  <c r="AH49" i="72"/>
  <c r="AG49" i="72"/>
  <c r="AF49" i="72"/>
  <c r="AM48" i="72"/>
  <c r="AL48" i="72"/>
  <c r="AK48" i="72"/>
  <c r="AJ48" i="72"/>
  <c r="AI48" i="72"/>
  <c r="AH48" i="72"/>
  <c r="AG48" i="72"/>
  <c r="AF48" i="72"/>
  <c r="AM47" i="72"/>
  <c r="AL47" i="72"/>
  <c r="AK47" i="72"/>
  <c r="AJ47" i="72"/>
  <c r="AI47" i="72"/>
  <c r="AH47" i="72"/>
  <c r="AG47" i="72"/>
  <c r="AF47" i="72"/>
  <c r="AM46" i="72"/>
  <c r="AL46" i="72"/>
  <c r="AK46" i="72"/>
  <c r="AJ46" i="72"/>
  <c r="AI46" i="72"/>
  <c r="AH46" i="72"/>
  <c r="AG46" i="72"/>
  <c r="AF46" i="72"/>
  <c r="AM45" i="72"/>
  <c r="AL45" i="72"/>
  <c r="AK45" i="72"/>
  <c r="AJ45" i="72"/>
  <c r="AI45" i="72"/>
  <c r="AH45" i="72"/>
  <c r="AG45" i="72"/>
  <c r="AF45" i="72"/>
  <c r="AM44" i="72"/>
  <c r="AL44" i="72"/>
  <c r="AK44" i="72"/>
  <c r="AJ44" i="72"/>
  <c r="AI44" i="72"/>
  <c r="AH44" i="72"/>
  <c r="AG44" i="72"/>
  <c r="AF44" i="72"/>
  <c r="AM43" i="72"/>
  <c r="AL43" i="72"/>
  <c r="AK43" i="72"/>
  <c r="AJ43" i="72"/>
  <c r="AI43" i="72"/>
  <c r="AH43" i="72"/>
  <c r="AG43" i="72"/>
  <c r="AF43" i="72"/>
  <c r="AM42" i="72"/>
  <c r="AL42" i="72"/>
  <c r="AK42" i="72"/>
  <c r="AJ42" i="72"/>
  <c r="AI42" i="72"/>
  <c r="AH42" i="72"/>
  <c r="AG42" i="72"/>
  <c r="AF42" i="72"/>
  <c r="AM41" i="72"/>
  <c r="AL41" i="72"/>
  <c r="AK41" i="72"/>
  <c r="AJ41" i="72"/>
  <c r="AI41" i="72"/>
  <c r="AH41" i="72"/>
  <c r="AG41" i="72"/>
  <c r="AF41" i="72"/>
  <c r="AM40" i="72"/>
  <c r="AL40" i="72"/>
  <c r="AK40" i="72"/>
  <c r="AJ40" i="72"/>
  <c r="AI40" i="72"/>
  <c r="AH40" i="72"/>
  <c r="AG40" i="72"/>
  <c r="AF40" i="72"/>
  <c r="AM39" i="72"/>
  <c r="AL39" i="72"/>
  <c r="AK39" i="72"/>
  <c r="AJ39" i="72"/>
  <c r="AI39" i="72"/>
  <c r="AH39" i="72"/>
  <c r="AG39" i="72"/>
  <c r="AF39" i="72"/>
  <c r="AM38" i="72"/>
  <c r="AL38" i="72"/>
  <c r="AK38" i="72"/>
  <c r="AJ38" i="72"/>
  <c r="AI38" i="72"/>
  <c r="AH38" i="72"/>
  <c r="AG38" i="72"/>
  <c r="AF38" i="72"/>
  <c r="AM37" i="72"/>
  <c r="AL37" i="72"/>
  <c r="AK37" i="72"/>
  <c r="AJ37" i="72"/>
  <c r="AI37" i="72"/>
  <c r="AH37" i="72"/>
  <c r="AG37" i="72"/>
  <c r="AF37" i="72"/>
  <c r="AM36" i="72"/>
  <c r="AL36" i="72"/>
  <c r="AK36" i="72"/>
  <c r="AJ36" i="72"/>
  <c r="AI36" i="72"/>
  <c r="AH36" i="72"/>
  <c r="AG36" i="72"/>
  <c r="AF36" i="72"/>
  <c r="AM35" i="72"/>
  <c r="AL35" i="72"/>
  <c r="AK35" i="72"/>
  <c r="AJ35" i="72"/>
  <c r="AI35" i="72"/>
  <c r="AH35" i="72"/>
  <c r="AG35" i="72"/>
  <c r="AF35" i="72"/>
  <c r="AM34" i="72"/>
  <c r="AL34" i="72"/>
  <c r="AK34" i="72"/>
  <c r="AJ34" i="72"/>
  <c r="AI34" i="72"/>
  <c r="AH34" i="72"/>
  <c r="AG34" i="72"/>
  <c r="AF34" i="72"/>
  <c r="AM33" i="72"/>
  <c r="AL33" i="72"/>
  <c r="AK33" i="72"/>
  <c r="AJ33" i="72"/>
  <c r="AI33" i="72"/>
  <c r="AH33" i="72"/>
  <c r="AG33" i="72"/>
  <c r="AF33" i="72"/>
  <c r="AM32" i="72"/>
  <c r="AL32" i="72"/>
  <c r="AK32" i="72"/>
  <c r="AJ32" i="72"/>
  <c r="AI32" i="72"/>
  <c r="AH32" i="72"/>
  <c r="AG32" i="72"/>
  <c r="AF32" i="72"/>
  <c r="AM31" i="72"/>
  <c r="AL31" i="72"/>
  <c r="AK31" i="72"/>
  <c r="AJ31" i="72"/>
  <c r="AI31" i="72"/>
  <c r="AH31" i="72"/>
  <c r="AG31" i="72"/>
  <c r="AF31" i="72"/>
  <c r="AM30" i="72"/>
  <c r="AL30" i="72"/>
  <c r="AK30" i="72"/>
  <c r="AJ30" i="72"/>
  <c r="AI30" i="72"/>
  <c r="AH30" i="72"/>
  <c r="AG30" i="72"/>
  <c r="AF30" i="72"/>
  <c r="AM29" i="72"/>
  <c r="AL29" i="72"/>
  <c r="AK29" i="72"/>
  <c r="AJ29" i="72"/>
  <c r="AI29" i="72"/>
  <c r="AH29" i="72"/>
  <c r="AG29" i="72"/>
  <c r="AF29" i="72"/>
  <c r="AM28" i="72"/>
  <c r="AL28" i="72"/>
  <c r="AK28" i="72"/>
  <c r="AJ28" i="72"/>
  <c r="AI28" i="72"/>
  <c r="AH28" i="72"/>
  <c r="AG28" i="72"/>
  <c r="AF28" i="72"/>
  <c r="AM27" i="72"/>
  <c r="AL27" i="72"/>
  <c r="AK27" i="72"/>
  <c r="AJ27" i="72"/>
  <c r="AI27" i="72"/>
  <c r="AH27" i="72"/>
  <c r="AG27" i="72"/>
  <c r="AF27" i="72"/>
  <c r="AM26" i="72"/>
  <c r="AL26" i="72"/>
  <c r="AK26" i="72"/>
  <c r="AJ26" i="72"/>
  <c r="AI26" i="72"/>
  <c r="AH26" i="72"/>
  <c r="AG26" i="72"/>
  <c r="AF26" i="72"/>
  <c r="AM25" i="72"/>
  <c r="AL25" i="72"/>
  <c r="AK25" i="72"/>
  <c r="AJ25" i="72"/>
  <c r="AI25" i="72"/>
  <c r="AH25" i="72"/>
  <c r="AG25" i="72"/>
  <c r="AF25" i="72"/>
  <c r="AM24" i="72"/>
  <c r="AL24" i="72"/>
  <c r="AK24" i="72"/>
  <c r="AJ24" i="72"/>
  <c r="AI24" i="72"/>
  <c r="AH24" i="72"/>
  <c r="AG24" i="72"/>
  <c r="AF24" i="72"/>
  <c r="AM23" i="72"/>
  <c r="AL23" i="72"/>
  <c r="AK23" i="72"/>
  <c r="AJ23" i="72"/>
  <c r="AI23" i="72"/>
  <c r="AH23" i="72"/>
  <c r="AG23" i="72"/>
  <c r="AF23" i="72"/>
  <c r="AM22" i="72"/>
  <c r="AL22" i="72"/>
  <c r="AK22" i="72"/>
  <c r="AJ22" i="72"/>
  <c r="AI22" i="72"/>
  <c r="AH22" i="72"/>
  <c r="AG22" i="72"/>
  <c r="AF22" i="72"/>
  <c r="AM21" i="72"/>
  <c r="AL21" i="72"/>
  <c r="AK21" i="72"/>
  <c r="AJ21" i="72"/>
  <c r="AI21" i="72"/>
  <c r="AH21" i="72"/>
  <c r="AG21" i="72"/>
  <c r="AF21" i="72"/>
  <c r="AM20" i="72"/>
  <c r="AL20" i="72"/>
  <c r="AK20" i="72"/>
  <c r="AJ20" i="72"/>
  <c r="AI20" i="72"/>
  <c r="AH20" i="72"/>
  <c r="AG20" i="72"/>
  <c r="AF20" i="72"/>
  <c r="AM19" i="72"/>
  <c r="AL19" i="72"/>
  <c r="AK19" i="72"/>
  <c r="AJ19" i="72"/>
  <c r="AI19" i="72"/>
  <c r="AH19" i="72"/>
  <c r="AG19" i="72"/>
  <c r="AF19" i="72"/>
  <c r="AM18" i="72"/>
  <c r="AL18" i="72"/>
  <c r="AK18" i="72"/>
  <c r="AJ18" i="72"/>
  <c r="AI18" i="72"/>
  <c r="AH18" i="72"/>
  <c r="AG18" i="72"/>
  <c r="AF18" i="72"/>
  <c r="AM17" i="72"/>
  <c r="AL17" i="72"/>
  <c r="AK17" i="72"/>
  <c r="AJ17" i="72"/>
  <c r="AI17" i="72"/>
  <c r="AH17" i="72"/>
  <c r="AG17" i="72"/>
  <c r="AF17" i="72"/>
  <c r="AM16" i="72"/>
  <c r="AL16" i="72"/>
  <c r="AK16" i="72"/>
  <c r="AJ16" i="72"/>
  <c r="AI16" i="72"/>
  <c r="AH16" i="72"/>
  <c r="AG16" i="72"/>
  <c r="AF16" i="72"/>
  <c r="AM15" i="72"/>
  <c r="AL15" i="72"/>
  <c r="AK15" i="72"/>
  <c r="AJ15" i="72"/>
  <c r="AI15" i="72"/>
  <c r="AH15" i="72"/>
  <c r="AG15" i="72"/>
  <c r="AF15" i="72"/>
  <c r="AM14" i="72"/>
  <c r="AL14" i="72"/>
  <c r="AK14" i="72"/>
  <c r="AJ14" i="72"/>
  <c r="AI14" i="72"/>
  <c r="AH14" i="72"/>
  <c r="AG14" i="72"/>
  <c r="AF14" i="72"/>
  <c r="AM13" i="72"/>
  <c r="AL13" i="72"/>
  <c r="AK13" i="72"/>
  <c r="AJ13" i="72"/>
  <c r="AI13" i="72"/>
  <c r="AH13" i="72"/>
  <c r="AG13" i="72"/>
  <c r="AF13" i="72"/>
  <c r="AM12" i="72"/>
  <c r="AL12" i="72"/>
  <c r="AK12" i="72"/>
  <c r="AJ12" i="72"/>
  <c r="AI12" i="72"/>
  <c r="AH12" i="72"/>
  <c r="AG12" i="72"/>
  <c r="AF12" i="72"/>
  <c r="AM11" i="72"/>
  <c r="AL11" i="72"/>
  <c r="AK11" i="72"/>
  <c r="AJ11" i="72"/>
  <c r="AI11" i="72"/>
  <c r="AH11" i="72"/>
  <c r="AG11" i="72"/>
  <c r="AF11" i="72"/>
  <c r="AM10" i="72"/>
  <c r="AL10" i="72"/>
  <c r="AK10" i="72"/>
  <c r="AJ10" i="72"/>
  <c r="AI10" i="72"/>
  <c r="AH10" i="72"/>
  <c r="AG10" i="72"/>
  <c r="AF10" i="72"/>
  <c r="AM9" i="72"/>
  <c r="AL9" i="72"/>
  <c r="AK9" i="72"/>
  <c r="AJ9" i="72"/>
  <c r="AI9" i="72"/>
  <c r="AH9" i="72"/>
  <c r="AG9" i="72"/>
  <c r="AF9" i="72"/>
  <c r="AM8" i="72"/>
  <c r="AL8" i="72"/>
  <c r="AG8" i="72"/>
  <c r="AH8" i="72"/>
  <c r="AI8" i="72"/>
  <c r="AJ8" i="72"/>
  <c r="AK8" i="72"/>
  <c r="AF8" i="72"/>
  <c r="K70" i="87" l="1"/>
  <c r="K66" i="87"/>
  <c r="K62" i="87"/>
  <c r="K58" i="87"/>
  <c r="X123" i="87"/>
  <c r="K46" i="87"/>
  <c r="X77" i="87"/>
  <c r="K80" i="87"/>
  <c r="X85" i="87"/>
  <c r="K88" i="87"/>
  <c r="X93" i="87"/>
  <c r="K96" i="87"/>
  <c r="X101" i="87"/>
  <c r="K104" i="87"/>
  <c r="X109" i="87"/>
  <c r="K112" i="87"/>
  <c r="X117" i="87"/>
  <c r="X125" i="87"/>
  <c r="K129" i="87"/>
  <c r="K131" i="87"/>
  <c r="K135" i="87"/>
  <c r="K139" i="87"/>
  <c r="X144" i="87"/>
  <c r="X152" i="87"/>
  <c r="X160" i="87"/>
  <c r="X168" i="87"/>
  <c r="X176" i="87"/>
  <c r="X184" i="87"/>
  <c r="X145" i="87"/>
  <c r="X149" i="87"/>
  <c r="X153" i="87"/>
  <c r="X157" i="87"/>
  <c r="X161" i="87"/>
  <c r="X165" i="87"/>
  <c r="X169" i="87"/>
  <c r="X173" i="87"/>
  <c r="X177" i="87"/>
  <c r="X181" i="87"/>
  <c r="X185" i="87"/>
  <c r="K108" i="87"/>
  <c r="K116" i="87"/>
  <c r="K132" i="87"/>
  <c r="K134" i="87"/>
  <c r="K138" i="87"/>
  <c r="X146" i="87"/>
  <c r="X154" i="87"/>
  <c r="X162" i="87"/>
  <c r="X170" i="87"/>
  <c r="X178" i="87"/>
  <c r="X186" i="87"/>
  <c r="K76" i="87"/>
  <c r="X81" i="87"/>
  <c r="K84" i="87"/>
  <c r="X89" i="87"/>
  <c r="K92" i="87"/>
  <c r="X97" i="87"/>
  <c r="K100" i="87"/>
  <c r="X105" i="87"/>
  <c r="X113" i="87"/>
  <c r="X121" i="87"/>
  <c r="K124" i="87"/>
  <c r="K130" i="87"/>
  <c r="K136" i="87"/>
  <c r="X142" i="87"/>
  <c r="X150" i="87"/>
  <c r="X158" i="87"/>
  <c r="X166" i="87"/>
  <c r="X174" i="87"/>
  <c r="X182" i="87"/>
  <c r="X143" i="87"/>
  <c r="X147" i="87"/>
  <c r="X151" i="87"/>
  <c r="X155" i="87"/>
  <c r="X159" i="87"/>
  <c r="X163" i="87"/>
  <c r="X167" i="87"/>
  <c r="X171" i="87"/>
  <c r="X175" i="87"/>
  <c r="X179" i="87"/>
  <c r="X183" i="87"/>
  <c r="X187" i="87"/>
  <c r="K120" i="87"/>
  <c r="K128" i="87"/>
  <c r="K133" i="87"/>
  <c r="K137" i="87"/>
  <c r="X140" i="87"/>
  <c r="X148" i="87"/>
  <c r="X156" i="87"/>
  <c r="X164" i="87"/>
  <c r="X172" i="87"/>
  <c r="X180" i="87"/>
  <c r="X188" i="87"/>
  <c r="K74" i="87"/>
  <c r="K72" i="87"/>
  <c r="X136" i="87"/>
  <c r="X134" i="87"/>
  <c r="K60" i="87"/>
  <c r="K54" i="87"/>
  <c r="K50" i="87"/>
  <c r="K42" i="87"/>
  <c r="X111" i="87"/>
  <c r="K38" i="87"/>
  <c r="K34" i="87"/>
  <c r="K30" i="87"/>
  <c r="K26" i="87"/>
  <c r="K22" i="87"/>
  <c r="K18" i="87"/>
  <c r="K14" i="87"/>
  <c r="X15" i="87"/>
  <c r="X139" i="87"/>
  <c r="X137" i="87"/>
  <c r="X135" i="87"/>
  <c r="X133" i="87"/>
  <c r="X131" i="87"/>
  <c r="X129" i="87"/>
  <c r="K126" i="87"/>
  <c r="K118" i="87"/>
  <c r="X115" i="87"/>
  <c r="K110" i="87"/>
  <c r="X107" i="87"/>
  <c r="K102" i="87"/>
  <c r="X99" i="87"/>
  <c r="K94" i="87"/>
  <c r="X91" i="87"/>
  <c r="K86" i="87"/>
  <c r="X83" i="87"/>
  <c r="K78" i="87"/>
  <c r="X75" i="87"/>
  <c r="X71" i="87"/>
  <c r="X67" i="87"/>
  <c r="X63" i="87"/>
  <c r="X59" i="87"/>
  <c r="X55" i="87"/>
  <c r="X51" i="87"/>
  <c r="X47" i="87"/>
  <c r="X43" i="87"/>
  <c r="X39" i="87"/>
  <c r="X35" i="87"/>
  <c r="X31" i="87"/>
  <c r="X27" i="87"/>
  <c r="X23" i="87"/>
  <c r="X19" i="87"/>
  <c r="K68" i="87"/>
  <c r="K64" i="87"/>
  <c r="K56" i="87"/>
  <c r="K52" i="87"/>
  <c r="K48" i="87"/>
  <c r="K44" i="87"/>
  <c r="K40" i="87"/>
  <c r="K36" i="87"/>
  <c r="K32" i="87"/>
  <c r="K28" i="87"/>
  <c r="K24" i="87"/>
  <c r="K20" i="87"/>
  <c r="K16" i="87"/>
  <c r="K13" i="87"/>
  <c r="K15" i="87"/>
  <c r="K17" i="87"/>
  <c r="K19" i="87"/>
  <c r="K21" i="87"/>
  <c r="K23" i="87"/>
  <c r="K25" i="87"/>
  <c r="K27" i="87"/>
  <c r="K29" i="87"/>
  <c r="K31" i="87"/>
  <c r="K33" i="87"/>
  <c r="K35" i="87"/>
  <c r="K37" i="87"/>
  <c r="K39" i="87"/>
  <c r="K41" i="87"/>
  <c r="K43" i="87"/>
  <c r="K45" i="87"/>
  <c r="K47" i="87"/>
  <c r="K49" i="87"/>
  <c r="K51" i="87"/>
  <c r="K53" i="87"/>
  <c r="K55" i="87"/>
  <c r="K57" i="87"/>
  <c r="K59" i="87"/>
  <c r="K61" i="87"/>
  <c r="K63" i="87"/>
  <c r="K65" i="87"/>
  <c r="K67" i="87"/>
  <c r="K69" i="87"/>
  <c r="K71" i="87"/>
  <c r="K73" i="87"/>
  <c r="K75" i="87"/>
  <c r="K77" i="87"/>
  <c r="K79" i="87"/>
  <c r="K81" i="87"/>
  <c r="K83" i="87"/>
  <c r="K85" i="87"/>
  <c r="K87" i="87"/>
  <c r="K89" i="87"/>
  <c r="K91" i="87"/>
  <c r="K93" i="87"/>
  <c r="K95" i="87"/>
  <c r="K97" i="87"/>
  <c r="K99" i="87"/>
  <c r="K101" i="87"/>
  <c r="K103" i="87"/>
  <c r="K105" i="87"/>
  <c r="K107" i="87"/>
  <c r="K109" i="87"/>
  <c r="K111" i="87"/>
  <c r="K113" i="87"/>
  <c r="K115" i="87"/>
  <c r="K117" i="87"/>
  <c r="K119" i="87"/>
  <c r="K121" i="87"/>
  <c r="K123" i="87"/>
  <c r="K125" i="87"/>
  <c r="K127" i="87"/>
  <c r="X12" i="87"/>
  <c r="X14" i="87"/>
  <c r="X16" i="87"/>
  <c r="X18" i="87"/>
  <c r="X20" i="87"/>
  <c r="X22" i="87"/>
  <c r="X24" i="87"/>
  <c r="X26" i="87"/>
  <c r="X28" i="87"/>
  <c r="X30" i="87"/>
  <c r="X32" i="87"/>
  <c r="X34" i="87"/>
  <c r="X36" i="87"/>
  <c r="X38" i="87"/>
  <c r="X40" i="87"/>
  <c r="X42" i="87"/>
  <c r="X44" i="87"/>
  <c r="X46" i="87"/>
  <c r="X48" i="87"/>
  <c r="X50" i="87"/>
  <c r="X52" i="87"/>
  <c r="X54" i="87"/>
  <c r="X56" i="87"/>
  <c r="X58" i="87"/>
  <c r="X60" i="87"/>
  <c r="X62" i="87"/>
  <c r="X64" i="87"/>
  <c r="X66" i="87"/>
  <c r="X68" i="87"/>
  <c r="X70" i="87"/>
  <c r="X72" i="87"/>
  <c r="X74" i="87"/>
  <c r="X76" i="87"/>
  <c r="X78" i="87"/>
  <c r="X80" i="87"/>
  <c r="X82" i="87"/>
  <c r="X84" i="87"/>
  <c r="X86" i="87"/>
  <c r="X88" i="87"/>
  <c r="X90" i="87"/>
  <c r="X92" i="87"/>
  <c r="X94" i="87"/>
  <c r="X96" i="87"/>
  <c r="X98" i="87"/>
  <c r="X100" i="87"/>
  <c r="X102" i="87"/>
  <c r="X104" i="87"/>
  <c r="X106" i="87"/>
  <c r="X108" i="87"/>
  <c r="X110" i="87"/>
  <c r="X112" i="87"/>
  <c r="X114" i="87"/>
  <c r="X116" i="87"/>
  <c r="X118" i="87"/>
  <c r="X120" i="87"/>
  <c r="X122" i="87"/>
  <c r="X124" i="87"/>
  <c r="X126" i="87"/>
  <c r="X128" i="87"/>
  <c r="K12" i="87"/>
  <c r="X141" i="87"/>
  <c r="X138" i="87"/>
  <c r="X132" i="87"/>
  <c r="X130" i="87"/>
  <c r="X127" i="87"/>
  <c r="K122" i="87"/>
  <c r="X119" i="87"/>
  <c r="K114" i="87"/>
  <c r="K106" i="87"/>
  <c r="X103" i="87"/>
  <c r="K98" i="87"/>
  <c r="X95" i="87"/>
  <c r="K90" i="87"/>
  <c r="X87" i="87"/>
  <c r="K82" i="87"/>
  <c r="X79" i="87"/>
  <c r="X73" i="87"/>
  <c r="X69" i="87"/>
  <c r="X65" i="87"/>
  <c r="X61" i="87"/>
  <c r="X57" i="87"/>
  <c r="X53" i="87"/>
  <c r="X49" i="87"/>
  <c r="X45" i="87"/>
  <c r="X41" i="87"/>
  <c r="X37" i="87"/>
  <c r="X33" i="87"/>
  <c r="X29" i="87"/>
  <c r="X25" i="87"/>
  <c r="X21" i="87"/>
  <c r="X17" i="87"/>
  <c r="X13" i="87"/>
  <c r="AA11" i="66"/>
  <c r="AB11" i="66" s="1"/>
  <c r="AA12" i="66"/>
  <c r="AB12" i="66" s="1"/>
  <c r="AA13" i="66"/>
  <c r="AB13" i="66" s="1"/>
  <c r="AA14" i="66"/>
  <c r="AB14" i="66"/>
  <c r="AA15" i="66"/>
  <c r="AB15" i="66" s="1"/>
  <c r="AA16" i="66"/>
  <c r="AB16" i="66"/>
  <c r="AA17" i="66"/>
  <c r="AB17" i="66" s="1"/>
  <c r="AA18" i="66"/>
  <c r="AB18" i="66" s="1"/>
  <c r="AA19" i="66"/>
  <c r="AB19" i="66" s="1"/>
  <c r="AA20" i="66"/>
  <c r="AB20" i="66" s="1"/>
  <c r="AA21" i="66"/>
  <c r="AB21" i="66" s="1"/>
  <c r="AA22" i="66"/>
  <c r="AB22" i="66" s="1"/>
  <c r="AA23" i="66"/>
  <c r="AB23" i="66"/>
  <c r="AA24" i="66"/>
  <c r="AB24" i="66" s="1"/>
  <c r="AA25" i="66"/>
  <c r="AB25" i="66" s="1"/>
  <c r="AA26" i="66"/>
  <c r="AB26" i="66" s="1"/>
  <c r="AA27" i="66"/>
  <c r="AB27" i="66" s="1"/>
  <c r="AA28" i="66"/>
  <c r="AB28" i="66" s="1"/>
  <c r="AA29" i="66"/>
  <c r="AB29" i="66" s="1"/>
  <c r="AA30" i="66"/>
  <c r="AB30" i="66"/>
  <c r="AA31" i="66"/>
  <c r="AB31" i="66" s="1"/>
  <c r="AA32" i="66"/>
  <c r="AB32" i="66" s="1"/>
  <c r="AA33" i="66"/>
  <c r="AB33" i="66" s="1"/>
  <c r="AA34" i="66"/>
  <c r="AB34" i="66" s="1"/>
  <c r="AA35" i="66"/>
  <c r="AB35" i="66" s="1"/>
  <c r="AA36" i="66"/>
  <c r="AB36" i="66" s="1"/>
  <c r="AA37" i="66"/>
  <c r="AB37" i="66" s="1"/>
  <c r="AA38" i="66"/>
  <c r="AB38" i="66" s="1"/>
  <c r="AA39" i="66"/>
  <c r="AB39" i="66" s="1"/>
  <c r="AA40" i="66"/>
  <c r="AB40" i="66" s="1"/>
  <c r="AA41" i="66"/>
  <c r="AB41" i="66" s="1"/>
  <c r="AA42" i="66"/>
  <c r="AB42" i="66" s="1"/>
  <c r="AA43" i="66"/>
  <c r="AB43" i="66" s="1"/>
  <c r="AA44" i="66"/>
  <c r="AB44" i="66" s="1"/>
  <c r="AA45" i="66"/>
  <c r="AB45" i="66" s="1"/>
  <c r="AA46" i="66"/>
  <c r="AB46" i="66" s="1"/>
  <c r="AA47" i="66"/>
  <c r="AB47" i="66" s="1"/>
  <c r="AA48" i="66"/>
  <c r="AB48" i="66" s="1"/>
  <c r="AA49" i="66"/>
  <c r="AB49" i="66" s="1"/>
  <c r="AA50" i="66"/>
  <c r="AB50" i="66" s="1"/>
  <c r="AA51" i="66"/>
  <c r="AB51" i="66" s="1"/>
  <c r="AA52" i="66"/>
  <c r="AB52" i="66" s="1"/>
  <c r="AA53" i="66"/>
  <c r="AB53" i="66" s="1"/>
  <c r="AA54" i="66"/>
  <c r="AB54" i="66" s="1"/>
  <c r="AA55" i="66"/>
  <c r="AB55" i="66" s="1"/>
  <c r="AA56" i="66"/>
  <c r="AB56" i="66" s="1"/>
  <c r="AA57" i="66"/>
  <c r="AB57" i="66" s="1"/>
  <c r="AA58" i="66"/>
  <c r="AB58" i="66" s="1"/>
  <c r="AA59" i="66"/>
  <c r="AB59" i="66" s="1"/>
  <c r="AA60" i="66"/>
  <c r="AB60" i="66" s="1"/>
  <c r="AA61" i="66"/>
  <c r="AB61" i="66" s="1"/>
  <c r="AA62" i="66"/>
  <c r="AB62" i="66" s="1"/>
  <c r="AA63" i="66"/>
  <c r="AB63" i="66" s="1"/>
  <c r="AA64" i="66"/>
  <c r="AB64" i="66" s="1"/>
  <c r="AA65" i="66"/>
  <c r="AB65" i="66" s="1"/>
  <c r="AA66" i="66"/>
  <c r="AB66" i="66" s="1"/>
  <c r="AA67" i="66"/>
  <c r="AB67" i="66" s="1"/>
  <c r="AA68" i="66"/>
  <c r="AB68" i="66" s="1"/>
  <c r="AA69" i="66"/>
  <c r="AB69" i="66" s="1"/>
  <c r="AA70" i="66"/>
  <c r="AB70" i="66" s="1"/>
  <c r="AA71" i="66"/>
  <c r="AB71" i="66" s="1"/>
  <c r="AA72" i="66"/>
  <c r="AB72" i="66" s="1"/>
  <c r="AA73" i="66"/>
  <c r="AB73" i="66" s="1"/>
  <c r="AA74" i="66"/>
  <c r="AB74" i="66"/>
  <c r="AA75" i="66"/>
  <c r="AB75" i="66" s="1"/>
  <c r="AA76" i="66"/>
  <c r="AB76" i="66"/>
  <c r="AA77" i="66"/>
  <c r="AB77" i="66" s="1"/>
  <c r="AA78" i="66"/>
  <c r="AB78" i="66" s="1"/>
  <c r="AA79" i="66"/>
  <c r="AB79" i="66" s="1"/>
  <c r="AA80" i="66"/>
  <c r="AB80" i="66" s="1"/>
  <c r="AA81" i="66"/>
  <c r="AB81" i="66" s="1"/>
  <c r="AA82" i="66"/>
  <c r="AB82" i="66"/>
  <c r="AA83" i="66"/>
  <c r="AB83" i="66"/>
  <c r="AA84" i="66"/>
  <c r="AB84" i="66"/>
  <c r="AA85" i="66"/>
  <c r="AB85" i="66"/>
  <c r="AA86" i="66"/>
  <c r="AB86" i="66"/>
  <c r="AA87" i="66"/>
  <c r="AB87" i="66"/>
  <c r="AA88" i="66"/>
  <c r="AB88" i="66"/>
  <c r="AA89" i="66"/>
  <c r="AB89" i="66"/>
  <c r="AA90" i="66"/>
  <c r="AB90" i="66"/>
  <c r="AA91" i="66"/>
  <c r="AB91" i="66"/>
  <c r="AA92" i="66"/>
  <c r="AB92" i="66"/>
  <c r="AA93" i="66"/>
  <c r="AB93" i="66"/>
  <c r="AA94" i="66"/>
  <c r="AB94" i="66"/>
  <c r="AA95" i="66"/>
  <c r="AB95" i="66"/>
  <c r="AA96" i="66"/>
  <c r="AB96" i="66"/>
  <c r="AA97" i="66"/>
  <c r="AB97" i="66"/>
  <c r="AA98" i="66"/>
  <c r="AB98" i="66"/>
  <c r="AA99" i="66"/>
  <c r="AB99" i="66"/>
  <c r="AA100" i="66"/>
  <c r="AB100" i="66"/>
  <c r="AA101" i="66"/>
  <c r="AB101" i="66"/>
  <c r="AA102" i="66"/>
  <c r="AB102" i="66"/>
  <c r="AA103" i="66"/>
  <c r="AB103" i="66"/>
  <c r="AA104" i="66"/>
  <c r="AB104" i="66"/>
  <c r="AA105" i="66"/>
  <c r="AB105" i="66"/>
  <c r="AA106" i="66"/>
  <c r="AB106" i="66"/>
  <c r="AA107" i="66"/>
  <c r="AB107" i="66"/>
  <c r="AA108" i="66"/>
  <c r="AB108" i="66"/>
  <c r="AA109" i="66"/>
  <c r="AB109" i="66"/>
  <c r="AA110" i="66"/>
  <c r="AB110" i="66"/>
  <c r="AA111" i="66"/>
  <c r="AB111" i="66"/>
  <c r="AA112" i="66"/>
  <c r="AB112" i="66"/>
  <c r="AA113" i="66"/>
  <c r="AB113" i="66"/>
  <c r="AA114" i="66"/>
  <c r="AB114" i="66"/>
  <c r="AA115" i="66"/>
  <c r="AB115" i="66"/>
  <c r="AA116" i="66"/>
  <c r="AB116" i="66"/>
  <c r="AA117" i="66"/>
  <c r="AB117" i="66"/>
  <c r="AA118" i="66"/>
  <c r="AB118" i="66"/>
  <c r="AA119" i="66"/>
  <c r="AB119" i="66"/>
  <c r="AA120" i="66"/>
  <c r="AB120" i="66"/>
  <c r="AA121" i="66"/>
  <c r="AB121" i="66"/>
  <c r="AA122" i="66"/>
  <c r="AB122" i="66"/>
  <c r="AA123" i="66"/>
  <c r="AB123" i="66"/>
  <c r="AA124" i="66"/>
  <c r="AB124" i="66"/>
  <c r="AA125" i="66"/>
  <c r="AB125" i="66"/>
  <c r="AA126" i="66"/>
  <c r="AB126" i="66"/>
  <c r="AA127" i="66"/>
  <c r="AB127" i="66"/>
  <c r="AA128" i="66"/>
  <c r="AB128" i="66"/>
  <c r="AA129" i="66"/>
  <c r="AB129" i="66"/>
  <c r="AA130" i="66"/>
  <c r="AB130" i="66"/>
  <c r="AA131" i="66"/>
  <c r="AB131" i="66"/>
  <c r="AA132" i="66"/>
  <c r="AB132" i="66"/>
  <c r="AA133" i="66"/>
  <c r="AB133" i="66"/>
  <c r="AA134" i="66"/>
  <c r="AB134" i="66"/>
  <c r="AA135" i="66"/>
  <c r="AB135" i="66"/>
  <c r="AA136" i="66"/>
  <c r="AB136" i="66"/>
  <c r="AA137" i="66"/>
  <c r="AB137" i="66"/>
  <c r="AA138" i="66"/>
  <c r="AB138" i="66"/>
  <c r="AA139" i="66"/>
  <c r="AB139" i="66"/>
  <c r="AA140" i="66"/>
  <c r="AB140" i="66"/>
  <c r="AA141" i="66"/>
  <c r="AB141" i="66"/>
  <c r="AA142" i="66"/>
  <c r="AB142" i="66"/>
  <c r="AA143" i="66"/>
  <c r="AB143" i="66"/>
  <c r="AA144" i="66"/>
  <c r="AB144" i="66"/>
  <c r="AA145" i="66"/>
  <c r="AB145" i="66"/>
  <c r="AA146" i="66"/>
  <c r="AB146" i="66"/>
  <c r="AA147" i="66"/>
  <c r="AB147" i="66"/>
  <c r="AA148" i="66"/>
  <c r="AB148" i="66"/>
  <c r="AA149" i="66"/>
  <c r="AB149" i="66"/>
  <c r="V69" i="79" l="1"/>
  <c r="W69" i="79"/>
  <c r="X69" i="79"/>
  <c r="Y69" i="79"/>
  <c r="Z69" i="79"/>
  <c r="AA69" i="79"/>
  <c r="V70" i="79"/>
  <c r="W70" i="79"/>
  <c r="X70" i="79"/>
  <c r="Y70" i="79"/>
  <c r="Z70" i="79"/>
  <c r="AA70" i="79"/>
  <c r="V71" i="79"/>
  <c r="W71" i="79"/>
  <c r="X71" i="79"/>
  <c r="Y71" i="79"/>
  <c r="Z71" i="79"/>
  <c r="AA71" i="79"/>
  <c r="V72" i="79"/>
  <c r="W72" i="79"/>
  <c r="X72" i="79"/>
  <c r="Y72" i="79"/>
  <c r="Z72" i="79"/>
  <c r="AA72" i="79"/>
  <c r="V73" i="79"/>
  <c r="W73" i="79"/>
  <c r="X73" i="79"/>
  <c r="Y73" i="79"/>
  <c r="Z73" i="79"/>
  <c r="AA73" i="79"/>
  <c r="V74" i="79"/>
  <c r="W74" i="79"/>
  <c r="X74" i="79"/>
  <c r="Y74" i="79"/>
  <c r="Z74" i="79"/>
  <c r="AA74" i="79"/>
  <c r="V75" i="79"/>
  <c r="W75" i="79"/>
  <c r="X75" i="79"/>
  <c r="Y75" i="79"/>
  <c r="Z75" i="79"/>
  <c r="AA75" i="79"/>
  <c r="V76" i="79"/>
  <c r="W76" i="79"/>
  <c r="X76" i="79"/>
  <c r="Y76" i="79"/>
  <c r="Z76" i="79"/>
  <c r="AA76" i="79"/>
  <c r="V77" i="79"/>
  <c r="W77" i="79"/>
  <c r="X77" i="79"/>
  <c r="Y77" i="79"/>
  <c r="Z77" i="79"/>
  <c r="AA77" i="79"/>
  <c r="V78" i="79"/>
  <c r="W78" i="79"/>
  <c r="X78" i="79"/>
  <c r="Y78" i="79"/>
  <c r="Z78" i="79"/>
  <c r="AA78" i="79"/>
  <c r="V79" i="79"/>
  <c r="W79" i="79"/>
  <c r="X79" i="79"/>
  <c r="Y79" i="79"/>
  <c r="Z79" i="79"/>
  <c r="AA79" i="79"/>
  <c r="V80" i="79"/>
  <c r="W80" i="79"/>
  <c r="X80" i="79"/>
  <c r="Y80" i="79"/>
  <c r="Z80" i="79"/>
  <c r="AA80" i="79"/>
  <c r="AB76" i="79"/>
  <c r="AB77" i="79"/>
  <c r="AB78" i="79"/>
  <c r="AB79" i="79"/>
  <c r="AB80" i="79"/>
  <c r="AB75" i="79"/>
  <c r="AB70" i="79"/>
  <c r="AB71" i="79"/>
  <c r="AB72" i="79"/>
  <c r="AB73" i="79"/>
  <c r="AB74" i="79"/>
  <c r="AB69" i="79"/>
  <c r="K11" i="66" l="1"/>
  <c r="L11" i="66" s="1"/>
  <c r="K12" i="66"/>
  <c r="L12" i="66"/>
  <c r="K13" i="66"/>
  <c r="L13" i="66" s="1"/>
  <c r="K14" i="66"/>
  <c r="L14" i="66" s="1"/>
  <c r="K15" i="66"/>
  <c r="L15" i="66"/>
  <c r="K16" i="66"/>
  <c r="L16" i="66" s="1"/>
  <c r="K17" i="66"/>
  <c r="L17" i="66"/>
  <c r="K18" i="66"/>
  <c r="L18" i="66" s="1"/>
  <c r="K19" i="66"/>
  <c r="L19" i="66" s="1"/>
  <c r="K20" i="66"/>
  <c r="L20" i="66"/>
  <c r="K21" i="66"/>
  <c r="L21" i="66"/>
  <c r="K22" i="66"/>
  <c r="L22" i="66" s="1"/>
  <c r="K23" i="66"/>
  <c r="L23" i="66"/>
  <c r="K24" i="66"/>
  <c r="L24" i="66"/>
  <c r="K25" i="66"/>
  <c r="L25" i="66" s="1"/>
  <c r="K26" i="66"/>
  <c r="L26" i="66" s="1"/>
  <c r="K27" i="66"/>
  <c r="L27" i="66" s="1"/>
  <c r="K28" i="66"/>
  <c r="L28" i="66" s="1"/>
  <c r="K29" i="66"/>
  <c r="L29" i="66"/>
  <c r="K30" i="66"/>
  <c r="L30" i="66" s="1"/>
  <c r="K31" i="66"/>
  <c r="L31" i="66"/>
  <c r="K32" i="66"/>
  <c r="L32" i="66"/>
  <c r="K33" i="66"/>
  <c r="L33" i="66"/>
  <c r="K34" i="66"/>
  <c r="L34" i="66" s="1"/>
  <c r="K35" i="66"/>
  <c r="L35" i="66"/>
  <c r="K36" i="66"/>
  <c r="L36" i="66" s="1"/>
  <c r="K37" i="66"/>
  <c r="L37" i="66" s="1"/>
  <c r="K38" i="66"/>
  <c r="L38" i="66" s="1"/>
  <c r="K39" i="66"/>
  <c r="L39" i="66"/>
  <c r="K40" i="66"/>
  <c r="L40" i="66"/>
  <c r="K41" i="66"/>
  <c r="L41" i="66" s="1"/>
  <c r="K42" i="66"/>
  <c r="L42" i="66" s="1"/>
  <c r="K43" i="66"/>
  <c r="L43" i="66"/>
  <c r="K44" i="66"/>
  <c r="L44" i="66" s="1"/>
  <c r="K45" i="66"/>
  <c r="L45" i="66"/>
  <c r="K46" i="66"/>
  <c r="L46" i="66" s="1"/>
  <c r="K47" i="66"/>
  <c r="L47" i="66" s="1"/>
  <c r="K48" i="66"/>
  <c r="L48" i="66"/>
  <c r="K49" i="66"/>
  <c r="L49" i="66"/>
  <c r="K50" i="66"/>
  <c r="L50" i="66" s="1"/>
  <c r="K51" i="66"/>
  <c r="L51" i="66"/>
  <c r="K52" i="66"/>
  <c r="L52" i="66"/>
  <c r="K53" i="66"/>
  <c r="L53" i="66" s="1"/>
  <c r="K54" i="66"/>
  <c r="L54" i="66" s="1"/>
  <c r="K55" i="66"/>
  <c r="L55" i="66" s="1"/>
  <c r="K56" i="66"/>
  <c r="L56" i="66" s="1"/>
  <c r="K57" i="66"/>
  <c r="L57" i="66"/>
  <c r="K58" i="66"/>
  <c r="L58" i="66" s="1"/>
  <c r="K59" i="66"/>
  <c r="L59" i="66"/>
  <c r="K60" i="66"/>
  <c r="L60" i="66"/>
  <c r="K61" i="66"/>
  <c r="L61" i="66"/>
  <c r="K62" i="66"/>
  <c r="L62" i="66" s="1"/>
  <c r="K63" i="66"/>
  <c r="L63" i="66"/>
  <c r="K64" i="66"/>
  <c r="L64" i="66" s="1"/>
  <c r="K65" i="66"/>
  <c r="L65" i="66" s="1"/>
  <c r="K66" i="66"/>
  <c r="L66" i="66" s="1"/>
  <c r="K67" i="66"/>
  <c r="L67" i="66" s="1"/>
  <c r="K68" i="66"/>
  <c r="L68" i="66"/>
  <c r="K69" i="66"/>
  <c r="L69" i="66"/>
  <c r="K70" i="66"/>
  <c r="L70" i="66" s="1"/>
  <c r="K71" i="66"/>
  <c r="L71" i="66"/>
  <c r="K72" i="66"/>
  <c r="L72" i="66"/>
  <c r="K73" i="66"/>
  <c r="L73" i="66" s="1"/>
  <c r="K74" i="66"/>
  <c r="L74" i="66" s="1"/>
  <c r="K75" i="66"/>
  <c r="L75" i="66"/>
  <c r="K76" i="66"/>
  <c r="L76" i="66" s="1"/>
  <c r="K77" i="66"/>
  <c r="L77" i="66"/>
  <c r="K78" i="66"/>
  <c r="L78" i="66" s="1"/>
  <c r="K79" i="66"/>
  <c r="L79" i="66" s="1"/>
  <c r="K80" i="66"/>
  <c r="L80" i="66"/>
  <c r="K81" i="66"/>
  <c r="L81" i="66"/>
  <c r="K82" i="66"/>
  <c r="L82" i="66"/>
  <c r="K83" i="66"/>
  <c r="L83" i="66"/>
  <c r="K84" i="66"/>
  <c r="L84" i="66"/>
  <c r="K85" i="66"/>
  <c r="L85" i="66"/>
  <c r="K86" i="66"/>
  <c r="L86" i="66"/>
  <c r="K87" i="66"/>
  <c r="L87" i="66"/>
  <c r="K88" i="66"/>
  <c r="L88" i="66"/>
  <c r="K89" i="66"/>
  <c r="L89" i="66"/>
  <c r="K90" i="66"/>
  <c r="L90" i="66"/>
  <c r="K91" i="66"/>
  <c r="L91" i="66"/>
  <c r="K92" i="66"/>
  <c r="L92" i="66"/>
  <c r="K93" i="66"/>
  <c r="L93" i="66"/>
  <c r="K94" i="66"/>
  <c r="L94" i="66"/>
  <c r="K95" i="66"/>
  <c r="L95" i="66"/>
  <c r="K96" i="66"/>
  <c r="L96" i="66"/>
  <c r="K97" i="66"/>
  <c r="L97" i="66"/>
  <c r="K98" i="66"/>
  <c r="L98" i="66"/>
  <c r="K99" i="66"/>
  <c r="L99" i="66"/>
  <c r="K100" i="66"/>
  <c r="L100" i="66"/>
  <c r="K101" i="66"/>
  <c r="L101" i="66"/>
  <c r="K102" i="66"/>
  <c r="L102" i="66"/>
  <c r="K103" i="66"/>
  <c r="L103" i="66"/>
  <c r="K104" i="66"/>
  <c r="L104" i="66"/>
  <c r="K105" i="66"/>
  <c r="L105" i="66"/>
  <c r="K106" i="66"/>
  <c r="L106" i="66"/>
  <c r="K107" i="66"/>
  <c r="L107" i="66"/>
  <c r="K108" i="66"/>
  <c r="L108" i="66"/>
  <c r="K109" i="66"/>
  <c r="L109" i="66"/>
  <c r="K110" i="66"/>
  <c r="L110" i="66"/>
  <c r="K111" i="66"/>
  <c r="L111" i="66"/>
  <c r="K112" i="66"/>
  <c r="L112" i="66"/>
  <c r="K113" i="66"/>
  <c r="L113" i="66"/>
  <c r="K114" i="66"/>
  <c r="L114" i="66"/>
  <c r="K115" i="66"/>
  <c r="L115" i="66"/>
  <c r="K116" i="66"/>
  <c r="L116" i="66"/>
  <c r="K117" i="66"/>
  <c r="L117" i="66"/>
  <c r="K118" i="66"/>
  <c r="L118" i="66"/>
  <c r="K119" i="66"/>
  <c r="L119" i="66"/>
  <c r="K120" i="66"/>
  <c r="L120" i="66"/>
  <c r="K121" i="66"/>
  <c r="L121" i="66"/>
  <c r="K122" i="66"/>
  <c r="L122" i="66"/>
  <c r="K123" i="66"/>
  <c r="L123" i="66"/>
  <c r="K124" i="66"/>
  <c r="L124" i="66"/>
  <c r="K125" i="66"/>
  <c r="L125" i="66"/>
  <c r="K126" i="66"/>
  <c r="L126" i="66"/>
  <c r="K127" i="66"/>
  <c r="L127" i="66"/>
  <c r="K128" i="66"/>
  <c r="L128" i="66"/>
  <c r="K129" i="66"/>
  <c r="L129" i="66"/>
  <c r="K130" i="66"/>
  <c r="L130" i="66"/>
  <c r="K131" i="66"/>
  <c r="L131" i="66"/>
  <c r="K132" i="66"/>
  <c r="L132" i="66"/>
  <c r="K133" i="66"/>
  <c r="L133" i="66"/>
  <c r="K134" i="66"/>
  <c r="L134" i="66"/>
  <c r="K135" i="66"/>
  <c r="L135" i="66"/>
  <c r="K136" i="66"/>
  <c r="L136" i="66"/>
  <c r="K137" i="66"/>
  <c r="L137" i="66"/>
  <c r="K138" i="66"/>
  <c r="L138" i="66"/>
  <c r="K139" i="66"/>
  <c r="L139" i="66"/>
  <c r="K140" i="66"/>
  <c r="L140" i="66"/>
  <c r="K141" i="66"/>
  <c r="L141" i="66"/>
  <c r="K142" i="66"/>
  <c r="L142" i="66"/>
  <c r="K143" i="66"/>
  <c r="L143" i="66"/>
  <c r="K144" i="66"/>
  <c r="L144" i="66"/>
  <c r="K145" i="66"/>
  <c r="L145" i="66"/>
  <c r="K146" i="66"/>
  <c r="L146" i="66"/>
  <c r="K147" i="66"/>
  <c r="L147" i="66"/>
  <c r="K148" i="66"/>
  <c r="L148" i="66"/>
  <c r="K149" i="66"/>
  <c r="L149" i="66"/>
  <c r="AJ12" i="76" l="1"/>
  <c r="G121" i="76" s="1"/>
  <c r="AJ13" i="76"/>
  <c r="AJ14" i="76"/>
  <c r="E123" i="76" s="1"/>
  <c r="AJ15" i="76"/>
  <c r="AJ16" i="76"/>
  <c r="G125" i="76" s="1"/>
  <c r="AJ17" i="76"/>
  <c r="F126" i="76" s="1"/>
  <c r="AJ18" i="76"/>
  <c r="F127" i="76" s="1"/>
  <c r="AJ19" i="76"/>
  <c r="F128" i="76" s="1"/>
  <c r="AJ20" i="76"/>
  <c r="G129" i="76" s="1"/>
  <c r="AJ21" i="76"/>
  <c r="AJ22" i="76"/>
  <c r="E131" i="76" s="1"/>
  <c r="AJ23" i="76"/>
  <c r="AJ24" i="76"/>
  <c r="F133" i="76" s="1"/>
  <c r="AJ25" i="76"/>
  <c r="E134" i="76" s="1"/>
  <c r="AJ26" i="76"/>
  <c r="G135" i="76" s="1"/>
  <c r="AJ27" i="76"/>
  <c r="G136" i="76" s="1"/>
  <c r="AJ28" i="76"/>
  <c r="G137" i="76" s="1"/>
  <c r="AJ29" i="76"/>
  <c r="AJ30" i="76"/>
  <c r="G139" i="76" s="1"/>
  <c r="AJ31" i="76"/>
  <c r="AJ32" i="76"/>
  <c r="G141" i="76" s="1"/>
  <c r="AJ33" i="76"/>
  <c r="G142" i="76" s="1"/>
  <c r="AJ11" i="76"/>
  <c r="F120" i="76" s="1"/>
  <c r="F124" i="76"/>
  <c r="G132" i="76"/>
  <c r="G140" i="76"/>
  <c r="G122" i="76"/>
  <c r="G126" i="76"/>
  <c r="G130" i="76"/>
  <c r="G134" i="76"/>
  <c r="G138" i="76"/>
  <c r="E122" i="76"/>
  <c r="F122" i="76"/>
  <c r="D123" i="76"/>
  <c r="E124" i="76"/>
  <c r="F125" i="76"/>
  <c r="E126" i="76"/>
  <c r="E129" i="76"/>
  <c r="F130" i="76"/>
  <c r="F131" i="76"/>
  <c r="F132" i="76"/>
  <c r="E133" i="76"/>
  <c r="F137" i="76"/>
  <c r="E138" i="76"/>
  <c r="F138" i="76"/>
  <c r="F139" i="76"/>
  <c r="F140" i="76"/>
  <c r="F142" i="76" l="1"/>
  <c r="F136" i="76"/>
  <c r="E142" i="76"/>
  <c r="E128" i="76"/>
  <c r="E141" i="76"/>
  <c r="F134" i="76"/>
  <c r="E127" i="76"/>
  <c r="E135" i="76"/>
  <c r="F141" i="76"/>
  <c r="E139" i="76"/>
  <c r="E137" i="76"/>
  <c r="F129" i="76"/>
  <c r="D127" i="76"/>
  <c r="E125" i="76"/>
  <c r="G133" i="76"/>
  <c r="G131" i="76"/>
  <c r="F123" i="76"/>
  <c r="F135" i="76"/>
  <c r="F121" i="76"/>
  <c r="E136" i="76"/>
  <c r="D124" i="76"/>
  <c r="D140" i="76"/>
  <c r="D139" i="76"/>
  <c r="D136" i="76"/>
  <c r="D135" i="76"/>
  <c r="D132" i="76"/>
  <c r="D131" i="76"/>
  <c r="G128" i="76"/>
  <c r="G127" i="76"/>
  <c r="G124" i="76"/>
  <c r="G123" i="76"/>
  <c r="E140" i="76"/>
  <c r="E132" i="76"/>
  <c r="D128" i="76"/>
  <c r="D142" i="76"/>
  <c r="D141" i="76"/>
  <c r="D138" i="76"/>
  <c r="D137" i="76"/>
  <c r="D134" i="76"/>
  <c r="D133" i="76"/>
  <c r="D130" i="76"/>
  <c r="D129" i="76"/>
  <c r="D126" i="76"/>
  <c r="D125" i="76"/>
  <c r="D122" i="76"/>
  <c r="D121" i="76"/>
  <c r="E130" i="76"/>
  <c r="E121" i="76"/>
  <c r="G120" i="76"/>
  <c r="E120" i="76"/>
  <c r="H120" i="76"/>
  <c r="D120" i="76"/>
  <c r="B48" i="83"/>
  <c r="B49" i="83"/>
  <c r="B50" i="83"/>
  <c r="B51" i="83"/>
  <c r="B52" i="83"/>
  <c r="B53" i="83"/>
  <c r="B54" i="83"/>
  <c r="B47" i="83"/>
  <c r="B41" i="83"/>
  <c r="B42" i="83"/>
  <c r="B30" i="83"/>
  <c r="B31" i="83"/>
  <c r="B32" i="83"/>
  <c r="B33" i="83"/>
  <c r="B34" i="83"/>
  <c r="B35" i="83"/>
  <c r="B36" i="83"/>
  <c r="B37" i="83"/>
  <c r="B38" i="83"/>
  <c r="B39" i="83"/>
  <c r="B40" i="83"/>
  <c r="B29" i="83"/>
  <c r="AB150" i="66"/>
  <c r="AB151" i="66"/>
  <c r="AB152" i="66"/>
  <c r="AB153" i="66"/>
  <c r="C7" i="90" l="1"/>
  <c r="D7" i="90"/>
  <c r="BD34" i="74" l="1"/>
  <c r="AJ9" i="69"/>
  <c r="AK9" i="69" s="1"/>
  <c r="AJ10" i="69"/>
  <c r="AK10" i="69"/>
  <c r="AJ11" i="69"/>
  <c r="AK11" i="69"/>
  <c r="AJ12" i="69"/>
  <c r="AK12" i="69" s="1"/>
  <c r="AJ13" i="69"/>
  <c r="AK13" i="69" s="1"/>
  <c r="AJ14" i="69"/>
  <c r="AK14" i="69"/>
  <c r="AJ15" i="69"/>
  <c r="AK15" i="69"/>
  <c r="AJ16" i="69"/>
  <c r="AK16" i="69" s="1"/>
  <c r="AJ17" i="69"/>
  <c r="AK17" i="69" s="1"/>
  <c r="AJ18" i="69"/>
  <c r="AK18" i="69"/>
  <c r="AJ19" i="69"/>
  <c r="AK19" i="69"/>
  <c r="AJ20" i="69"/>
  <c r="AK20" i="69" s="1"/>
  <c r="AJ21" i="69"/>
  <c r="AK21" i="69" s="1"/>
  <c r="AJ22" i="69"/>
  <c r="AK22" i="69"/>
  <c r="AJ23" i="69"/>
  <c r="AK23" i="69"/>
  <c r="AJ24" i="69"/>
  <c r="AK24" i="69" s="1"/>
  <c r="AJ25" i="69"/>
  <c r="AK25" i="69" s="1"/>
  <c r="AJ26" i="69"/>
  <c r="AK26" i="69"/>
  <c r="AJ27" i="69"/>
  <c r="AK27" i="69"/>
  <c r="AJ28" i="69"/>
  <c r="AK28" i="69" s="1"/>
  <c r="AJ29" i="69"/>
  <c r="AK29" i="69" s="1"/>
  <c r="AJ30" i="69"/>
  <c r="AK30" i="69"/>
  <c r="AJ31" i="69"/>
  <c r="AK31" i="69"/>
  <c r="AJ32" i="69"/>
  <c r="AK32" i="69" s="1"/>
  <c r="AJ33" i="69"/>
  <c r="AK33" i="69" s="1"/>
  <c r="AJ34" i="69"/>
  <c r="AK34" i="69"/>
  <c r="AJ35" i="69"/>
  <c r="AK35" i="69"/>
  <c r="AJ36" i="69"/>
  <c r="AK36" i="69" s="1"/>
  <c r="AJ37" i="69"/>
  <c r="AK37" i="69" s="1"/>
  <c r="AJ38" i="69"/>
  <c r="AK38" i="69"/>
  <c r="AJ39" i="69"/>
  <c r="AK39" i="69"/>
  <c r="AJ40" i="69"/>
  <c r="AK40" i="69" s="1"/>
  <c r="AJ41" i="69"/>
  <c r="AK41" i="69" s="1"/>
  <c r="AJ42" i="69"/>
  <c r="AK42" i="69"/>
  <c r="AJ43" i="69"/>
  <c r="AK43" i="69"/>
  <c r="AJ44" i="69"/>
  <c r="AK44" i="69" s="1"/>
  <c r="AJ45" i="69"/>
  <c r="AK45" i="69" s="1"/>
  <c r="AJ46" i="69"/>
  <c r="AK46" i="69"/>
  <c r="AJ47" i="69"/>
  <c r="AK47" i="69"/>
  <c r="AJ48" i="69"/>
  <c r="AK48" i="69" s="1"/>
  <c r="AJ49" i="69"/>
  <c r="AK49" i="69" s="1"/>
  <c r="AJ50" i="69"/>
  <c r="AK50" i="69"/>
  <c r="AJ51" i="69"/>
  <c r="AK51" i="69"/>
  <c r="AJ52" i="69"/>
  <c r="AK52" i="69"/>
  <c r="AJ53" i="69"/>
  <c r="AK53" i="69"/>
  <c r="AJ54" i="69"/>
  <c r="AK54" i="69"/>
  <c r="AJ55" i="69"/>
  <c r="AK55" i="69"/>
  <c r="AJ56" i="69"/>
  <c r="AK56" i="69"/>
  <c r="AJ57" i="69"/>
  <c r="AK57" i="69"/>
  <c r="AJ58" i="69"/>
  <c r="AK58" i="69"/>
  <c r="AJ59" i="69"/>
  <c r="AK59" i="69"/>
  <c r="AJ60" i="69"/>
  <c r="AK60" i="69"/>
  <c r="AJ61" i="69"/>
  <c r="AK61" i="69"/>
  <c r="AJ62" i="69"/>
  <c r="AK62" i="69"/>
  <c r="AJ63" i="69"/>
  <c r="AK63" i="69"/>
  <c r="AJ64" i="69"/>
  <c r="AK64" i="69"/>
  <c r="AJ65" i="69"/>
  <c r="AK65" i="69"/>
  <c r="AJ66" i="69"/>
  <c r="AK66" i="69"/>
  <c r="AJ67" i="69"/>
  <c r="AK67" i="69"/>
  <c r="AJ68" i="69"/>
  <c r="AK68" i="69"/>
  <c r="AJ69" i="69"/>
  <c r="AK69" i="69"/>
  <c r="AJ70" i="69"/>
  <c r="AK70" i="69"/>
  <c r="AJ71" i="69"/>
  <c r="AK71" i="69"/>
  <c r="AJ72" i="69"/>
  <c r="AK72" i="69"/>
  <c r="AJ73" i="69"/>
  <c r="AK73" i="69"/>
  <c r="AJ74" i="69"/>
  <c r="AK74" i="69"/>
  <c r="AJ75" i="69"/>
  <c r="AK75" i="69"/>
  <c r="AJ76" i="69"/>
  <c r="AK76" i="69"/>
  <c r="AJ77" i="69"/>
  <c r="AK77" i="69"/>
  <c r="AJ78" i="69"/>
  <c r="AK78" i="69"/>
  <c r="AJ79" i="69"/>
  <c r="AK79" i="69"/>
  <c r="AJ80" i="69"/>
  <c r="AK80" i="69"/>
  <c r="AJ81" i="69"/>
  <c r="AK81" i="69"/>
  <c r="AJ82" i="69"/>
  <c r="AK82" i="69"/>
  <c r="AJ83" i="69"/>
  <c r="AK83" i="69"/>
  <c r="AJ84" i="69"/>
  <c r="AK84" i="69"/>
  <c r="AJ85" i="69"/>
  <c r="AK85" i="69"/>
  <c r="AJ86" i="69"/>
  <c r="AK86" i="69"/>
  <c r="AJ87" i="69"/>
  <c r="AK87" i="69"/>
  <c r="AJ88" i="69"/>
  <c r="AK88" i="69"/>
  <c r="AJ89" i="69"/>
  <c r="AK89" i="69"/>
  <c r="AJ90" i="69"/>
  <c r="AK90" i="69"/>
  <c r="AJ91" i="69"/>
  <c r="AK91" i="69"/>
  <c r="AJ92" i="69"/>
  <c r="AK92" i="69"/>
  <c r="AJ93" i="69"/>
  <c r="AK93" i="69"/>
  <c r="AJ94" i="69"/>
  <c r="AK94" i="69"/>
  <c r="AJ95" i="69"/>
  <c r="AK95" i="69"/>
  <c r="AJ96" i="69"/>
  <c r="AK96" i="69"/>
  <c r="AJ97" i="69"/>
  <c r="AK97" i="69"/>
  <c r="AJ98" i="69"/>
  <c r="AK98" i="69"/>
  <c r="AJ99" i="69"/>
  <c r="AK99" i="69"/>
  <c r="AJ100" i="69"/>
  <c r="AK100" i="69"/>
  <c r="AJ101" i="69"/>
  <c r="AK101" i="69"/>
  <c r="AJ102" i="69"/>
  <c r="AK102" i="69"/>
  <c r="AJ103" i="69"/>
  <c r="AK103" i="69"/>
  <c r="AJ104" i="69"/>
  <c r="AK104" i="69"/>
  <c r="AJ105" i="69"/>
  <c r="AK105" i="69"/>
  <c r="AJ106" i="69"/>
  <c r="AK106" i="69"/>
  <c r="AJ107" i="69"/>
  <c r="AK107" i="69"/>
  <c r="AJ108" i="69"/>
  <c r="AK108" i="69"/>
  <c r="AJ109" i="69"/>
  <c r="AK109" i="69"/>
  <c r="AJ110" i="69"/>
  <c r="AK110" i="69"/>
  <c r="AJ111" i="69"/>
  <c r="AK111" i="69"/>
  <c r="AJ112" i="69"/>
  <c r="AK112" i="69"/>
  <c r="AJ113" i="69"/>
  <c r="AK113" i="69"/>
  <c r="AJ114" i="69"/>
  <c r="AK114" i="69"/>
  <c r="AJ115" i="69"/>
  <c r="AK115" i="69"/>
  <c r="AJ116" i="69"/>
  <c r="AK116" i="69"/>
  <c r="AJ117" i="69"/>
  <c r="AK117" i="69"/>
  <c r="AJ118" i="69"/>
  <c r="AK118" i="69"/>
  <c r="AJ119" i="69"/>
  <c r="AK119" i="69"/>
  <c r="AJ120" i="69"/>
  <c r="AK120" i="69"/>
  <c r="AJ121" i="69"/>
  <c r="AK121" i="69"/>
  <c r="AJ122" i="69"/>
  <c r="AK122" i="69"/>
  <c r="AJ123" i="69"/>
  <c r="AK123" i="69"/>
  <c r="AJ124" i="69"/>
  <c r="AK124" i="69"/>
  <c r="AJ125" i="69"/>
  <c r="AK125" i="69"/>
  <c r="AJ126" i="69"/>
  <c r="AK126" i="69"/>
  <c r="AJ127" i="69"/>
  <c r="AK127" i="69"/>
  <c r="AJ128" i="69"/>
  <c r="AK128" i="69"/>
  <c r="AJ129" i="69"/>
  <c r="AK129" i="69"/>
  <c r="AJ130" i="69"/>
  <c r="AK130" i="69"/>
  <c r="AJ131" i="69"/>
  <c r="AK131" i="69"/>
  <c r="AJ132" i="69"/>
  <c r="AK132" i="69"/>
  <c r="AJ133" i="69"/>
  <c r="AK133" i="69"/>
  <c r="AJ134" i="69"/>
  <c r="AK134" i="69"/>
  <c r="AJ135" i="69"/>
  <c r="AK135" i="69"/>
  <c r="AJ136" i="69"/>
  <c r="AK136" i="69"/>
  <c r="AJ137" i="69"/>
  <c r="AK137" i="69" s="1"/>
  <c r="AJ138" i="69"/>
  <c r="AK138" i="69"/>
  <c r="AJ139" i="69"/>
  <c r="AK139" i="69" s="1"/>
  <c r="AJ140" i="69"/>
  <c r="AK140" i="69"/>
  <c r="AJ141" i="69"/>
  <c r="AK141" i="69" s="1"/>
  <c r="AJ142" i="69"/>
  <c r="AK142" i="69"/>
  <c r="AJ143" i="69"/>
  <c r="AK143" i="69" s="1"/>
  <c r="AJ144" i="69"/>
  <c r="AK144" i="69"/>
  <c r="AJ145" i="69"/>
  <c r="AK145" i="69" s="1"/>
  <c r="AJ146" i="69"/>
  <c r="AK146" i="69"/>
  <c r="AJ147" i="69"/>
  <c r="AK147" i="69" s="1"/>
  <c r="AJ148" i="69"/>
  <c r="AK148" i="69"/>
  <c r="AJ149" i="69"/>
  <c r="AK149" i="69" s="1"/>
  <c r="AJ150" i="69"/>
  <c r="AK150" i="69"/>
  <c r="AJ151" i="69"/>
  <c r="AK151" i="69" s="1"/>
  <c r="AJ152" i="69"/>
  <c r="AK152" i="69"/>
  <c r="AJ153" i="69"/>
  <c r="AK153" i="69" s="1"/>
  <c r="AJ154" i="69"/>
  <c r="AK154" i="69"/>
  <c r="AJ155" i="69"/>
  <c r="AK155" i="69" s="1"/>
  <c r="AJ156" i="69"/>
  <c r="AK156" i="69"/>
  <c r="AJ157" i="69"/>
  <c r="AK157" i="69" s="1"/>
  <c r="AJ158" i="69"/>
  <c r="AK158" i="69"/>
  <c r="AJ159" i="69"/>
  <c r="AK159" i="69" s="1"/>
  <c r="AJ160" i="69"/>
  <c r="AK160" i="69"/>
  <c r="AJ161" i="69"/>
  <c r="AK161" i="69" s="1"/>
  <c r="AJ162" i="69"/>
  <c r="AK162" i="69"/>
  <c r="AJ163" i="69"/>
  <c r="AK163" i="69" s="1"/>
  <c r="AJ164" i="69"/>
  <c r="AK164" i="69"/>
  <c r="AJ165" i="69"/>
  <c r="AK165" i="69" s="1"/>
  <c r="AJ166" i="69"/>
  <c r="AK166" i="69"/>
  <c r="AJ167" i="69"/>
  <c r="AK167" i="69" s="1"/>
  <c r="AJ168" i="69"/>
  <c r="AK168" i="69"/>
  <c r="AJ169" i="69"/>
  <c r="AK169" i="69" s="1"/>
  <c r="AJ170" i="69"/>
  <c r="AK170" i="69"/>
  <c r="AJ171" i="69"/>
  <c r="AK171" i="69" s="1"/>
  <c r="AJ172" i="69"/>
  <c r="AK172" i="69"/>
  <c r="AJ173" i="69"/>
  <c r="AK173" i="69" s="1"/>
  <c r="AJ174" i="69"/>
  <c r="AK174" i="69"/>
  <c r="AJ175" i="69"/>
  <c r="AK175" i="69" s="1"/>
  <c r="AJ176" i="69"/>
  <c r="AK176" i="69"/>
  <c r="AJ177" i="69"/>
  <c r="AK177" i="69" s="1"/>
  <c r="AJ178" i="69"/>
  <c r="AK178" i="69"/>
  <c r="AJ179" i="69"/>
  <c r="AK179" i="69" s="1"/>
  <c r="AI22" i="87" l="1"/>
  <c r="AG22" i="87"/>
  <c r="AF22" i="87"/>
  <c r="AH22" i="87"/>
  <c r="AJ22" i="87"/>
  <c r="AG38" i="87"/>
  <c r="AF38" i="87"/>
  <c r="AH38" i="87"/>
  <c r="AJ38" i="87"/>
  <c r="AI38" i="87"/>
  <c r="AG58" i="87"/>
  <c r="AH58" i="87"/>
  <c r="AI58" i="87"/>
  <c r="AJ58" i="87"/>
  <c r="AF58" i="87"/>
  <c r="AF17" i="87"/>
  <c r="AJ17" i="87"/>
  <c r="AH17" i="87"/>
  <c r="AG17" i="87"/>
  <c r="AI17" i="87"/>
  <c r="AF33" i="87"/>
  <c r="AJ33" i="87"/>
  <c r="AH33" i="87"/>
  <c r="AG33" i="87"/>
  <c r="AI33" i="87"/>
  <c r="AH49" i="87"/>
  <c r="AI49" i="87"/>
  <c r="AF49" i="87"/>
  <c r="AG49" i="87"/>
  <c r="AJ49" i="87"/>
  <c r="AH65" i="87"/>
  <c r="AI65" i="87"/>
  <c r="AF65" i="87"/>
  <c r="AG65" i="87"/>
  <c r="AJ65" i="87"/>
  <c r="AG20" i="87"/>
  <c r="AI20" i="87"/>
  <c r="AH20" i="87"/>
  <c r="AJ20" i="87"/>
  <c r="AF20" i="87"/>
  <c r="AG36" i="87"/>
  <c r="AI36" i="87"/>
  <c r="AH36" i="87"/>
  <c r="AJ36" i="87"/>
  <c r="AF36" i="87"/>
  <c r="AH52" i="87"/>
  <c r="AI52" i="87"/>
  <c r="AF52" i="87"/>
  <c r="AG52" i="87"/>
  <c r="AJ52" i="87"/>
  <c r="AI68" i="87"/>
  <c r="AF68" i="87"/>
  <c r="AJ68" i="87"/>
  <c r="AG68" i="87"/>
  <c r="AH68" i="87"/>
  <c r="AF71" i="87"/>
  <c r="AJ71" i="87"/>
  <c r="AG71" i="87"/>
  <c r="AI71" i="87"/>
  <c r="AH71" i="87"/>
  <c r="AF50" i="87"/>
  <c r="AG50" i="87"/>
  <c r="AI50" i="87"/>
  <c r="AH50" i="87"/>
  <c r="AJ50" i="87"/>
  <c r="AH23" i="87"/>
  <c r="AF23" i="87"/>
  <c r="AJ23" i="87"/>
  <c r="AI23" i="87"/>
  <c r="AG23" i="87"/>
  <c r="AF39" i="87"/>
  <c r="AJ39" i="87"/>
  <c r="AG39" i="87"/>
  <c r="AI39" i="87"/>
  <c r="AH39" i="87"/>
  <c r="AF55" i="87"/>
  <c r="AJ55" i="87"/>
  <c r="AG55" i="87"/>
  <c r="AH55" i="87"/>
  <c r="AI55" i="87"/>
  <c r="AI18" i="87"/>
  <c r="AG18" i="87"/>
  <c r="AJ18" i="87"/>
  <c r="AF18" i="87"/>
  <c r="AH18" i="87"/>
  <c r="AI26" i="87"/>
  <c r="AG26" i="87"/>
  <c r="AJ26" i="87"/>
  <c r="AH26" i="87"/>
  <c r="AF26" i="87"/>
  <c r="AG42" i="87"/>
  <c r="AH42" i="87"/>
  <c r="AI42" i="87"/>
  <c r="AF42" i="87"/>
  <c r="AJ42" i="87"/>
  <c r="AG62" i="87"/>
  <c r="AH62" i="87"/>
  <c r="AF62" i="87"/>
  <c r="AJ62" i="87"/>
  <c r="AI62" i="87"/>
  <c r="AF21" i="87"/>
  <c r="AJ21" i="87"/>
  <c r="AH21" i="87"/>
  <c r="AI21" i="87"/>
  <c r="AG21" i="87"/>
  <c r="AF37" i="87"/>
  <c r="AJ37" i="87"/>
  <c r="AH37" i="87"/>
  <c r="AI37" i="87"/>
  <c r="AG37" i="87"/>
  <c r="AH53" i="87"/>
  <c r="AI53" i="87"/>
  <c r="AG53" i="87"/>
  <c r="AF53" i="87"/>
  <c r="AJ53" i="87"/>
  <c r="AH69" i="87"/>
  <c r="AI69" i="87"/>
  <c r="AJ69" i="87"/>
  <c r="AG69" i="87"/>
  <c r="AF69" i="87"/>
  <c r="AG24" i="87"/>
  <c r="AI24" i="87"/>
  <c r="AF24" i="87"/>
  <c r="AJ24" i="87"/>
  <c r="AH24" i="87"/>
  <c r="AI40" i="87"/>
  <c r="AJ40" i="87"/>
  <c r="AG40" i="87"/>
  <c r="AH40" i="87"/>
  <c r="AF40" i="87"/>
  <c r="AI56" i="87"/>
  <c r="AF56" i="87"/>
  <c r="AJ56" i="87"/>
  <c r="AG56" i="87"/>
  <c r="AH56" i="87"/>
  <c r="AH11" i="87"/>
  <c r="AF11" i="87"/>
  <c r="AJ11" i="87"/>
  <c r="AG11" i="87"/>
  <c r="AI11" i="87"/>
  <c r="AH27" i="87"/>
  <c r="AF27" i="87"/>
  <c r="AJ27" i="87"/>
  <c r="AG27" i="87"/>
  <c r="AI27" i="87"/>
  <c r="AF43" i="87"/>
  <c r="AJ43" i="87"/>
  <c r="AI43" i="87"/>
  <c r="AG43" i="87"/>
  <c r="AH43" i="87"/>
  <c r="AF59" i="87"/>
  <c r="AJ59" i="87"/>
  <c r="AG59" i="87"/>
  <c r="AH59" i="87"/>
  <c r="AI59" i="87"/>
  <c r="AI14" i="87"/>
  <c r="AG14" i="87"/>
  <c r="AF14" i="87"/>
  <c r="AH14" i="87"/>
  <c r="AJ14" i="87"/>
  <c r="AI30" i="87"/>
  <c r="AG30" i="87"/>
  <c r="AF30" i="87"/>
  <c r="AH30" i="87"/>
  <c r="AJ30" i="87"/>
  <c r="AG46" i="87"/>
  <c r="AI46" i="87"/>
  <c r="AF46" i="87"/>
  <c r="AJ46" i="87"/>
  <c r="AH46" i="87"/>
  <c r="AF66" i="87"/>
  <c r="AG66" i="87"/>
  <c r="AH66" i="87"/>
  <c r="AI66" i="87"/>
  <c r="AJ66" i="87"/>
  <c r="AF9" i="87"/>
  <c r="AJ9" i="87"/>
  <c r="AH9" i="87"/>
  <c r="AG9" i="87"/>
  <c r="AI9" i="87"/>
  <c r="AF25" i="87"/>
  <c r="AJ25" i="87"/>
  <c r="AH25" i="87"/>
  <c r="AG25" i="87"/>
  <c r="AI25" i="87"/>
  <c r="AH41" i="87"/>
  <c r="AI41" i="87"/>
  <c r="AG41" i="87"/>
  <c r="AF41" i="87"/>
  <c r="AJ41" i="87"/>
  <c r="AG57" i="87"/>
  <c r="AH57" i="87"/>
  <c r="AI57" i="87"/>
  <c r="AJ57" i="87"/>
  <c r="AF57" i="87"/>
  <c r="AG12" i="87"/>
  <c r="AI12" i="87"/>
  <c r="AH12" i="87"/>
  <c r="AF12" i="87"/>
  <c r="AJ12" i="87"/>
  <c r="AG28" i="87"/>
  <c r="AI28" i="87"/>
  <c r="AH28" i="87"/>
  <c r="AF28" i="87"/>
  <c r="AJ28" i="87"/>
  <c r="AH44" i="87"/>
  <c r="AI44" i="87"/>
  <c r="AF44" i="87"/>
  <c r="AJ44" i="87"/>
  <c r="AG44" i="87"/>
  <c r="AH60" i="87"/>
  <c r="AI60" i="87"/>
  <c r="AF60" i="87"/>
  <c r="AJ60" i="87"/>
  <c r="AG60" i="87"/>
  <c r="AH15" i="87"/>
  <c r="AF15" i="87"/>
  <c r="AJ15" i="87"/>
  <c r="AI15" i="87"/>
  <c r="AG15" i="87"/>
  <c r="AH31" i="87"/>
  <c r="AF31" i="87"/>
  <c r="AJ31" i="87"/>
  <c r="AI31" i="87"/>
  <c r="AG31" i="87"/>
  <c r="AF47" i="87"/>
  <c r="AJ47" i="87"/>
  <c r="AG47" i="87"/>
  <c r="AI47" i="87"/>
  <c r="AH47" i="87"/>
  <c r="AI63" i="87"/>
  <c r="AF63" i="87"/>
  <c r="AJ63" i="87"/>
  <c r="AG63" i="87"/>
  <c r="AH63" i="87"/>
  <c r="AI34" i="87"/>
  <c r="AG34" i="87"/>
  <c r="AJ34" i="87"/>
  <c r="AH34" i="87"/>
  <c r="AF34" i="87"/>
  <c r="AF54" i="87"/>
  <c r="AG54" i="87"/>
  <c r="AH54" i="87"/>
  <c r="AI54" i="87"/>
  <c r="AJ54" i="87"/>
  <c r="AF70" i="87"/>
  <c r="AG70" i="87"/>
  <c r="AH70" i="87"/>
  <c r="AI70" i="87"/>
  <c r="AJ70" i="87"/>
  <c r="AF13" i="87"/>
  <c r="AJ13" i="87"/>
  <c r="AH13" i="87"/>
  <c r="AI13" i="87"/>
  <c r="AG13" i="87"/>
  <c r="AF29" i="87"/>
  <c r="AJ29" i="87"/>
  <c r="AH29" i="87"/>
  <c r="AI29" i="87"/>
  <c r="AG29" i="87"/>
  <c r="AH45" i="87"/>
  <c r="AI45" i="87"/>
  <c r="AF45" i="87"/>
  <c r="AG45" i="87"/>
  <c r="AJ45" i="87"/>
  <c r="AH61" i="87"/>
  <c r="AJ61" i="87"/>
  <c r="AI61" i="87"/>
  <c r="AF61" i="87"/>
  <c r="AG61" i="87"/>
  <c r="AG16" i="87"/>
  <c r="AI16" i="87"/>
  <c r="AF16" i="87"/>
  <c r="AJ16" i="87"/>
  <c r="AH16" i="87"/>
  <c r="AG32" i="87"/>
  <c r="AI32" i="87"/>
  <c r="AF32" i="87"/>
  <c r="AJ32" i="87"/>
  <c r="AH32" i="87"/>
  <c r="AI48" i="87"/>
  <c r="AF48" i="87"/>
  <c r="AJ48" i="87"/>
  <c r="AH48" i="87"/>
  <c r="AG48" i="87"/>
  <c r="AI64" i="87"/>
  <c r="AJ64" i="87"/>
  <c r="AF64" i="87"/>
  <c r="AG64" i="87"/>
  <c r="AH64" i="87"/>
  <c r="AI10" i="87"/>
  <c r="AG10" i="87"/>
  <c r="AJ10" i="87"/>
  <c r="AH10" i="87"/>
  <c r="AF10" i="87"/>
  <c r="AH19" i="87"/>
  <c r="AF19" i="87"/>
  <c r="AJ19" i="87"/>
  <c r="AG19" i="87"/>
  <c r="AI19" i="87"/>
  <c r="AH35" i="87"/>
  <c r="AF35" i="87"/>
  <c r="AJ35" i="87"/>
  <c r="AG35" i="87"/>
  <c r="AI35" i="87"/>
  <c r="AF51" i="87"/>
  <c r="AJ51" i="87"/>
  <c r="AG51" i="87"/>
  <c r="AI51" i="87"/>
  <c r="AH51" i="87"/>
  <c r="AF67" i="87"/>
  <c r="AJ67" i="87"/>
  <c r="AI67" i="87"/>
  <c r="AG67" i="87"/>
  <c r="AH67" i="87"/>
  <c r="I4" i="90"/>
  <c r="I5" i="90"/>
  <c r="I6" i="90"/>
  <c r="H5" i="90"/>
  <c r="H6" i="90"/>
  <c r="H4" i="90"/>
  <c r="E5" i="90"/>
  <c r="J5" i="90" s="1"/>
  <c r="E6" i="90"/>
  <c r="J6" i="90" s="1"/>
  <c r="E4" i="90"/>
  <c r="J4" i="90" l="1"/>
  <c r="E7" i="90"/>
  <c r="L91" i="79" l="1"/>
  <c r="M91" i="79" s="1"/>
  <c r="L92" i="79"/>
  <c r="M92" i="79"/>
  <c r="L93" i="79"/>
  <c r="M93" i="79" s="1"/>
  <c r="L94" i="79"/>
  <c r="M94" i="79"/>
  <c r="L95" i="79"/>
  <c r="M95" i="79"/>
  <c r="L96" i="79"/>
  <c r="M96" i="79"/>
  <c r="L97" i="79"/>
  <c r="M97" i="79"/>
  <c r="AD41" i="79"/>
  <c r="AE41" i="79" s="1"/>
  <c r="AD42" i="79"/>
  <c r="AE42" i="79" s="1"/>
  <c r="AD43" i="79"/>
  <c r="AE43" i="79" s="1"/>
  <c r="AD44" i="79"/>
  <c r="AE44" i="79" s="1"/>
  <c r="AD45" i="79"/>
  <c r="AE45" i="79" s="1"/>
  <c r="AD46" i="79"/>
  <c r="AE46" i="79"/>
  <c r="AD47" i="79"/>
  <c r="AE47" i="79" s="1"/>
  <c r="AD48" i="79"/>
  <c r="AE48" i="79" s="1"/>
  <c r="AD49" i="79"/>
  <c r="AE49" i="79" s="1"/>
  <c r="AD50" i="79"/>
  <c r="AE50" i="79" s="1"/>
  <c r="AD51" i="79"/>
  <c r="AE51" i="79" s="1"/>
  <c r="AD52" i="79"/>
  <c r="AE52" i="79"/>
  <c r="AD53" i="79"/>
  <c r="AE53" i="79"/>
  <c r="AD54" i="79"/>
  <c r="AE54" i="79"/>
  <c r="AD55" i="79"/>
  <c r="AE55" i="79"/>
  <c r="AD56" i="79"/>
  <c r="AE56" i="79"/>
  <c r="AD57" i="79"/>
  <c r="AE57" i="79"/>
  <c r="AD58" i="79"/>
  <c r="AE58" i="79"/>
  <c r="AD59" i="79"/>
  <c r="AE59" i="79"/>
  <c r="AD60" i="79"/>
  <c r="AE60" i="79"/>
  <c r="AD61" i="79"/>
  <c r="AE61" i="79"/>
  <c r="AD62" i="79"/>
  <c r="AE62" i="79"/>
  <c r="AD63" i="79"/>
  <c r="AE63" i="79"/>
  <c r="AD70" i="79"/>
  <c r="AE70" i="79" s="1"/>
  <c r="AD71" i="79"/>
  <c r="AE71" i="79" s="1"/>
  <c r="AD72" i="79"/>
  <c r="AE72" i="79" s="1"/>
  <c r="AD73" i="79"/>
  <c r="AE73" i="79" s="1"/>
  <c r="AD74" i="79"/>
  <c r="AE74" i="79" s="1"/>
  <c r="AD75" i="79"/>
  <c r="AE75" i="79"/>
  <c r="AD76" i="79"/>
  <c r="AE76" i="79"/>
  <c r="AD77" i="79"/>
  <c r="AE77" i="79"/>
  <c r="AD78" i="79"/>
  <c r="AE78" i="79"/>
  <c r="AD79" i="79"/>
  <c r="AE79" i="79"/>
  <c r="AD80" i="79"/>
  <c r="AE80" i="79"/>
  <c r="L42" i="79"/>
  <c r="M42" i="79" s="1"/>
  <c r="L43" i="79"/>
  <c r="M43" i="79" s="1"/>
  <c r="L44" i="79"/>
  <c r="M44" i="79" s="1"/>
  <c r="L45" i="79"/>
  <c r="M45" i="79"/>
  <c r="L46" i="79"/>
  <c r="M46" i="79" s="1"/>
  <c r="L47" i="79"/>
  <c r="M47" i="79" s="1"/>
  <c r="L48" i="79"/>
  <c r="M48" i="79" s="1"/>
  <c r="L49" i="79"/>
  <c r="M49" i="79"/>
  <c r="L50" i="79"/>
  <c r="M50" i="79" s="1"/>
  <c r="L51" i="79"/>
  <c r="M51" i="79" s="1"/>
  <c r="L52" i="79"/>
  <c r="M52" i="79" s="1"/>
  <c r="L53" i="79"/>
  <c r="M53" i="79"/>
  <c r="L54" i="79"/>
  <c r="M54" i="79"/>
  <c r="L55" i="79"/>
  <c r="M55" i="79"/>
  <c r="L56" i="79"/>
  <c r="M56" i="79"/>
  <c r="L57" i="79"/>
  <c r="M57" i="79"/>
  <c r="L58" i="79"/>
  <c r="M58" i="79"/>
  <c r="L59" i="79"/>
  <c r="M59" i="79"/>
  <c r="L60" i="79"/>
  <c r="M60" i="79"/>
  <c r="L61" i="79"/>
  <c r="M61" i="79"/>
  <c r="L62" i="79"/>
  <c r="M62" i="79"/>
  <c r="L63" i="79"/>
  <c r="M63" i="79"/>
  <c r="L64" i="79"/>
  <c r="M64" i="79"/>
  <c r="L65" i="79"/>
  <c r="M65" i="79"/>
  <c r="L66" i="79"/>
  <c r="M66" i="79"/>
  <c r="AG6" i="78"/>
  <c r="AH6" i="78"/>
  <c r="AG7" i="78"/>
  <c r="AH7" i="78"/>
  <c r="AG8" i="78"/>
  <c r="AH8" i="78"/>
  <c r="AG9" i="78"/>
  <c r="AH9" i="78" s="1"/>
  <c r="AG10" i="78"/>
  <c r="AH10" i="78"/>
  <c r="AG11" i="78"/>
  <c r="AH11" i="78"/>
  <c r="AG12" i="78"/>
  <c r="AH12" i="78"/>
  <c r="AG13" i="78"/>
  <c r="AH13" i="78" s="1"/>
  <c r="AG14" i="78"/>
  <c r="AH14" i="78"/>
  <c r="AG15" i="78"/>
  <c r="AH15" i="78"/>
  <c r="AG16" i="78"/>
  <c r="AH16" i="78"/>
  <c r="AG17" i="78"/>
  <c r="AH17" i="78" s="1"/>
  <c r="AG18" i="78"/>
  <c r="AH18" i="78"/>
  <c r="AG19" i="78"/>
  <c r="AH19" i="78"/>
  <c r="AG20" i="78"/>
  <c r="AH20" i="78"/>
  <c r="AG21" i="78"/>
  <c r="AH21" i="78" s="1"/>
  <c r="AG22" i="78"/>
  <c r="AH22" i="78"/>
  <c r="AG23" i="78"/>
  <c r="AH23" i="78"/>
  <c r="AG24" i="78"/>
  <c r="AH24" i="78"/>
  <c r="AG25" i="78"/>
  <c r="AH25" i="78" s="1"/>
  <c r="AG26" i="78"/>
  <c r="AH26" i="78"/>
  <c r="AG27" i="78"/>
  <c r="AH27" i="78"/>
  <c r="AG28" i="78"/>
  <c r="AH28" i="78"/>
  <c r="AG29" i="78"/>
  <c r="AH29" i="78"/>
  <c r="AG30" i="78"/>
  <c r="AH30" i="78"/>
  <c r="AG31" i="78"/>
  <c r="AH31" i="78"/>
  <c r="AG32" i="78"/>
  <c r="AH32" i="78"/>
  <c r="AG33" i="78"/>
  <c r="AH33" i="78"/>
  <c r="AG34" i="78"/>
  <c r="AH34" i="78"/>
  <c r="AG35" i="78"/>
  <c r="AH35" i="78"/>
  <c r="AG36" i="78"/>
  <c r="AH36" i="78"/>
  <c r="AG37" i="78"/>
  <c r="AH37" i="78"/>
  <c r="AG38" i="78"/>
  <c r="AH38" i="78"/>
  <c r="AG39" i="78"/>
  <c r="AH39" i="78"/>
  <c r="AG40" i="78"/>
  <c r="AH40" i="78"/>
  <c r="AG41" i="78"/>
  <c r="AH41" i="78"/>
  <c r="AG42" i="78"/>
  <c r="AH42" i="78"/>
  <c r="AG43" i="78"/>
  <c r="AH43" i="78"/>
  <c r="AG44" i="78"/>
  <c r="AH44" i="78"/>
  <c r="AG45" i="78"/>
  <c r="AH45" i="78"/>
  <c r="AG46" i="78"/>
  <c r="AH46" i="78"/>
  <c r="AG47" i="78"/>
  <c r="AH47" i="78"/>
  <c r="AG48" i="78"/>
  <c r="AH48" i="78"/>
  <c r="AG49" i="78"/>
  <c r="AH49" i="78"/>
  <c r="AG50" i="78"/>
  <c r="AH50" i="78"/>
  <c r="AG51" i="78"/>
  <c r="AH51" i="78"/>
  <c r="AG52" i="78"/>
  <c r="AH52" i="78"/>
  <c r="AG53" i="78"/>
  <c r="AH53" i="78"/>
  <c r="AG54" i="78"/>
  <c r="AH54" i="78"/>
  <c r="AG55" i="78"/>
  <c r="AH55" i="78"/>
  <c r="AG56" i="78"/>
  <c r="AH56" i="78"/>
  <c r="AG57" i="78"/>
  <c r="AH57" i="78"/>
  <c r="AG58" i="78"/>
  <c r="AH58" i="78"/>
  <c r="AG59" i="78"/>
  <c r="AH59" i="78"/>
  <c r="AG60" i="78"/>
  <c r="AH60" i="78"/>
  <c r="AG61" i="78"/>
  <c r="AH61" i="78"/>
  <c r="AG62" i="78"/>
  <c r="AH62" i="78"/>
  <c r="AG63" i="78"/>
  <c r="AH63" i="78"/>
  <c r="AG64" i="78"/>
  <c r="AH64" i="78"/>
  <c r="AG65" i="78"/>
  <c r="AH65" i="78"/>
  <c r="AG66" i="78"/>
  <c r="AH66" i="78"/>
  <c r="AG67" i="78"/>
  <c r="AH67" i="78"/>
  <c r="AG68" i="78"/>
  <c r="AH68" i="78"/>
  <c r="AG69" i="78"/>
  <c r="AH69" i="78"/>
  <c r="AG70" i="78"/>
  <c r="AH70" i="78"/>
  <c r="AG71" i="78"/>
  <c r="AH71" i="78"/>
  <c r="AG72" i="78"/>
  <c r="AH72" i="78"/>
  <c r="AG73" i="78"/>
  <c r="AH73" i="78"/>
  <c r="AG74" i="78"/>
  <c r="AH74" i="78"/>
  <c r="AG75" i="78"/>
  <c r="AH75" i="78"/>
  <c r="AG76" i="78"/>
  <c r="AH76" i="78"/>
  <c r="AG77" i="78"/>
  <c r="AH77" i="78"/>
  <c r="AG78" i="78"/>
  <c r="AH78" i="78"/>
  <c r="AG79" i="78"/>
  <c r="AH79" i="78"/>
  <c r="AG80" i="78"/>
  <c r="AH80" i="78"/>
  <c r="AG81" i="78"/>
  <c r="AH81" i="78"/>
  <c r="AG82" i="78"/>
  <c r="AH82" i="78"/>
  <c r="AG83" i="78"/>
  <c r="AH83" i="78"/>
  <c r="AG84" i="78"/>
  <c r="AH84" i="78"/>
  <c r="AG85" i="78"/>
  <c r="AH85" i="78"/>
  <c r="AG86" i="78"/>
  <c r="AH86" i="78"/>
  <c r="AG87" i="78"/>
  <c r="AH87" i="78"/>
  <c r="AG88" i="78"/>
  <c r="AH88" i="78"/>
  <c r="AG89" i="78"/>
  <c r="AH89" i="78"/>
  <c r="AG90" i="78"/>
  <c r="AH90" i="78"/>
  <c r="AG91" i="78"/>
  <c r="AH91" i="78"/>
  <c r="AG92" i="78"/>
  <c r="AH92" i="78"/>
  <c r="AG93" i="78"/>
  <c r="AH93" i="78"/>
  <c r="AG94" i="78"/>
  <c r="AH94" i="78"/>
  <c r="AG95" i="78"/>
  <c r="AH95" i="78"/>
  <c r="AG96" i="78"/>
  <c r="AH96" i="78"/>
  <c r="AG97" i="78"/>
  <c r="AH97" i="78"/>
  <c r="AG98" i="78"/>
  <c r="AH98" i="78"/>
  <c r="AG99" i="78"/>
  <c r="AH99" i="78"/>
  <c r="AG100" i="78"/>
  <c r="AH100" i="78"/>
  <c r="AG101" i="78"/>
  <c r="AH101" i="78"/>
  <c r="AG102" i="78"/>
  <c r="AH102" i="78"/>
  <c r="AG103" i="78"/>
  <c r="AH103" i="78"/>
  <c r="AG104" i="78"/>
  <c r="AH104" i="78"/>
  <c r="AG105" i="78"/>
  <c r="AH105" i="78"/>
  <c r="AG106" i="78"/>
  <c r="AH106" i="78"/>
  <c r="AG107" i="78"/>
  <c r="AH107" i="78"/>
  <c r="AG108" i="78"/>
  <c r="AH108" i="78"/>
  <c r="AG109" i="78"/>
  <c r="AH109" i="78"/>
  <c r="AG110" i="78"/>
  <c r="AH110" i="78"/>
  <c r="AG111" i="78"/>
  <c r="AH111" i="78"/>
  <c r="AG112" i="78"/>
  <c r="AH112" i="78"/>
  <c r="AG113" i="78"/>
  <c r="AH113" i="78"/>
  <c r="AG114" i="78"/>
  <c r="AH114" i="78"/>
  <c r="AG115" i="78"/>
  <c r="AH115" i="78"/>
  <c r="AG116" i="78"/>
  <c r="AH116" i="78"/>
  <c r="AG117" i="78"/>
  <c r="AH117" i="78"/>
  <c r="AG118" i="78"/>
  <c r="AH118" i="78"/>
  <c r="AG119" i="78"/>
  <c r="AH119" i="78"/>
  <c r="AG120" i="78"/>
  <c r="AH120" i="78"/>
  <c r="AG121" i="78"/>
  <c r="AH121" i="78"/>
  <c r="AG122" i="78"/>
  <c r="AH122" i="78" s="1"/>
  <c r="AG123" i="78"/>
  <c r="AH123" i="78" s="1"/>
  <c r="AG124" i="78"/>
  <c r="AH124" i="78"/>
  <c r="AG125" i="78"/>
  <c r="AH125" i="78"/>
  <c r="AG126" i="78"/>
  <c r="AH126" i="78" s="1"/>
  <c r="AG127" i="78"/>
  <c r="AH127" i="78" s="1"/>
  <c r="AG128" i="78"/>
  <c r="AH128" i="78"/>
  <c r="AG129" i="78"/>
  <c r="AH129" i="78"/>
  <c r="AG130" i="78"/>
  <c r="AH130" i="78" s="1"/>
  <c r="AG131" i="78"/>
  <c r="AH131" i="78" s="1"/>
  <c r="AG132" i="78"/>
  <c r="AH132" i="78"/>
  <c r="AG133" i="78"/>
  <c r="AH133" i="78"/>
  <c r="AG134" i="78"/>
  <c r="AH134" i="78" s="1"/>
  <c r="AG135" i="78"/>
  <c r="AH135" i="78" s="1"/>
  <c r="AG136" i="78"/>
  <c r="AH136" i="78"/>
  <c r="AG137" i="78"/>
  <c r="AH137" i="78"/>
  <c r="AG138" i="78"/>
  <c r="AH138" i="78" s="1"/>
  <c r="AG139" i="78"/>
  <c r="AH139" i="78" s="1"/>
  <c r="AG140" i="78"/>
  <c r="AH140" i="78"/>
  <c r="AG141" i="78"/>
  <c r="AH141" i="78"/>
  <c r="AG142" i="78"/>
  <c r="AH142" i="78" s="1"/>
  <c r="P6" i="78"/>
  <c r="Q6" i="78"/>
  <c r="P7" i="78"/>
  <c r="Q7" i="78"/>
  <c r="P8" i="78"/>
  <c r="Q8" i="78"/>
  <c r="P9" i="78"/>
  <c r="Q9" i="78" s="1"/>
  <c r="P10" i="78"/>
  <c r="Q10" i="78"/>
  <c r="P11" i="78"/>
  <c r="Q11" i="78"/>
  <c r="P12" i="78"/>
  <c r="Q12" i="78"/>
  <c r="P13" i="78"/>
  <c r="Q13" i="78" s="1"/>
  <c r="P14" i="78"/>
  <c r="Q14" i="78"/>
  <c r="P15" i="78"/>
  <c r="Q15" i="78"/>
  <c r="P16" i="78"/>
  <c r="Q16" i="78"/>
  <c r="P17" i="78"/>
  <c r="Q17" i="78" s="1"/>
  <c r="P18" i="78"/>
  <c r="Q18" i="78"/>
  <c r="P19" i="78"/>
  <c r="Q19" i="78"/>
  <c r="P20" i="78"/>
  <c r="Q20" i="78"/>
  <c r="P21" i="78"/>
  <c r="Q21" i="78" s="1"/>
  <c r="P22" i="78"/>
  <c r="Q22" i="78"/>
  <c r="P23" i="78"/>
  <c r="Q23" i="78"/>
  <c r="P24" i="78"/>
  <c r="Q24" i="78"/>
  <c r="P25" i="78"/>
  <c r="Q25" i="78" s="1"/>
  <c r="P26" i="78"/>
  <c r="Q26" i="78"/>
  <c r="P27" i="78"/>
  <c r="Q27" i="78"/>
  <c r="P28" i="78"/>
  <c r="Q28" i="78"/>
  <c r="P29" i="78"/>
  <c r="Q29" i="78"/>
  <c r="P30" i="78"/>
  <c r="Q30" i="78"/>
  <c r="P31" i="78"/>
  <c r="Q31" i="78"/>
  <c r="P32" i="78"/>
  <c r="Q32" i="78"/>
  <c r="P33" i="78"/>
  <c r="Q33" i="78"/>
  <c r="P34" i="78"/>
  <c r="Q34" i="78"/>
  <c r="P35" i="78"/>
  <c r="Q35" i="78"/>
  <c r="P36" i="78"/>
  <c r="Q36" i="78"/>
  <c r="P37" i="78"/>
  <c r="Q37" i="78"/>
  <c r="P38" i="78"/>
  <c r="Q38" i="78"/>
  <c r="P39" i="78"/>
  <c r="Q39" i="78"/>
  <c r="P40" i="78"/>
  <c r="Q40" i="78"/>
  <c r="P41" i="78"/>
  <c r="Q41" i="78"/>
  <c r="P42" i="78"/>
  <c r="Q42" i="78"/>
  <c r="P43" i="78"/>
  <c r="Q43" i="78"/>
  <c r="P44" i="78"/>
  <c r="Q44" i="78"/>
  <c r="P45" i="78"/>
  <c r="Q45" i="78"/>
  <c r="P46" i="78"/>
  <c r="Q46" i="78"/>
  <c r="P47" i="78"/>
  <c r="Q47" i="78"/>
  <c r="P48" i="78"/>
  <c r="Q48" i="78"/>
  <c r="P49" i="78"/>
  <c r="Q49" i="78"/>
  <c r="P50" i="78"/>
  <c r="Q50" i="78"/>
  <c r="P51" i="78"/>
  <c r="Q51" i="78"/>
  <c r="P52" i="78"/>
  <c r="Q52" i="78"/>
  <c r="P53" i="78"/>
  <c r="Q53" i="78"/>
  <c r="P54" i="78"/>
  <c r="Q54" i="78"/>
  <c r="P55" i="78"/>
  <c r="Q55" i="78"/>
  <c r="P56" i="78"/>
  <c r="Q56" i="78"/>
  <c r="P57" i="78"/>
  <c r="Q57" i="78"/>
  <c r="P58" i="78"/>
  <c r="Q58" i="78"/>
  <c r="P59" i="78"/>
  <c r="Q59" i="78"/>
  <c r="P60" i="78"/>
  <c r="Q60" i="78"/>
  <c r="P61" i="78"/>
  <c r="Q61" i="78"/>
  <c r="P62" i="78"/>
  <c r="Q62" i="78"/>
  <c r="P63" i="78"/>
  <c r="Q63" i="78"/>
  <c r="P64" i="78"/>
  <c r="Q64" i="78"/>
  <c r="P65" i="78"/>
  <c r="Q65" i="78"/>
  <c r="P66" i="78"/>
  <c r="Q66" i="78"/>
  <c r="P67" i="78"/>
  <c r="Q67" i="78"/>
  <c r="P68" i="78"/>
  <c r="Q68" i="78"/>
  <c r="P69" i="78"/>
  <c r="Q69" i="78"/>
  <c r="P70" i="78"/>
  <c r="Q70" i="78"/>
  <c r="P71" i="78"/>
  <c r="Q71" i="78"/>
  <c r="P72" i="78"/>
  <c r="Q72" i="78"/>
  <c r="P73" i="78"/>
  <c r="Q73" i="78"/>
  <c r="P74" i="78"/>
  <c r="Q74" i="78"/>
  <c r="P75" i="78"/>
  <c r="Q75" i="78"/>
  <c r="P76" i="78"/>
  <c r="Q76" i="78"/>
  <c r="P77" i="78"/>
  <c r="Q77" i="78"/>
  <c r="P78" i="78"/>
  <c r="Q78" i="78"/>
  <c r="P79" i="78"/>
  <c r="Q79" i="78"/>
  <c r="P80" i="78"/>
  <c r="Q80" i="78"/>
  <c r="P81" i="78"/>
  <c r="Q81" i="78"/>
  <c r="P82" i="78"/>
  <c r="Q82" i="78"/>
  <c r="P83" i="78"/>
  <c r="Q83" i="78"/>
  <c r="P84" i="78"/>
  <c r="Q84" i="78"/>
  <c r="P85" i="78"/>
  <c r="Q85" i="78"/>
  <c r="P86" i="78"/>
  <c r="Q86" i="78"/>
  <c r="P87" i="78"/>
  <c r="Q87" i="78"/>
  <c r="P88" i="78"/>
  <c r="Q88" i="78"/>
  <c r="P89" i="78"/>
  <c r="Q89" i="78"/>
  <c r="P90" i="78"/>
  <c r="Q90" i="78"/>
  <c r="P91" i="78"/>
  <c r="Q91" i="78"/>
  <c r="P92" i="78"/>
  <c r="Q92" i="78"/>
  <c r="P93" i="78"/>
  <c r="Q93" i="78"/>
  <c r="P94" i="78"/>
  <c r="Q94" i="78"/>
  <c r="P95" i="78"/>
  <c r="Q95" i="78"/>
  <c r="P96" i="78"/>
  <c r="Q96" i="78"/>
  <c r="P97" i="78"/>
  <c r="Q97" i="78"/>
  <c r="P98" i="78"/>
  <c r="Q98" i="78"/>
  <c r="P99" i="78"/>
  <c r="Q99" i="78"/>
  <c r="P100" i="78"/>
  <c r="Q100" i="78"/>
  <c r="P101" i="78"/>
  <c r="Q101" i="78"/>
  <c r="P102" i="78"/>
  <c r="Q102" i="78"/>
  <c r="P103" i="78"/>
  <c r="Q103" i="78"/>
  <c r="P104" i="78"/>
  <c r="Q104" i="78"/>
  <c r="P105" i="78"/>
  <c r="Q105" i="78"/>
  <c r="P106" i="78"/>
  <c r="Q106" i="78"/>
  <c r="P107" i="78"/>
  <c r="Q107" i="78"/>
  <c r="P108" i="78"/>
  <c r="Q108" i="78"/>
  <c r="P109" i="78"/>
  <c r="Q109" i="78"/>
  <c r="P110" i="78"/>
  <c r="Q110" i="78"/>
  <c r="P111" i="78"/>
  <c r="Q111" i="78"/>
  <c r="P112" i="78"/>
  <c r="Q112" i="78"/>
  <c r="P113" i="78"/>
  <c r="Q113" i="78"/>
  <c r="P114" i="78"/>
  <c r="Q114" i="78"/>
  <c r="P115" i="78"/>
  <c r="Q115" i="78"/>
  <c r="P116" i="78"/>
  <c r="Q116" i="78"/>
  <c r="P117" i="78"/>
  <c r="Q117" i="78"/>
  <c r="P118" i="78"/>
  <c r="Q118" i="78"/>
  <c r="P119" i="78"/>
  <c r="Q119" i="78"/>
  <c r="P120" i="78"/>
  <c r="Q120" i="78"/>
  <c r="P121" i="78"/>
  <c r="Q121" i="78"/>
  <c r="P122" i="78"/>
  <c r="Q122" i="78"/>
  <c r="P123" i="78"/>
  <c r="Q123" i="78" s="1"/>
  <c r="P124" i="78"/>
  <c r="Q124" i="78" s="1"/>
  <c r="P125" i="78"/>
  <c r="Q125" i="78" s="1"/>
  <c r="P126" i="78"/>
  <c r="Q126" i="78" s="1"/>
  <c r="P127" i="78"/>
  <c r="Q127" i="78" s="1"/>
  <c r="P128" i="78"/>
  <c r="Q128" i="78"/>
  <c r="P129" i="78"/>
  <c r="Q129" i="78"/>
  <c r="P130" i="78"/>
  <c r="Q130" i="78"/>
  <c r="P131" i="78"/>
  <c r="Q131" i="78" s="1"/>
  <c r="P132" i="78"/>
  <c r="Q132" i="78" s="1"/>
  <c r="P133" i="78"/>
  <c r="Q133" i="78" s="1"/>
  <c r="P134" i="78"/>
  <c r="Q134" i="78" s="1"/>
  <c r="P135" i="78"/>
  <c r="Q135" i="78" s="1"/>
  <c r="P136" i="78"/>
  <c r="Q136" i="78"/>
  <c r="P137" i="78"/>
  <c r="Q137" i="78"/>
  <c r="P138" i="78"/>
  <c r="Q138" i="78"/>
  <c r="P139" i="78"/>
  <c r="Q139" i="78" s="1"/>
  <c r="P140" i="78"/>
  <c r="Q140" i="78" s="1"/>
  <c r="P141" i="78"/>
  <c r="Q141" i="78" s="1"/>
  <c r="P142" i="78"/>
  <c r="Q142" i="78" s="1"/>
  <c r="X6" i="76"/>
  <c r="Y6" i="76" s="1"/>
  <c r="X7" i="76"/>
  <c r="Y7" i="76"/>
  <c r="X8" i="76"/>
  <c r="Y8" i="76" s="1"/>
  <c r="X9" i="76"/>
  <c r="Y9" i="76"/>
  <c r="X10" i="76"/>
  <c r="Y10" i="76" s="1"/>
  <c r="X11" i="76"/>
  <c r="Y11" i="76"/>
  <c r="X12" i="76"/>
  <c r="Y12" i="76" s="1"/>
  <c r="X13" i="76"/>
  <c r="Y13" i="76"/>
  <c r="X14" i="76"/>
  <c r="Y14" i="76" s="1"/>
  <c r="X15" i="76"/>
  <c r="Y15" i="76"/>
  <c r="X16" i="76"/>
  <c r="Y16" i="76" s="1"/>
  <c r="X17" i="76"/>
  <c r="Y17" i="76"/>
  <c r="X18" i="76"/>
  <c r="Y18" i="76" s="1"/>
  <c r="X19" i="76"/>
  <c r="Y19" i="76"/>
  <c r="X20" i="76"/>
  <c r="Y20" i="76" s="1"/>
  <c r="X21" i="76"/>
  <c r="Y21" i="76"/>
  <c r="X22" i="76"/>
  <c r="Y22" i="76" s="1"/>
  <c r="X23" i="76"/>
  <c r="Y23" i="76"/>
  <c r="X24" i="76"/>
  <c r="Y24" i="76" s="1"/>
  <c r="X25" i="76"/>
  <c r="Y25" i="76"/>
  <c r="X26" i="76"/>
  <c r="Y26" i="76" s="1"/>
  <c r="X27" i="76"/>
  <c r="Y27" i="76"/>
  <c r="X28" i="76"/>
  <c r="Y28" i="76"/>
  <c r="X29" i="76"/>
  <c r="Y29" i="76"/>
  <c r="X30" i="76"/>
  <c r="Y30" i="76"/>
  <c r="X31" i="76"/>
  <c r="Y31" i="76"/>
  <c r="X32" i="76"/>
  <c r="Y32" i="76"/>
  <c r="X33" i="76"/>
  <c r="Y33" i="76"/>
  <c r="X34" i="76"/>
  <c r="Y34" i="76"/>
  <c r="X35" i="76"/>
  <c r="Y35" i="76"/>
  <c r="X36" i="76"/>
  <c r="Y36" i="76"/>
  <c r="X37" i="76"/>
  <c r="Y37" i="76"/>
  <c r="X38" i="76"/>
  <c r="Y38" i="76"/>
  <c r="X39" i="76"/>
  <c r="Y39" i="76"/>
  <c r="X40" i="76"/>
  <c r="Y40" i="76"/>
  <c r="X41" i="76"/>
  <c r="Y41" i="76"/>
  <c r="X42" i="76"/>
  <c r="Y42" i="76"/>
  <c r="X43" i="76"/>
  <c r="Y43" i="76"/>
  <c r="X44" i="76"/>
  <c r="Y44" i="76"/>
  <c r="X45" i="76"/>
  <c r="Y45" i="76"/>
  <c r="X46" i="76"/>
  <c r="Y46" i="76"/>
  <c r="X47" i="76"/>
  <c r="Y47" i="76"/>
  <c r="X48" i="76"/>
  <c r="Y48" i="76"/>
  <c r="X49" i="76"/>
  <c r="Y49" i="76"/>
  <c r="X50" i="76"/>
  <c r="Y50" i="76"/>
  <c r="X51" i="76"/>
  <c r="Y51" i="76"/>
  <c r="X52" i="76"/>
  <c r="Y52" i="76"/>
  <c r="X53" i="76"/>
  <c r="Y53" i="76"/>
  <c r="X54" i="76"/>
  <c r="Y54" i="76"/>
  <c r="X55" i="76"/>
  <c r="Y55" i="76"/>
  <c r="X56" i="76"/>
  <c r="Y56" i="76"/>
  <c r="X57" i="76"/>
  <c r="Y57" i="76"/>
  <c r="X58" i="76"/>
  <c r="Y58" i="76"/>
  <c r="X59" i="76"/>
  <c r="Y59" i="76"/>
  <c r="X60" i="76"/>
  <c r="Y60" i="76"/>
  <c r="X61" i="76"/>
  <c r="Y61" i="76"/>
  <c r="X62" i="76"/>
  <c r="Y62" i="76"/>
  <c r="X63" i="76"/>
  <c r="Y63" i="76"/>
  <c r="X64" i="76"/>
  <c r="Y64" i="76"/>
  <c r="X65" i="76"/>
  <c r="Y65" i="76"/>
  <c r="X66" i="76"/>
  <c r="Y66" i="76"/>
  <c r="X67" i="76"/>
  <c r="Y67" i="76"/>
  <c r="X68" i="76"/>
  <c r="Y68" i="76"/>
  <c r="X69" i="76"/>
  <c r="Y69" i="76"/>
  <c r="X70" i="76"/>
  <c r="Y70" i="76"/>
  <c r="X71" i="76"/>
  <c r="Y71" i="76"/>
  <c r="X72" i="76"/>
  <c r="Y72" i="76"/>
  <c r="X73" i="76"/>
  <c r="Y73" i="76"/>
  <c r="X74" i="76"/>
  <c r="Y74" i="76"/>
  <c r="X75" i="76"/>
  <c r="Y75" i="76"/>
  <c r="X76" i="76"/>
  <c r="Y76" i="76"/>
  <c r="X77" i="76"/>
  <c r="Y77" i="76"/>
  <c r="X78" i="76"/>
  <c r="Y78" i="76"/>
  <c r="X79" i="76"/>
  <c r="Y79" i="76"/>
  <c r="X80" i="76"/>
  <c r="Y80" i="76"/>
  <c r="X81" i="76"/>
  <c r="Y81" i="76"/>
  <c r="X82" i="76"/>
  <c r="Y82" i="76"/>
  <c r="X83" i="76"/>
  <c r="Y83" i="76"/>
  <c r="X84" i="76"/>
  <c r="Y84" i="76"/>
  <c r="X85" i="76"/>
  <c r="Y85" i="76"/>
  <c r="X86" i="76"/>
  <c r="Y86" i="76"/>
  <c r="X87" i="76"/>
  <c r="Y87" i="76"/>
  <c r="X88" i="76"/>
  <c r="Y88" i="76"/>
  <c r="X89" i="76"/>
  <c r="Y89" i="76"/>
  <c r="X90" i="76"/>
  <c r="Y90" i="76"/>
  <c r="X91" i="76"/>
  <c r="Y91" i="76"/>
  <c r="X92" i="76"/>
  <c r="Y92" i="76"/>
  <c r="X93" i="76"/>
  <c r="Y93" i="76"/>
  <c r="X94" i="76"/>
  <c r="Y94" i="76"/>
  <c r="X95" i="76"/>
  <c r="Y95" i="76"/>
  <c r="X96" i="76"/>
  <c r="Y96" i="76"/>
  <c r="X97" i="76"/>
  <c r="Y97" i="76"/>
  <c r="X98" i="76"/>
  <c r="Y98" i="76"/>
  <c r="X99" i="76"/>
  <c r="Y99" i="76"/>
  <c r="X100" i="76"/>
  <c r="Y100" i="76"/>
  <c r="X101" i="76"/>
  <c r="Y101" i="76"/>
  <c r="X102" i="76"/>
  <c r="Y102" i="76"/>
  <c r="X103" i="76"/>
  <c r="Y103" i="76"/>
  <c r="X104" i="76"/>
  <c r="Y104" i="76"/>
  <c r="X105" i="76"/>
  <c r="Y105" i="76"/>
  <c r="X106" i="76"/>
  <c r="Y106" i="76"/>
  <c r="X107" i="76"/>
  <c r="Y107" i="76"/>
  <c r="X108" i="76"/>
  <c r="Y108" i="76"/>
  <c r="X109" i="76"/>
  <c r="Y109" i="76"/>
  <c r="X110" i="76"/>
  <c r="Y110" i="76"/>
  <c r="X111" i="76"/>
  <c r="Y111" i="76"/>
  <c r="X112" i="76"/>
  <c r="Y112" i="76"/>
  <c r="X113" i="76"/>
  <c r="Y113" i="76"/>
  <c r="X114" i="76"/>
  <c r="Y114" i="76"/>
  <c r="X115" i="76"/>
  <c r="Y115" i="76"/>
  <c r="X116" i="76"/>
  <c r="Y116" i="76"/>
  <c r="X117" i="76"/>
  <c r="Y117" i="76"/>
  <c r="X118" i="76"/>
  <c r="Y118" i="76"/>
  <c r="X119" i="76"/>
  <c r="Y119" i="76"/>
  <c r="X120" i="76"/>
  <c r="Y120" i="76"/>
  <c r="X121" i="76"/>
  <c r="Y121" i="76"/>
  <c r="X122" i="76"/>
  <c r="Y122" i="76"/>
  <c r="X123" i="76"/>
  <c r="Y123" i="76"/>
  <c r="X124" i="76"/>
  <c r="Y124" i="76"/>
  <c r="X125" i="76"/>
  <c r="Y125" i="76"/>
  <c r="X126" i="76"/>
  <c r="Y126" i="76"/>
  <c r="X127" i="76"/>
  <c r="Y127" i="76"/>
  <c r="X128" i="76"/>
  <c r="Y128" i="76"/>
  <c r="X129" i="76"/>
  <c r="Y129" i="76"/>
  <c r="X130" i="76"/>
  <c r="Y130" i="76"/>
  <c r="X131" i="76"/>
  <c r="Y131" i="76"/>
  <c r="X132" i="76"/>
  <c r="Y132" i="76"/>
  <c r="X133" i="76"/>
  <c r="Y133" i="76"/>
  <c r="X134" i="76"/>
  <c r="Y134" i="76"/>
  <c r="X135" i="76"/>
  <c r="Y135" i="76"/>
  <c r="X136" i="76"/>
  <c r="Y136" i="76"/>
  <c r="X137" i="76"/>
  <c r="Y137" i="76"/>
  <c r="X138" i="76"/>
  <c r="Y138" i="76"/>
  <c r="X139" i="76"/>
  <c r="Y139" i="76"/>
  <c r="X140" i="76"/>
  <c r="Y140" i="76"/>
  <c r="X141" i="76"/>
  <c r="Y141" i="76"/>
  <c r="X142" i="76"/>
  <c r="Y142" i="76"/>
  <c r="K6" i="76"/>
  <c r="L6" i="76" s="1"/>
  <c r="K7" i="76"/>
  <c r="L7" i="76"/>
  <c r="K8" i="76"/>
  <c r="L8" i="76" s="1"/>
  <c r="K9" i="76"/>
  <c r="L9" i="76"/>
  <c r="K10" i="76"/>
  <c r="L10" i="76" s="1"/>
  <c r="K11" i="76"/>
  <c r="L11" i="76"/>
  <c r="K12" i="76"/>
  <c r="L12" i="76" s="1"/>
  <c r="K13" i="76"/>
  <c r="L13" i="76"/>
  <c r="K14" i="76"/>
  <c r="L14" i="76" s="1"/>
  <c r="K15" i="76"/>
  <c r="L15" i="76"/>
  <c r="K16" i="76"/>
  <c r="L16" i="76" s="1"/>
  <c r="K17" i="76"/>
  <c r="L17" i="76"/>
  <c r="K18" i="76"/>
  <c r="L18" i="76" s="1"/>
  <c r="K19" i="76"/>
  <c r="L19" i="76"/>
  <c r="K20" i="76"/>
  <c r="L20" i="76" s="1"/>
  <c r="K21" i="76"/>
  <c r="L21" i="76"/>
  <c r="K22" i="76"/>
  <c r="L22" i="76" s="1"/>
  <c r="K23" i="76"/>
  <c r="L23" i="76"/>
  <c r="K24" i="76"/>
  <c r="L24" i="76" s="1"/>
  <c r="K25" i="76"/>
  <c r="L25" i="76"/>
  <c r="K26" i="76"/>
  <c r="L26" i="76" s="1"/>
  <c r="K27" i="76"/>
  <c r="L27" i="76"/>
  <c r="K28" i="76"/>
  <c r="L28" i="76"/>
  <c r="K29" i="76"/>
  <c r="L29" i="76"/>
  <c r="K30" i="76"/>
  <c r="L30" i="76"/>
  <c r="K31" i="76"/>
  <c r="L31" i="76"/>
  <c r="K32" i="76"/>
  <c r="L32" i="76"/>
  <c r="K33" i="76"/>
  <c r="L33" i="76"/>
  <c r="K34" i="76"/>
  <c r="L34" i="76"/>
  <c r="K35" i="76"/>
  <c r="L35" i="76"/>
  <c r="K36" i="76"/>
  <c r="L36" i="76"/>
  <c r="K37" i="76"/>
  <c r="L37" i="76"/>
  <c r="K38" i="76"/>
  <c r="L38" i="76"/>
  <c r="K39" i="76"/>
  <c r="L39" i="76"/>
  <c r="K40" i="76"/>
  <c r="L40" i="76"/>
  <c r="K41" i="76"/>
  <c r="L41" i="76"/>
  <c r="K42" i="76"/>
  <c r="L42" i="76"/>
  <c r="K43" i="76"/>
  <c r="L43" i="76"/>
  <c r="K44" i="76"/>
  <c r="L44" i="76"/>
  <c r="K45" i="76"/>
  <c r="L45" i="76"/>
  <c r="K46" i="76"/>
  <c r="L46" i="76"/>
  <c r="K47" i="76"/>
  <c r="L47" i="76"/>
  <c r="K48" i="76"/>
  <c r="L48" i="76"/>
  <c r="K49" i="76"/>
  <c r="L49" i="76"/>
  <c r="K50" i="76"/>
  <c r="L50" i="76"/>
  <c r="K51" i="76"/>
  <c r="L51" i="76"/>
  <c r="K52" i="76"/>
  <c r="L52" i="76"/>
  <c r="K53" i="76"/>
  <c r="L53" i="76"/>
  <c r="K54" i="76"/>
  <c r="L54" i="76"/>
  <c r="K55" i="76"/>
  <c r="L55" i="76"/>
  <c r="K56" i="76"/>
  <c r="L56" i="76"/>
  <c r="K57" i="76"/>
  <c r="L57" i="76"/>
  <c r="K58" i="76"/>
  <c r="L58" i="76"/>
  <c r="K59" i="76"/>
  <c r="L59" i="76"/>
  <c r="K60" i="76"/>
  <c r="L60" i="76"/>
  <c r="K61" i="76"/>
  <c r="L61" i="76"/>
  <c r="K62" i="76"/>
  <c r="L62" i="76"/>
  <c r="K63" i="76"/>
  <c r="L63" i="76"/>
  <c r="K64" i="76"/>
  <c r="L64" i="76"/>
  <c r="K65" i="76"/>
  <c r="L65" i="76"/>
  <c r="K66" i="76"/>
  <c r="L66" i="76"/>
  <c r="K67" i="76"/>
  <c r="L67" i="76"/>
  <c r="K68" i="76"/>
  <c r="L68" i="76"/>
  <c r="K69" i="76"/>
  <c r="L69" i="76"/>
  <c r="K70" i="76"/>
  <c r="L70" i="76"/>
  <c r="K71" i="76"/>
  <c r="L71" i="76"/>
  <c r="K72" i="76"/>
  <c r="L72" i="76"/>
  <c r="K73" i="76"/>
  <c r="L73" i="76"/>
  <c r="K74" i="76"/>
  <c r="L74" i="76"/>
  <c r="K75" i="76"/>
  <c r="L75" i="76"/>
  <c r="K76" i="76"/>
  <c r="L76" i="76"/>
  <c r="K77" i="76"/>
  <c r="L77" i="76"/>
  <c r="K78" i="76"/>
  <c r="L78" i="76"/>
  <c r="K79" i="76"/>
  <c r="L79" i="76"/>
  <c r="K80" i="76"/>
  <c r="L80" i="76"/>
  <c r="K81" i="76"/>
  <c r="L81" i="76"/>
  <c r="K82" i="76"/>
  <c r="L82" i="76"/>
  <c r="K83" i="76"/>
  <c r="L83" i="76"/>
  <c r="K84" i="76"/>
  <c r="L84" i="76"/>
  <c r="K85" i="76"/>
  <c r="L85" i="76"/>
  <c r="K86" i="76"/>
  <c r="L86" i="76"/>
  <c r="K87" i="76"/>
  <c r="L87" i="76"/>
  <c r="K88" i="76"/>
  <c r="L88" i="76"/>
  <c r="K89" i="76"/>
  <c r="L89" i="76"/>
  <c r="K90" i="76"/>
  <c r="L90" i="76"/>
  <c r="K91" i="76"/>
  <c r="L91" i="76"/>
  <c r="K92" i="76"/>
  <c r="L92" i="76"/>
  <c r="K93" i="76"/>
  <c r="L93" i="76"/>
  <c r="K94" i="76"/>
  <c r="L94" i="76"/>
  <c r="K95" i="76"/>
  <c r="L95" i="76"/>
  <c r="K96" i="76"/>
  <c r="L96" i="76"/>
  <c r="K97" i="76"/>
  <c r="L97" i="76"/>
  <c r="K98" i="76"/>
  <c r="L98" i="76"/>
  <c r="K99" i="76"/>
  <c r="L99" i="76"/>
  <c r="K100" i="76"/>
  <c r="L100" i="76"/>
  <c r="K101" i="76"/>
  <c r="L101" i="76"/>
  <c r="K102" i="76"/>
  <c r="L102" i="76"/>
  <c r="K103" i="76"/>
  <c r="L103" i="76"/>
  <c r="K104" i="76"/>
  <c r="L104" i="76"/>
  <c r="K105" i="76"/>
  <c r="L105" i="76"/>
  <c r="K106" i="76"/>
  <c r="L106" i="76"/>
  <c r="K107" i="76"/>
  <c r="L107" i="76"/>
  <c r="K108" i="76"/>
  <c r="L108" i="76"/>
  <c r="K109" i="76"/>
  <c r="L109" i="76"/>
  <c r="K110" i="76"/>
  <c r="L110" i="76"/>
  <c r="K111" i="76"/>
  <c r="L111" i="76"/>
  <c r="K112" i="76"/>
  <c r="L112" i="76"/>
  <c r="K113" i="76"/>
  <c r="L113" i="76"/>
  <c r="K114" i="76"/>
  <c r="L114" i="76"/>
  <c r="K115" i="76"/>
  <c r="L115" i="76"/>
  <c r="K116" i="76"/>
  <c r="L116" i="76"/>
  <c r="K117" i="76"/>
  <c r="L117" i="76"/>
  <c r="K118" i="76"/>
  <c r="L118" i="76"/>
  <c r="K119" i="76"/>
  <c r="L119" i="76"/>
  <c r="K120" i="76"/>
  <c r="L120" i="76" s="1"/>
  <c r="K121" i="76"/>
  <c r="L121" i="76" s="1"/>
  <c r="K122" i="76"/>
  <c r="L122" i="76" s="1"/>
  <c r="K123" i="76"/>
  <c r="L123" i="76" s="1"/>
  <c r="K124" i="76"/>
  <c r="L124" i="76"/>
  <c r="K125" i="76"/>
  <c r="L125" i="76" s="1"/>
  <c r="K126" i="76"/>
  <c r="L126" i="76"/>
  <c r="K127" i="76"/>
  <c r="L127" i="76"/>
  <c r="K128" i="76"/>
  <c r="L128" i="76"/>
  <c r="K129" i="76"/>
  <c r="L129" i="76" s="1"/>
  <c r="K130" i="76"/>
  <c r="L130" i="76" s="1"/>
  <c r="K131" i="76"/>
  <c r="L131" i="76" s="1"/>
  <c r="K132" i="76"/>
  <c r="L132" i="76" s="1"/>
  <c r="K133" i="76"/>
  <c r="L133" i="76" s="1"/>
  <c r="K134" i="76"/>
  <c r="L134" i="76" s="1"/>
  <c r="K135" i="76"/>
  <c r="L135" i="76"/>
  <c r="K136" i="76"/>
  <c r="L136" i="76"/>
  <c r="K137" i="76"/>
  <c r="L137" i="76" s="1"/>
  <c r="K138" i="76"/>
  <c r="L138" i="76"/>
  <c r="K139" i="76"/>
  <c r="L139" i="76" s="1"/>
  <c r="K140" i="76"/>
  <c r="L140" i="76" s="1"/>
  <c r="K141" i="76"/>
  <c r="L141" i="76" s="1"/>
  <c r="K142" i="76"/>
  <c r="L142" i="76"/>
  <c r="Y5" i="75"/>
  <c r="Z5" i="75"/>
  <c r="Y6" i="75"/>
  <c r="Z6" i="75" s="1"/>
  <c r="Y7" i="75"/>
  <c r="Z7" i="75"/>
  <c r="Y8" i="75"/>
  <c r="Z8" i="75" s="1"/>
  <c r="Y9" i="75"/>
  <c r="Z9" i="75"/>
  <c r="Y10" i="75"/>
  <c r="Z10" i="75" s="1"/>
  <c r="Y11" i="75"/>
  <c r="Z11" i="75"/>
  <c r="Y12" i="75"/>
  <c r="Z12" i="75" s="1"/>
  <c r="Y13" i="75"/>
  <c r="Z13" i="75"/>
  <c r="Y14" i="75"/>
  <c r="Z14" i="75" s="1"/>
  <c r="Y15" i="75"/>
  <c r="Z15" i="75"/>
  <c r="Y16" i="75"/>
  <c r="Z16" i="75" s="1"/>
  <c r="Y17" i="75"/>
  <c r="Z17" i="75"/>
  <c r="Y18" i="75"/>
  <c r="Z18" i="75" s="1"/>
  <c r="Y19" i="75"/>
  <c r="Z19" i="75"/>
  <c r="Y20" i="75"/>
  <c r="Z20" i="75" s="1"/>
  <c r="Y21" i="75"/>
  <c r="Z21" i="75"/>
  <c r="Y22" i="75"/>
  <c r="Z22" i="75" s="1"/>
  <c r="Y23" i="75"/>
  <c r="Z23" i="75"/>
  <c r="Y24" i="75"/>
  <c r="Z24" i="75" s="1"/>
  <c r="Y25" i="75"/>
  <c r="Z25" i="75"/>
  <c r="Y26" i="75"/>
  <c r="Z26" i="75" s="1"/>
  <c r="Y27" i="75"/>
  <c r="Z27" i="75"/>
  <c r="Y28" i="75"/>
  <c r="Z28" i="75"/>
  <c r="Y29" i="75"/>
  <c r="Z29" i="75"/>
  <c r="Y30" i="75"/>
  <c r="Z30" i="75"/>
  <c r="Y31" i="75"/>
  <c r="Z31" i="75"/>
  <c r="Y32" i="75"/>
  <c r="Z32" i="75"/>
  <c r="Y33" i="75"/>
  <c r="Z33" i="75"/>
  <c r="Y34" i="75"/>
  <c r="Z34" i="75"/>
  <c r="Y35" i="75"/>
  <c r="Z35" i="75"/>
  <c r="Y36" i="75"/>
  <c r="Z36" i="75"/>
  <c r="Y37" i="75"/>
  <c r="Z37" i="75"/>
  <c r="Y38" i="75"/>
  <c r="Z38" i="75"/>
  <c r="Y39" i="75"/>
  <c r="Z39" i="75"/>
  <c r="Y40" i="75"/>
  <c r="Z40" i="75"/>
  <c r="Y41" i="75"/>
  <c r="Z41" i="75"/>
  <c r="Y42" i="75"/>
  <c r="Z42" i="75"/>
  <c r="Y43" i="75"/>
  <c r="Z43" i="75"/>
  <c r="Y44" i="75"/>
  <c r="Z44" i="75"/>
  <c r="Y45" i="75"/>
  <c r="Z45" i="75"/>
  <c r="Y46" i="75"/>
  <c r="Z46" i="75"/>
  <c r="Y47" i="75"/>
  <c r="Z47" i="75"/>
  <c r="Y48" i="75"/>
  <c r="Z48" i="75"/>
  <c r="Y49" i="75"/>
  <c r="Z49" i="75"/>
  <c r="Y50" i="75"/>
  <c r="Z50" i="75"/>
  <c r="Y51" i="75"/>
  <c r="Z51" i="75"/>
  <c r="Y52" i="75"/>
  <c r="Z52" i="75"/>
  <c r="Y53" i="75"/>
  <c r="Z53" i="75"/>
  <c r="Y54" i="75"/>
  <c r="Z54" i="75"/>
  <c r="Y55" i="75"/>
  <c r="Z55" i="75"/>
  <c r="Y56" i="75"/>
  <c r="Z56" i="75"/>
  <c r="Y57" i="75"/>
  <c r="Z57" i="75"/>
  <c r="Y58" i="75"/>
  <c r="Z58" i="75"/>
  <c r="Y59" i="75"/>
  <c r="Z59" i="75"/>
  <c r="Y60" i="75"/>
  <c r="Z60" i="75"/>
  <c r="Y61" i="75"/>
  <c r="Z61" i="75"/>
  <c r="Y62" i="75"/>
  <c r="Z62" i="75"/>
  <c r="Y63" i="75"/>
  <c r="Z63" i="75"/>
  <c r="Y64" i="75"/>
  <c r="Z64" i="75"/>
  <c r="Y65" i="75"/>
  <c r="Z65" i="75"/>
  <c r="Y66" i="75"/>
  <c r="Z66" i="75"/>
  <c r="Y67" i="75"/>
  <c r="Z67" i="75"/>
  <c r="Y68" i="75"/>
  <c r="Z68" i="75"/>
  <c r="Y69" i="75"/>
  <c r="Z69" i="75"/>
  <c r="Y70" i="75"/>
  <c r="Z70" i="75"/>
  <c r="Y71" i="75"/>
  <c r="Z71" i="75"/>
  <c r="Y72" i="75"/>
  <c r="Z72" i="75"/>
  <c r="Y73" i="75"/>
  <c r="Z73" i="75"/>
  <c r="Y74" i="75"/>
  <c r="Z74" i="75"/>
  <c r="Y75" i="75"/>
  <c r="Z75" i="75"/>
  <c r="Y76" i="75"/>
  <c r="Z76" i="75"/>
  <c r="Y77" i="75"/>
  <c r="Z77" i="75"/>
  <c r="Y78" i="75"/>
  <c r="Z78" i="75"/>
  <c r="Y79" i="75"/>
  <c r="Z79" i="75"/>
  <c r="Y80" i="75"/>
  <c r="Z80" i="75"/>
  <c r="Y81" i="75"/>
  <c r="Z81" i="75"/>
  <c r="Y82" i="75"/>
  <c r="Z82" i="75"/>
  <c r="Y83" i="75"/>
  <c r="Z83" i="75"/>
  <c r="Y84" i="75"/>
  <c r="Z84" i="75"/>
  <c r="Y85" i="75"/>
  <c r="Z85" i="75"/>
  <c r="Y86" i="75"/>
  <c r="Z86" i="75"/>
  <c r="Y87" i="75"/>
  <c r="Z87" i="75"/>
  <c r="Y88" i="75"/>
  <c r="Z88" i="75"/>
  <c r="Y89" i="75"/>
  <c r="Z89" i="75"/>
  <c r="Y90" i="75"/>
  <c r="Z90" i="75"/>
  <c r="Y91" i="75"/>
  <c r="Z91" i="75"/>
  <c r="Y92" i="75"/>
  <c r="Z92" i="75"/>
  <c r="Y93" i="75"/>
  <c r="Z93" i="75"/>
  <c r="Y94" i="75"/>
  <c r="Z94" i="75"/>
  <c r="Y95" i="75"/>
  <c r="Z95" i="75"/>
  <c r="Y96" i="75"/>
  <c r="Z96" i="75"/>
  <c r="Y97" i="75"/>
  <c r="Z97" i="75"/>
  <c r="Y98" i="75"/>
  <c r="Z98" i="75"/>
  <c r="Y99" i="75"/>
  <c r="Z99" i="75"/>
  <c r="Y100" i="75"/>
  <c r="Z100" i="75"/>
  <c r="Y101" i="75"/>
  <c r="Z101" i="75"/>
  <c r="Y102" i="75"/>
  <c r="Z102" i="75"/>
  <c r="Y103" i="75"/>
  <c r="Z103" i="75"/>
  <c r="Y104" i="75"/>
  <c r="Z104" i="75"/>
  <c r="Y105" i="75"/>
  <c r="Z105" i="75"/>
  <c r="Y106" i="75"/>
  <c r="Z106" i="75"/>
  <c r="Y107" i="75"/>
  <c r="Z107" i="75"/>
  <c r="Y108" i="75"/>
  <c r="Z108" i="75"/>
  <c r="Y109" i="75"/>
  <c r="Z109" i="75"/>
  <c r="Y110" i="75"/>
  <c r="Z110" i="75"/>
  <c r="Y111" i="75"/>
  <c r="Z111" i="75"/>
  <c r="Y112" i="75"/>
  <c r="Z112" i="75"/>
  <c r="Y113" i="75"/>
  <c r="Z113" i="75"/>
  <c r="Y114" i="75"/>
  <c r="Z114" i="75"/>
  <c r="Y115" i="75"/>
  <c r="Z115" i="75"/>
  <c r="Y116" i="75"/>
  <c r="Z116" i="75"/>
  <c r="Y117" i="75"/>
  <c r="Z117" i="75"/>
  <c r="Y118" i="75"/>
  <c r="Z118" i="75"/>
  <c r="Y119" i="75"/>
  <c r="Z119" i="75"/>
  <c r="Y120" i="75"/>
  <c r="Z120" i="75"/>
  <c r="Y121" i="75"/>
  <c r="Z121" i="75"/>
  <c r="Y122" i="75"/>
  <c r="Z122" i="75"/>
  <c r="Y123" i="75"/>
  <c r="Z123" i="75"/>
  <c r="Y124" i="75"/>
  <c r="Z124" i="75"/>
  <c r="Y125" i="75"/>
  <c r="Z125" i="75"/>
  <c r="Y126" i="75"/>
  <c r="Z126" i="75"/>
  <c r="Y127" i="75"/>
  <c r="Z127" i="75"/>
  <c r="Y128" i="75"/>
  <c r="Z128" i="75"/>
  <c r="Y129" i="75"/>
  <c r="Z129" i="75"/>
  <c r="Y130" i="75"/>
  <c r="Z130" i="75"/>
  <c r="Y131" i="75"/>
  <c r="Z131" i="75"/>
  <c r="Y132" i="75"/>
  <c r="Z132" i="75"/>
  <c r="Y133" i="75"/>
  <c r="Z133" i="75"/>
  <c r="Y134" i="75"/>
  <c r="Z134" i="75"/>
  <c r="Y135" i="75"/>
  <c r="Z135" i="75"/>
  <c r="Y136" i="75"/>
  <c r="Z136" i="75"/>
  <c r="Y137" i="75"/>
  <c r="Z137" i="75"/>
  <c r="Y138" i="75"/>
  <c r="Z138" i="75"/>
  <c r="Y139" i="75"/>
  <c r="Z139" i="75"/>
  <c r="Y140" i="75"/>
  <c r="Z140" i="75"/>
  <c r="Y141" i="75"/>
  <c r="Z141" i="75"/>
  <c r="J5" i="75"/>
  <c r="K5" i="75"/>
  <c r="J6" i="75"/>
  <c r="K6" i="75"/>
  <c r="J7" i="75"/>
  <c r="K7" i="75" s="1"/>
  <c r="J8" i="75"/>
  <c r="K8" i="75" s="1"/>
  <c r="J9" i="75"/>
  <c r="K9" i="75"/>
  <c r="J10" i="75"/>
  <c r="K10" i="75"/>
  <c r="J11" i="75"/>
  <c r="K11" i="75" s="1"/>
  <c r="J12" i="75"/>
  <c r="K12" i="75"/>
  <c r="J13" i="75"/>
  <c r="K13" i="75"/>
  <c r="J14" i="75"/>
  <c r="K14" i="75"/>
  <c r="J15" i="75"/>
  <c r="K15" i="75" s="1"/>
  <c r="J16" i="75"/>
  <c r="K16" i="75"/>
  <c r="J17" i="75"/>
  <c r="K17" i="75" s="1"/>
  <c r="J18" i="75"/>
  <c r="K18" i="75"/>
  <c r="J19" i="75"/>
  <c r="K19" i="75" s="1"/>
  <c r="J20" i="75"/>
  <c r="K20" i="75"/>
  <c r="J21" i="75"/>
  <c r="K21" i="75" s="1"/>
  <c r="J22" i="75"/>
  <c r="K22" i="75"/>
  <c r="J23" i="75"/>
  <c r="K23" i="75" s="1"/>
  <c r="J24" i="75"/>
  <c r="K24" i="75"/>
  <c r="J25" i="75"/>
  <c r="K25" i="75" s="1"/>
  <c r="J26" i="75"/>
  <c r="K26" i="75"/>
  <c r="J27" i="75"/>
  <c r="K27" i="75"/>
  <c r="J28" i="75"/>
  <c r="K28" i="75"/>
  <c r="J29" i="75"/>
  <c r="K29" i="75"/>
  <c r="J30" i="75"/>
  <c r="K30" i="75"/>
  <c r="J31" i="75"/>
  <c r="K31" i="75"/>
  <c r="J32" i="75"/>
  <c r="K32" i="75"/>
  <c r="J33" i="75"/>
  <c r="K33" i="75"/>
  <c r="J34" i="75"/>
  <c r="K34" i="75"/>
  <c r="J35" i="75"/>
  <c r="K35" i="75"/>
  <c r="J36" i="75"/>
  <c r="K36" i="75"/>
  <c r="J37" i="75"/>
  <c r="K37" i="75"/>
  <c r="J38" i="75"/>
  <c r="K38" i="75"/>
  <c r="J39" i="75"/>
  <c r="K39" i="75"/>
  <c r="J40" i="75"/>
  <c r="K40" i="75"/>
  <c r="J41" i="75"/>
  <c r="K41" i="75"/>
  <c r="J42" i="75"/>
  <c r="K42" i="75"/>
  <c r="J43" i="75"/>
  <c r="K43" i="75"/>
  <c r="J44" i="75"/>
  <c r="K44" i="75"/>
  <c r="J45" i="75"/>
  <c r="K45" i="75"/>
  <c r="J46" i="75"/>
  <c r="K46" i="75"/>
  <c r="J47" i="75"/>
  <c r="K47" i="75"/>
  <c r="J48" i="75"/>
  <c r="K48" i="75"/>
  <c r="J49" i="75"/>
  <c r="K49" i="75"/>
  <c r="J50" i="75"/>
  <c r="K50" i="75"/>
  <c r="J51" i="75"/>
  <c r="K51" i="75"/>
  <c r="J52" i="75"/>
  <c r="K52" i="75"/>
  <c r="J53" i="75"/>
  <c r="K53" i="75"/>
  <c r="J54" i="75"/>
  <c r="K54" i="75"/>
  <c r="J55" i="75"/>
  <c r="K55" i="75"/>
  <c r="J56" i="75"/>
  <c r="K56" i="75"/>
  <c r="J57" i="75"/>
  <c r="K57" i="75"/>
  <c r="J58" i="75"/>
  <c r="K58" i="75"/>
  <c r="J59" i="75"/>
  <c r="K59" i="75"/>
  <c r="J60" i="75"/>
  <c r="K60" i="75"/>
  <c r="J61" i="75"/>
  <c r="K61" i="75"/>
  <c r="J62" i="75"/>
  <c r="K62" i="75"/>
  <c r="J63" i="75"/>
  <c r="K63" i="75"/>
  <c r="J64" i="75"/>
  <c r="K64" i="75"/>
  <c r="J65" i="75"/>
  <c r="K65" i="75"/>
  <c r="J66" i="75"/>
  <c r="K66" i="75"/>
  <c r="J67" i="75"/>
  <c r="K67" i="75"/>
  <c r="J68" i="75"/>
  <c r="K68" i="75"/>
  <c r="J69" i="75"/>
  <c r="K69" i="75"/>
  <c r="J70" i="75"/>
  <c r="K70" i="75"/>
  <c r="J71" i="75"/>
  <c r="K71" i="75"/>
  <c r="J72" i="75"/>
  <c r="K72" i="75"/>
  <c r="J73" i="75"/>
  <c r="K73" i="75"/>
  <c r="J74" i="75"/>
  <c r="K74" i="75"/>
  <c r="J75" i="75"/>
  <c r="K75" i="75"/>
  <c r="J76" i="75"/>
  <c r="K76" i="75"/>
  <c r="J77" i="75"/>
  <c r="K77" i="75"/>
  <c r="J78" i="75"/>
  <c r="K78" i="75"/>
  <c r="J79" i="75"/>
  <c r="K79" i="75"/>
  <c r="J80" i="75"/>
  <c r="K80" i="75"/>
  <c r="J81" i="75"/>
  <c r="K81" i="75"/>
  <c r="J82" i="75"/>
  <c r="K82" i="75"/>
  <c r="J83" i="75"/>
  <c r="K83" i="75"/>
  <c r="J84" i="75"/>
  <c r="K84" i="75"/>
  <c r="J85" i="75"/>
  <c r="K85" i="75"/>
  <c r="J86" i="75"/>
  <c r="K86" i="75"/>
  <c r="J87" i="75"/>
  <c r="K87" i="75"/>
  <c r="J88" i="75"/>
  <c r="K88" i="75"/>
  <c r="J89" i="75"/>
  <c r="K89" i="75"/>
  <c r="J90" i="75"/>
  <c r="K90" i="75"/>
  <c r="J91" i="75"/>
  <c r="K91" i="75"/>
  <c r="J92" i="75"/>
  <c r="K92" i="75"/>
  <c r="J93" i="75"/>
  <c r="K93" i="75"/>
  <c r="J94" i="75"/>
  <c r="K94" i="75"/>
  <c r="J95" i="75"/>
  <c r="K95" i="75"/>
  <c r="J96" i="75"/>
  <c r="K96" i="75"/>
  <c r="J97" i="75"/>
  <c r="K97" i="75"/>
  <c r="J98" i="75"/>
  <c r="K98" i="75"/>
  <c r="J99" i="75"/>
  <c r="K99" i="75"/>
  <c r="J100" i="75"/>
  <c r="K100" i="75"/>
  <c r="J101" i="75"/>
  <c r="K101" i="75"/>
  <c r="J102" i="75"/>
  <c r="K102" i="75"/>
  <c r="J103" i="75"/>
  <c r="K103" i="75"/>
  <c r="J104" i="75"/>
  <c r="K104" i="75"/>
  <c r="J105" i="75"/>
  <c r="K105" i="75"/>
  <c r="J106" i="75"/>
  <c r="K106" i="75"/>
  <c r="J107" i="75"/>
  <c r="K107" i="75"/>
  <c r="J108" i="75"/>
  <c r="K108" i="75"/>
  <c r="J109" i="75"/>
  <c r="K109" i="75"/>
  <c r="J110" i="75"/>
  <c r="K110" i="75"/>
  <c r="J111" i="75"/>
  <c r="K111" i="75"/>
  <c r="J112" i="75"/>
  <c r="K112" i="75"/>
  <c r="J113" i="75"/>
  <c r="K113" i="75"/>
  <c r="J114" i="75"/>
  <c r="K114" i="75"/>
  <c r="J115" i="75"/>
  <c r="K115" i="75"/>
  <c r="J116" i="75"/>
  <c r="K116" i="75"/>
  <c r="J117" i="75"/>
  <c r="K117" i="75"/>
  <c r="J118" i="75"/>
  <c r="K118" i="75"/>
  <c r="J119" i="75"/>
  <c r="K119" i="75" s="1"/>
  <c r="J120" i="75"/>
  <c r="K120" i="75" s="1"/>
  <c r="J121" i="75"/>
  <c r="K121" i="75" s="1"/>
  <c r="J122" i="75"/>
  <c r="K122" i="75"/>
  <c r="J123" i="75"/>
  <c r="K123" i="75" s="1"/>
  <c r="J124" i="75"/>
  <c r="K124" i="75" s="1"/>
  <c r="J125" i="75"/>
  <c r="K125" i="75" s="1"/>
  <c r="J126" i="75"/>
  <c r="K126" i="75" s="1"/>
  <c r="J127" i="75"/>
  <c r="K127" i="75" s="1"/>
  <c r="J128" i="75"/>
  <c r="K128" i="75" s="1"/>
  <c r="J129" i="75"/>
  <c r="K129" i="75" s="1"/>
  <c r="J130" i="75"/>
  <c r="K130" i="75" s="1"/>
  <c r="J131" i="75"/>
  <c r="K131" i="75" s="1"/>
  <c r="J132" i="75"/>
  <c r="K132" i="75" s="1"/>
  <c r="J133" i="75"/>
  <c r="K133" i="75" s="1"/>
  <c r="J134" i="75"/>
  <c r="K134" i="75" s="1"/>
  <c r="J135" i="75"/>
  <c r="K135" i="75" s="1"/>
  <c r="J136" i="75"/>
  <c r="K136" i="75" s="1"/>
  <c r="J137" i="75"/>
  <c r="K137" i="75" s="1"/>
  <c r="J138" i="75"/>
  <c r="K138" i="75" s="1"/>
  <c r="J139" i="75"/>
  <c r="K139" i="75" s="1"/>
  <c r="J140" i="75"/>
  <c r="K140" i="75"/>
  <c r="J141" i="75"/>
  <c r="K141" i="75" s="1"/>
  <c r="AC29" i="73"/>
  <c r="AC30" i="73"/>
  <c r="AC31" i="73"/>
  <c r="AC32" i="73"/>
  <c r="AC33" i="73"/>
  <c r="AC34" i="73"/>
  <c r="AC35" i="73"/>
  <c r="AC36" i="73"/>
  <c r="AC37" i="73"/>
  <c r="AC38" i="73"/>
  <c r="AC39" i="73"/>
  <c r="AC40" i="73"/>
  <c r="AC41" i="73"/>
  <c r="AC42" i="73"/>
  <c r="AC43" i="73"/>
  <c r="AC44" i="73"/>
  <c r="AC45" i="73"/>
  <c r="AC46" i="73"/>
  <c r="AC47" i="73"/>
  <c r="AC48" i="73"/>
  <c r="AC49" i="73"/>
  <c r="AC50" i="73"/>
  <c r="AC51" i="73"/>
  <c r="AC52" i="73"/>
  <c r="AB6" i="73"/>
  <c r="AC6" i="73" s="1"/>
  <c r="AB7" i="73"/>
  <c r="AC7" i="73" s="1"/>
  <c r="AB8" i="73"/>
  <c r="AC8" i="73" s="1"/>
  <c r="AB9" i="73"/>
  <c r="AC9" i="73" s="1"/>
  <c r="AB10" i="73"/>
  <c r="AC10" i="73" s="1"/>
  <c r="AB11" i="73"/>
  <c r="AC11" i="73" s="1"/>
  <c r="AB12" i="73"/>
  <c r="AC12" i="73" s="1"/>
  <c r="AB13" i="73"/>
  <c r="AC13" i="73" s="1"/>
  <c r="AB14" i="73"/>
  <c r="AC14" i="73" s="1"/>
  <c r="AB15" i="73"/>
  <c r="AC15" i="73" s="1"/>
  <c r="AB16" i="73"/>
  <c r="AC16" i="73" s="1"/>
  <c r="AB17" i="73"/>
  <c r="AC17" i="73" s="1"/>
  <c r="AB18" i="73"/>
  <c r="AC18" i="73" s="1"/>
  <c r="AB19" i="73"/>
  <c r="AC19" i="73" s="1"/>
  <c r="AB20" i="73"/>
  <c r="AC20" i="73" s="1"/>
  <c r="AB21" i="73"/>
  <c r="AC21" i="73" s="1"/>
  <c r="AB22" i="73"/>
  <c r="AC22" i="73" s="1"/>
  <c r="AB23" i="73"/>
  <c r="AC23" i="73" s="1"/>
  <c r="AB24" i="73"/>
  <c r="AC24" i="73" s="1"/>
  <c r="AB25" i="73"/>
  <c r="AC25" i="73" s="1"/>
  <c r="AB26" i="73"/>
  <c r="AC26" i="73" s="1"/>
  <c r="AB27" i="73"/>
  <c r="AC27" i="73" s="1"/>
  <c r="AB28" i="73"/>
  <c r="AC28" i="73" s="1"/>
  <c r="AB29" i="73"/>
  <c r="AB30" i="73"/>
  <c r="AB31" i="73"/>
  <c r="AB32" i="73"/>
  <c r="AB33" i="73"/>
  <c r="AB34" i="73"/>
  <c r="AB35" i="73"/>
  <c r="AB36" i="73"/>
  <c r="AB37" i="73"/>
  <c r="AB38" i="73"/>
  <c r="AB39" i="73"/>
  <c r="AB40" i="73"/>
  <c r="AB41" i="73"/>
  <c r="AB42" i="73"/>
  <c r="AB43" i="73"/>
  <c r="AB44" i="73"/>
  <c r="AB45" i="73"/>
  <c r="AB46" i="73"/>
  <c r="AB47" i="73"/>
  <c r="AB48" i="73"/>
  <c r="AB49" i="73"/>
  <c r="AB50" i="73"/>
  <c r="AB51" i="73"/>
  <c r="AB52" i="73"/>
  <c r="K6" i="73"/>
  <c r="L6" i="73" s="1"/>
  <c r="K7" i="73"/>
  <c r="L7" i="73"/>
  <c r="K8" i="73"/>
  <c r="L8" i="73" s="1"/>
  <c r="K9" i="73"/>
  <c r="L9" i="73" s="1"/>
  <c r="K10" i="73"/>
  <c r="L10" i="73" s="1"/>
  <c r="K11" i="73"/>
  <c r="L11" i="73"/>
  <c r="K12" i="73"/>
  <c r="L12" i="73" s="1"/>
  <c r="K13" i="73"/>
  <c r="L13" i="73"/>
  <c r="K14" i="73"/>
  <c r="L14" i="73" s="1"/>
  <c r="K15" i="73"/>
  <c r="L15" i="73" s="1"/>
  <c r="K16" i="73"/>
  <c r="L16" i="73" s="1"/>
  <c r="K17" i="73"/>
  <c r="L17" i="73"/>
  <c r="K18" i="73"/>
  <c r="L18" i="73" s="1"/>
  <c r="K19" i="73"/>
  <c r="L19" i="73"/>
  <c r="K20" i="73"/>
  <c r="L20" i="73" s="1"/>
  <c r="K21" i="73"/>
  <c r="L21" i="73" s="1"/>
  <c r="K22" i="73"/>
  <c r="L22" i="73" s="1"/>
  <c r="K23" i="73"/>
  <c r="L23" i="73" s="1"/>
  <c r="K24" i="73"/>
  <c r="L24" i="73" s="1"/>
  <c r="K25" i="73"/>
  <c r="L25" i="73" s="1"/>
  <c r="K26" i="73"/>
  <c r="L26" i="73" s="1"/>
  <c r="K27" i="73"/>
  <c r="L27" i="73"/>
  <c r="K28" i="73"/>
  <c r="L28" i="73" s="1"/>
  <c r="K29" i="73"/>
  <c r="L29" i="73" s="1"/>
  <c r="K30" i="73"/>
  <c r="L30" i="73"/>
  <c r="K31" i="73"/>
  <c r="L31" i="73"/>
  <c r="K32" i="73"/>
  <c r="L32" i="73" s="1"/>
  <c r="K33" i="73"/>
  <c r="L33" i="73" s="1"/>
  <c r="K34" i="73"/>
  <c r="L34" i="73"/>
  <c r="K35" i="73"/>
  <c r="L35" i="73"/>
  <c r="K36" i="73"/>
  <c r="L36" i="73" s="1"/>
  <c r="K37" i="73"/>
  <c r="L37" i="73" s="1"/>
  <c r="K38" i="73"/>
  <c r="L38" i="73"/>
  <c r="K39" i="73"/>
  <c r="L39" i="73"/>
  <c r="K40" i="73"/>
  <c r="L40" i="73" s="1"/>
  <c r="K41" i="73"/>
  <c r="L41" i="73" s="1"/>
  <c r="K42" i="73"/>
  <c r="L42" i="73"/>
  <c r="K43" i="73"/>
  <c r="L43" i="73"/>
  <c r="K44" i="73"/>
  <c r="L44" i="73" s="1"/>
  <c r="K45" i="73"/>
  <c r="L45" i="73" s="1"/>
  <c r="K46" i="73"/>
  <c r="L46" i="73"/>
  <c r="K47" i="73"/>
  <c r="L47" i="73"/>
  <c r="K48" i="73"/>
  <c r="L48" i="73" s="1"/>
  <c r="K49" i="73"/>
  <c r="L49" i="73" s="1"/>
  <c r="K50" i="73"/>
  <c r="L50" i="73"/>
  <c r="K51" i="73"/>
  <c r="L51" i="73"/>
  <c r="K52" i="73"/>
  <c r="L52" i="73" s="1"/>
  <c r="J9" i="72"/>
  <c r="K9" i="72"/>
  <c r="J10" i="72"/>
  <c r="K10" i="72" s="1"/>
  <c r="J11" i="72"/>
  <c r="K11" i="72" s="1"/>
  <c r="J12" i="72"/>
  <c r="K12" i="72" s="1"/>
  <c r="J13" i="72"/>
  <c r="K13" i="72"/>
  <c r="J14" i="72"/>
  <c r="K14" i="72" s="1"/>
  <c r="J15" i="72"/>
  <c r="K15" i="72" s="1"/>
  <c r="J16" i="72"/>
  <c r="K16" i="72" s="1"/>
  <c r="J17" i="72"/>
  <c r="K17" i="72"/>
  <c r="J18" i="72"/>
  <c r="K18" i="72" s="1"/>
  <c r="J19" i="72"/>
  <c r="K19" i="72"/>
  <c r="J20" i="72"/>
  <c r="K20" i="72" s="1"/>
  <c r="J21" i="72"/>
  <c r="K21" i="72"/>
  <c r="J22" i="72"/>
  <c r="K22" i="72" s="1"/>
  <c r="J23" i="72"/>
  <c r="K23" i="72"/>
  <c r="J24" i="72"/>
  <c r="K24" i="72" s="1"/>
  <c r="J25" i="72"/>
  <c r="K25" i="72"/>
  <c r="J26" i="72"/>
  <c r="K26" i="72" s="1"/>
  <c r="J27" i="72"/>
  <c r="K27" i="72"/>
  <c r="J28" i="72"/>
  <c r="K28" i="72" s="1"/>
  <c r="J29" i="72"/>
  <c r="K29" i="72"/>
  <c r="J30" i="72"/>
  <c r="K30" i="72" s="1"/>
  <c r="J31" i="72"/>
  <c r="K31" i="72"/>
  <c r="J32" i="72"/>
  <c r="K32" i="72"/>
  <c r="J33" i="72"/>
  <c r="K33" i="72" s="1"/>
  <c r="J34" i="72"/>
  <c r="K34" i="72" s="1"/>
  <c r="J35" i="72"/>
  <c r="K35" i="72" s="1"/>
  <c r="J36" i="72"/>
  <c r="K36" i="72"/>
  <c r="J37" i="72"/>
  <c r="K37" i="72" s="1"/>
  <c r="J38" i="72"/>
  <c r="K38" i="72" s="1"/>
  <c r="J39" i="72"/>
  <c r="K39" i="72" s="1"/>
  <c r="J40" i="72"/>
  <c r="K40" i="72"/>
  <c r="J41" i="72"/>
  <c r="K41" i="72" s="1"/>
  <c r="J42" i="72"/>
  <c r="K42" i="72" s="1"/>
  <c r="J43" i="72"/>
  <c r="K43" i="72" s="1"/>
  <c r="J44" i="72"/>
  <c r="K44" i="72"/>
  <c r="J45" i="72"/>
  <c r="K45" i="72" s="1"/>
  <c r="J46" i="72"/>
  <c r="K46" i="72" s="1"/>
  <c r="J47" i="72"/>
  <c r="K47" i="72" s="1"/>
  <c r="J48" i="72"/>
  <c r="K48" i="72"/>
  <c r="J49" i="72"/>
  <c r="K49" i="72" s="1"/>
  <c r="J50" i="72"/>
  <c r="K50" i="72" s="1"/>
  <c r="J51" i="72"/>
  <c r="K51" i="72" s="1"/>
  <c r="J52" i="72"/>
  <c r="K52" i="72"/>
  <c r="J53" i="72"/>
  <c r="K53" i="72" s="1"/>
  <c r="J54" i="72"/>
  <c r="K54" i="72" s="1"/>
  <c r="J55" i="72"/>
  <c r="K55" i="72" s="1"/>
  <c r="L9" i="69"/>
  <c r="M9" i="69"/>
  <c r="L10" i="69"/>
  <c r="M10" i="69" s="1"/>
  <c r="L11" i="69"/>
  <c r="M11" i="69" s="1"/>
  <c r="L12" i="69"/>
  <c r="M12" i="69" s="1"/>
  <c r="L13" i="69"/>
  <c r="M13" i="69" s="1"/>
  <c r="L14" i="69"/>
  <c r="M14" i="69"/>
  <c r="L15" i="69"/>
  <c r="M15" i="69" s="1"/>
  <c r="L16" i="69"/>
  <c r="M16" i="69" s="1"/>
  <c r="L17" i="69"/>
  <c r="M17" i="69"/>
  <c r="L18" i="69"/>
  <c r="M18" i="69" s="1"/>
  <c r="L19" i="69"/>
  <c r="M19" i="69" s="1"/>
  <c r="L20" i="69"/>
  <c r="M20" i="69" s="1"/>
  <c r="L21" i="69"/>
  <c r="M21" i="69" s="1"/>
  <c r="L22" i="69"/>
  <c r="M22" i="69"/>
  <c r="L23" i="69"/>
  <c r="M23" i="69" s="1"/>
  <c r="L24" i="69"/>
  <c r="M24" i="69" s="1"/>
  <c r="L25" i="69"/>
  <c r="M25" i="69"/>
  <c r="L26" i="69"/>
  <c r="M26" i="69" s="1"/>
  <c r="L27" i="69"/>
  <c r="M27" i="69" s="1"/>
  <c r="L28" i="69"/>
  <c r="M28" i="69"/>
  <c r="L29" i="69"/>
  <c r="M29" i="69"/>
  <c r="L30" i="69"/>
  <c r="M30" i="69"/>
  <c r="L31" i="69"/>
  <c r="M31" i="69" s="1"/>
  <c r="L32" i="69"/>
  <c r="M32" i="69"/>
  <c r="L33" i="69"/>
  <c r="M33" i="69" s="1"/>
  <c r="L34" i="69"/>
  <c r="M34" i="69" s="1"/>
  <c r="L35" i="69"/>
  <c r="M35" i="69" s="1"/>
  <c r="L36" i="69"/>
  <c r="M36" i="69" s="1"/>
  <c r="L37" i="69"/>
  <c r="M37" i="69"/>
  <c r="L38" i="69"/>
  <c r="M38" i="69" s="1"/>
  <c r="L39" i="69"/>
  <c r="M39" i="69" s="1"/>
  <c r="L40" i="69"/>
  <c r="M40" i="69" s="1"/>
  <c r="L41" i="69"/>
  <c r="M41" i="69" s="1"/>
  <c r="L42" i="69"/>
  <c r="M42" i="69" s="1"/>
  <c r="L43" i="69"/>
  <c r="M43" i="69" s="1"/>
  <c r="L44" i="69"/>
  <c r="M44" i="69" s="1"/>
  <c r="L45" i="69"/>
  <c r="M45" i="69"/>
  <c r="L46" i="69"/>
  <c r="M46" i="69" s="1"/>
  <c r="L47" i="69"/>
  <c r="M47" i="69" s="1"/>
  <c r="L48" i="69"/>
  <c r="M48" i="69"/>
  <c r="L49" i="69"/>
  <c r="M49" i="69" s="1"/>
  <c r="L50" i="69"/>
  <c r="M50" i="69"/>
  <c r="L51" i="69"/>
  <c r="M51" i="69"/>
  <c r="L52" i="69"/>
  <c r="M52" i="69"/>
  <c r="L53" i="69"/>
  <c r="M53" i="69"/>
  <c r="L54" i="69"/>
  <c r="M54" i="69"/>
  <c r="L55" i="69"/>
  <c r="M55" i="69"/>
  <c r="L56" i="69"/>
  <c r="M56" i="69"/>
  <c r="L57" i="69"/>
  <c r="M57" i="69"/>
  <c r="L58" i="69"/>
  <c r="M58" i="69"/>
  <c r="L59" i="69"/>
  <c r="M59" i="69"/>
  <c r="L60" i="69"/>
  <c r="M60" i="69"/>
  <c r="L61" i="69"/>
  <c r="M61" i="69"/>
  <c r="L62" i="69"/>
  <c r="M62" i="69"/>
  <c r="L63" i="69"/>
  <c r="M63" i="69"/>
  <c r="L64" i="69"/>
  <c r="M64" i="69"/>
  <c r="L65" i="69"/>
  <c r="M65" i="69"/>
  <c r="L66" i="69"/>
  <c r="M66" i="69"/>
  <c r="L67" i="69"/>
  <c r="M67" i="69"/>
  <c r="L68" i="69"/>
  <c r="M68" i="69"/>
  <c r="L69" i="69"/>
  <c r="M69" i="69"/>
  <c r="L70" i="69"/>
  <c r="M70" i="69"/>
  <c r="L71" i="69"/>
  <c r="M71" i="69"/>
  <c r="L72" i="69"/>
  <c r="M72" i="69"/>
  <c r="L73" i="69"/>
  <c r="M73" i="69"/>
  <c r="L74" i="69"/>
  <c r="M74" i="69"/>
  <c r="L75" i="69"/>
  <c r="M75" i="69"/>
  <c r="L76" i="69"/>
  <c r="M76" i="69"/>
  <c r="L77" i="69"/>
  <c r="M77" i="69"/>
  <c r="L78" i="69"/>
  <c r="M78" i="69"/>
  <c r="L79" i="69"/>
  <c r="M79" i="69"/>
  <c r="L80" i="69"/>
  <c r="M80" i="69"/>
  <c r="L81" i="69"/>
  <c r="M81" i="69"/>
  <c r="L82" i="69"/>
  <c r="M82" i="69"/>
  <c r="L83" i="69"/>
  <c r="M83" i="69"/>
  <c r="L84" i="69"/>
  <c r="M84" i="69"/>
  <c r="L85" i="69"/>
  <c r="M85" i="69"/>
  <c r="L86" i="69"/>
  <c r="M86" i="69"/>
  <c r="L87" i="69"/>
  <c r="M87" i="69"/>
  <c r="L88" i="69"/>
  <c r="M88" i="69"/>
  <c r="L89" i="69"/>
  <c r="M89" i="69"/>
  <c r="L90" i="69"/>
  <c r="M90" i="69"/>
  <c r="L91" i="69"/>
  <c r="M91" i="69"/>
  <c r="L92" i="69"/>
  <c r="M92" i="69"/>
  <c r="L93" i="69"/>
  <c r="M93" i="69"/>
  <c r="L94" i="69"/>
  <c r="M94" i="69"/>
  <c r="L95" i="69"/>
  <c r="M95" i="69"/>
  <c r="L96" i="69"/>
  <c r="M96" i="69"/>
  <c r="L97" i="69"/>
  <c r="M97" i="69"/>
  <c r="L98" i="69"/>
  <c r="M98" i="69"/>
  <c r="L99" i="69"/>
  <c r="M99" i="69"/>
  <c r="L100" i="69"/>
  <c r="M100" i="69"/>
  <c r="L101" i="69"/>
  <c r="M101" i="69"/>
  <c r="L102" i="69"/>
  <c r="M102" i="69"/>
  <c r="L103" i="69"/>
  <c r="M103" i="69"/>
  <c r="L104" i="69"/>
  <c r="M104" i="69"/>
  <c r="L105" i="69"/>
  <c r="M105" i="69"/>
  <c r="L106" i="69"/>
  <c r="M106" i="69"/>
  <c r="L107" i="69"/>
  <c r="M107" i="69"/>
  <c r="L108" i="69"/>
  <c r="M108" i="69"/>
  <c r="L109" i="69"/>
  <c r="M109" i="69"/>
  <c r="L110" i="69"/>
  <c r="M110" i="69"/>
  <c r="L111" i="69"/>
  <c r="M111" i="69"/>
  <c r="L112" i="69"/>
  <c r="M112" i="69"/>
  <c r="L113" i="69"/>
  <c r="M113" i="69"/>
  <c r="L114" i="69"/>
  <c r="M114" i="69"/>
  <c r="L115" i="69"/>
  <c r="M115" i="69"/>
  <c r="L116" i="69"/>
  <c r="M116" i="69"/>
  <c r="L117" i="69"/>
  <c r="M117" i="69"/>
  <c r="L118" i="69"/>
  <c r="M118" i="69"/>
  <c r="L119" i="69"/>
  <c r="M119" i="69"/>
  <c r="L120" i="69"/>
  <c r="M120" i="69"/>
  <c r="L121" i="69"/>
  <c r="M121" i="69"/>
  <c r="L122" i="69"/>
  <c r="M122" i="69"/>
  <c r="L123" i="69"/>
  <c r="M123" i="69"/>
  <c r="L124" i="69"/>
  <c r="M124" i="69"/>
  <c r="L125" i="69"/>
  <c r="M125" i="69"/>
  <c r="L126" i="69"/>
  <c r="M126" i="69"/>
  <c r="L127" i="69"/>
  <c r="M127" i="69"/>
  <c r="L128" i="69"/>
  <c r="M128" i="69"/>
  <c r="L129" i="69"/>
  <c r="M129" i="69"/>
  <c r="L130" i="69"/>
  <c r="M130" i="69"/>
  <c r="L131" i="69"/>
  <c r="M131" i="69"/>
  <c r="L132" i="69"/>
  <c r="M132" i="69"/>
  <c r="L133" i="69"/>
  <c r="M133" i="69"/>
  <c r="L134" i="69"/>
  <c r="M134" i="69"/>
  <c r="L135" i="69"/>
  <c r="M135" i="69"/>
  <c r="L136" i="69"/>
  <c r="M136" i="69"/>
  <c r="L137" i="69"/>
  <c r="M137" i="69"/>
  <c r="L138" i="69"/>
  <c r="M138" i="69"/>
  <c r="L139" i="69"/>
  <c r="M139" i="69"/>
  <c r="L140" i="69"/>
  <c r="M140" i="69"/>
  <c r="L141" i="69"/>
  <c r="M141" i="69"/>
  <c r="L142" i="69"/>
  <c r="M142" i="69"/>
  <c r="L143" i="69"/>
  <c r="M143" i="69"/>
  <c r="L144" i="69"/>
  <c r="M144" i="69"/>
  <c r="L145" i="69"/>
  <c r="M145" i="69"/>
  <c r="L146" i="69"/>
  <c r="M146" i="69"/>
  <c r="L147" i="69"/>
  <c r="M147" i="69"/>
  <c r="L148" i="69"/>
  <c r="M148" i="69"/>
  <c r="L149" i="69"/>
  <c r="M149" i="69"/>
  <c r="L150" i="69"/>
  <c r="M150" i="69"/>
  <c r="L151" i="69"/>
  <c r="M151" i="69"/>
  <c r="L152" i="69"/>
  <c r="M152" i="69"/>
  <c r="L153" i="69"/>
  <c r="M153" i="69"/>
  <c r="L154" i="69"/>
  <c r="M154" i="69"/>
  <c r="L155" i="69"/>
  <c r="M155" i="69"/>
  <c r="L156" i="69"/>
  <c r="M156" i="69"/>
  <c r="L157" i="69"/>
  <c r="M157" i="69"/>
  <c r="L158" i="69"/>
  <c r="M158" i="69"/>
  <c r="L159" i="69"/>
  <c r="M159" i="69"/>
  <c r="L160" i="69"/>
  <c r="M160" i="69"/>
  <c r="L161" i="69"/>
  <c r="M161" i="69"/>
  <c r="L162" i="69"/>
  <c r="M162" i="69"/>
  <c r="L163" i="69"/>
  <c r="M163" i="69"/>
  <c r="L164" i="69"/>
  <c r="M164" i="69"/>
  <c r="L165" i="69"/>
  <c r="M165" i="69"/>
  <c r="L166" i="69"/>
  <c r="M166" i="69"/>
  <c r="L167" i="69"/>
  <c r="M167" i="69"/>
  <c r="L168" i="69"/>
  <c r="M168" i="69"/>
  <c r="L169" i="69"/>
  <c r="M169" i="69"/>
  <c r="L170" i="69"/>
  <c r="M170" i="69"/>
  <c r="L171" i="69"/>
  <c r="M171" i="69"/>
  <c r="L172" i="69"/>
  <c r="M172" i="69"/>
  <c r="L173" i="69"/>
  <c r="M173" i="69"/>
  <c r="L174" i="69"/>
  <c r="M174" i="69"/>
  <c r="L175" i="69"/>
  <c r="M175" i="69"/>
  <c r="K8" i="68"/>
  <c r="L8" i="68"/>
  <c r="K9" i="68"/>
  <c r="L9" i="68"/>
  <c r="K10" i="68"/>
  <c r="L10" i="68"/>
  <c r="K11" i="68"/>
  <c r="L11" i="68"/>
  <c r="K12" i="68"/>
  <c r="L12" i="68"/>
  <c r="K13" i="68"/>
  <c r="L13" i="68"/>
  <c r="K14" i="68"/>
  <c r="L14" i="68"/>
  <c r="K15" i="68"/>
  <c r="L15" i="68"/>
  <c r="K16" i="68"/>
  <c r="L16" i="68"/>
  <c r="K17" i="68"/>
  <c r="L17" i="68"/>
  <c r="K18" i="68"/>
  <c r="L18" i="68"/>
  <c r="K19" i="68"/>
  <c r="L19" i="68"/>
  <c r="K20" i="68"/>
  <c r="L20" i="68"/>
  <c r="K21" i="68"/>
  <c r="L21" i="68"/>
  <c r="K22" i="68"/>
  <c r="L22" i="68"/>
  <c r="K23" i="68"/>
  <c r="L23" i="68"/>
  <c r="K24" i="68"/>
  <c r="L24" i="68"/>
  <c r="K25" i="68"/>
  <c r="L25" i="68"/>
  <c r="K26" i="68"/>
  <c r="L26" i="68"/>
  <c r="K27" i="68"/>
  <c r="L27" i="68"/>
  <c r="K28" i="68"/>
  <c r="L28" i="68"/>
  <c r="K29" i="68"/>
  <c r="L29" i="68"/>
  <c r="K30" i="68"/>
  <c r="L30" i="68"/>
  <c r="K31" i="68"/>
  <c r="L31" i="68"/>
  <c r="K32" i="68"/>
  <c r="L32" i="68"/>
  <c r="K33" i="68"/>
  <c r="L33" i="68"/>
  <c r="K34" i="68"/>
  <c r="L34" i="68"/>
  <c r="K35" i="68"/>
  <c r="L35" i="68"/>
  <c r="K36" i="68"/>
  <c r="L36" i="68"/>
  <c r="K37" i="68"/>
  <c r="L37" i="68"/>
  <c r="K38" i="68"/>
  <c r="L38" i="68"/>
  <c r="K39" i="68"/>
  <c r="L39" i="68"/>
  <c r="K40" i="68"/>
  <c r="L40" i="68"/>
  <c r="K41" i="68"/>
  <c r="L41" i="68"/>
  <c r="K42" i="68"/>
  <c r="L42" i="68"/>
  <c r="K43" i="68"/>
  <c r="L43" i="68"/>
  <c r="K44" i="68"/>
  <c r="L44" i="68"/>
  <c r="K45" i="68"/>
  <c r="L45" i="68"/>
  <c r="K46" i="68"/>
  <c r="L46" i="68"/>
  <c r="K47" i="68"/>
  <c r="L47" i="68"/>
  <c r="K48" i="68"/>
  <c r="L48" i="68"/>
  <c r="K49" i="68"/>
  <c r="L49" i="68"/>
  <c r="K50" i="68"/>
  <c r="L50" i="68"/>
  <c r="K51" i="68"/>
  <c r="L51" i="68"/>
  <c r="K52" i="68"/>
  <c r="L52" i="68"/>
  <c r="K53" i="68"/>
  <c r="L53" i="68"/>
  <c r="K54" i="68"/>
  <c r="L54" i="68"/>
  <c r="K55" i="68"/>
  <c r="L55" i="68"/>
  <c r="K56" i="68"/>
  <c r="L56" i="68"/>
  <c r="K57" i="68"/>
  <c r="L57" i="68"/>
  <c r="K58" i="68"/>
  <c r="L58" i="68"/>
  <c r="K59" i="68"/>
  <c r="L59" i="68"/>
  <c r="K60" i="68"/>
  <c r="L60" i="68"/>
  <c r="K61" i="68"/>
  <c r="L61" i="68"/>
  <c r="K62" i="68"/>
  <c r="L62" i="68"/>
  <c r="K63" i="68"/>
  <c r="L63" i="68"/>
  <c r="K64" i="68"/>
  <c r="L64" i="68"/>
  <c r="K65" i="68"/>
  <c r="L65" i="68"/>
  <c r="K66" i="68"/>
  <c r="L66" i="68"/>
  <c r="K67" i="68"/>
  <c r="L67" i="68"/>
  <c r="K68" i="68"/>
  <c r="L68" i="68"/>
  <c r="K69" i="68"/>
  <c r="L69" i="68"/>
  <c r="K70" i="68"/>
  <c r="L70" i="68"/>
  <c r="K71" i="68"/>
  <c r="L71" i="68" s="1"/>
  <c r="K72" i="68"/>
  <c r="L72" i="68"/>
  <c r="K73" i="68"/>
  <c r="L73" i="68"/>
  <c r="K74" i="68"/>
  <c r="L74" i="68" s="1"/>
  <c r="K75" i="68"/>
  <c r="L75" i="68" s="1"/>
  <c r="K76" i="68"/>
  <c r="L76" i="68"/>
  <c r="K77" i="68"/>
  <c r="L77" i="68"/>
  <c r="K78" i="68"/>
  <c r="L78" i="68" s="1"/>
  <c r="K79" i="68"/>
  <c r="L79" i="68" s="1"/>
  <c r="K80" i="68"/>
  <c r="L80" i="68"/>
  <c r="K81" i="68"/>
  <c r="L81" i="68"/>
  <c r="K82" i="68"/>
  <c r="L82" i="68" s="1"/>
  <c r="K83" i="68"/>
  <c r="L83" i="68" s="1"/>
  <c r="K84" i="68"/>
  <c r="L84" i="68"/>
  <c r="K85" i="68"/>
  <c r="L85" i="68"/>
  <c r="K86" i="68"/>
  <c r="L86" i="68" s="1"/>
  <c r="K87" i="68"/>
  <c r="L87" i="68" s="1"/>
  <c r="K88" i="68"/>
  <c r="L88" i="68"/>
  <c r="K89" i="68"/>
  <c r="L89" i="68"/>
  <c r="K90" i="68"/>
  <c r="L90" i="68" s="1"/>
  <c r="K91" i="68"/>
  <c r="L91" i="68" s="1"/>
  <c r="K92" i="68"/>
  <c r="L92" i="68"/>
  <c r="K93" i="68"/>
  <c r="L93" i="68"/>
  <c r="K94" i="68"/>
  <c r="L94" i="68" s="1"/>
  <c r="K95" i="68"/>
  <c r="L95" i="68" s="1"/>
  <c r="K96" i="68"/>
  <c r="L96" i="68"/>
  <c r="K97" i="68"/>
  <c r="L97" i="68"/>
  <c r="K98" i="68"/>
  <c r="L98" i="68" s="1"/>
  <c r="K99" i="68"/>
  <c r="L99" i="68" s="1"/>
  <c r="K100" i="68"/>
  <c r="L100" i="68"/>
  <c r="K101" i="68"/>
  <c r="L101" i="68"/>
  <c r="K102" i="68"/>
  <c r="L102" i="68" s="1"/>
  <c r="K103" i="68"/>
  <c r="L103" i="68" s="1"/>
  <c r="K104" i="68"/>
  <c r="L104" i="68"/>
  <c r="K105" i="68"/>
  <c r="L105" i="68"/>
  <c r="K106" i="68"/>
  <c r="L106" i="68" s="1"/>
  <c r="K107" i="68"/>
  <c r="L107" i="68" s="1"/>
  <c r="K108" i="68"/>
  <c r="L108" i="68"/>
  <c r="K109" i="68"/>
  <c r="L109" i="68"/>
  <c r="K110" i="68"/>
  <c r="L110" i="68" s="1"/>
  <c r="K111" i="68"/>
  <c r="L111" i="68" s="1"/>
  <c r="K112" i="68"/>
  <c r="L112" i="68"/>
  <c r="K113" i="68"/>
  <c r="L113" i="68"/>
  <c r="K114" i="68"/>
  <c r="L114" i="68" s="1"/>
  <c r="K115" i="68"/>
  <c r="L115" i="68" s="1"/>
  <c r="K116" i="68"/>
  <c r="L116" i="68"/>
  <c r="K117" i="68"/>
  <c r="L117" i="68"/>
  <c r="K118" i="68"/>
  <c r="L118" i="68" s="1"/>
  <c r="K119" i="68"/>
  <c r="L119" i="68" s="1"/>
  <c r="K120" i="68"/>
  <c r="L120" i="68" s="1"/>
  <c r="K121" i="68"/>
  <c r="L121" i="68"/>
  <c r="K122" i="68"/>
  <c r="L122" i="68" s="1"/>
  <c r="K123" i="68"/>
  <c r="L123" i="68" s="1"/>
  <c r="K124" i="68"/>
  <c r="L124" i="68"/>
  <c r="K125" i="68"/>
  <c r="L125" i="68"/>
  <c r="K126" i="68"/>
  <c r="L126" i="68" s="1"/>
  <c r="K127" i="68"/>
  <c r="L127" i="68" s="1"/>
  <c r="K128" i="68"/>
  <c r="L128" i="68"/>
  <c r="K129" i="68"/>
  <c r="L129" i="68"/>
  <c r="K130" i="68"/>
  <c r="L130" i="68" s="1"/>
  <c r="K131" i="68"/>
  <c r="L131" i="68" s="1"/>
  <c r="K132" i="68"/>
  <c r="L132" i="68"/>
  <c r="J7" i="67"/>
  <c r="K7" i="67"/>
  <c r="J8" i="67"/>
  <c r="K8" i="67"/>
  <c r="J9" i="67"/>
  <c r="K9" i="67"/>
  <c r="J10" i="67"/>
  <c r="K10" i="67"/>
  <c r="J11" i="67"/>
  <c r="K11" i="67"/>
  <c r="J12" i="67"/>
  <c r="K12" i="67"/>
  <c r="J13" i="67"/>
  <c r="K13" i="67"/>
  <c r="J14" i="67"/>
  <c r="K14" i="67"/>
  <c r="J15" i="67"/>
  <c r="K15" i="67"/>
  <c r="J16" i="67"/>
  <c r="K16" i="67"/>
  <c r="J17" i="67"/>
  <c r="K17" i="67"/>
  <c r="J18" i="67"/>
  <c r="K18" i="67"/>
  <c r="J19" i="67"/>
  <c r="K19" i="67"/>
  <c r="J20" i="67"/>
  <c r="K20" i="67"/>
  <c r="J21" i="67"/>
  <c r="K21" i="67"/>
  <c r="J22" i="67"/>
  <c r="K22" i="67"/>
  <c r="J23" i="67"/>
  <c r="K23" i="67"/>
  <c r="J24" i="67"/>
  <c r="K24" i="67"/>
  <c r="J25" i="67"/>
  <c r="K25" i="67"/>
  <c r="J26" i="67"/>
  <c r="K26" i="67"/>
  <c r="J27" i="67"/>
  <c r="K27" i="67"/>
  <c r="J28" i="67"/>
  <c r="K28" i="67"/>
  <c r="J29" i="67"/>
  <c r="K29" i="67"/>
  <c r="J30" i="67"/>
  <c r="K30" i="67"/>
  <c r="J31" i="67"/>
  <c r="K31" i="67"/>
  <c r="J32" i="67"/>
  <c r="K32" i="67"/>
  <c r="J33" i="67"/>
  <c r="K33" i="67"/>
  <c r="J34" i="67"/>
  <c r="K34" i="67"/>
  <c r="J35" i="67"/>
  <c r="K35" i="67"/>
  <c r="J36" i="67"/>
  <c r="K36" i="67"/>
  <c r="J37" i="67"/>
  <c r="K37" i="67"/>
  <c r="J38" i="67"/>
  <c r="K38" i="67"/>
  <c r="J39" i="67"/>
  <c r="K39" i="67"/>
  <c r="J40" i="67"/>
  <c r="K40" i="67"/>
  <c r="J41" i="67"/>
  <c r="K41" i="67"/>
  <c r="J42" i="67"/>
  <c r="K42" i="67"/>
  <c r="J43" i="67"/>
  <c r="K43" i="67"/>
  <c r="J44" i="67"/>
  <c r="K44" i="67"/>
  <c r="J45" i="67"/>
  <c r="K45" i="67"/>
  <c r="J46" i="67"/>
  <c r="K46" i="67"/>
  <c r="J47" i="67"/>
  <c r="K47" i="67" s="1"/>
  <c r="J48" i="67"/>
  <c r="K48" i="67"/>
  <c r="J49" i="67"/>
  <c r="K49" i="67" s="1"/>
  <c r="J50" i="67"/>
  <c r="K50" i="67"/>
  <c r="J51" i="67"/>
  <c r="K51" i="67" s="1"/>
  <c r="J52" i="67"/>
  <c r="K52" i="67"/>
  <c r="J53" i="67"/>
  <c r="K53" i="67" s="1"/>
  <c r="J54" i="67"/>
  <c r="K54" i="67"/>
  <c r="J55" i="67"/>
  <c r="K55" i="67" s="1"/>
  <c r="J56" i="67"/>
  <c r="K56" i="67"/>
  <c r="J57" i="67"/>
  <c r="K57" i="67" s="1"/>
  <c r="J58" i="67"/>
  <c r="K58" i="67"/>
  <c r="J59" i="67"/>
  <c r="K59" i="67" s="1"/>
  <c r="J60" i="67"/>
  <c r="K60" i="67"/>
  <c r="J61" i="67"/>
  <c r="K61" i="67" s="1"/>
  <c r="J62" i="67"/>
  <c r="K62" i="67"/>
  <c r="J63" i="67"/>
  <c r="K63" i="67" s="1"/>
  <c r="J64" i="67"/>
  <c r="K64" i="67"/>
  <c r="J65" i="67"/>
  <c r="K65" i="67" s="1"/>
  <c r="J66" i="67"/>
  <c r="K66" i="67"/>
  <c r="J67" i="67"/>
  <c r="K67" i="67" s="1"/>
  <c r="J68" i="67"/>
  <c r="K68" i="67"/>
  <c r="J69" i="67"/>
  <c r="K69" i="67" s="1"/>
  <c r="J70" i="67"/>
  <c r="K70" i="67"/>
  <c r="J71" i="67"/>
  <c r="K71" i="67" s="1"/>
  <c r="J72" i="67"/>
  <c r="K72" i="67"/>
  <c r="J73" i="67"/>
  <c r="K73" i="67" s="1"/>
  <c r="J74" i="67"/>
  <c r="K74" i="67"/>
  <c r="J75" i="67"/>
  <c r="K75" i="67" s="1"/>
  <c r="J76" i="67"/>
  <c r="K76" i="67"/>
  <c r="J77" i="67"/>
  <c r="K77" i="67" s="1"/>
  <c r="J78" i="67"/>
  <c r="K78" i="67"/>
  <c r="J79" i="67"/>
  <c r="K79" i="67" s="1"/>
  <c r="J80" i="67"/>
  <c r="K80" i="67"/>
  <c r="J81" i="67"/>
  <c r="K81" i="67" s="1"/>
  <c r="J82" i="67"/>
  <c r="K82" i="67"/>
  <c r="J83" i="67"/>
  <c r="K83" i="67" s="1"/>
  <c r="AJ9" i="66"/>
  <c r="AQ67" i="87" l="1"/>
  <c r="AR67" i="87"/>
  <c r="AS67" i="87"/>
  <c r="AQ51" i="87"/>
  <c r="AR51" i="87"/>
  <c r="AS51" i="87"/>
  <c r="AQ35" i="87"/>
  <c r="AR35" i="87"/>
  <c r="AS35" i="87"/>
  <c r="AQ19" i="87"/>
  <c r="AR19" i="87"/>
  <c r="AS19" i="87"/>
  <c r="AQ70" i="87"/>
  <c r="AR70" i="87"/>
  <c r="AS70" i="87"/>
  <c r="AQ54" i="87"/>
  <c r="AS54" i="87"/>
  <c r="AR54" i="87"/>
  <c r="AQ38" i="87"/>
  <c r="AR38" i="87"/>
  <c r="AS38" i="87"/>
  <c r="AQ22" i="87"/>
  <c r="AS22" i="87"/>
  <c r="AR22" i="87"/>
  <c r="AQ71" i="87"/>
  <c r="AR71" i="87"/>
  <c r="AS71" i="87"/>
  <c r="AQ55" i="87"/>
  <c r="AR55" i="87"/>
  <c r="AS55" i="87"/>
  <c r="AQ39" i="87"/>
  <c r="AR39" i="87"/>
  <c r="AS39" i="87"/>
  <c r="AQ23" i="87"/>
  <c r="AR23" i="87"/>
  <c r="AS23" i="87"/>
  <c r="AS69" i="87"/>
  <c r="AQ69" i="87"/>
  <c r="AR69" i="87"/>
  <c r="AS53" i="87"/>
  <c r="AQ53" i="87"/>
  <c r="AR53" i="87"/>
  <c r="AS37" i="87"/>
  <c r="AQ37" i="87"/>
  <c r="AR37" i="87"/>
  <c r="AS21" i="87"/>
  <c r="AQ21" i="87"/>
  <c r="AR21" i="87"/>
  <c r="AR64" i="87"/>
  <c r="AS64" i="87"/>
  <c r="AQ64" i="87"/>
  <c r="AR48" i="87"/>
  <c r="AS48" i="87"/>
  <c r="AQ48" i="87"/>
  <c r="AR32" i="87"/>
  <c r="AS32" i="87"/>
  <c r="AQ32" i="87"/>
  <c r="AR16" i="87"/>
  <c r="AS16" i="87"/>
  <c r="AQ16" i="87"/>
  <c r="AS65" i="87"/>
  <c r="AR65" i="87"/>
  <c r="AQ65" i="87"/>
  <c r="AS49" i="87"/>
  <c r="AQ49" i="87"/>
  <c r="AR49" i="87"/>
  <c r="AS33" i="87"/>
  <c r="AR33" i="87"/>
  <c r="AQ33" i="87"/>
  <c r="AS17" i="87"/>
  <c r="AR17" i="87"/>
  <c r="AQ17" i="87"/>
  <c r="AR68" i="87"/>
  <c r="AS68" i="87"/>
  <c r="AQ68" i="87"/>
  <c r="AR52" i="87"/>
  <c r="AS52" i="87"/>
  <c r="AQ52" i="87"/>
  <c r="AR36" i="87"/>
  <c r="AS36" i="87"/>
  <c r="AQ36" i="87"/>
  <c r="AR20" i="87"/>
  <c r="AS20" i="87"/>
  <c r="AQ20" i="87"/>
  <c r="AQ66" i="87"/>
  <c r="AR66" i="87"/>
  <c r="AS66" i="87"/>
  <c r="AQ50" i="87"/>
  <c r="AR50" i="87"/>
  <c r="AS50" i="87"/>
  <c r="AQ34" i="87"/>
  <c r="AR34" i="87"/>
  <c r="AS34" i="87"/>
  <c r="AQ18" i="87"/>
  <c r="AR18" i="87"/>
  <c r="AS18" i="87"/>
  <c r="AQ59" i="87"/>
  <c r="AR59" i="87"/>
  <c r="AS59" i="87"/>
  <c r="AQ43" i="87"/>
  <c r="AR43" i="87"/>
  <c r="AS43" i="87"/>
  <c r="AQ27" i="87"/>
  <c r="AR27" i="87"/>
  <c r="AS27" i="87"/>
  <c r="AQ11" i="87"/>
  <c r="AR11" i="87"/>
  <c r="AS11" i="87"/>
  <c r="AQ62" i="87"/>
  <c r="AS62" i="87"/>
  <c r="AR62" i="87"/>
  <c r="AQ46" i="87"/>
  <c r="AS46" i="87"/>
  <c r="AR46" i="87"/>
  <c r="AQ30" i="87"/>
  <c r="AS30" i="87"/>
  <c r="AR30" i="87"/>
  <c r="AQ14" i="87"/>
  <c r="AR14" i="87"/>
  <c r="AS14" i="87"/>
  <c r="AQ63" i="87"/>
  <c r="AR63" i="87"/>
  <c r="AS63" i="87"/>
  <c r="AQ47" i="87"/>
  <c r="AR47" i="87"/>
  <c r="AS47" i="87"/>
  <c r="AQ31" i="87"/>
  <c r="AR31" i="87"/>
  <c r="AS31" i="87"/>
  <c r="AQ15" i="87"/>
  <c r="AR15" i="87"/>
  <c r="AS15" i="87"/>
  <c r="AS61" i="87"/>
  <c r="AQ61" i="87"/>
  <c r="AR61" i="87"/>
  <c r="AS45" i="87"/>
  <c r="AQ45" i="87"/>
  <c r="AR45" i="87"/>
  <c r="AS29" i="87"/>
  <c r="AQ29" i="87"/>
  <c r="AR29" i="87"/>
  <c r="AS13" i="87"/>
  <c r="AQ13" i="87"/>
  <c r="AR13" i="87"/>
  <c r="AR8" i="87"/>
  <c r="AQ8" i="87"/>
  <c r="AS8" i="87"/>
  <c r="AR56" i="87"/>
  <c r="AS56" i="87"/>
  <c r="AQ56" i="87"/>
  <c r="AR40" i="87"/>
  <c r="AS40" i="87"/>
  <c r="AQ40" i="87"/>
  <c r="AR24" i="87"/>
  <c r="AS24" i="87"/>
  <c r="AQ24" i="87"/>
  <c r="AS57" i="87"/>
  <c r="AR57" i="87"/>
  <c r="AQ57" i="87"/>
  <c r="AS41" i="87"/>
  <c r="AR41" i="87"/>
  <c r="AQ41" i="87"/>
  <c r="AS25" i="87"/>
  <c r="AR25" i="87"/>
  <c r="AQ25" i="87"/>
  <c r="AS9" i="87"/>
  <c r="AQ9" i="87"/>
  <c r="AR9" i="87"/>
  <c r="AR60" i="87"/>
  <c r="AS60" i="87"/>
  <c r="AQ60" i="87"/>
  <c r="AR44" i="87"/>
  <c r="AS44" i="87"/>
  <c r="AQ44" i="87"/>
  <c r="AR28" i="87"/>
  <c r="AS28" i="87"/>
  <c r="AQ28" i="87"/>
  <c r="AR12" i="87"/>
  <c r="AS12" i="87"/>
  <c r="AQ12" i="87"/>
  <c r="AQ58" i="87"/>
  <c r="AR58" i="87"/>
  <c r="AS58" i="87"/>
  <c r="AQ42" i="87"/>
  <c r="AR42" i="87"/>
  <c r="AS42" i="87"/>
  <c r="AQ26" i="87"/>
  <c r="AR26" i="87"/>
  <c r="AS26" i="87"/>
  <c r="AQ10" i="87"/>
  <c r="AR10" i="87"/>
  <c r="AS10" i="87"/>
  <c r="AG8" i="87"/>
  <c r="AI8" i="87"/>
  <c r="AF8" i="87"/>
  <c r="AH8" i="87"/>
  <c r="AJ8" i="87"/>
  <c r="P52" i="74"/>
  <c r="Q52" i="74" s="1"/>
  <c r="P47" i="74"/>
  <c r="Q47" i="74" s="1"/>
  <c r="P48" i="74"/>
  <c r="Q48" i="74" s="1"/>
  <c r="P49" i="74"/>
  <c r="Q49" i="74" s="1"/>
  <c r="P50" i="74"/>
  <c r="Q50" i="74" s="1"/>
  <c r="P51" i="74"/>
  <c r="Q51" i="74" s="1"/>
  <c r="AK47" i="74"/>
  <c r="AL47" i="74" s="1"/>
  <c r="AK48" i="74"/>
  <c r="AL48" i="74" s="1"/>
  <c r="AK49" i="74"/>
  <c r="AL49" i="74" s="1"/>
  <c r="AK50" i="74"/>
  <c r="AL50" i="74" s="1"/>
  <c r="AK51" i="74"/>
  <c r="AL51" i="74" s="1"/>
  <c r="AK52" i="74"/>
  <c r="AL52" i="74" s="1"/>
  <c r="I34" i="74"/>
  <c r="L36" i="74"/>
  <c r="L37" i="74"/>
  <c r="L38" i="74"/>
  <c r="L39" i="74"/>
  <c r="L40" i="74"/>
  <c r="L41" i="74"/>
  <c r="L42" i="74"/>
  <c r="L43" i="74"/>
  <c r="L44" i="74"/>
  <c r="L45" i="74"/>
  <c r="L46" i="74"/>
  <c r="L47" i="74"/>
  <c r="L48" i="74"/>
  <c r="L49" i="74"/>
  <c r="L50" i="74"/>
  <c r="L51" i="74"/>
  <c r="L52" i="74"/>
  <c r="D6" i="73"/>
  <c r="E6" i="73"/>
  <c r="F6" i="73"/>
  <c r="G6" i="73"/>
  <c r="H6" i="73"/>
  <c r="I6" i="73"/>
  <c r="D7" i="73"/>
  <c r="E7" i="73"/>
  <c r="F7" i="73"/>
  <c r="G7" i="73"/>
  <c r="H7" i="73"/>
  <c r="I7" i="73"/>
  <c r="D8" i="73"/>
  <c r="E8" i="73"/>
  <c r="F8" i="73"/>
  <c r="G8" i="73"/>
  <c r="H8" i="73"/>
  <c r="I8" i="73"/>
  <c r="D9" i="73"/>
  <c r="E9" i="73"/>
  <c r="F9" i="73"/>
  <c r="G9" i="73"/>
  <c r="H9" i="73"/>
  <c r="I9" i="73"/>
  <c r="D10" i="73"/>
  <c r="E10" i="73"/>
  <c r="F10" i="73"/>
  <c r="G10" i="73"/>
  <c r="H10" i="73"/>
  <c r="I10" i="73"/>
  <c r="D11" i="73"/>
  <c r="E11" i="73"/>
  <c r="F11" i="73"/>
  <c r="G11" i="73"/>
  <c r="H11" i="73"/>
  <c r="I11" i="73"/>
  <c r="D12" i="73"/>
  <c r="E12" i="73"/>
  <c r="F12" i="73"/>
  <c r="G12" i="73"/>
  <c r="H12" i="73"/>
  <c r="I12" i="73"/>
  <c r="D13" i="73"/>
  <c r="E13" i="73"/>
  <c r="F13" i="73"/>
  <c r="G13" i="73"/>
  <c r="H13" i="73"/>
  <c r="I13" i="73"/>
  <c r="D14" i="73"/>
  <c r="E14" i="73"/>
  <c r="F14" i="73"/>
  <c r="G14" i="73"/>
  <c r="H14" i="73"/>
  <c r="I14" i="73"/>
  <c r="D15" i="73"/>
  <c r="E15" i="73"/>
  <c r="F15" i="73"/>
  <c r="G15" i="73"/>
  <c r="H15" i="73"/>
  <c r="I15" i="73"/>
  <c r="D16" i="73"/>
  <c r="E16" i="73"/>
  <c r="F16" i="73"/>
  <c r="G16" i="73"/>
  <c r="H16" i="73"/>
  <c r="I16" i="73"/>
  <c r="D17" i="73"/>
  <c r="E17" i="73"/>
  <c r="F17" i="73"/>
  <c r="G17" i="73"/>
  <c r="H17" i="73"/>
  <c r="I17" i="73"/>
  <c r="D18" i="73"/>
  <c r="E18" i="73"/>
  <c r="F18" i="73"/>
  <c r="G18" i="73"/>
  <c r="H18" i="73"/>
  <c r="I18" i="73"/>
  <c r="D19" i="73"/>
  <c r="E19" i="73"/>
  <c r="F19" i="73"/>
  <c r="G19" i="73"/>
  <c r="H19" i="73"/>
  <c r="I19" i="73"/>
  <c r="D20" i="73"/>
  <c r="E20" i="73"/>
  <c r="F20" i="73"/>
  <c r="G20" i="73"/>
  <c r="H20" i="73"/>
  <c r="I20" i="73"/>
  <c r="D21" i="73"/>
  <c r="E21" i="73"/>
  <c r="F21" i="73"/>
  <c r="G21" i="73"/>
  <c r="H21" i="73"/>
  <c r="I21" i="73"/>
  <c r="D22" i="73"/>
  <c r="E22" i="73"/>
  <c r="F22" i="73"/>
  <c r="G22" i="73"/>
  <c r="H22" i="73"/>
  <c r="I22" i="73"/>
  <c r="D23" i="73"/>
  <c r="E23" i="73"/>
  <c r="F23" i="73"/>
  <c r="G23" i="73"/>
  <c r="H23" i="73"/>
  <c r="I23" i="73"/>
  <c r="D24" i="73"/>
  <c r="E24" i="73"/>
  <c r="F24" i="73"/>
  <c r="G24" i="73"/>
  <c r="H24" i="73"/>
  <c r="I24" i="73"/>
  <c r="D25" i="73"/>
  <c r="E25" i="73"/>
  <c r="F25" i="73"/>
  <c r="G25" i="73"/>
  <c r="H25" i="73"/>
  <c r="I25" i="73"/>
  <c r="D26" i="73"/>
  <c r="E26" i="73"/>
  <c r="F26" i="73"/>
  <c r="G26" i="73"/>
  <c r="H26" i="73"/>
  <c r="I26" i="73"/>
  <c r="D27" i="73"/>
  <c r="E27" i="73"/>
  <c r="F27" i="73"/>
  <c r="G27" i="73"/>
  <c r="H27" i="73"/>
  <c r="I27" i="73"/>
  <c r="D28" i="73"/>
  <c r="E28" i="73"/>
  <c r="F28" i="73"/>
  <c r="G28" i="73"/>
  <c r="H28" i="73"/>
  <c r="I28" i="73"/>
  <c r="D29" i="73"/>
  <c r="E29" i="73"/>
  <c r="F29" i="73"/>
  <c r="G29" i="73"/>
  <c r="H29" i="73"/>
  <c r="I29" i="73"/>
  <c r="D30" i="73"/>
  <c r="E30" i="73"/>
  <c r="F30" i="73"/>
  <c r="G30" i="73"/>
  <c r="H30" i="73"/>
  <c r="I30" i="73"/>
  <c r="D31" i="73"/>
  <c r="E31" i="73"/>
  <c r="F31" i="73"/>
  <c r="G31" i="73"/>
  <c r="H31" i="73"/>
  <c r="I31" i="73"/>
  <c r="D32" i="73"/>
  <c r="E32" i="73"/>
  <c r="F32" i="73"/>
  <c r="G32" i="73"/>
  <c r="H32" i="73"/>
  <c r="I32" i="73"/>
  <c r="D33" i="73"/>
  <c r="E33" i="73"/>
  <c r="F33" i="73"/>
  <c r="G33" i="73"/>
  <c r="H33" i="73"/>
  <c r="I33" i="73"/>
  <c r="D34" i="73"/>
  <c r="E34" i="73"/>
  <c r="F34" i="73"/>
  <c r="G34" i="73"/>
  <c r="H34" i="73"/>
  <c r="I34" i="73"/>
  <c r="D35" i="73"/>
  <c r="E35" i="73"/>
  <c r="F35" i="73"/>
  <c r="G35" i="73"/>
  <c r="H35" i="73"/>
  <c r="I35" i="73"/>
  <c r="D36" i="73"/>
  <c r="E36" i="73"/>
  <c r="F36" i="73"/>
  <c r="G36" i="73"/>
  <c r="H36" i="73"/>
  <c r="I36" i="73"/>
  <c r="D37" i="73"/>
  <c r="E37" i="73"/>
  <c r="F37" i="73"/>
  <c r="G37" i="73"/>
  <c r="H37" i="73"/>
  <c r="I37" i="73"/>
  <c r="D38" i="73"/>
  <c r="E38" i="73"/>
  <c r="F38" i="73"/>
  <c r="G38" i="73"/>
  <c r="H38" i="73"/>
  <c r="I38" i="73"/>
  <c r="D39" i="73"/>
  <c r="E39" i="73"/>
  <c r="F39" i="73"/>
  <c r="G39" i="73"/>
  <c r="H39" i="73"/>
  <c r="I39" i="73"/>
  <c r="D40" i="73"/>
  <c r="E40" i="73"/>
  <c r="F40" i="73"/>
  <c r="G40" i="73"/>
  <c r="H40" i="73"/>
  <c r="I40" i="73"/>
  <c r="D41" i="73"/>
  <c r="E41" i="73"/>
  <c r="F41" i="73"/>
  <c r="G41" i="73"/>
  <c r="H41" i="73"/>
  <c r="I41" i="73"/>
  <c r="D42" i="73"/>
  <c r="E42" i="73"/>
  <c r="F42" i="73"/>
  <c r="G42" i="73"/>
  <c r="H42" i="73"/>
  <c r="I42" i="73"/>
  <c r="D43" i="73"/>
  <c r="E43" i="73"/>
  <c r="F43" i="73"/>
  <c r="G43" i="73"/>
  <c r="H43" i="73"/>
  <c r="I43" i="73"/>
  <c r="D44" i="73"/>
  <c r="E44" i="73"/>
  <c r="F44" i="73"/>
  <c r="G44" i="73"/>
  <c r="H44" i="73"/>
  <c r="I44" i="73"/>
  <c r="D45" i="73"/>
  <c r="E45" i="73"/>
  <c r="F45" i="73"/>
  <c r="G45" i="73"/>
  <c r="H45" i="73"/>
  <c r="I45" i="73"/>
  <c r="D46" i="73"/>
  <c r="E46" i="73"/>
  <c r="F46" i="73"/>
  <c r="G46" i="73"/>
  <c r="H46" i="73"/>
  <c r="I46" i="73"/>
  <c r="D47" i="73"/>
  <c r="E47" i="73"/>
  <c r="F47" i="73"/>
  <c r="G47" i="73"/>
  <c r="H47" i="73"/>
  <c r="I47" i="73"/>
  <c r="D48" i="73"/>
  <c r="E48" i="73"/>
  <c r="F48" i="73"/>
  <c r="G48" i="73"/>
  <c r="H48" i="73"/>
  <c r="I48" i="73"/>
  <c r="D49" i="73"/>
  <c r="E49" i="73"/>
  <c r="F49" i="73"/>
  <c r="G49" i="73"/>
  <c r="H49" i="73"/>
  <c r="I49" i="73"/>
  <c r="D50" i="73"/>
  <c r="E50" i="73"/>
  <c r="F50" i="73"/>
  <c r="G50" i="73"/>
  <c r="H50" i="73"/>
  <c r="I50" i="73"/>
  <c r="D51" i="73"/>
  <c r="E51" i="73"/>
  <c r="F51" i="73"/>
  <c r="G51" i="73"/>
  <c r="H51" i="73"/>
  <c r="I51" i="73"/>
  <c r="D52" i="73"/>
  <c r="E52" i="73"/>
  <c r="F52" i="73"/>
  <c r="G52" i="73"/>
  <c r="H52" i="73"/>
  <c r="I52" i="73"/>
  <c r="I5" i="73"/>
  <c r="H5" i="73"/>
  <c r="G5" i="73"/>
  <c r="E5" i="73"/>
  <c r="F5" i="73"/>
  <c r="D5" i="73"/>
  <c r="AA52" i="72"/>
  <c r="AB52" i="72" s="1"/>
  <c r="AA53" i="72"/>
  <c r="AB53" i="72" s="1"/>
  <c r="AA54" i="72"/>
  <c r="AB54" i="72" s="1"/>
  <c r="AA55" i="72"/>
  <c r="AB55" i="72" s="1"/>
  <c r="D9" i="72"/>
  <c r="G10" i="72"/>
  <c r="F11" i="72"/>
  <c r="E12" i="72"/>
  <c r="D13" i="72"/>
  <c r="G14" i="72"/>
  <c r="F15" i="72"/>
  <c r="E16" i="72"/>
  <c r="D17" i="72"/>
  <c r="G18" i="72"/>
  <c r="F19" i="72"/>
  <c r="E20" i="72"/>
  <c r="D21" i="72"/>
  <c r="G22" i="72"/>
  <c r="F23" i="72"/>
  <c r="E24" i="72"/>
  <c r="D25" i="72"/>
  <c r="G26" i="72"/>
  <c r="F27" i="72"/>
  <c r="E28" i="72"/>
  <c r="D29" i="72"/>
  <c r="G30" i="72"/>
  <c r="F31" i="72"/>
  <c r="E32" i="72"/>
  <c r="D33" i="72"/>
  <c r="G34" i="72"/>
  <c r="F35" i="72"/>
  <c r="E36" i="72"/>
  <c r="D37" i="72"/>
  <c r="G38" i="72"/>
  <c r="F39" i="72"/>
  <c r="E40" i="72"/>
  <c r="D41" i="72"/>
  <c r="G42" i="72"/>
  <c r="F43" i="72"/>
  <c r="E44" i="72"/>
  <c r="D45" i="72"/>
  <c r="G46" i="72"/>
  <c r="F47" i="72"/>
  <c r="E48" i="72"/>
  <c r="D49" i="72"/>
  <c r="G50" i="72"/>
  <c r="F51" i="72"/>
  <c r="E52" i="72"/>
  <c r="D53" i="72"/>
  <c r="G54" i="72"/>
  <c r="F55" i="72"/>
  <c r="F8" i="72"/>
  <c r="J8" i="72"/>
  <c r="L5" i="74" l="1"/>
  <c r="H5" i="74"/>
  <c r="D5" i="74"/>
  <c r="E5" i="74"/>
  <c r="I5" i="74"/>
  <c r="M5" i="74"/>
  <c r="F5" i="74"/>
  <c r="J5" i="74"/>
  <c r="G5" i="74"/>
  <c r="K5" i="74"/>
  <c r="N28" i="74"/>
  <c r="N24" i="74"/>
  <c r="N20" i="74"/>
  <c r="N16" i="74"/>
  <c r="N12" i="74"/>
  <c r="N8" i="74"/>
  <c r="L35" i="74"/>
  <c r="E35" i="74"/>
  <c r="N31" i="74"/>
  <c r="M52" i="74"/>
  <c r="H52" i="74"/>
  <c r="D52" i="74"/>
  <c r="J51" i="74"/>
  <c r="F51" i="74"/>
  <c r="M50" i="74"/>
  <c r="H50" i="74"/>
  <c r="D50" i="74"/>
  <c r="J49" i="74"/>
  <c r="F49" i="74"/>
  <c r="M48" i="74"/>
  <c r="H48" i="74"/>
  <c r="D48" i="74"/>
  <c r="J47" i="74"/>
  <c r="F47" i="74"/>
  <c r="M46" i="74"/>
  <c r="H46" i="74"/>
  <c r="D46" i="74"/>
  <c r="J45" i="74"/>
  <c r="F45" i="74"/>
  <c r="M44" i="74"/>
  <c r="H44" i="74"/>
  <c r="D44" i="74"/>
  <c r="J43" i="74"/>
  <c r="F43" i="74"/>
  <c r="M42" i="74"/>
  <c r="H42" i="74"/>
  <c r="D42" i="74"/>
  <c r="J41" i="74"/>
  <c r="F41" i="74"/>
  <c r="M40" i="74"/>
  <c r="H40" i="74"/>
  <c r="D40" i="74"/>
  <c r="J39" i="74"/>
  <c r="F39" i="74"/>
  <c r="M38" i="74"/>
  <c r="H38" i="74"/>
  <c r="D38" i="74"/>
  <c r="J37" i="74"/>
  <c r="F37" i="74"/>
  <c r="M36" i="74"/>
  <c r="H36" i="74"/>
  <c r="D36" i="74"/>
  <c r="J35" i="74"/>
  <c r="F35" i="74"/>
  <c r="N23" i="74"/>
  <c r="N15" i="74"/>
  <c r="N7" i="74"/>
  <c r="D34" i="74"/>
  <c r="H34" i="74"/>
  <c r="M34" i="74"/>
  <c r="L34" i="74"/>
  <c r="G34" i="74"/>
  <c r="K34" i="74"/>
  <c r="N30" i="74"/>
  <c r="N5" i="74"/>
  <c r="K52" i="74"/>
  <c r="G52" i="74"/>
  <c r="N51" i="74"/>
  <c r="I51" i="74"/>
  <c r="E51" i="74"/>
  <c r="K50" i="74"/>
  <c r="G50" i="74"/>
  <c r="N49" i="74"/>
  <c r="I49" i="74"/>
  <c r="E49" i="74"/>
  <c r="K48" i="74"/>
  <c r="G48" i="74"/>
  <c r="N47" i="74"/>
  <c r="I47" i="74"/>
  <c r="E47" i="74"/>
  <c r="K46" i="74"/>
  <c r="G46" i="74"/>
  <c r="N45" i="74"/>
  <c r="I45" i="74"/>
  <c r="E45" i="74"/>
  <c r="K44" i="74"/>
  <c r="G44" i="74"/>
  <c r="N43" i="74"/>
  <c r="I43" i="74"/>
  <c r="E43" i="74"/>
  <c r="K42" i="74"/>
  <c r="G42" i="74"/>
  <c r="N41" i="74"/>
  <c r="I41" i="74"/>
  <c r="E41" i="74"/>
  <c r="K40" i="74"/>
  <c r="G40" i="74"/>
  <c r="N39" i="74"/>
  <c r="I39" i="74"/>
  <c r="E39" i="74"/>
  <c r="K38" i="74"/>
  <c r="G38" i="74"/>
  <c r="N37" i="74"/>
  <c r="I37" i="74"/>
  <c r="E37" i="74"/>
  <c r="K36" i="74"/>
  <c r="G36" i="74"/>
  <c r="N35" i="74"/>
  <c r="I35" i="74"/>
  <c r="D35" i="74"/>
  <c r="F34" i="74"/>
  <c r="N26" i="74"/>
  <c r="N22" i="74"/>
  <c r="N18" i="74"/>
  <c r="N14" i="74"/>
  <c r="N10" i="74"/>
  <c r="N6" i="74"/>
  <c r="N33" i="74"/>
  <c r="N29" i="74"/>
  <c r="J52" i="74"/>
  <c r="F52" i="74"/>
  <c r="M51" i="74"/>
  <c r="H51" i="74"/>
  <c r="D51" i="74"/>
  <c r="J50" i="74"/>
  <c r="F50" i="74"/>
  <c r="M49" i="74"/>
  <c r="H49" i="74"/>
  <c r="D49" i="74"/>
  <c r="J48" i="74"/>
  <c r="F48" i="74"/>
  <c r="M47" i="74"/>
  <c r="H47" i="74"/>
  <c r="D47" i="74"/>
  <c r="J46" i="74"/>
  <c r="F46" i="74"/>
  <c r="M45" i="74"/>
  <c r="H45" i="74"/>
  <c r="D45" i="74"/>
  <c r="J44" i="74"/>
  <c r="F44" i="74"/>
  <c r="M43" i="74"/>
  <c r="H43" i="74"/>
  <c r="D43" i="74"/>
  <c r="J42" i="74"/>
  <c r="F42" i="74"/>
  <c r="M41" i="74"/>
  <c r="H41" i="74"/>
  <c r="D41" i="74"/>
  <c r="J40" i="74"/>
  <c r="F40" i="74"/>
  <c r="M39" i="74"/>
  <c r="H39" i="74"/>
  <c r="D39" i="74"/>
  <c r="J38" i="74"/>
  <c r="F38" i="74"/>
  <c r="M37" i="74"/>
  <c r="H37" i="74"/>
  <c r="D37" i="74"/>
  <c r="J36" i="74"/>
  <c r="F36" i="74"/>
  <c r="M35" i="74"/>
  <c r="H35" i="74"/>
  <c r="N34" i="74"/>
  <c r="E34" i="74"/>
  <c r="N25" i="74"/>
  <c r="N21" i="74"/>
  <c r="N17" i="74"/>
  <c r="N13" i="74"/>
  <c r="N9" i="74"/>
  <c r="N32" i="74"/>
  <c r="N52" i="74"/>
  <c r="I52" i="74"/>
  <c r="E52" i="74"/>
  <c r="K51" i="74"/>
  <c r="G51" i="74"/>
  <c r="N50" i="74"/>
  <c r="I50" i="74"/>
  <c r="E50" i="74"/>
  <c r="K49" i="74"/>
  <c r="G49" i="74"/>
  <c r="N48" i="74"/>
  <c r="I48" i="74"/>
  <c r="E48" i="74"/>
  <c r="K47" i="74"/>
  <c r="G47" i="74"/>
  <c r="N46" i="74"/>
  <c r="I46" i="74"/>
  <c r="E46" i="74"/>
  <c r="K45" i="74"/>
  <c r="G45" i="74"/>
  <c r="N44" i="74"/>
  <c r="I44" i="74"/>
  <c r="E44" i="74"/>
  <c r="K43" i="74"/>
  <c r="G43" i="74"/>
  <c r="N42" i="74"/>
  <c r="I42" i="74"/>
  <c r="E42" i="74"/>
  <c r="K41" i="74"/>
  <c r="G41" i="74"/>
  <c r="N40" i="74"/>
  <c r="I40" i="74"/>
  <c r="E40" i="74"/>
  <c r="K39" i="74"/>
  <c r="G39" i="74"/>
  <c r="N38" i="74"/>
  <c r="I38" i="74"/>
  <c r="E38" i="74"/>
  <c r="K37" i="74"/>
  <c r="G37" i="74"/>
  <c r="N36" i="74"/>
  <c r="I36" i="74"/>
  <c r="E36" i="74"/>
  <c r="K35" i="74"/>
  <c r="G35" i="74"/>
  <c r="J34" i="74"/>
  <c r="D8" i="72"/>
  <c r="E8" i="72"/>
  <c r="E55" i="72"/>
  <c r="F54" i="72"/>
  <c r="G53" i="72"/>
  <c r="H52" i="72"/>
  <c r="D52" i="72"/>
  <c r="E51" i="72"/>
  <c r="F50" i="72"/>
  <c r="G49" i="72"/>
  <c r="H48" i="72"/>
  <c r="D48" i="72"/>
  <c r="E47" i="72"/>
  <c r="F46" i="72"/>
  <c r="G45" i="72"/>
  <c r="H44" i="72"/>
  <c r="D44" i="72"/>
  <c r="E43" i="72"/>
  <c r="F42" i="72"/>
  <c r="G41" i="72"/>
  <c r="H40" i="72"/>
  <c r="D40" i="72"/>
  <c r="E39" i="72"/>
  <c r="F38" i="72"/>
  <c r="G37" i="72"/>
  <c r="H36" i="72"/>
  <c r="D36" i="72"/>
  <c r="E35" i="72"/>
  <c r="F34" i="72"/>
  <c r="G33" i="72"/>
  <c r="H32" i="72"/>
  <c r="D32" i="72"/>
  <c r="E31" i="72"/>
  <c r="F30" i="72"/>
  <c r="G29" i="72"/>
  <c r="H28" i="72"/>
  <c r="D28" i="72"/>
  <c r="E27" i="72"/>
  <c r="F26" i="72"/>
  <c r="G25" i="72"/>
  <c r="H24" i="72"/>
  <c r="D24" i="72"/>
  <c r="E23" i="72"/>
  <c r="F22" i="72"/>
  <c r="G21" i="72"/>
  <c r="H20" i="72"/>
  <c r="D20" i="72"/>
  <c r="E19" i="72"/>
  <c r="F18" i="72"/>
  <c r="G17" i="72"/>
  <c r="H16" i="72"/>
  <c r="D16" i="72"/>
  <c r="E15" i="72"/>
  <c r="F14" i="72"/>
  <c r="G13" i="72"/>
  <c r="H12" i="72"/>
  <c r="D12" i="72"/>
  <c r="E11" i="72"/>
  <c r="F10" i="72"/>
  <c r="G9" i="72"/>
  <c r="H8" i="72"/>
  <c r="H55" i="72"/>
  <c r="D55" i="72"/>
  <c r="E54" i="72"/>
  <c r="F53" i="72"/>
  <c r="G52" i="72"/>
  <c r="H51" i="72"/>
  <c r="D51" i="72"/>
  <c r="E50" i="72"/>
  <c r="F49" i="72"/>
  <c r="G48" i="72"/>
  <c r="H47" i="72"/>
  <c r="D47" i="72"/>
  <c r="E46" i="72"/>
  <c r="F45" i="72"/>
  <c r="G44" i="72"/>
  <c r="H43" i="72"/>
  <c r="D43" i="72"/>
  <c r="E42" i="72"/>
  <c r="F41" i="72"/>
  <c r="G40" i="72"/>
  <c r="H39" i="72"/>
  <c r="D39" i="72"/>
  <c r="E38" i="72"/>
  <c r="F37" i="72"/>
  <c r="G36" i="72"/>
  <c r="H35" i="72"/>
  <c r="D35" i="72"/>
  <c r="E34" i="72"/>
  <c r="F33" i="72"/>
  <c r="G32" i="72"/>
  <c r="H31" i="72"/>
  <c r="D31" i="72"/>
  <c r="E30" i="72"/>
  <c r="F29" i="72"/>
  <c r="G28" i="72"/>
  <c r="H27" i="72"/>
  <c r="D27" i="72"/>
  <c r="E26" i="72"/>
  <c r="F25" i="72"/>
  <c r="G24" i="72"/>
  <c r="H23" i="72"/>
  <c r="D23" i="72"/>
  <c r="E22" i="72"/>
  <c r="F21" i="72"/>
  <c r="G20" i="72"/>
  <c r="H19" i="72"/>
  <c r="D19" i="72"/>
  <c r="E18" i="72"/>
  <c r="F17" i="72"/>
  <c r="G16" i="72"/>
  <c r="H15" i="72"/>
  <c r="D15" i="72"/>
  <c r="E14" i="72"/>
  <c r="F13" i="72"/>
  <c r="G12" i="72"/>
  <c r="H11" i="72"/>
  <c r="D11" i="72"/>
  <c r="E10" i="72"/>
  <c r="F9" i="72"/>
  <c r="G8" i="72"/>
  <c r="G55" i="72"/>
  <c r="H54" i="72"/>
  <c r="D54" i="72"/>
  <c r="E53" i="72"/>
  <c r="F52" i="72"/>
  <c r="G51" i="72"/>
  <c r="H50" i="72"/>
  <c r="D50" i="72"/>
  <c r="E49" i="72"/>
  <c r="F48" i="72"/>
  <c r="G47" i="72"/>
  <c r="H46" i="72"/>
  <c r="D46" i="72"/>
  <c r="E45" i="72"/>
  <c r="F44" i="72"/>
  <c r="G43" i="72"/>
  <c r="H42" i="72"/>
  <c r="D42" i="72"/>
  <c r="E41" i="72"/>
  <c r="F40" i="72"/>
  <c r="G39" i="72"/>
  <c r="H38" i="72"/>
  <c r="D38" i="72"/>
  <c r="E37" i="72"/>
  <c r="F36" i="72"/>
  <c r="G35" i="72"/>
  <c r="H34" i="72"/>
  <c r="D34" i="72"/>
  <c r="E33" i="72"/>
  <c r="F32" i="72"/>
  <c r="G31" i="72"/>
  <c r="H30" i="72"/>
  <c r="D30" i="72"/>
  <c r="E29" i="72"/>
  <c r="F28" i="72"/>
  <c r="G27" i="72"/>
  <c r="H26" i="72"/>
  <c r="D26" i="72"/>
  <c r="E25" i="72"/>
  <c r="F24" i="72"/>
  <c r="G23" i="72"/>
  <c r="H22" i="72"/>
  <c r="D22" i="72"/>
  <c r="E21" i="72"/>
  <c r="F20" i="72"/>
  <c r="G19" i="72"/>
  <c r="H18" i="72"/>
  <c r="D18" i="72"/>
  <c r="E17" i="72"/>
  <c r="F16" i="72"/>
  <c r="G15" i="72"/>
  <c r="H14" i="72"/>
  <c r="D14" i="72"/>
  <c r="E13" i="72"/>
  <c r="F12" i="72"/>
  <c r="G11" i="72"/>
  <c r="H10" i="72"/>
  <c r="D10" i="72"/>
  <c r="E9" i="72"/>
  <c r="H53" i="72"/>
  <c r="H49" i="72"/>
  <c r="H45" i="72"/>
  <c r="H41" i="72"/>
  <c r="H37" i="72"/>
  <c r="H33" i="72"/>
  <c r="H29" i="72"/>
  <c r="H25" i="72"/>
  <c r="H21" i="72"/>
  <c r="H17" i="72"/>
  <c r="H13" i="72"/>
  <c r="H9" i="72"/>
  <c r="F11" i="74" l="1"/>
  <c r="J11" i="74"/>
  <c r="G11" i="74"/>
  <c r="K11" i="74"/>
  <c r="L11" i="74"/>
  <c r="D11" i="74"/>
  <c r="H11" i="74"/>
  <c r="M11" i="74"/>
  <c r="E11" i="74"/>
  <c r="I11" i="74"/>
  <c r="F19" i="74"/>
  <c r="J19" i="74"/>
  <c r="G19" i="74"/>
  <c r="K19" i="74"/>
  <c r="L19" i="74"/>
  <c r="D19" i="74"/>
  <c r="H19" i="74"/>
  <c r="M19" i="74"/>
  <c r="E19" i="74"/>
  <c r="I19" i="74"/>
  <c r="F27" i="74"/>
  <c r="J27" i="74"/>
  <c r="G27" i="74"/>
  <c r="K27" i="74"/>
  <c r="L27" i="74"/>
  <c r="D27" i="74"/>
  <c r="H27" i="74"/>
  <c r="M27" i="74"/>
  <c r="E27" i="74"/>
  <c r="I27" i="74"/>
  <c r="D32" i="74"/>
  <c r="H32" i="74"/>
  <c r="M32" i="74"/>
  <c r="E32" i="74"/>
  <c r="I32" i="74"/>
  <c r="F32" i="74"/>
  <c r="J32" i="74"/>
  <c r="L32" i="74"/>
  <c r="G32" i="74"/>
  <c r="K32" i="74"/>
  <c r="L13" i="74"/>
  <c r="F13" i="74"/>
  <c r="J13" i="74"/>
  <c r="G13" i="74"/>
  <c r="K13" i="74"/>
  <c r="D13" i="74"/>
  <c r="H13" i="74"/>
  <c r="M13" i="74"/>
  <c r="E13" i="74"/>
  <c r="I13" i="74"/>
  <c r="L21" i="74"/>
  <c r="F21" i="74"/>
  <c r="J21" i="74"/>
  <c r="G21" i="74"/>
  <c r="K21" i="74"/>
  <c r="D21" i="74"/>
  <c r="H21" i="74"/>
  <c r="M21" i="74"/>
  <c r="E21" i="74"/>
  <c r="I21" i="74"/>
  <c r="L33" i="74"/>
  <c r="F33" i="74"/>
  <c r="J33" i="74"/>
  <c r="E33" i="74"/>
  <c r="I33" i="74"/>
  <c r="D33" i="74"/>
  <c r="M33" i="74"/>
  <c r="G33" i="74"/>
  <c r="H33" i="74"/>
  <c r="K33" i="74"/>
  <c r="D10" i="74"/>
  <c r="H10" i="74"/>
  <c r="M10" i="74"/>
  <c r="L10" i="74"/>
  <c r="E10" i="74"/>
  <c r="I10" i="74"/>
  <c r="F10" i="74"/>
  <c r="J10" i="74"/>
  <c r="G10" i="74"/>
  <c r="K10" i="74"/>
  <c r="D18" i="74"/>
  <c r="H18" i="74"/>
  <c r="M18" i="74"/>
  <c r="L18" i="74"/>
  <c r="E18" i="74"/>
  <c r="I18" i="74"/>
  <c r="F18" i="74"/>
  <c r="J18" i="74"/>
  <c r="G18" i="74"/>
  <c r="K18" i="74"/>
  <c r="D26" i="74"/>
  <c r="H26" i="74"/>
  <c r="M26" i="74"/>
  <c r="L26" i="74"/>
  <c r="E26" i="74"/>
  <c r="I26" i="74"/>
  <c r="F26" i="74"/>
  <c r="J26" i="74"/>
  <c r="G26" i="74"/>
  <c r="K26" i="74"/>
  <c r="D12" i="74"/>
  <c r="H12" i="74"/>
  <c r="M12" i="74"/>
  <c r="E12" i="74"/>
  <c r="I12" i="74"/>
  <c r="F12" i="74"/>
  <c r="J12" i="74"/>
  <c r="L12" i="74"/>
  <c r="G12" i="74"/>
  <c r="K12" i="74"/>
  <c r="D20" i="74"/>
  <c r="H20" i="74"/>
  <c r="M20" i="74"/>
  <c r="E20" i="74"/>
  <c r="I20" i="74"/>
  <c r="F20" i="74"/>
  <c r="J20" i="74"/>
  <c r="L20" i="74"/>
  <c r="G20" i="74"/>
  <c r="K20" i="74"/>
  <c r="D28" i="74"/>
  <c r="H28" i="74"/>
  <c r="M28" i="74"/>
  <c r="E28" i="74"/>
  <c r="I28" i="74"/>
  <c r="F28" i="74"/>
  <c r="J28" i="74"/>
  <c r="L28" i="74"/>
  <c r="G28" i="74"/>
  <c r="K28" i="74"/>
  <c r="D30" i="74"/>
  <c r="H30" i="74"/>
  <c r="M30" i="74"/>
  <c r="L30" i="74"/>
  <c r="E30" i="74"/>
  <c r="I30" i="74"/>
  <c r="F30" i="74"/>
  <c r="J30" i="74"/>
  <c r="G30" i="74"/>
  <c r="K30" i="74"/>
  <c r="F7" i="74"/>
  <c r="J7" i="74"/>
  <c r="G7" i="74"/>
  <c r="K7" i="74"/>
  <c r="L7" i="74"/>
  <c r="D7" i="74"/>
  <c r="H7" i="74"/>
  <c r="M7" i="74"/>
  <c r="E7" i="74"/>
  <c r="I7" i="74"/>
  <c r="F15" i="74"/>
  <c r="J15" i="74"/>
  <c r="G15" i="74"/>
  <c r="K15" i="74"/>
  <c r="L15" i="74"/>
  <c r="D15" i="74"/>
  <c r="H15" i="74"/>
  <c r="M15" i="74"/>
  <c r="E15" i="74"/>
  <c r="I15" i="74"/>
  <c r="F23" i="74"/>
  <c r="J23" i="74"/>
  <c r="G23" i="74"/>
  <c r="K23" i="74"/>
  <c r="L23" i="74"/>
  <c r="D23" i="74"/>
  <c r="H23" i="74"/>
  <c r="M23" i="74"/>
  <c r="E23" i="74"/>
  <c r="I23" i="74"/>
  <c r="L9" i="74"/>
  <c r="F9" i="74"/>
  <c r="J9" i="74"/>
  <c r="G9" i="74"/>
  <c r="K9" i="74"/>
  <c r="D9" i="74"/>
  <c r="H9" i="74"/>
  <c r="M9" i="74"/>
  <c r="E9" i="74"/>
  <c r="I9" i="74"/>
  <c r="L17" i="74"/>
  <c r="F17" i="74"/>
  <c r="J17" i="74"/>
  <c r="G17" i="74"/>
  <c r="K17" i="74"/>
  <c r="D17" i="74"/>
  <c r="H17" i="74"/>
  <c r="M17" i="74"/>
  <c r="E17" i="74"/>
  <c r="I17" i="74"/>
  <c r="L25" i="74"/>
  <c r="F25" i="74"/>
  <c r="J25" i="74"/>
  <c r="G25" i="74"/>
  <c r="K25" i="74"/>
  <c r="D25" i="74"/>
  <c r="H25" i="74"/>
  <c r="M25" i="74"/>
  <c r="E25" i="74"/>
  <c r="I25" i="74"/>
  <c r="L29" i="74"/>
  <c r="F29" i="74"/>
  <c r="J29" i="74"/>
  <c r="G29" i="74"/>
  <c r="K29" i="74"/>
  <c r="D29" i="74"/>
  <c r="H29" i="74"/>
  <c r="M29" i="74"/>
  <c r="E29" i="74"/>
  <c r="I29" i="74"/>
  <c r="D6" i="74"/>
  <c r="H6" i="74"/>
  <c r="M6" i="74"/>
  <c r="L6" i="74"/>
  <c r="E6" i="74"/>
  <c r="I6" i="74"/>
  <c r="F6" i="74"/>
  <c r="J6" i="74"/>
  <c r="G6" i="74"/>
  <c r="K6" i="74"/>
  <c r="D14" i="74"/>
  <c r="H14" i="74"/>
  <c r="M14" i="74"/>
  <c r="L14" i="74"/>
  <c r="E14" i="74"/>
  <c r="I14" i="74"/>
  <c r="F14" i="74"/>
  <c r="J14" i="74"/>
  <c r="G14" i="74"/>
  <c r="K14" i="74"/>
  <c r="D22" i="74"/>
  <c r="H22" i="74"/>
  <c r="M22" i="74"/>
  <c r="L22" i="74"/>
  <c r="E22" i="74"/>
  <c r="I22" i="74"/>
  <c r="F22" i="74"/>
  <c r="J22" i="74"/>
  <c r="G22" i="74"/>
  <c r="K22" i="74"/>
  <c r="N11" i="74"/>
  <c r="N19" i="74"/>
  <c r="N27" i="74"/>
  <c r="F31" i="74"/>
  <c r="J31" i="74"/>
  <c r="G31" i="74"/>
  <c r="K31" i="74"/>
  <c r="L31" i="74"/>
  <c r="D31" i="74"/>
  <c r="H31" i="74"/>
  <c r="M31" i="74"/>
  <c r="E31" i="74"/>
  <c r="I31" i="74"/>
  <c r="D8" i="74"/>
  <c r="H8" i="74"/>
  <c r="M8" i="74"/>
  <c r="E8" i="74"/>
  <c r="I8" i="74"/>
  <c r="F8" i="74"/>
  <c r="J8" i="74"/>
  <c r="L8" i="74"/>
  <c r="G8" i="74"/>
  <c r="K8" i="74"/>
  <c r="D16" i="74"/>
  <c r="H16" i="74"/>
  <c r="M16" i="74"/>
  <c r="E16" i="74"/>
  <c r="I16" i="74"/>
  <c r="F16" i="74"/>
  <c r="J16" i="74"/>
  <c r="L16" i="74"/>
  <c r="G16" i="74"/>
  <c r="K16" i="74"/>
  <c r="D24" i="74"/>
  <c r="H24" i="74"/>
  <c r="M24" i="74"/>
  <c r="E24" i="74"/>
  <c r="I24" i="74"/>
  <c r="F24" i="74"/>
  <c r="J24" i="74"/>
  <c r="L24" i="74"/>
  <c r="G24" i="74"/>
  <c r="K24" i="74"/>
  <c r="H31" i="82"/>
  <c r="H30" i="82"/>
  <c r="H32" i="82"/>
  <c r="H33" i="82"/>
  <c r="H34" i="82"/>
  <c r="H35" i="82"/>
  <c r="H36" i="82"/>
  <c r="H37" i="82"/>
  <c r="H18" i="82"/>
  <c r="H19" i="82"/>
  <c r="H20" i="82"/>
  <c r="H21" i="82"/>
  <c r="H22" i="82"/>
  <c r="H23" i="82"/>
  <c r="H24" i="82"/>
  <c r="H25" i="82"/>
  <c r="H26" i="82"/>
  <c r="H27" i="82"/>
  <c r="H28" i="82"/>
  <c r="H29" i="82"/>
  <c r="H14" i="82"/>
  <c r="H15" i="82"/>
  <c r="H16" i="82"/>
  <c r="H17" i="82"/>
  <c r="H11" i="82"/>
  <c r="H10" i="82"/>
  <c r="H5" i="82"/>
  <c r="H6" i="82"/>
  <c r="H7" i="82"/>
  <c r="H8" i="82"/>
  <c r="H4" i="82"/>
  <c r="E31" i="82"/>
  <c r="F31" i="82"/>
  <c r="G31" i="82"/>
  <c r="E30" i="82"/>
  <c r="F30" i="82"/>
  <c r="G30" i="82"/>
  <c r="D30" i="82"/>
  <c r="D31" i="82"/>
  <c r="AB90" i="79" l="1"/>
  <c r="AB89" i="79"/>
  <c r="AB88" i="79"/>
  <c r="AB87" i="79"/>
  <c r="H121" i="76" l="1"/>
  <c r="H122" i="76"/>
  <c r="H123" i="76"/>
  <c r="H124" i="76"/>
  <c r="H125" i="76"/>
  <c r="I125" i="76"/>
  <c r="H126" i="76"/>
  <c r="H127" i="76"/>
  <c r="H128" i="76"/>
  <c r="H129" i="76"/>
  <c r="H130" i="76"/>
  <c r="H131" i="76"/>
  <c r="H132" i="76"/>
  <c r="H133" i="76"/>
  <c r="I133" i="76"/>
  <c r="H134" i="76"/>
  <c r="H135" i="76"/>
  <c r="H136" i="76"/>
  <c r="H137" i="76"/>
  <c r="H138" i="76"/>
  <c r="H139" i="76"/>
  <c r="H140" i="76"/>
  <c r="H141" i="76"/>
  <c r="I141" i="76"/>
  <c r="H142" i="76"/>
  <c r="AI12" i="76"/>
  <c r="I121" i="76" s="1"/>
  <c r="AI13" i="76"/>
  <c r="I122" i="76" s="1"/>
  <c r="AI14" i="76"/>
  <c r="I123" i="76" s="1"/>
  <c r="AI15" i="76"/>
  <c r="I124" i="76" s="1"/>
  <c r="AI16" i="76"/>
  <c r="AI17" i="76"/>
  <c r="I126" i="76" s="1"/>
  <c r="AI18" i="76"/>
  <c r="AI19" i="76"/>
  <c r="AI20" i="76"/>
  <c r="I129" i="76" s="1"/>
  <c r="AI21" i="76"/>
  <c r="I130" i="76" s="1"/>
  <c r="AI22" i="76"/>
  <c r="I131" i="76" s="1"/>
  <c r="AI23" i="76"/>
  <c r="I132" i="76" s="1"/>
  <c r="AI24" i="76"/>
  <c r="AI25" i="76"/>
  <c r="I134" i="76" s="1"/>
  <c r="AI26" i="76"/>
  <c r="AI27" i="76"/>
  <c r="AI28" i="76"/>
  <c r="AI29" i="76"/>
  <c r="I138" i="76" s="1"/>
  <c r="AI30" i="76"/>
  <c r="I139" i="76" s="1"/>
  <c r="AI31" i="76"/>
  <c r="I140" i="76" s="1"/>
  <c r="AI32" i="76"/>
  <c r="AI33" i="76"/>
  <c r="I142" i="76" s="1"/>
  <c r="AI11" i="76"/>
  <c r="I120" i="76" s="1"/>
  <c r="C121" i="76"/>
  <c r="C122" i="76"/>
  <c r="C123" i="76"/>
  <c r="C124" i="76"/>
  <c r="C125" i="76"/>
  <c r="C126" i="76"/>
  <c r="C127" i="76"/>
  <c r="C128" i="76"/>
  <c r="C129" i="76"/>
  <c r="C130" i="76"/>
  <c r="C131" i="76"/>
  <c r="C132" i="76"/>
  <c r="C133" i="76"/>
  <c r="C134" i="76"/>
  <c r="C135" i="76"/>
  <c r="C136" i="76"/>
  <c r="C137" i="76"/>
  <c r="C138" i="76"/>
  <c r="C139" i="76"/>
  <c r="C140" i="76"/>
  <c r="C141" i="76"/>
  <c r="C142" i="76"/>
  <c r="C120" i="76"/>
  <c r="I136" i="76" l="1"/>
  <c r="I128" i="76"/>
  <c r="I135" i="76"/>
  <c r="I127" i="76"/>
  <c r="I137" i="76"/>
  <c r="H149" i="66" l="1"/>
  <c r="I142" i="66"/>
  <c r="I128" i="66"/>
  <c r="H135" i="66"/>
  <c r="I114" i="66"/>
  <c r="H121" i="66"/>
  <c r="I100" i="66"/>
  <c r="H107" i="66"/>
  <c r="H93" i="66"/>
  <c r="I86" i="66"/>
  <c r="I72" i="66"/>
  <c r="H79" i="66"/>
  <c r="I58" i="66"/>
  <c r="H65" i="66"/>
  <c r="I44" i="66"/>
  <c r="H51" i="66"/>
  <c r="I30" i="66"/>
  <c r="H37" i="66"/>
  <c r="G23" i="66"/>
  <c r="F16" i="66"/>
  <c r="E23" i="66" l="1"/>
  <c r="F23" i="66"/>
  <c r="H30" i="66"/>
  <c r="H44" i="66"/>
  <c r="H58" i="66"/>
  <c r="H72" i="66"/>
  <c r="G93" i="66"/>
  <c r="F100" i="66"/>
  <c r="F114" i="66"/>
  <c r="F128" i="66"/>
  <c r="E149" i="66"/>
  <c r="I149" i="66"/>
  <c r="H23" i="66"/>
  <c r="F30" i="66"/>
  <c r="F44" i="66"/>
  <c r="F58" i="66"/>
  <c r="F72" i="66"/>
  <c r="E93" i="66"/>
  <c r="I93" i="66"/>
  <c r="H100" i="66"/>
  <c r="H114" i="66"/>
  <c r="H128" i="66"/>
  <c r="G149" i="66"/>
  <c r="I79" i="66"/>
  <c r="I16" i="66"/>
  <c r="G16" i="66"/>
  <c r="E37" i="66"/>
  <c r="G37" i="66"/>
  <c r="I37" i="66"/>
  <c r="E51" i="66"/>
  <c r="G51" i="66"/>
  <c r="I51" i="66"/>
  <c r="E65" i="66"/>
  <c r="G65" i="66"/>
  <c r="I65" i="66"/>
  <c r="E79" i="66"/>
  <c r="G79" i="66"/>
  <c r="F86" i="66"/>
  <c r="H86" i="66"/>
  <c r="E107" i="66"/>
  <c r="G107" i="66"/>
  <c r="I107" i="66"/>
  <c r="E121" i="66"/>
  <c r="G121" i="66"/>
  <c r="I121" i="66"/>
  <c r="E135" i="66"/>
  <c r="G135" i="66"/>
  <c r="I135" i="66"/>
  <c r="F142" i="66"/>
  <c r="H142" i="66"/>
  <c r="E16" i="66"/>
  <c r="H16" i="66"/>
  <c r="I23" i="66"/>
  <c r="E30" i="66"/>
  <c r="G30" i="66"/>
  <c r="F37" i="66"/>
  <c r="E44" i="66"/>
  <c r="G44" i="66"/>
  <c r="F51" i="66"/>
  <c r="E58" i="66"/>
  <c r="G58" i="66"/>
  <c r="F65" i="66"/>
  <c r="E72" i="66"/>
  <c r="G72" i="66"/>
  <c r="F79" i="66"/>
  <c r="E86" i="66"/>
  <c r="G86" i="66"/>
  <c r="F93" i="66"/>
  <c r="E100" i="66"/>
  <c r="G100" i="66"/>
  <c r="F107" i="66"/>
  <c r="E114" i="66"/>
  <c r="G114" i="66"/>
  <c r="F121" i="66"/>
  <c r="E128" i="66"/>
  <c r="G128" i="66"/>
  <c r="F135" i="66"/>
  <c r="E142" i="66"/>
  <c r="G142" i="66"/>
  <c r="F149" i="66"/>
  <c r="J83" i="65" l="1"/>
  <c r="J84" i="65"/>
  <c r="J85" i="65"/>
  <c r="J86" i="65"/>
  <c r="J87" i="65"/>
  <c r="J88" i="65"/>
  <c r="J91" i="65"/>
  <c r="J92" i="65"/>
  <c r="J71" i="65"/>
  <c r="J72" i="65"/>
  <c r="J73" i="65"/>
  <c r="J74" i="65"/>
  <c r="J75" i="65"/>
  <c r="J76" i="65"/>
  <c r="J77" i="65"/>
  <c r="J78" i="65"/>
  <c r="J79" i="65"/>
  <c r="J80" i="65"/>
  <c r="J81" i="65"/>
  <c r="J70" i="65"/>
  <c r="J64" i="65"/>
  <c r="J65" i="65"/>
  <c r="J66" i="65"/>
  <c r="J67" i="65"/>
  <c r="J68" i="65"/>
  <c r="J63" i="65"/>
  <c r="J60" i="65"/>
  <c r="J59" i="65"/>
  <c r="J53" i="65"/>
  <c r="J54" i="65"/>
  <c r="J55" i="65"/>
  <c r="J56" i="65"/>
  <c r="J52" i="65"/>
  <c r="J41" i="65"/>
  <c r="J42" i="65"/>
  <c r="J43" i="65"/>
  <c r="J44" i="65"/>
  <c r="J45" i="65"/>
  <c r="J40" i="65"/>
  <c r="J28" i="65"/>
  <c r="J29" i="65"/>
  <c r="J30" i="65"/>
  <c r="J31" i="65"/>
  <c r="J32" i="65"/>
  <c r="J33" i="65"/>
  <c r="J34" i="65"/>
  <c r="J35" i="65"/>
  <c r="J36" i="65"/>
  <c r="J37" i="65"/>
  <c r="J38" i="65"/>
  <c r="J27" i="65"/>
  <c r="J17" i="65"/>
  <c r="J16" i="65"/>
  <c r="J10" i="65"/>
  <c r="J11" i="65"/>
  <c r="J12" i="65"/>
  <c r="J13" i="65"/>
  <c r="J9" i="65"/>
  <c r="M14" i="71" l="1"/>
  <c r="M17" i="71"/>
  <c r="M18" i="71"/>
  <c r="M22" i="71"/>
  <c r="M25" i="71"/>
  <c r="M26" i="71"/>
  <c r="M30" i="71"/>
  <c r="M33" i="71"/>
  <c r="M34" i="71"/>
  <c r="M38" i="71"/>
  <c r="M41" i="71"/>
  <c r="M42" i="71"/>
  <c r="M46" i="71"/>
  <c r="M49" i="71"/>
  <c r="M50" i="71"/>
  <c r="M54" i="71"/>
  <c r="M57" i="71"/>
  <c r="M58" i="71"/>
  <c r="M62" i="71"/>
  <c r="M65" i="71"/>
  <c r="M66" i="71"/>
  <c r="M72" i="71"/>
  <c r="M73" i="71"/>
  <c r="M74" i="71"/>
  <c r="M75" i="71"/>
  <c r="M76" i="71"/>
  <c r="M77" i="71"/>
  <c r="M78" i="71"/>
  <c r="M79" i="71"/>
  <c r="M80" i="71"/>
  <c r="M81" i="71"/>
  <c r="M82" i="71"/>
  <c r="M83" i="71"/>
  <c r="M84" i="71"/>
  <c r="M85" i="71"/>
  <c r="M86" i="71"/>
  <c r="M87" i="71"/>
  <c r="M88" i="71"/>
  <c r="M89" i="71"/>
  <c r="M90" i="71"/>
  <c r="M91" i="71"/>
  <c r="M92" i="71"/>
  <c r="M93" i="71"/>
  <c r="M94" i="71"/>
  <c r="M95" i="71"/>
  <c r="M96" i="71"/>
  <c r="M97" i="71"/>
  <c r="M98" i="71"/>
  <c r="M99" i="71"/>
  <c r="M100" i="71"/>
  <c r="M101" i="71"/>
  <c r="M102" i="71"/>
  <c r="M103" i="71"/>
  <c r="M104" i="71"/>
  <c r="M105" i="71"/>
  <c r="M106" i="71"/>
  <c r="M107" i="71"/>
  <c r="M108" i="71"/>
  <c r="M109" i="71"/>
  <c r="M110" i="71"/>
  <c r="M111" i="71"/>
  <c r="M112" i="71"/>
  <c r="M113" i="71"/>
  <c r="M114" i="71"/>
  <c r="M115" i="71"/>
  <c r="M116" i="71"/>
  <c r="M117" i="71"/>
  <c r="M118" i="71"/>
  <c r="M119" i="71"/>
  <c r="M120" i="71"/>
  <c r="M121" i="71"/>
  <c r="M122" i="71"/>
  <c r="M123" i="71"/>
  <c r="M124" i="71"/>
  <c r="M125" i="71"/>
  <c r="M126" i="71"/>
  <c r="M127" i="71"/>
  <c r="M128" i="71"/>
  <c r="M129" i="71"/>
  <c r="M130" i="71"/>
  <c r="M131" i="71"/>
  <c r="M132" i="71"/>
  <c r="M133" i="71"/>
  <c r="M134" i="71"/>
  <c r="M135" i="71"/>
  <c r="M136" i="71"/>
  <c r="M137" i="71"/>
  <c r="M138" i="71"/>
  <c r="M139" i="71"/>
  <c r="M140" i="71"/>
  <c r="M141" i="71"/>
  <c r="M142" i="71"/>
  <c r="M143" i="71"/>
  <c r="M144" i="71"/>
  <c r="M145" i="71"/>
  <c r="M146" i="71"/>
  <c r="M147" i="71"/>
  <c r="M148" i="71"/>
  <c r="M149" i="71"/>
  <c r="M150" i="71"/>
  <c r="M151" i="71"/>
  <c r="M152" i="71"/>
  <c r="M153" i="71"/>
  <c r="M154" i="71"/>
  <c r="M155" i="71"/>
  <c r="M156" i="71"/>
  <c r="M157" i="71"/>
  <c r="M158" i="71"/>
  <c r="M159" i="71"/>
  <c r="M160" i="71"/>
  <c r="M161" i="71"/>
  <c r="M162" i="71"/>
  <c r="M163" i="71"/>
  <c r="M164" i="71"/>
  <c r="M165" i="71"/>
  <c r="M166" i="71"/>
  <c r="M167" i="71"/>
  <c r="M168" i="71"/>
  <c r="M169" i="71"/>
  <c r="M170" i="71"/>
  <c r="M171" i="71"/>
  <c r="M172" i="71"/>
  <c r="M173" i="71"/>
  <c r="M174" i="71"/>
  <c r="M175" i="71"/>
  <c r="M176" i="71"/>
  <c r="M177" i="71"/>
  <c r="M178" i="71"/>
  <c r="M179" i="71"/>
  <c r="M180" i="71"/>
  <c r="M181" i="71"/>
  <c r="M182" i="71"/>
  <c r="M183" i="71"/>
  <c r="M184" i="71"/>
  <c r="M185" i="71"/>
  <c r="M186" i="71"/>
  <c r="M187" i="71"/>
  <c r="M188" i="71"/>
  <c r="M189" i="71"/>
  <c r="M190" i="71"/>
  <c r="M191" i="71"/>
  <c r="M192" i="71"/>
  <c r="M193" i="71"/>
  <c r="M194" i="71"/>
  <c r="M195" i="71"/>
  <c r="L11" i="71"/>
  <c r="M11" i="71" s="1"/>
  <c r="L12" i="71"/>
  <c r="M12" i="71" s="1"/>
  <c r="L13" i="71"/>
  <c r="M13" i="71" s="1"/>
  <c r="L14" i="71"/>
  <c r="L15" i="71"/>
  <c r="M15" i="71" s="1"/>
  <c r="L16" i="71"/>
  <c r="M16" i="71" s="1"/>
  <c r="L17" i="71"/>
  <c r="L18" i="71"/>
  <c r="L19" i="71"/>
  <c r="M19" i="71" s="1"/>
  <c r="L20" i="71"/>
  <c r="M20" i="71" s="1"/>
  <c r="L21" i="71"/>
  <c r="M21" i="71" s="1"/>
  <c r="L22" i="71"/>
  <c r="L23" i="71"/>
  <c r="M23" i="71" s="1"/>
  <c r="L24" i="71"/>
  <c r="M24" i="71" s="1"/>
  <c r="L25" i="71"/>
  <c r="L26" i="71"/>
  <c r="L27" i="71"/>
  <c r="M27" i="71" s="1"/>
  <c r="L28" i="71"/>
  <c r="M28" i="71" s="1"/>
  <c r="L29" i="71"/>
  <c r="M29" i="71" s="1"/>
  <c r="L30" i="71"/>
  <c r="L31" i="71"/>
  <c r="M31" i="71" s="1"/>
  <c r="L32" i="71"/>
  <c r="M32" i="71" s="1"/>
  <c r="L33" i="71"/>
  <c r="L34" i="71"/>
  <c r="L35" i="71"/>
  <c r="M35" i="71" s="1"/>
  <c r="L36" i="71"/>
  <c r="M36" i="71" s="1"/>
  <c r="L37" i="71"/>
  <c r="M37" i="71" s="1"/>
  <c r="L38" i="71"/>
  <c r="L39" i="71"/>
  <c r="M39" i="71" s="1"/>
  <c r="L40" i="71"/>
  <c r="M40" i="71" s="1"/>
  <c r="L41" i="71"/>
  <c r="L42" i="71"/>
  <c r="L43" i="71"/>
  <c r="M43" i="71" s="1"/>
  <c r="L44" i="71"/>
  <c r="M44" i="71" s="1"/>
  <c r="L45" i="71"/>
  <c r="M45" i="71" s="1"/>
  <c r="L46" i="71"/>
  <c r="L47" i="71"/>
  <c r="M47" i="71" s="1"/>
  <c r="L48" i="71"/>
  <c r="M48" i="71" s="1"/>
  <c r="L49" i="71"/>
  <c r="L50" i="71"/>
  <c r="L51" i="71"/>
  <c r="M51" i="71" s="1"/>
  <c r="L52" i="71"/>
  <c r="M52" i="71" s="1"/>
  <c r="L53" i="71"/>
  <c r="M53" i="71" s="1"/>
  <c r="L54" i="71"/>
  <c r="L55" i="71"/>
  <c r="M55" i="71" s="1"/>
  <c r="L56" i="71"/>
  <c r="M56" i="71" s="1"/>
  <c r="L57" i="71"/>
  <c r="L58" i="71"/>
  <c r="L59" i="71"/>
  <c r="M59" i="71" s="1"/>
  <c r="L60" i="71"/>
  <c r="M60" i="71" s="1"/>
  <c r="L61" i="71"/>
  <c r="M61" i="71" s="1"/>
  <c r="L62" i="71"/>
  <c r="L63" i="71"/>
  <c r="M63" i="71" s="1"/>
  <c r="L64" i="71"/>
  <c r="M64" i="71" s="1"/>
  <c r="L65" i="71"/>
  <c r="L66" i="71"/>
  <c r="L67" i="71"/>
  <c r="M67" i="71" s="1"/>
  <c r="L68" i="71"/>
  <c r="M68" i="71" s="1"/>
  <c r="L69" i="71"/>
  <c r="M69" i="71" s="1"/>
  <c r="L70" i="71"/>
  <c r="M70" i="71" s="1"/>
  <c r="L71" i="71"/>
  <c r="M71" i="71" s="1"/>
  <c r="L72" i="71"/>
  <c r="L73" i="71"/>
  <c r="L74" i="71"/>
  <c r="L75" i="71"/>
  <c r="L76" i="71"/>
  <c r="L77" i="71"/>
  <c r="L78" i="71"/>
  <c r="L79" i="71"/>
  <c r="L80" i="71"/>
  <c r="L81" i="71"/>
  <c r="L82" i="71"/>
  <c r="L83" i="71"/>
  <c r="L84" i="71"/>
  <c r="L85" i="71"/>
  <c r="L86" i="71"/>
  <c r="L87" i="71"/>
  <c r="L88" i="71"/>
  <c r="L89" i="71"/>
  <c r="L90" i="71"/>
  <c r="L91" i="71"/>
  <c r="L92" i="71"/>
  <c r="L93" i="71"/>
  <c r="L94" i="71"/>
  <c r="L95" i="71"/>
  <c r="L96" i="71"/>
  <c r="L97" i="71"/>
  <c r="L98" i="71"/>
  <c r="L99" i="71"/>
  <c r="L100" i="71"/>
  <c r="L101" i="71"/>
  <c r="L102" i="71"/>
  <c r="L103" i="71"/>
  <c r="L104" i="71"/>
  <c r="L105" i="71"/>
  <c r="L106" i="71"/>
  <c r="L107" i="71"/>
  <c r="L108" i="71"/>
  <c r="L109" i="71"/>
  <c r="L110" i="71"/>
  <c r="L111" i="71"/>
  <c r="L112" i="71"/>
  <c r="L113" i="71"/>
  <c r="L114" i="71"/>
  <c r="L115" i="71"/>
  <c r="L116" i="71"/>
  <c r="L117" i="71"/>
  <c r="L118" i="71"/>
  <c r="L119" i="71"/>
  <c r="L120" i="71"/>
  <c r="L121" i="71"/>
  <c r="L122" i="71"/>
  <c r="L123" i="71"/>
  <c r="L124" i="71"/>
  <c r="L125" i="71"/>
  <c r="L126" i="71"/>
  <c r="L127" i="71"/>
  <c r="L128" i="71"/>
  <c r="L129" i="71"/>
  <c r="L130" i="71"/>
  <c r="L131" i="71"/>
  <c r="L132" i="71"/>
  <c r="L133" i="71"/>
  <c r="L134" i="71"/>
  <c r="L135" i="71"/>
  <c r="L136" i="71"/>
  <c r="L137" i="71"/>
  <c r="L138" i="71"/>
  <c r="L139" i="71"/>
  <c r="L140" i="71"/>
  <c r="L141" i="71"/>
  <c r="L142" i="71"/>
  <c r="L143" i="71"/>
  <c r="L144" i="71"/>
  <c r="L145" i="71"/>
  <c r="L146" i="71"/>
  <c r="L147" i="71"/>
  <c r="L148" i="71"/>
  <c r="L149" i="71"/>
  <c r="L150" i="71"/>
  <c r="L151" i="71"/>
  <c r="L152" i="71"/>
  <c r="L153" i="71"/>
  <c r="L154" i="71"/>
  <c r="L155" i="71"/>
  <c r="L156" i="71"/>
  <c r="L157" i="71"/>
  <c r="L158" i="71"/>
  <c r="L159" i="71"/>
  <c r="L160" i="71"/>
  <c r="L161" i="71"/>
  <c r="L162" i="71"/>
  <c r="L163" i="71"/>
  <c r="L164" i="71"/>
  <c r="L165" i="71"/>
  <c r="L166" i="71"/>
  <c r="L167" i="71"/>
  <c r="L168" i="71"/>
  <c r="L169" i="71"/>
  <c r="L170" i="71"/>
  <c r="L171" i="71"/>
  <c r="L172" i="71"/>
  <c r="L173" i="71"/>
  <c r="L174" i="71"/>
  <c r="L175" i="71"/>
  <c r="L176" i="71"/>
  <c r="L177" i="71"/>
  <c r="L178" i="71"/>
  <c r="L179" i="71"/>
  <c r="L180" i="71"/>
  <c r="L181" i="71"/>
  <c r="L182" i="71"/>
  <c r="L183" i="71"/>
  <c r="L184" i="71"/>
  <c r="L185" i="71"/>
  <c r="L186" i="71"/>
  <c r="L187" i="71"/>
  <c r="L188" i="71"/>
  <c r="L189" i="71"/>
  <c r="L190" i="71"/>
  <c r="L191" i="71"/>
  <c r="L192" i="71"/>
  <c r="L193" i="71"/>
  <c r="L194" i="71"/>
  <c r="L195" i="71"/>
  <c r="L196" i="71"/>
  <c r="M196" i="71" s="1"/>
  <c r="L197" i="71"/>
  <c r="M197" i="71" s="1"/>
  <c r="L198" i="71"/>
  <c r="M198" i="71" s="1"/>
  <c r="L199" i="71"/>
  <c r="M199" i="71" s="1"/>
  <c r="L200" i="71"/>
  <c r="M200" i="71" s="1"/>
  <c r="L201" i="71"/>
  <c r="M201" i="71" s="1"/>
  <c r="L202" i="71"/>
  <c r="M202" i="71" s="1"/>
  <c r="L203" i="71"/>
  <c r="M203" i="71" s="1"/>
  <c r="L204" i="71"/>
  <c r="M204" i="71" s="1"/>
  <c r="L205" i="71"/>
  <c r="M205" i="71" s="1"/>
  <c r="L206" i="71"/>
  <c r="M206" i="71" s="1"/>
  <c r="L207" i="71"/>
  <c r="M207" i="71" s="1"/>
  <c r="L208" i="71"/>
  <c r="M208" i="71" s="1"/>
  <c r="L209" i="71"/>
  <c r="M209" i="71" s="1"/>
  <c r="L210" i="71"/>
  <c r="M210" i="71" s="1"/>
  <c r="L211" i="71"/>
  <c r="M211" i="71" s="1"/>
  <c r="L212" i="71"/>
  <c r="M212" i="71" s="1"/>
  <c r="L213" i="71"/>
  <c r="M213" i="71" s="1"/>
  <c r="L214" i="71"/>
  <c r="M214" i="71" s="1"/>
  <c r="L215" i="71"/>
  <c r="M215" i="71" s="1"/>
  <c r="L216" i="71"/>
  <c r="M216" i="71" s="1"/>
  <c r="L217" i="71"/>
  <c r="M217" i="71" s="1"/>
  <c r="L218" i="71"/>
  <c r="M218" i="71" s="1"/>
  <c r="L219" i="71"/>
  <c r="M219" i="71" s="1"/>
  <c r="L220" i="71"/>
  <c r="M220" i="71" s="1"/>
  <c r="L221" i="71"/>
  <c r="M221" i="71" s="1"/>
  <c r="L222" i="71"/>
  <c r="M222" i="71" s="1"/>
  <c r="L223" i="71"/>
  <c r="M223" i="71" s="1"/>
  <c r="L224" i="71"/>
  <c r="M224" i="71" s="1"/>
  <c r="L225" i="71"/>
  <c r="M225" i="71" s="1"/>
  <c r="L226" i="71"/>
  <c r="M226" i="71" s="1"/>
  <c r="L227" i="71"/>
  <c r="M227" i="71" s="1"/>
  <c r="L228" i="71"/>
  <c r="M228" i="71" s="1"/>
  <c r="L229" i="71"/>
  <c r="M229" i="71" s="1"/>
  <c r="L230" i="71"/>
  <c r="M230" i="71" s="1"/>
  <c r="L231" i="71"/>
  <c r="M231" i="71" s="1"/>
  <c r="L232" i="71"/>
  <c r="M232" i="71" s="1"/>
  <c r="L233" i="71"/>
  <c r="M233" i="71" s="1"/>
  <c r="L234" i="71"/>
  <c r="M234" i="71" s="1"/>
  <c r="L235" i="71"/>
  <c r="M235" i="71" s="1"/>
  <c r="L236" i="71"/>
  <c r="M236" i="71" s="1"/>
  <c r="L237" i="71"/>
  <c r="M237" i="71" s="1"/>
  <c r="L238" i="71"/>
  <c r="M238" i="71" s="1"/>
  <c r="L239" i="71"/>
  <c r="M239" i="71" s="1"/>
  <c r="L240" i="71"/>
  <c r="M240" i="71" s="1"/>
  <c r="L241" i="71"/>
  <c r="M241" i="71" s="1"/>
  <c r="L242" i="71"/>
  <c r="M242" i="71" s="1"/>
  <c r="L243" i="71"/>
  <c r="M243" i="71" s="1"/>
  <c r="L244" i="71"/>
  <c r="M244" i="71" s="1"/>
  <c r="L245" i="71"/>
  <c r="M245" i="71" s="1"/>
  <c r="L246" i="71"/>
  <c r="M246" i="71" s="1"/>
  <c r="L247" i="71"/>
  <c r="M247" i="71" s="1"/>
  <c r="L248" i="71"/>
  <c r="M248" i="71" s="1"/>
  <c r="L249" i="71"/>
  <c r="M249" i="71" s="1"/>
  <c r="L250" i="71"/>
  <c r="M250" i="71" s="1"/>
  <c r="L251" i="71"/>
  <c r="M251" i="71" s="1"/>
  <c r="L252" i="71"/>
  <c r="M252" i="71" s="1"/>
  <c r="L253" i="71"/>
  <c r="M253" i="71" s="1"/>
  <c r="L254" i="71"/>
  <c r="M254" i="71" s="1"/>
  <c r="L255" i="71"/>
  <c r="M255" i="71" s="1"/>
  <c r="L256" i="71"/>
  <c r="M256" i="71" s="1"/>
  <c r="L257" i="71"/>
  <c r="M257" i="71" s="1"/>
  <c r="AK50" i="65" l="1"/>
  <c r="AK51" i="65"/>
  <c r="AK52" i="65"/>
  <c r="AK53" i="65"/>
  <c r="AK54" i="65"/>
  <c r="AK55" i="65"/>
  <c r="AK56" i="65"/>
  <c r="AJ50" i="65"/>
  <c r="AJ51" i="65"/>
  <c r="AJ52" i="65"/>
  <c r="AJ53" i="65"/>
  <c r="AJ54" i="65"/>
  <c r="AJ55" i="65"/>
  <c r="AJ56" i="65"/>
  <c r="AJ57" i="65"/>
  <c r="AK57" i="65" s="1"/>
  <c r="AJ58" i="65"/>
  <c r="AK58" i="65" s="1"/>
  <c r="AJ59" i="65"/>
  <c r="AK59" i="65" s="1"/>
  <c r="AJ60" i="65"/>
  <c r="AK60" i="65" s="1"/>
  <c r="AJ61" i="65"/>
  <c r="AK61" i="65" s="1"/>
  <c r="AJ62" i="65"/>
  <c r="AK62" i="65" s="1"/>
  <c r="AJ63" i="65"/>
  <c r="AK63" i="65" s="1"/>
  <c r="AJ64" i="65"/>
  <c r="AK64" i="65" s="1"/>
  <c r="AJ65" i="65"/>
  <c r="AK65" i="65" s="1"/>
  <c r="AJ66" i="65"/>
  <c r="AK66" i="65" s="1"/>
  <c r="AJ67" i="65"/>
  <c r="AK67" i="65" s="1"/>
  <c r="AJ68" i="65"/>
  <c r="AK68" i="65" s="1"/>
  <c r="AJ69" i="65"/>
  <c r="AK69" i="65" s="1"/>
  <c r="AJ70" i="65"/>
  <c r="AK70" i="65" s="1"/>
  <c r="AJ71" i="65"/>
  <c r="AK71" i="65" s="1"/>
  <c r="AJ72" i="65"/>
  <c r="AK72" i="65" s="1"/>
  <c r="AJ73" i="65"/>
  <c r="AK73" i="65" s="1"/>
  <c r="AJ74" i="65"/>
  <c r="AK74" i="65" s="1"/>
  <c r="AJ75" i="65"/>
  <c r="AK75" i="65" s="1"/>
  <c r="AJ76" i="65"/>
  <c r="AK76" i="65" s="1"/>
  <c r="AJ77" i="65"/>
  <c r="AK77" i="65" s="1"/>
  <c r="AJ78" i="65"/>
  <c r="AK78" i="65" s="1"/>
  <c r="AJ79" i="65"/>
  <c r="AK79" i="65" s="1"/>
  <c r="AJ80" i="65"/>
  <c r="AK80" i="65" s="1"/>
  <c r="AJ81" i="65"/>
  <c r="AK81" i="65" s="1"/>
  <c r="AJ82" i="65"/>
  <c r="AK82" i="65" s="1"/>
  <c r="AJ83" i="65"/>
  <c r="AK83" i="65" s="1"/>
  <c r="AJ84" i="65"/>
  <c r="AK84" i="65" s="1"/>
  <c r="AJ85" i="65"/>
  <c r="AK85" i="65" s="1"/>
  <c r="AJ86" i="65"/>
  <c r="AK86" i="65" s="1"/>
  <c r="AJ87" i="65"/>
  <c r="AK87" i="65" s="1"/>
  <c r="AJ88" i="65"/>
  <c r="AK88" i="65" s="1"/>
  <c r="AJ89" i="65"/>
  <c r="AK89" i="65" s="1"/>
  <c r="AJ90" i="65"/>
  <c r="AK90" i="65" s="1"/>
  <c r="AJ91" i="65"/>
  <c r="AK91" i="65" s="1"/>
  <c r="AJ92" i="65"/>
  <c r="AK92" i="65" s="1"/>
  <c r="AD40" i="79" l="1"/>
  <c r="AE40" i="79" s="1"/>
  <c r="AF43" i="79" l="1"/>
  <c r="BJ35" i="79" s="1"/>
  <c r="AF59" i="79"/>
  <c r="AF50" i="79"/>
  <c r="BJ42" i="79" s="1"/>
  <c r="AF40" i="79"/>
  <c r="BJ32" i="79" s="1"/>
  <c r="AF53" i="79"/>
  <c r="AF48" i="79"/>
  <c r="BJ40" i="79" s="1"/>
  <c r="AF46" i="79"/>
  <c r="BJ38" i="79" s="1"/>
  <c r="AF47" i="79"/>
  <c r="BJ39" i="79" s="1"/>
  <c r="AF63" i="79"/>
  <c r="AF54" i="79"/>
  <c r="AF41" i="79"/>
  <c r="BJ33" i="79" s="1"/>
  <c r="AF57" i="79"/>
  <c r="AF52" i="79"/>
  <c r="AF62" i="79"/>
  <c r="AF49" i="79"/>
  <c r="BJ41" i="79" s="1"/>
  <c r="AF60" i="79"/>
  <c r="AF51" i="79"/>
  <c r="BJ43" i="79" s="1"/>
  <c r="AF42" i="79"/>
  <c r="BJ34" i="79" s="1"/>
  <c r="AF58" i="79"/>
  <c r="AF45" i="79"/>
  <c r="BJ37" i="79" s="1"/>
  <c r="AF61" i="79"/>
  <c r="AF56" i="79"/>
  <c r="AF55" i="79"/>
  <c r="AF44" i="79"/>
  <c r="BJ36" i="79" s="1"/>
  <c r="K10" i="66"/>
  <c r="L10" i="66" s="1"/>
  <c r="M11" i="66" l="1"/>
  <c r="M41" i="66"/>
  <c r="M73" i="66"/>
  <c r="M105" i="66"/>
  <c r="M137" i="66"/>
  <c r="M32" i="66"/>
  <c r="M64" i="66"/>
  <c r="M96" i="66"/>
  <c r="M128" i="66"/>
  <c r="M67" i="66"/>
  <c r="M99" i="66"/>
  <c r="M131" i="66"/>
  <c r="M70" i="66"/>
  <c r="M102" i="66"/>
  <c r="M134" i="66"/>
  <c r="M42" i="66"/>
  <c r="M13" i="66"/>
  <c r="M45" i="66"/>
  <c r="M77" i="66"/>
  <c r="M109" i="66"/>
  <c r="M141" i="66"/>
  <c r="M36" i="66"/>
  <c r="M68" i="66"/>
  <c r="M100" i="66"/>
  <c r="M132" i="66"/>
  <c r="M71" i="66"/>
  <c r="M103" i="66"/>
  <c r="M135" i="66"/>
  <c r="M74" i="66"/>
  <c r="M106" i="66"/>
  <c r="M138" i="66"/>
  <c r="M38" i="66"/>
  <c r="M51" i="66"/>
  <c r="M17" i="66"/>
  <c r="M49" i="66"/>
  <c r="M81" i="66"/>
  <c r="M113" i="66"/>
  <c r="M145" i="66"/>
  <c r="M40" i="66"/>
  <c r="M72" i="66"/>
  <c r="M104" i="66"/>
  <c r="M136" i="66"/>
  <c r="M75" i="66"/>
  <c r="M107" i="66"/>
  <c r="M139" i="66"/>
  <c r="M78" i="66"/>
  <c r="M110" i="66"/>
  <c r="M142" i="66"/>
  <c r="M34" i="66"/>
  <c r="M47" i="66"/>
  <c r="M15" i="66"/>
  <c r="M21" i="66"/>
  <c r="M53" i="66"/>
  <c r="M85" i="66"/>
  <c r="M117" i="66"/>
  <c r="M12" i="66"/>
  <c r="M44" i="66"/>
  <c r="M76" i="66"/>
  <c r="M108" i="66"/>
  <c r="M140" i="66"/>
  <c r="M79" i="66"/>
  <c r="M111" i="66"/>
  <c r="M143" i="66"/>
  <c r="M82" i="66"/>
  <c r="M114" i="66"/>
  <c r="M146" i="66"/>
  <c r="M30" i="66"/>
  <c r="M43" i="66"/>
  <c r="M61" i="66"/>
  <c r="M125" i="66"/>
  <c r="M52" i="66"/>
  <c r="M84" i="66"/>
  <c r="M148" i="66"/>
  <c r="M58" i="66"/>
  <c r="M122" i="66"/>
  <c r="M35" i="66"/>
  <c r="M66" i="66"/>
  <c r="M27" i="66"/>
  <c r="M55" i="66"/>
  <c r="M25" i="66"/>
  <c r="M57" i="66"/>
  <c r="M89" i="66"/>
  <c r="M121" i="66"/>
  <c r="M16" i="66"/>
  <c r="M48" i="66"/>
  <c r="M80" i="66"/>
  <c r="M112" i="66"/>
  <c r="M144" i="66"/>
  <c r="M83" i="66"/>
  <c r="M115" i="66"/>
  <c r="M147" i="66"/>
  <c r="M86" i="66"/>
  <c r="M118" i="66"/>
  <c r="M149" i="66"/>
  <c r="M26" i="66"/>
  <c r="M39" i="66"/>
  <c r="M29" i="66"/>
  <c r="M20" i="66"/>
  <c r="M116" i="66"/>
  <c r="M119" i="66"/>
  <c r="M90" i="66"/>
  <c r="M54" i="66"/>
  <c r="M127" i="66"/>
  <c r="M19" i="66"/>
  <c r="M93" i="66"/>
  <c r="M87" i="66"/>
  <c r="M22" i="66"/>
  <c r="M33" i="66"/>
  <c r="M65" i="66"/>
  <c r="M97" i="66"/>
  <c r="M129" i="66"/>
  <c r="M24" i="66"/>
  <c r="M56" i="66"/>
  <c r="M88" i="66"/>
  <c r="M120" i="66"/>
  <c r="M59" i="66"/>
  <c r="M91" i="66"/>
  <c r="M123" i="66"/>
  <c r="M62" i="66"/>
  <c r="M94" i="66"/>
  <c r="M126" i="66"/>
  <c r="M50" i="66"/>
  <c r="M18" i="66"/>
  <c r="M31" i="66"/>
  <c r="M37" i="66"/>
  <c r="M69" i="66"/>
  <c r="M101" i="66"/>
  <c r="M133" i="66"/>
  <c r="M28" i="66"/>
  <c r="M60" i="66"/>
  <c r="M92" i="66"/>
  <c r="M124" i="66"/>
  <c r="M63" i="66"/>
  <c r="M95" i="66"/>
  <c r="M98" i="66"/>
  <c r="M130" i="66"/>
  <c r="M46" i="66"/>
  <c r="M14" i="66"/>
  <c r="M23" i="66"/>
  <c r="M10" i="66"/>
  <c r="AD90" i="79"/>
  <c r="AE90" i="79" s="1"/>
  <c r="AD89" i="79"/>
  <c r="AE89" i="79" s="1"/>
  <c r="L90" i="79"/>
  <c r="M90" i="79" s="1"/>
  <c r="AD88" i="79"/>
  <c r="AE88" i="79" s="1"/>
  <c r="AD87" i="79"/>
  <c r="AE87" i="79" s="1"/>
  <c r="M82" i="79"/>
  <c r="L83" i="79"/>
  <c r="M81" i="79"/>
  <c r="L82" i="79"/>
  <c r="L81" i="79"/>
  <c r="M80" i="79" s="1"/>
  <c r="M79" i="79"/>
  <c r="L80" i="79"/>
  <c r="L79" i="79"/>
  <c r="M78" i="79" s="1"/>
  <c r="L78" i="79"/>
  <c r="L77" i="79"/>
  <c r="M77" i="79" s="1"/>
  <c r="L76" i="79"/>
  <c r="M76" i="79" s="1"/>
  <c r="L75" i="79"/>
  <c r="M75" i="79" s="1"/>
  <c r="L74" i="79"/>
  <c r="M74" i="79" s="1"/>
  <c r="L73" i="79"/>
  <c r="M73" i="79" s="1"/>
  <c r="L72" i="79"/>
  <c r="M72" i="79" s="1"/>
  <c r="AD69" i="79"/>
  <c r="AE69" i="79" s="1"/>
  <c r="L41" i="79"/>
  <c r="M41" i="79" s="1"/>
  <c r="M35" i="79"/>
  <c r="L35" i="79"/>
  <c r="M34" i="79"/>
  <c r="L34" i="79"/>
  <c r="AD33" i="79"/>
  <c r="AE33" i="79" s="1"/>
  <c r="M33" i="79"/>
  <c r="L33" i="79"/>
  <c r="AD32" i="79"/>
  <c r="AE32" i="79" s="1"/>
  <c r="M32" i="79"/>
  <c r="L32" i="79"/>
  <c r="AD31" i="79"/>
  <c r="AE31" i="79" s="1"/>
  <c r="M31" i="79"/>
  <c r="L31" i="79"/>
  <c r="AD30" i="79"/>
  <c r="AE30" i="79" s="1"/>
  <c r="M30" i="79"/>
  <c r="L30" i="79"/>
  <c r="AD29" i="79"/>
  <c r="AE29" i="79" s="1"/>
  <c r="M29" i="79"/>
  <c r="L29" i="79"/>
  <c r="AD28" i="79"/>
  <c r="AE28" i="79" s="1"/>
  <c r="M28" i="79"/>
  <c r="L28" i="79"/>
  <c r="AD27" i="79"/>
  <c r="AE27" i="79" s="1"/>
  <c r="M27" i="79"/>
  <c r="L27" i="79"/>
  <c r="AD26" i="79"/>
  <c r="AE26" i="79" s="1"/>
  <c r="M26" i="79"/>
  <c r="L26" i="79"/>
  <c r="AD25" i="79"/>
  <c r="AE25" i="79" s="1"/>
  <c r="M25" i="79"/>
  <c r="L25" i="79"/>
  <c r="AD24" i="79"/>
  <c r="AE24" i="79" s="1"/>
  <c r="L24" i="79"/>
  <c r="M24" i="79" s="1"/>
  <c r="AD23" i="79"/>
  <c r="AE23" i="79" s="1"/>
  <c r="L23" i="79"/>
  <c r="M23" i="79" s="1"/>
  <c r="AD22" i="79"/>
  <c r="AE22" i="79" s="1"/>
  <c r="L22" i="79"/>
  <c r="M22" i="79" s="1"/>
  <c r="AD21" i="79"/>
  <c r="AE21" i="79" s="1"/>
  <c r="L21" i="79"/>
  <c r="M21" i="79" s="1"/>
  <c r="AD20" i="79"/>
  <c r="AE20" i="79" s="1"/>
  <c r="L20" i="79"/>
  <c r="M20" i="79" s="1"/>
  <c r="AD19" i="79"/>
  <c r="AE19" i="79" s="1"/>
  <c r="L19" i="79"/>
  <c r="M19" i="79" s="1"/>
  <c r="AD18" i="79"/>
  <c r="AE18" i="79" s="1"/>
  <c r="L18" i="79"/>
  <c r="M18" i="79" s="1"/>
  <c r="AD17" i="79"/>
  <c r="AE17" i="79" s="1"/>
  <c r="L17" i="79"/>
  <c r="M17" i="79" s="1"/>
  <c r="AD16" i="79"/>
  <c r="AE16" i="79" s="1"/>
  <c r="L16" i="79"/>
  <c r="M16" i="79" s="1"/>
  <c r="AD15" i="79"/>
  <c r="AE15" i="79" s="1"/>
  <c r="L15" i="79"/>
  <c r="M15" i="79" s="1"/>
  <c r="AD14" i="79"/>
  <c r="AE14" i="79" s="1"/>
  <c r="L14" i="79"/>
  <c r="M14" i="79" s="1"/>
  <c r="AH5" i="78"/>
  <c r="AG5" i="78"/>
  <c r="Q5" i="78"/>
  <c r="P5" i="78"/>
  <c r="Y5" i="76"/>
  <c r="X5" i="76"/>
  <c r="L5" i="76"/>
  <c r="K5" i="76"/>
  <c r="Z4" i="75"/>
  <c r="Y4" i="75"/>
  <c r="K4" i="75"/>
  <c r="J4" i="75"/>
  <c r="AK46" i="74"/>
  <c r="AL46" i="74" s="1"/>
  <c r="P46" i="74"/>
  <c r="Q46" i="74" s="1"/>
  <c r="AK45" i="74"/>
  <c r="AL45" i="74" s="1"/>
  <c r="P45" i="74"/>
  <c r="Q45" i="74" s="1"/>
  <c r="AK44" i="74"/>
  <c r="AL44" i="74" s="1"/>
  <c r="P44" i="74"/>
  <c r="Q44" i="74" s="1"/>
  <c r="AK43" i="74"/>
  <c r="AL43" i="74" s="1"/>
  <c r="P43" i="74"/>
  <c r="Q43" i="74" s="1"/>
  <c r="AK42" i="74"/>
  <c r="AL42" i="74" s="1"/>
  <c r="P42" i="74"/>
  <c r="Q42" i="74" s="1"/>
  <c r="AK41" i="74"/>
  <c r="AL41" i="74" s="1"/>
  <c r="P41" i="74"/>
  <c r="Q41" i="74" s="1"/>
  <c r="AK40" i="74"/>
  <c r="AL40" i="74" s="1"/>
  <c r="P40" i="74"/>
  <c r="Q40" i="74" s="1"/>
  <c r="AK39" i="74"/>
  <c r="AL39" i="74" s="1"/>
  <c r="P39" i="74"/>
  <c r="Q39" i="74" s="1"/>
  <c r="AK38" i="74"/>
  <c r="AL38" i="74" s="1"/>
  <c r="P38" i="74"/>
  <c r="Q38" i="74" s="1"/>
  <c r="AK37" i="74"/>
  <c r="AL37" i="74" s="1"/>
  <c r="P37" i="74"/>
  <c r="Q37" i="74" s="1"/>
  <c r="AK36" i="74"/>
  <c r="AL36" i="74" s="1"/>
  <c r="P36" i="74"/>
  <c r="Q36" i="74" s="1"/>
  <c r="AK35" i="74"/>
  <c r="AL35" i="74" s="1"/>
  <c r="P35" i="74"/>
  <c r="Q35" i="74" s="1"/>
  <c r="AK34" i="74"/>
  <c r="AL34" i="74" s="1"/>
  <c r="P34" i="74"/>
  <c r="Q34" i="74" s="1"/>
  <c r="AK33" i="74"/>
  <c r="AL33" i="74" s="1"/>
  <c r="P33" i="74"/>
  <c r="Q33" i="74" s="1"/>
  <c r="AK32" i="74"/>
  <c r="AL32" i="74" s="1"/>
  <c r="Q32" i="74"/>
  <c r="P32" i="74"/>
  <c r="AK31" i="74"/>
  <c r="AL31" i="74" s="1"/>
  <c r="P31" i="74"/>
  <c r="Q31" i="74" s="1"/>
  <c r="AK30" i="74"/>
  <c r="AL30" i="74" s="1"/>
  <c r="P30" i="74"/>
  <c r="Q30" i="74" s="1"/>
  <c r="AK29" i="74"/>
  <c r="AL29" i="74" s="1"/>
  <c r="P29" i="74"/>
  <c r="Q29" i="74" s="1"/>
  <c r="AK28" i="74"/>
  <c r="AL28" i="74" s="1"/>
  <c r="P28" i="74"/>
  <c r="Q28" i="74" s="1"/>
  <c r="AK27" i="74"/>
  <c r="AL27" i="74" s="1"/>
  <c r="P27" i="74"/>
  <c r="Q27" i="74" s="1"/>
  <c r="AK26" i="74"/>
  <c r="AL26" i="74" s="1"/>
  <c r="P26" i="74"/>
  <c r="Q26" i="74" s="1"/>
  <c r="AK25" i="74"/>
  <c r="AL25" i="74" s="1"/>
  <c r="P25" i="74"/>
  <c r="Q25" i="74" s="1"/>
  <c r="AK24" i="74"/>
  <c r="AL24" i="74" s="1"/>
  <c r="P24" i="74"/>
  <c r="Q24" i="74" s="1"/>
  <c r="AK23" i="74"/>
  <c r="AL23" i="74" s="1"/>
  <c r="P23" i="74"/>
  <c r="Q23" i="74" s="1"/>
  <c r="AK22" i="74"/>
  <c r="AL22" i="74" s="1"/>
  <c r="P22" i="74"/>
  <c r="Q22" i="74" s="1"/>
  <c r="AK21" i="74"/>
  <c r="AL21" i="74" s="1"/>
  <c r="P21" i="74"/>
  <c r="Q21" i="74" s="1"/>
  <c r="AK20" i="74"/>
  <c r="AL20" i="74" s="1"/>
  <c r="P20" i="74"/>
  <c r="Q20" i="74" s="1"/>
  <c r="AK19" i="74"/>
  <c r="AL19" i="74" s="1"/>
  <c r="P19" i="74"/>
  <c r="Q19" i="74" s="1"/>
  <c r="AK18" i="74"/>
  <c r="AL18" i="74" s="1"/>
  <c r="P18" i="74"/>
  <c r="Q18" i="74" s="1"/>
  <c r="AK17" i="74"/>
  <c r="AL17" i="74" s="1"/>
  <c r="P17" i="74"/>
  <c r="Q17" i="74" s="1"/>
  <c r="AK16" i="74"/>
  <c r="AL16" i="74" s="1"/>
  <c r="P16" i="74"/>
  <c r="Q16" i="74" s="1"/>
  <c r="AK15" i="74"/>
  <c r="AL15" i="74" s="1"/>
  <c r="P15" i="74"/>
  <c r="Q15" i="74" s="1"/>
  <c r="AK14" i="74"/>
  <c r="AL14" i="74" s="1"/>
  <c r="P14" i="74"/>
  <c r="Q14" i="74" s="1"/>
  <c r="AK13" i="74"/>
  <c r="AL13" i="74" s="1"/>
  <c r="P13" i="74"/>
  <c r="Q13" i="74" s="1"/>
  <c r="AK12" i="74"/>
  <c r="AL12" i="74" s="1"/>
  <c r="P12" i="74"/>
  <c r="Q12" i="74" s="1"/>
  <c r="AK11" i="74"/>
  <c r="AL11" i="74" s="1"/>
  <c r="P11" i="74"/>
  <c r="Q11" i="74" s="1"/>
  <c r="AK10" i="74"/>
  <c r="AL10" i="74" s="1"/>
  <c r="P10" i="74"/>
  <c r="Q10" i="74" s="1"/>
  <c r="AK9" i="74"/>
  <c r="AL9" i="74" s="1"/>
  <c r="P9" i="74"/>
  <c r="Q9" i="74" s="1"/>
  <c r="AK8" i="74"/>
  <c r="AL8" i="74" s="1"/>
  <c r="P8" i="74"/>
  <c r="Q8" i="74" s="1"/>
  <c r="AK7" i="74"/>
  <c r="AL7" i="74" s="1"/>
  <c r="P7" i="74"/>
  <c r="Q7" i="74" s="1"/>
  <c r="AK6" i="74"/>
  <c r="AL6" i="74" s="1"/>
  <c r="P6" i="74"/>
  <c r="Q6" i="74" s="1"/>
  <c r="AK5" i="74"/>
  <c r="AL5" i="74" s="1"/>
  <c r="P5" i="74"/>
  <c r="Q5" i="74" s="1"/>
  <c r="AB5" i="73"/>
  <c r="AC5" i="73" s="1"/>
  <c r="K5" i="73"/>
  <c r="L5" i="73" s="1"/>
  <c r="AA51" i="72"/>
  <c r="AB51" i="72" s="1"/>
  <c r="AA50" i="72"/>
  <c r="AB50" i="72" s="1"/>
  <c r="AA49" i="72"/>
  <c r="AB49" i="72" s="1"/>
  <c r="AA48" i="72"/>
  <c r="AB48" i="72" s="1"/>
  <c r="AA47" i="72"/>
  <c r="AB47" i="72" s="1"/>
  <c r="AA46" i="72"/>
  <c r="AB46" i="72" s="1"/>
  <c r="AA45" i="72"/>
  <c r="AB45" i="72" s="1"/>
  <c r="AA44" i="72"/>
  <c r="AB44" i="72" s="1"/>
  <c r="AA43" i="72"/>
  <c r="AB43" i="72" s="1"/>
  <c r="AA42" i="72"/>
  <c r="AB42" i="72" s="1"/>
  <c r="AA41" i="72"/>
  <c r="AB41" i="72" s="1"/>
  <c r="AA40" i="72"/>
  <c r="AB40" i="72" s="1"/>
  <c r="AA39" i="72"/>
  <c r="AB39" i="72" s="1"/>
  <c r="AA38" i="72"/>
  <c r="AB38" i="72" s="1"/>
  <c r="AA37" i="72"/>
  <c r="AB37" i="72" s="1"/>
  <c r="AA36" i="72"/>
  <c r="AB36" i="72" s="1"/>
  <c r="AA35" i="72"/>
  <c r="AB35" i="72" s="1"/>
  <c r="AA34" i="72"/>
  <c r="AB34" i="72" s="1"/>
  <c r="AA33" i="72"/>
  <c r="AB33" i="72" s="1"/>
  <c r="AA32" i="72"/>
  <c r="AB32" i="72" s="1"/>
  <c r="AA31" i="72"/>
  <c r="AB31" i="72" s="1"/>
  <c r="AA30" i="72"/>
  <c r="AB30" i="72" s="1"/>
  <c r="AA29" i="72"/>
  <c r="AB29" i="72" s="1"/>
  <c r="AA28" i="72"/>
  <c r="AB28" i="72" s="1"/>
  <c r="AA27" i="72"/>
  <c r="AB27" i="72" s="1"/>
  <c r="AA26" i="72"/>
  <c r="AB26" i="72" s="1"/>
  <c r="AA25" i="72"/>
  <c r="AB25" i="72" s="1"/>
  <c r="AA24" i="72"/>
  <c r="AB24" i="72" s="1"/>
  <c r="AA23" i="72"/>
  <c r="AB23" i="72" s="1"/>
  <c r="AA22" i="72"/>
  <c r="AB22" i="72" s="1"/>
  <c r="AA21" i="72"/>
  <c r="AB21" i="72" s="1"/>
  <c r="AA20" i="72"/>
  <c r="AB20" i="72" s="1"/>
  <c r="AA19" i="72"/>
  <c r="AB19" i="72" s="1"/>
  <c r="AA18" i="72"/>
  <c r="AB18" i="72" s="1"/>
  <c r="AA17" i="72"/>
  <c r="AB17" i="72" s="1"/>
  <c r="AA16" i="72"/>
  <c r="AB16" i="72" s="1"/>
  <c r="AA15" i="72"/>
  <c r="AB15" i="72" s="1"/>
  <c r="AA14" i="72"/>
  <c r="AB14" i="72" s="1"/>
  <c r="AA13" i="72"/>
  <c r="AB13" i="72" s="1"/>
  <c r="AA12" i="72"/>
  <c r="AB12" i="72" s="1"/>
  <c r="AA11" i="72"/>
  <c r="AB11" i="72" s="1"/>
  <c r="AA10" i="72"/>
  <c r="AB10" i="72" s="1"/>
  <c r="AA9" i="72"/>
  <c r="AB9" i="72" s="1"/>
  <c r="AA8" i="72"/>
  <c r="AB8" i="72" s="1"/>
  <c r="K8" i="72"/>
  <c r="L10" i="71"/>
  <c r="M10" i="71" s="1"/>
  <c r="J163" i="70"/>
  <c r="K163" i="70" s="1"/>
  <c r="J162" i="70"/>
  <c r="K162" i="70" s="1"/>
  <c r="J161" i="70"/>
  <c r="K161" i="70" s="1"/>
  <c r="J160" i="70"/>
  <c r="K160" i="70" s="1"/>
  <c r="J159" i="70"/>
  <c r="K159" i="70" s="1"/>
  <c r="J158" i="70"/>
  <c r="K158" i="70" s="1"/>
  <c r="J157" i="70"/>
  <c r="K157" i="70" s="1"/>
  <c r="J156" i="70"/>
  <c r="K156" i="70" s="1"/>
  <c r="J155" i="70"/>
  <c r="K155" i="70" s="1"/>
  <c r="J154" i="70"/>
  <c r="K154" i="70" s="1"/>
  <c r="J153" i="70"/>
  <c r="K153" i="70" s="1"/>
  <c r="J152" i="70"/>
  <c r="K152" i="70" s="1"/>
  <c r="J151" i="70"/>
  <c r="K151" i="70" s="1"/>
  <c r="J150" i="70"/>
  <c r="K150" i="70" s="1"/>
  <c r="J149" i="70"/>
  <c r="K149" i="70" s="1"/>
  <c r="J148" i="70"/>
  <c r="K148" i="70" s="1"/>
  <c r="J147" i="70"/>
  <c r="K147" i="70" s="1"/>
  <c r="J146" i="70"/>
  <c r="K146" i="70" s="1"/>
  <c r="J145" i="70"/>
  <c r="K145" i="70" s="1"/>
  <c r="J144" i="70"/>
  <c r="K144" i="70" s="1"/>
  <c r="J143" i="70"/>
  <c r="K143" i="70" s="1"/>
  <c r="J142" i="70"/>
  <c r="K142" i="70" s="1"/>
  <c r="J141" i="70"/>
  <c r="K141" i="70" s="1"/>
  <c r="J140" i="70"/>
  <c r="K140" i="70" s="1"/>
  <c r="J139" i="70"/>
  <c r="K139" i="70" s="1"/>
  <c r="J138" i="70"/>
  <c r="K138" i="70" s="1"/>
  <c r="J137" i="70"/>
  <c r="K137" i="70" s="1"/>
  <c r="J136" i="70"/>
  <c r="K136" i="70" s="1"/>
  <c r="J135" i="70"/>
  <c r="K135" i="70" s="1"/>
  <c r="J134" i="70"/>
  <c r="K134" i="70" s="1"/>
  <c r="J133" i="70"/>
  <c r="K133" i="70" s="1"/>
  <c r="J132" i="70"/>
  <c r="K132" i="70" s="1"/>
  <c r="J131" i="70"/>
  <c r="K131" i="70" s="1"/>
  <c r="J130" i="70"/>
  <c r="K130" i="70" s="1"/>
  <c r="J129" i="70"/>
  <c r="K129" i="70" s="1"/>
  <c r="J128" i="70"/>
  <c r="K128" i="70" s="1"/>
  <c r="J127" i="70"/>
  <c r="K127" i="70" s="1"/>
  <c r="J126" i="70"/>
  <c r="K126" i="70" s="1"/>
  <c r="J125" i="70"/>
  <c r="K125" i="70" s="1"/>
  <c r="K124" i="70"/>
  <c r="J124" i="70"/>
  <c r="K123" i="70"/>
  <c r="J123" i="70"/>
  <c r="K122" i="70"/>
  <c r="J122" i="70"/>
  <c r="K121" i="70"/>
  <c r="J121" i="70"/>
  <c r="K120" i="70"/>
  <c r="J120" i="70"/>
  <c r="K119" i="70"/>
  <c r="J119" i="70"/>
  <c r="K118" i="70"/>
  <c r="J118" i="70"/>
  <c r="K117" i="70"/>
  <c r="J117" i="70"/>
  <c r="K116" i="70"/>
  <c r="J116" i="70"/>
  <c r="K115" i="70"/>
  <c r="J115" i="70"/>
  <c r="K114" i="70"/>
  <c r="J114" i="70"/>
  <c r="K113" i="70"/>
  <c r="J113" i="70"/>
  <c r="K112" i="70"/>
  <c r="J112" i="70"/>
  <c r="K111" i="70"/>
  <c r="J111" i="70"/>
  <c r="K110" i="70"/>
  <c r="J110" i="70"/>
  <c r="K109" i="70"/>
  <c r="J109" i="70"/>
  <c r="K108" i="70"/>
  <c r="J108" i="70"/>
  <c r="K107" i="70"/>
  <c r="J107" i="70"/>
  <c r="K106" i="70"/>
  <c r="J106" i="70"/>
  <c r="K105" i="70"/>
  <c r="J105" i="70"/>
  <c r="K104" i="70"/>
  <c r="J104" i="70"/>
  <c r="K103" i="70"/>
  <c r="J103" i="70"/>
  <c r="K102" i="70"/>
  <c r="J102" i="70"/>
  <c r="K101" i="70"/>
  <c r="J101" i="70"/>
  <c r="K100" i="70"/>
  <c r="J100" i="70"/>
  <c r="K99" i="70"/>
  <c r="J99" i="70"/>
  <c r="K98" i="70"/>
  <c r="J98" i="70"/>
  <c r="K97" i="70"/>
  <c r="J97" i="70"/>
  <c r="K96" i="70"/>
  <c r="J96" i="70"/>
  <c r="K95" i="70"/>
  <c r="J95" i="70"/>
  <c r="K94" i="70"/>
  <c r="J94" i="70"/>
  <c r="K93" i="70"/>
  <c r="J93" i="70"/>
  <c r="K92" i="70"/>
  <c r="J92" i="70"/>
  <c r="K91" i="70"/>
  <c r="J91" i="70"/>
  <c r="K90" i="70"/>
  <c r="J90" i="70"/>
  <c r="K89" i="70"/>
  <c r="J89" i="70"/>
  <c r="K88" i="70"/>
  <c r="J88" i="70"/>
  <c r="K87" i="70"/>
  <c r="J87" i="70"/>
  <c r="K86" i="70"/>
  <c r="J86" i="70"/>
  <c r="J85" i="70"/>
  <c r="K85" i="70" s="1"/>
  <c r="J84" i="70"/>
  <c r="K84" i="70" s="1"/>
  <c r="J83" i="70"/>
  <c r="K83" i="70" s="1"/>
  <c r="J82" i="70"/>
  <c r="K82" i="70" s="1"/>
  <c r="J81" i="70"/>
  <c r="K81" i="70" s="1"/>
  <c r="J80" i="70"/>
  <c r="K80" i="70" s="1"/>
  <c r="J79" i="70"/>
  <c r="K79" i="70" s="1"/>
  <c r="J78" i="70"/>
  <c r="K78" i="70" s="1"/>
  <c r="J77" i="70"/>
  <c r="K77" i="70" s="1"/>
  <c r="J76" i="70"/>
  <c r="K76" i="70" s="1"/>
  <c r="J75" i="70"/>
  <c r="K75" i="70" s="1"/>
  <c r="J74" i="70"/>
  <c r="K74" i="70" s="1"/>
  <c r="J73" i="70"/>
  <c r="K73" i="70" s="1"/>
  <c r="J72" i="70"/>
  <c r="K72" i="70" s="1"/>
  <c r="J71" i="70"/>
  <c r="K71" i="70" s="1"/>
  <c r="J70" i="70"/>
  <c r="K70" i="70" s="1"/>
  <c r="J69" i="70"/>
  <c r="K69" i="70" s="1"/>
  <c r="J68" i="70"/>
  <c r="K68" i="70" s="1"/>
  <c r="J67" i="70"/>
  <c r="K67" i="70" s="1"/>
  <c r="J66" i="70"/>
  <c r="K66" i="70" s="1"/>
  <c r="J65" i="70"/>
  <c r="K65" i="70" s="1"/>
  <c r="J64" i="70"/>
  <c r="K64" i="70" s="1"/>
  <c r="J63" i="70"/>
  <c r="K63" i="70" s="1"/>
  <c r="J62" i="70"/>
  <c r="K62" i="70" s="1"/>
  <c r="J61" i="70"/>
  <c r="K61" i="70" s="1"/>
  <c r="J60" i="70"/>
  <c r="K60" i="70" s="1"/>
  <c r="J59" i="70"/>
  <c r="K59" i="70" s="1"/>
  <c r="J58" i="70"/>
  <c r="K58" i="70" s="1"/>
  <c r="J57" i="70"/>
  <c r="K57" i="70" s="1"/>
  <c r="J56" i="70"/>
  <c r="K56" i="70" s="1"/>
  <c r="J55" i="70"/>
  <c r="K55" i="70" s="1"/>
  <c r="J54" i="70"/>
  <c r="K54" i="70" s="1"/>
  <c r="J53" i="70"/>
  <c r="K53" i="70" s="1"/>
  <c r="J52" i="70"/>
  <c r="K52" i="70" s="1"/>
  <c r="J51" i="70"/>
  <c r="K51" i="70" s="1"/>
  <c r="J50" i="70"/>
  <c r="K50" i="70" s="1"/>
  <c r="J49" i="70"/>
  <c r="K49" i="70" s="1"/>
  <c r="J48" i="70"/>
  <c r="K48" i="70" s="1"/>
  <c r="J47" i="70"/>
  <c r="K47" i="70" s="1"/>
  <c r="J46" i="70"/>
  <c r="K46" i="70" s="1"/>
  <c r="J45" i="70"/>
  <c r="K45" i="70" s="1"/>
  <c r="J44" i="70"/>
  <c r="K44" i="70" s="1"/>
  <c r="J43" i="70"/>
  <c r="K43" i="70" s="1"/>
  <c r="J42" i="70"/>
  <c r="K42" i="70" s="1"/>
  <c r="J41" i="70"/>
  <c r="K41" i="70" s="1"/>
  <c r="J40" i="70"/>
  <c r="K40" i="70" s="1"/>
  <c r="J39" i="70"/>
  <c r="K39" i="70" s="1"/>
  <c r="J38" i="70"/>
  <c r="K38" i="70" s="1"/>
  <c r="J37" i="70"/>
  <c r="K37" i="70" s="1"/>
  <c r="J36" i="70"/>
  <c r="K36" i="70" s="1"/>
  <c r="J35" i="70"/>
  <c r="K35" i="70" s="1"/>
  <c r="J34" i="70"/>
  <c r="K34" i="70" s="1"/>
  <c r="J33" i="70"/>
  <c r="K33" i="70" s="1"/>
  <c r="J32" i="70"/>
  <c r="K32" i="70" s="1"/>
  <c r="J31" i="70"/>
  <c r="K31" i="70" s="1"/>
  <c r="J30" i="70"/>
  <c r="K30" i="70" s="1"/>
  <c r="J29" i="70"/>
  <c r="K29" i="70" s="1"/>
  <c r="J28" i="70"/>
  <c r="K28" i="70" s="1"/>
  <c r="J27" i="70"/>
  <c r="K27" i="70" s="1"/>
  <c r="J26" i="70"/>
  <c r="K26" i="70" s="1"/>
  <c r="J25" i="70"/>
  <c r="K25" i="70" s="1"/>
  <c r="J24" i="70"/>
  <c r="K24" i="70" s="1"/>
  <c r="J23" i="70"/>
  <c r="K23" i="70" s="1"/>
  <c r="J22" i="70"/>
  <c r="K22" i="70" s="1"/>
  <c r="J21" i="70"/>
  <c r="K21" i="70" s="1"/>
  <c r="J20" i="70"/>
  <c r="K20" i="70" s="1"/>
  <c r="J19" i="70"/>
  <c r="K19" i="70" s="1"/>
  <c r="J18" i="70"/>
  <c r="K18" i="70" s="1"/>
  <c r="J17" i="70"/>
  <c r="K17" i="70" s="1"/>
  <c r="J16" i="70"/>
  <c r="K16" i="70" s="1"/>
  <c r="J15" i="70"/>
  <c r="K15" i="70" s="1"/>
  <c r="J14" i="70"/>
  <c r="K14" i="70" s="1"/>
  <c r="J13" i="70"/>
  <c r="K13" i="70" s="1"/>
  <c r="J12" i="70"/>
  <c r="K12" i="70" s="1"/>
  <c r="J11" i="70"/>
  <c r="K11" i="70" s="1"/>
  <c r="J10" i="70"/>
  <c r="K10" i="70" s="1"/>
  <c r="J9" i="70"/>
  <c r="K9" i="70" s="1"/>
  <c r="J8" i="70"/>
  <c r="K8" i="70" s="1"/>
  <c r="AJ8" i="69"/>
  <c r="AK8" i="69" s="1"/>
  <c r="L8" i="69"/>
  <c r="M8" i="69" s="1"/>
  <c r="K7" i="68"/>
  <c r="L7" i="68" s="1"/>
  <c r="J6" i="67"/>
  <c r="K6" i="67" s="1"/>
  <c r="AA10" i="66"/>
  <c r="AB10" i="66" s="1"/>
  <c r="L92" i="65"/>
  <c r="L91" i="65"/>
  <c r="L90" i="65"/>
  <c r="M90" i="65" s="1"/>
  <c r="L89" i="65"/>
  <c r="M89" i="65" s="1"/>
  <c r="L88" i="65"/>
  <c r="L87" i="65"/>
  <c r="L86" i="65"/>
  <c r="L85" i="65"/>
  <c r="L84" i="65"/>
  <c r="L83" i="65"/>
  <c r="L82" i="65"/>
  <c r="M82" i="65" s="1"/>
  <c r="L81" i="65"/>
  <c r="L80" i="65"/>
  <c r="L79" i="65"/>
  <c r="L78" i="65"/>
  <c r="L77" i="65"/>
  <c r="L76" i="65"/>
  <c r="L75" i="65"/>
  <c r="L74" i="65"/>
  <c r="L73" i="65"/>
  <c r="L72" i="65"/>
  <c r="L71" i="65"/>
  <c r="L70" i="65"/>
  <c r="L69" i="65"/>
  <c r="M69" i="65" s="1"/>
  <c r="L68" i="65"/>
  <c r="L67" i="65"/>
  <c r="L66" i="65"/>
  <c r="L65" i="65"/>
  <c r="L64" i="65"/>
  <c r="L63" i="65"/>
  <c r="L62" i="65"/>
  <c r="M62" i="65" s="1"/>
  <c r="L61" i="65"/>
  <c r="L60" i="65"/>
  <c r="L59" i="65"/>
  <c r="L58" i="65"/>
  <c r="M58" i="65" s="1"/>
  <c r="L57" i="65"/>
  <c r="L56" i="65"/>
  <c r="M55" i="65"/>
  <c r="L55" i="65"/>
  <c r="M54" i="65"/>
  <c r="L54" i="65"/>
  <c r="M53" i="65"/>
  <c r="L53" i="65"/>
  <c r="M52" i="65"/>
  <c r="L52" i="65"/>
  <c r="M51" i="65"/>
  <c r="L51" i="65"/>
  <c r="M50" i="65"/>
  <c r="L50" i="65"/>
  <c r="AJ49" i="65"/>
  <c r="AK49" i="65" s="1"/>
  <c r="L49" i="65"/>
  <c r="M49" i="65" s="1"/>
  <c r="AJ48" i="65"/>
  <c r="AK48" i="65" s="1"/>
  <c r="L48" i="65"/>
  <c r="M48" i="65" s="1"/>
  <c r="AJ47" i="65"/>
  <c r="AK47" i="65" s="1"/>
  <c r="L47" i="65"/>
  <c r="M47" i="65" s="1"/>
  <c r="AJ46" i="65"/>
  <c r="AK46" i="65" s="1"/>
  <c r="L46" i="65"/>
  <c r="M46" i="65" s="1"/>
  <c r="AJ45" i="65"/>
  <c r="AK45" i="65" s="1"/>
  <c r="L45" i="65"/>
  <c r="M45" i="65" s="1"/>
  <c r="AJ44" i="65"/>
  <c r="AK44" i="65" s="1"/>
  <c r="L44" i="65"/>
  <c r="M44" i="65" s="1"/>
  <c r="AJ43" i="65"/>
  <c r="AK43" i="65" s="1"/>
  <c r="L43" i="65"/>
  <c r="M43" i="65" s="1"/>
  <c r="AJ42" i="65"/>
  <c r="AK42" i="65" s="1"/>
  <c r="L42" i="65"/>
  <c r="M42" i="65" s="1"/>
  <c r="AJ41" i="65"/>
  <c r="AK41" i="65" s="1"/>
  <c r="L41" i="65"/>
  <c r="M41" i="65" s="1"/>
  <c r="AJ40" i="65"/>
  <c r="AK40" i="65" s="1"/>
  <c r="L40" i="65"/>
  <c r="M40" i="65" s="1"/>
  <c r="AJ39" i="65"/>
  <c r="AK39" i="65" s="1"/>
  <c r="L39" i="65"/>
  <c r="M39" i="65" s="1"/>
  <c r="AJ38" i="65"/>
  <c r="AK38" i="65" s="1"/>
  <c r="L38" i="65"/>
  <c r="M38" i="65" s="1"/>
  <c r="AJ37" i="65"/>
  <c r="AK37" i="65" s="1"/>
  <c r="L37" i="65"/>
  <c r="M37" i="65" s="1"/>
  <c r="AJ36" i="65"/>
  <c r="AK36" i="65" s="1"/>
  <c r="L36" i="65"/>
  <c r="M36" i="65" s="1"/>
  <c r="AJ35" i="65"/>
  <c r="AK35" i="65" s="1"/>
  <c r="L35" i="65"/>
  <c r="M35" i="65" s="1"/>
  <c r="AJ34" i="65"/>
  <c r="AK34" i="65" s="1"/>
  <c r="M34" i="65"/>
  <c r="L34" i="65"/>
  <c r="AJ33" i="65"/>
  <c r="AK33" i="65" s="1"/>
  <c r="L33" i="65"/>
  <c r="M33" i="65" s="1"/>
  <c r="AJ32" i="65"/>
  <c r="AK32" i="65" s="1"/>
  <c r="L32" i="65"/>
  <c r="M32" i="65" s="1"/>
  <c r="AJ31" i="65"/>
  <c r="AK31" i="65" s="1"/>
  <c r="L31" i="65"/>
  <c r="M31" i="65" s="1"/>
  <c r="AJ30" i="65"/>
  <c r="AK30" i="65" s="1"/>
  <c r="L30" i="65"/>
  <c r="M30" i="65" s="1"/>
  <c r="AJ29" i="65"/>
  <c r="AK29" i="65" s="1"/>
  <c r="L29" i="65"/>
  <c r="M29" i="65" s="1"/>
  <c r="AJ28" i="65"/>
  <c r="AK28" i="65" s="1"/>
  <c r="L28" i="65"/>
  <c r="M28" i="65" s="1"/>
  <c r="AJ27" i="65"/>
  <c r="AK27" i="65" s="1"/>
  <c r="L27" i="65"/>
  <c r="M27" i="65" s="1"/>
  <c r="AJ26" i="65"/>
  <c r="AK26" i="65" s="1"/>
  <c r="L26" i="65"/>
  <c r="M26" i="65" s="1"/>
  <c r="AJ25" i="65"/>
  <c r="AK25" i="65" s="1"/>
  <c r="L25" i="65"/>
  <c r="M25" i="65" s="1"/>
  <c r="AJ24" i="65"/>
  <c r="AK24" i="65" s="1"/>
  <c r="L24" i="65"/>
  <c r="M24" i="65" s="1"/>
  <c r="AJ23" i="65"/>
  <c r="AK23" i="65" s="1"/>
  <c r="L23" i="65"/>
  <c r="M23" i="65" s="1"/>
  <c r="AJ22" i="65"/>
  <c r="AK22" i="65" s="1"/>
  <c r="L22" i="65"/>
  <c r="M22" i="65" s="1"/>
  <c r="AJ21" i="65"/>
  <c r="AK21" i="65" s="1"/>
  <c r="L21" i="65"/>
  <c r="M21" i="65" s="1"/>
  <c r="AJ20" i="65"/>
  <c r="AK20" i="65" s="1"/>
  <c r="L20" i="65"/>
  <c r="M20" i="65" s="1"/>
  <c r="AJ19" i="65"/>
  <c r="AK19" i="65" s="1"/>
  <c r="L19" i="65"/>
  <c r="M19" i="65" s="1"/>
  <c r="AJ18" i="65"/>
  <c r="AK18" i="65" s="1"/>
  <c r="L18" i="65"/>
  <c r="M18" i="65" s="1"/>
  <c r="AJ17" i="65"/>
  <c r="AK17" i="65" s="1"/>
  <c r="L17" i="65"/>
  <c r="M17" i="65" s="1"/>
  <c r="AJ16" i="65"/>
  <c r="AK16" i="65" s="1"/>
  <c r="L16" i="65"/>
  <c r="M16" i="65" s="1"/>
  <c r="AJ15" i="65"/>
  <c r="AK15" i="65" s="1"/>
  <c r="L15" i="65"/>
  <c r="M15" i="65" s="1"/>
  <c r="AJ14" i="65"/>
  <c r="AK14" i="65" s="1"/>
  <c r="L14" i="65"/>
  <c r="M14" i="65" s="1"/>
  <c r="AJ13" i="65"/>
  <c r="AK13" i="65" s="1"/>
  <c r="L13" i="65"/>
  <c r="M13" i="65" s="1"/>
  <c r="AJ12" i="65"/>
  <c r="AK12" i="65" s="1"/>
  <c r="L12" i="65"/>
  <c r="M12" i="65" s="1"/>
  <c r="AJ11" i="65"/>
  <c r="AK11" i="65" s="1"/>
  <c r="L11" i="65"/>
  <c r="M11" i="65" s="1"/>
  <c r="AJ10" i="65"/>
  <c r="AK10" i="65" s="1"/>
  <c r="L10" i="65"/>
  <c r="M10" i="65" s="1"/>
  <c r="AJ9" i="65"/>
  <c r="AK9" i="65" s="1"/>
  <c r="L9" i="65"/>
  <c r="M9" i="65" s="1"/>
  <c r="AJ8" i="65"/>
  <c r="AK8" i="65" s="1"/>
  <c r="L8" i="65"/>
  <c r="M8" i="65" s="1"/>
  <c r="AJ7" i="65"/>
  <c r="AK7" i="65" s="1"/>
  <c r="L7" i="65"/>
  <c r="M7" i="65" s="1"/>
  <c r="AP38" i="66" l="1"/>
  <c r="AL38" i="66"/>
  <c r="AM38" i="66"/>
  <c r="AN38" i="66"/>
  <c r="AO38" i="66"/>
  <c r="AL25" i="66"/>
  <c r="AM25" i="66"/>
  <c r="AN25" i="66"/>
  <c r="AO25" i="66"/>
  <c r="AP25" i="66"/>
  <c r="AL68" i="66"/>
  <c r="AM68" i="66"/>
  <c r="AN68" i="66"/>
  <c r="AO68" i="66"/>
  <c r="AP68" i="66"/>
  <c r="AM53" i="66"/>
  <c r="AN53" i="66"/>
  <c r="AO53" i="66"/>
  <c r="AP53" i="66"/>
  <c r="AL53" i="66"/>
  <c r="AL26" i="66"/>
  <c r="AM26" i="66"/>
  <c r="AN26" i="66"/>
  <c r="AO26" i="66"/>
  <c r="AP26" i="66"/>
  <c r="AM77" i="66"/>
  <c r="AN77" i="66"/>
  <c r="AO77" i="66"/>
  <c r="AP77" i="66"/>
  <c r="AL77" i="66"/>
  <c r="AO35" i="66"/>
  <c r="AP35" i="66"/>
  <c r="AN35" i="66"/>
  <c r="AL35" i="66"/>
  <c r="AM35" i="66"/>
  <c r="AL31" i="66"/>
  <c r="AM31" i="66"/>
  <c r="AN31" i="66"/>
  <c r="AO31" i="66"/>
  <c r="AP31" i="66"/>
  <c r="AO11" i="66"/>
  <c r="AP11" i="66"/>
  <c r="AL11" i="66"/>
  <c r="AM11" i="66"/>
  <c r="AN11" i="66"/>
  <c r="AL41" i="66"/>
  <c r="AM41" i="66"/>
  <c r="AN41" i="66"/>
  <c r="AP41" i="66"/>
  <c r="AO41" i="66"/>
  <c r="N96" i="79"/>
  <c r="N90" i="79"/>
  <c r="N91" i="79"/>
  <c r="N95" i="79"/>
  <c r="N94" i="79"/>
  <c r="N93" i="79"/>
  <c r="BA66" i="79" s="1"/>
  <c r="N92" i="79"/>
  <c r="N97" i="79"/>
  <c r="AP54" i="66"/>
  <c r="AL54" i="66"/>
  <c r="AM54" i="66"/>
  <c r="AN54" i="66"/>
  <c r="AO54" i="66"/>
  <c r="AL39" i="66"/>
  <c r="AM39" i="66"/>
  <c r="AN39" i="66"/>
  <c r="AO39" i="66"/>
  <c r="AP39" i="66"/>
  <c r="AL63" i="66"/>
  <c r="AM63" i="66"/>
  <c r="AN63" i="66"/>
  <c r="AO63" i="66"/>
  <c r="AP63" i="66"/>
  <c r="AP62" i="66"/>
  <c r="AO62" i="66"/>
  <c r="AL62" i="66"/>
  <c r="AM62" i="66"/>
  <c r="AN62" i="66"/>
  <c r="AL36" i="66"/>
  <c r="AM36" i="66"/>
  <c r="AN36" i="66"/>
  <c r="AO36" i="66"/>
  <c r="AP36" i="66"/>
  <c r="AN64" i="66"/>
  <c r="AO64" i="66"/>
  <c r="AP64" i="66"/>
  <c r="AM64" i="66"/>
  <c r="AL64" i="66"/>
  <c r="AL47" i="66"/>
  <c r="AM47" i="66"/>
  <c r="AN47" i="66"/>
  <c r="AO47" i="66"/>
  <c r="AP47" i="66"/>
  <c r="AL65" i="66"/>
  <c r="AM65" i="66"/>
  <c r="AN65" i="66"/>
  <c r="AO65" i="66"/>
  <c r="AP65" i="66"/>
  <c r="AL60" i="66"/>
  <c r="AM60" i="66"/>
  <c r="AN60" i="66"/>
  <c r="AO60" i="66"/>
  <c r="AP60" i="66"/>
  <c r="AP78" i="66"/>
  <c r="AM78" i="66"/>
  <c r="AL78" i="66"/>
  <c r="AO78" i="66"/>
  <c r="AN78" i="66"/>
  <c r="AL52" i="66"/>
  <c r="AM52" i="66"/>
  <c r="AN52" i="66"/>
  <c r="AO52" i="66"/>
  <c r="AP52" i="66"/>
  <c r="AL73" i="66"/>
  <c r="AM73" i="66"/>
  <c r="AN73" i="66"/>
  <c r="AP73" i="66"/>
  <c r="AO73" i="66"/>
  <c r="AM69" i="66"/>
  <c r="AN69" i="66"/>
  <c r="AO69" i="66"/>
  <c r="AP69" i="66"/>
  <c r="AL69" i="66"/>
  <c r="AN24" i="66"/>
  <c r="AO24" i="66"/>
  <c r="AP24" i="66"/>
  <c r="AL24" i="66"/>
  <c r="AM24" i="66"/>
  <c r="AM37" i="66"/>
  <c r="AN37" i="66"/>
  <c r="AO37" i="66"/>
  <c r="AP37" i="66"/>
  <c r="AL37" i="66"/>
  <c r="AM61" i="66"/>
  <c r="AN61" i="66"/>
  <c r="AO61" i="66"/>
  <c r="AP61" i="66"/>
  <c r="AL61" i="66"/>
  <c r="AO51" i="66"/>
  <c r="AP51" i="66"/>
  <c r="AL51" i="66"/>
  <c r="AM51" i="66"/>
  <c r="AN51" i="66"/>
  <c r="AO67" i="66"/>
  <c r="AP67" i="66"/>
  <c r="AL67" i="66"/>
  <c r="AN67" i="66"/>
  <c r="AM67" i="66"/>
  <c r="AP30" i="66"/>
  <c r="AL30" i="66"/>
  <c r="AM30" i="66"/>
  <c r="AN30" i="66"/>
  <c r="AO30" i="66"/>
  <c r="AL58" i="66"/>
  <c r="AM58" i="66"/>
  <c r="AN58" i="66"/>
  <c r="AO58" i="66"/>
  <c r="AP58" i="66"/>
  <c r="AN32" i="66"/>
  <c r="AO32" i="66"/>
  <c r="AP32" i="66"/>
  <c r="AL32" i="66"/>
  <c r="AM32" i="66"/>
  <c r="AL15" i="66"/>
  <c r="AM15" i="66"/>
  <c r="AN15" i="66"/>
  <c r="AO15" i="66"/>
  <c r="AP15" i="66"/>
  <c r="AL34" i="66"/>
  <c r="AM34" i="66"/>
  <c r="AN34" i="66"/>
  <c r="AO34" i="66"/>
  <c r="AP34" i="66"/>
  <c r="AL42" i="66"/>
  <c r="AM42" i="66"/>
  <c r="AN42" i="66"/>
  <c r="AO42" i="66"/>
  <c r="AP42" i="66"/>
  <c r="AL20" i="66"/>
  <c r="AM20" i="66"/>
  <c r="AN20" i="66"/>
  <c r="AO20" i="66"/>
  <c r="AP20" i="66"/>
  <c r="AL23" i="66"/>
  <c r="AM23" i="66"/>
  <c r="AN23" i="66"/>
  <c r="AO23" i="66"/>
  <c r="AP23" i="66"/>
  <c r="AL18" i="66"/>
  <c r="AM18" i="66"/>
  <c r="AN18" i="66"/>
  <c r="AO18" i="66"/>
  <c r="AP18" i="66"/>
  <c r="AL71" i="66"/>
  <c r="AM71" i="66"/>
  <c r="AN71" i="66"/>
  <c r="AO71" i="66"/>
  <c r="AP71" i="66"/>
  <c r="AP22" i="66"/>
  <c r="AL22" i="66"/>
  <c r="AM22" i="66"/>
  <c r="AN22" i="66"/>
  <c r="AO22" i="66"/>
  <c r="AL17" i="66"/>
  <c r="AM17" i="66"/>
  <c r="AN17" i="66"/>
  <c r="AO17" i="66"/>
  <c r="AP17" i="66"/>
  <c r="AM21" i="66"/>
  <c r="AN21" i="66"/>
  <c r="AO21" i="66"/>
  <c r="AP21" i="66"/>
  <c r="AL21" i="66"/>
  <c r="AM29" i="66"/>
  <c r="AN29" i="66"/>
  <c r="AO29" i="66"/>
  <c r="AP29" i="66"/>
  <c r="AL29" i="66"/>
  <c r="AP14" i="66"/>
  <c r="AL14" i="66"/>
  <c r="AM14" i="66"/>
  <c r="AN14" i="66"/>
  <c r="AO14" i="66"/>
  <c r="AL74" i="66"/>
  <c r="AM74" i="66"/>
  <c r="AN74" i="66"/>
  <c r="AO74" i="66"/>
  <c r="AP74" i="66"/>
  <c r="AN48" i="66"/>
  <c r="AO48" i="66"/>
  <c r="AP48" i="66"/>
  <c r="AL48" i="66"/>
  <c r="AM48" i="66"/>
  <c r="AL76" i="66"/>
  <c r="AM76" i="66"/>
  <c r="AN76" i="66"/>
  <c r="AO76" i="66"/>
  <c r="AP76" i="66"/>
  <c r="AN72" i="66"/>
  <c r="AO72" i="66"/>
  <c r="AP72" i="66"/>
  <c r="AM72" i="66"/>
  <c r="AL72" i="66"/>
  <c r="AO75" i="66"/>
  <c r="AP75" i="66"/>
  <c r="AN75" i="66"/>
  <c r="AL75" i="66"/>
  <c r="AM75" i="66"/>
  <c r="AP46" i="66"/>
  <c r="AL46" i="66"/>
  <c r="AM46" i="66"/>
  <c r="AN46" i="66"/>
  <c r="AO46" i="66"/>
  <c r="AN16" i="66"/>
  <c r="AO16" i="66"/>
  <c r="AP16" i="66"/>
  <c r="AL16" i="66"/>
  <c r="AM16" i="66"/>
  <c r="AP70" i="66"/>
  <c r="AL70" i="66"/>
  <c r="AM70" i="66"/>
  <c r="AN70" i="66"/>
  <c r="AO70" i="66"/>
  <c r="AL44" i="66"/>
  <c r="AM44" i="66"/>
  <c r="AN44" i="66"/>
  <c r="AO44" i="66"/>
  <c r="AP44" i="66"/>
  <c r="AL66" i="66"/>
  <c r="AM66" i="66"/>
  <c r="AN66" i="66"/>
  <c r="AO66" i="66"/>
  <c r="AP66" i="66"/>
  <c r="AN40" i="66"/>
  <c r="AO40" i="66"/>
  <c r="AP40" i="66"/>
  <c r="AL40" i="66"/>
  <c r="AM40" i="66"/>
  <c r="AC13" i="66"/>
  <c r="AC126" i="66"/>
  <c r="AC73" i="66"/>
  <c r="AC106" i="66"/>
  <c r="AC142" i="66"/>
  <c r="AC76" i="66"/>
  <c r="AC138" i="66"/>
  <c r="AC29" i="66"/>
  <c r="AC69" i="66"/>
  <c r="AC45" i="66"/>
  <c r="AC32" i="66"/>
  <c r="AC19" i="66"/>
  <c r="AC23" i="66"/>
  <c r="AC50" i="66"/>
  <c r="AC61" i="66"/>
  <c r="AC48" i="66"/>
  <c r="AC35" i="66"/>
  <c r="AC26" i="66"/>
  <c r="AC65" i="66"/>
  <c r="AC52" i="66"/>
  <c r="AC39" i="66"/>
  <c r="AC30" i="66"/>
  <c r="AC82" i="66"/>
  <c r="AC101" i="66"/>
  <c r="AC88" i="66"/>
  <c r="AC75" i="66"/>
  <c r="AC66" i="66"/>
  <c r="AC105" i="66"/>
  <c r="AC92" i="66"/>
  <c r="AC79" i="66"/>
  <c r="AC70" i="66"/>
  <c r="AC93" i="66"/>
  <c r="AC67" i="66"/>
  <c r="AC58" i="66"/>
  <c r="AC97" i="66"/>
  <c r="AC71" i="66"/>
  <c r="AC62" i="66"/>
  <c r="AC133" i="66"/>
  <c r="AC107" i="66"/>
  <c r="AC137" i="66"/>
  <c r="AC102" i="66"/>
  <c r="AC141" i="66"/>
  <c r="AC17" i="66"/>
  <c r="AC119" i="66"/>
  <c r="AC40" i="66"/>
  <c r="AC57" i="66"/>
  <c r="AC22" i="66"/>
  <c r="AC144" i="66"/>
  <c r="AC148" i="66"/>
  <c r="AC43" i="66"/>
  <c r="AC38" i="66"/>
  <c r="AC14" i="66"/>
  <c r="AC89" i="66"/>
  <c r="AC54" i="66"/>
  <c r="AC77" i="66"/>
  <c r="AC64" i="66"/>
  <c r="AC51" i="66"/>
  <c r="AC42" i="66"/>
  <c r="AC81" i="66"/>
  <c r="AC68" i="66"/>
  <c r="AC55" i="66"/>
  <c r="AC46" i="66"/>
  <c r="AC114" i="66"/>
  <c r="AC117" i="66"/>
  <c r="AC104" i="66"/>
  <c r="AC91" i="66"/>
  <c r="AC98" i="66"/>
  <c r="AC121" i="66"/>
  <c r="AC108" i="66"/>
  <c r="AC95" i="66"/>
  <c r="AC86" i="66"/>
  <c r="AC80" i="66"/>
  <c r="AC84" i="66"/>
  <c r="AC146" i="66"/>
  <c r="AC120" i="66"/>
  <c r="AC130" i="66"/>
  <c r="AC124" i="66"/>
  <c r="AC143" i="66"/>
  <c r="AC128" i="66"/>
  <c r="AC145" i="66"/>
  <c r="AC110" i="66"/>
  <c r="AC27" i="66"/>
  <c r="AC44" i="66"/>
  <c r="AC74" i="66"/>
  <c r="AC131" i="66"/>
  <c r="AC135" i="66"/>
  <c r="AC56" i="66"/>
  <c r="AC47" i="66"/>
  <c r="AC36" i="66"/>
  <c r="AC59" i="66"/>
  <c r="AC63" i="66"/>
  <c r="AC111" i="66"/>
  <c r="AC33" i="66"/>
  <c r="AC60" i="66"/>
  <c r="AC49" i="66"/>
  <c r="AC72" i="66"/>
  <c r="AC109" i="66"/>
  <c r="AC96" i="66"/>
  <c r="AC83" i="66"/>
  <c r="AC90" i="66"/>
  <c r="AC113" i="66"/>
  <c r="AC100" i="66"/>
  <c r="AC87" i="66"/>
  <c r="AC78" i="66"/>
  <c r="AC21" i="66"/>
  <c r="AC149" i="66"/>
  <c r="AC136" i="66"/>
  <c r="AC123" i="66"/>
  <c r="AC25" i="66"/>
  <c r="AC12" i="66"/>
  <c r="AC140" i="66"/>
  <c r="AC127" i="66"/>
  <c r="AC118" i="66"/>
  <c r="AC125" i="66"/>
  <c r="AC112" i="66"/>
  <c r="AC99" i="66"/>
  <c r="AC122" i="66"/>
  <c r="AC129" i="66"/>
  <c r="AC116" i="66"/>
  <c r="AC103" i="66"/>
  <c r="AC94" i="66"/>
  <c r="AC37" i="66"/>
  <c r="AC24" i="66"/>
  <c r="AC11" i="66"/>
  <c r="AC139" i="66"/>
  <c r="AC41" i="66"/>
  <c r="AC28" i="66"/>
  <c r="AC15" i="66"/>
  <c r="AW14" i="66" s="1"/>
  <c r="AC134" i="66"/>
  <c r="AC115" i="66"/>
  <c r="AC132" i="66"/>
  <c r="AC53" i="66"/>
  <c r="AC18" i="66"/>
  <c r="AC31" i="66"/>
  <c r="AC16" i="66"/>
  <c r="AC20" i="66"/>
  <c r="AC34" i="66"/>
  <c r="AC147" i="66"/>
  <c r="AC85" i="66"/>
  <c r="N212" i="71"/>
  <c r="N244" i="71"/>
  <c r="N27" i="71"/>
  <c r="N59" i="71"/>
  <c r="N91" i="71"/>
  <c r="N123" i="71"/>
  <c r="N155" i="71"/>
  <c r="N184" i="71"/>
  <c r="N200" i="71"/>
  <c r="N250" i="71"/>
  <c r="N218" i="71"/>
  <c r="N24" i="71"/>
  <c r="N40" i="71"/>
  <c r="N56" i="71"/>
  <c r="N72" i="71"/>
  <c r="N88" i="71"/>
  <c r="N104" i="71"/>
  <c r="N120" i="71"/>
  <c r="N136" i="71"/>
  <c r="N152" i="71"/>
  <c r="N168" i="71"/>
  <c r="N255" i="71"/>
  <c r="N239" i="71"/>
  <c r="N223" i="71"/>
  <c r="N207" i="71"/>
  <c r="N191" i="71"/>
  <c r="N169" i="71"/>
  <c r="N137" i="71"/>
  <c r="N105" i="71"/>
  <c r="N73" i="71"/>
  <c r="N41" i="71"/>
  <c r="N69" i="71"/>
  <c r="N61" i="71"/>
  <c r="N89" i="71"/>
  <c r="N15" i="71"/>
  <c r="N230" i="71"/>
  <c r="N66" i="71"/>
  <c r="N178" i="71"/>
  <c r="N181" i="71"/>
  <c r="N21" i="71"/>
  <c r="N83" i="71"/>
  <c r="N10" i="71"/>
  <c r="S7" i="71" s="1"/>
  <c r="N52" i="71"/>
  <c r="N116" i="71"/>
  <c r="N243" i="71"/>
  <c r="N145" i="71"/>
  <c r="N240" i="71"/>
  <c r="N151" i="71"/>
  <c r="N22" i="71"/>
  <c r="N102" i="71"/>
  <c r="N257" i="71"/>
  <c r="N173" i="71"/>
  <c r="N216" i="71"/>
  <c r="N248" i="71"/>
  <c r="N31" i="71"/>
  <c r="N63" i="71"/>
  <c r="N95" i="71"/>
  <c r="N127" i="71"/>
  <c r="N159" i="71"/>
  <c r="N186" i="71"/>
  <c r="N202" i="71"/>
  <c r="N246" i="71"/>
  <c r="N214" i="71"/>
  <c r="N26" i="71"/>
  <c r="N42" i="71"/>
  <c r="N58" i="71"/>
  <c r="N74" i="71"/>
  <c r="N90" i="71"/>
  <c r="N106" i="71"/>
  <c r="N122" i="71"/>
  <c r="N138" i="71"/>
  <c r="N154" i="71"/>
  <c r="N170" i="71"/>
  <c r="N253" i="71"/>
  <c r="N237" i="71"/>
  <c r="N221" i="71"/>
  <c r="N205" i="71"/>
  <c r="N189" i="71"/>
  <c r="N165" i="71"/>
  <c r="N133" i="71"/>
  <c r="N101" i="71"/>
  <c r="N37" i="71"/>
  <c r="N121" i="71"/>
  <c r="N47" i="71"/>
  <c r="N194" i="71"/>
  <c r="N50" i="71"/>
  <c r="N114" i="71"/>
  <c r="N245" i="71"/>
  <c r="N85" i="71"/>
  <c r="N236" i="71"/>
  <c r="N179" i="71"/>
  <c r="N36" i="71"/>
  <c r="N132" i="71"/>
  <c r="N211" i="71"/>
  <c r="N81" i="71"/>
  <c r="N87" i="71"/>
  <c r="N198" i="71"/>
  <c r="N70" i="71"/>
  <c r="N166" i="71"/>
  <c r="N209" i="71"/>
  <c r="N45" i="71"/>
  <c r="N220" i="71"/>
  <c r="N252" i="71"/>
  <c r="N35" i="71"/>
  <c r="N67" i="71"/>
  <c r="N99" i="71"/>
  <c r="N131" i="71"/>
  <c r="N163" i="71"/>
  <c r="N188" i="71"/>
  <c r="N204" i="71"/>
  <c r="N242" i="71"/>
  <c r="N12" i="71"/>
  <c r="N28" i="71"/>
  <c r="N44" i="71"/>
  <c r="N60" i="71"/>
  <c r="N76" i="71"/>
  <c r="N92" i="71"/>
  <c r="N108" i="71"/>
  <c r="N124" i="71"/>
  <c r="N140" i="71"/>
  <c r="N156" i="71"/>
  <c r="N172" i="71"/>
  <c r="N251" i="71"/>
  <c r="N235" i="71"/>
  <c r="N219" i="71"/>
  <c r="N203" i="71"/>
  <c r="N187" i="71"/>
  <c r="N161" i="71"/>
  <c r="N129" i="71"/>
  <c r="N97" i="71"/>
  <c r="N65" i="71"/>
  <c r="N33" i="71"/>
  <c r="N125" i="71"/>
  <c r="N29" i="71"/>
  <c r="N232" i="71"/>
  <c r="N210" i="71"/>
  <c r="N82" i="71"/>
  <c r="N146" i="71"/>
  <c r="N197" i="71"/>
  <c r="N53" i="71"/>
  <c r="N51" i="71"/>
  <c r="N147" i="71"/>
  <c r="N20" i="71"/>
  <c r="N100" i="71"/>
  <c r="N180" i="71"/>
  <c r="N177" i="71"/>
  <c r="N17" i="71"/>
  <c r="N119" i="71"/>
  <c r="N222" i="71"/>
  <c r="N86" i="71"/>
  <c r="N134" i="71"/>
  <c r="N225" i="71"/>
  <c r="N109" i="71"/>
  <c r="N224" i="71"/>
  <c r="N256" i="71"/>
  <c r="N39" i="71"/>
  <c r="N71" i="71"/>
  <c r="N103" i="71"/>
  <c r="N135" i="71"/>
  <c r="N167" i="71"/>
  <c r="N190" i="71"/>
  <c r="N206" i="71"/>
  <c r="N238" i="71"/>
  <c r="N14" i="71"/>
  <c r="N30" i="71"/>
  <c r="N46" i="71"/>
  <c r="N62" i="71"/>
  <c r="N78" i="71"/>
  <c r="N94" i="71"/>
  <c r="N110" i="71"/>
  <c r="N126" i="71"/>
  <c r="N142" i="71"/>
  <c r="N158" i="71"/>
  <c r="N174" i="71"/>
  <c r="N249" i="71"/>
  <c r="N233" i="71"/>
  <c r="N217" i="71"/>
  <c r="N201" i="71"/>
  <c r="N185" i="71"/>
  <c r="N157" i="71"/>
  <c r="N93" i="71"/>
  <c r="N57" i="71"/>
  <c r="N79" i="71"/>
  <c r="N143" i="71"/>
  <c r="N18" i="71"/>
  <c r="N98" i="71"/>
  <c r="N162" i="71"/>
  <c r="N213" i="71"/>
  <c r="N149" i="71"/>
  <c r="N115" i="71"/>
  <c r="N226" i="71"/>
  <c r="N84" i="71"/>
  <c r="N148" i="71"/>
  <c r="N227" i="71"/>
  <c r="N113" i="71"/>
  <c r="N23" i="71"/>
  <c r="N254" i="71"/>
  <c r="N38" i="71"/>
  <c r="N118" i="71"/>
  <c r="N241" i="71"/>
  <c r="N141" i="71"/>
  <c r="N13" i="71"/>
  <c r="N228" i="71"/>
  <c r="N11" i="71"/>
  <c r="N43" i="71"/>
  <c r="N75" i="71"/>
  <c r="N107" i="71"/>
  <c r="N139" i="71"/>
  <c r="N171" i="71"/>
  <c r="N192" i="71"/>
  <c r="N208" i="71"/>
  <c r="N234" i="71"/>
  <c r="N16" i="71"/>
  <c r="N32" i="71"/>
  <c r="N48" i="71"/>
  <c r="N64" i="71"/>
  <c r="N80" i="71"/>
  <c r="N96" i="71"/>
  <c r="N112" i="71"/>
  <c r="N128" i="71"/>
  <c r="N144" i="71"/>
  <c r="N160" i="71"/>
  <c r="N176" i="71"/>
  <c r="N247" i="71"/>
  <c r="N231" i="71"/>
  <c r="N215" i="71"/>
  <c r="N199" i="71"/>
  <c r="N183" i="71"/>
  <c r="N153" i="71"/>
  <c r="N25" i="71"/>
  <c r="N111" i="71"/>
  <c r="N175" i="71"/>
  <c r="N34" i="71"/>
  <c r="N130" i="71"/>
  <c r="N229" i="71"/>
  <c r="N117" i="71"/>
  <c r="N19" i="71"/>
  <c r="N196" i="71"/>
  <c r="N68" i="71"/>
  <c r="N164" i="71"/>
  <c r="N195" i="71"/>
  <c r="N49" i="71"/>
  <c r="N55" i="71"/>
  <c r="N182" i="71"/>
  <c r="N54" i="71"/>
  <c r="N150" i="71"/>
  <c r="N193" i="71"/>
  <c r="N77" i="71"/>
  <c r="N56" i="79"/>
  <c r="N63" i="79"/>
  <c r="N45" i="79"/>
  <c r="N59" i="79"/>
  <c r="N60" i="79"/>
  <c r="N42" i="79"/>
  <c r="N49" i="79"/>
  <c r="BA40" i="79" s="1"/>
  <c r="N52" i="79"/>
  <c r="N64" i="79"/>
  <c r="N46" i="79"/>
  <c r="N53" i="79"/>
  <c r="N43" i="79"/>
  <c r="N50" i="79"/>
  <c r="BA41" i="79" s="1"/>
  <c r="N57" i="79"/>
  <c r="N66" i="79"/>
  <c r="N47" i="79"/>
  <c r="N54" i="79"/>
  <c r="N61" i="79"/>
  <c r="N44" i="79"/>
  <c r="N51" i="79"/>
  <c r="N58" i="79"/>
  <c r="N65" i="79"/>
  <c r="N48" i="79"/>
  <c r="BA39" i="79" s="1"/>
  <c r="N55" i="79"/>
  <c r="N62" i="79"/>
  <c r="AM13" i="66"/>
  <c r="AN13" i="66"/>
  <c r="AO13" i="66"/>
  <c r="AP13" i="66"/>
  <c r="AL13" i="66"/>
  <c r="AO59" i="66"/>
  <c r="AP59" i="66"/>
  <c r="AL59" i="66"/>
  <c r="AN59" i="66"/>
  <c r="AM59" i="66"/>
  <c r="AL49" i="66"/>
  <c r="AM49" i="66"/>
  <c r="AN49" i="66"/>
  <c r="AO49" i="66"/>
  <c r="AP49" i="66"/>
  <c r="AO19" i="66"/>
  <c r="AP19" i="66"/>
  <c r="AL19" i="66"/>
  <c r="AM19" i="66"/>
  <c r="AN19" i="66"/>
  <c r="AL57" i="66"/>
  <c r="AM57" i="66"/>
  <c r="AP57" i="66"/>
  <c r="AN57" i="66"/>
  <c r="AO57" i="66"/>
  <c r="AM45" i="66"/>
  <c r="AN45" i="66"/>
  <c r="AO45" i="66"/>
  <c r="AP45" i="66"/>
  <c r="AL45" i="66"/>
  <c r="AO27" i="66"/>
  <c r="AP27" i="66"/>
  <c r="AL27" i="66"/>
  <c r="AM27" i="66"/>
  <c r="AN27" i="66"/>
  <c r="AL55" i="66"/>
  <c r="AM55" i="66"/>
  <c r="AN55" i="66"/>
  <c r="AO55" i="66"/>
  <c r="AP55" i="66"/>
  <c r="AL28" i="66"/>
  <c r="AM28" i="66"/>
  <c r="AN28" i="66"/>
  <c r="AO28" i="66"/>
  <c r="AP28" i="66"/>
  <c r="AN56" i="66"/>
  <c r="AO56" i="66"/>
  <c r="AP56" i="66"/>
  <c r="AL56" i="66"/>
  <c r="AM56" i="66"/>
  <c r="AO43" i="66"/>
  <c r="AP43" i="66"/>
  <c r="AL43" i="66"/>
  <c r="AM43" i="66"/>
  <c r="AN43" i="66"/>
  <c r="AL33" i="66"/>
  <c r="AM33" i="66"/>
  <c r="AN33" i="66"/>
  <c r="AO33" i="66"/>
  <c r="AP33" i="66"/>
  <c r="AL50" i="66"/>
  <c r="AM50" i="66"/>
  <c r="AN50" i="66"/>
  <c r="AO50" i="66"/>
  <c r="AP50" i="66"/>
  <c r="AL12" i="66"/>
  <c r="AM12" i="66"/>
  <c r="AN12" i="66"/>
  <c r="AO12" i="66"/>
  <c r="AP12" i="66"/>
  <c r="AL10" i="66"/>
  <c r="AM10" i="66"/>
  <c r="AN10" i="66"/>
  <c r="AO10" i="66"/>
  <c r="AP10" i="66"/>
  <c r="L19" i="72"/>
  <c r="L27" i="72"/>
  <c r="L47" i="72"/>
  <c r="L37" i="72"/>
  <c r="L53" i="72"/>
  <c r="L40" i="72"/>
  <c r="L24" i="72"/>
  <c r="L29" i="72"/>
  <c r="L13" i="72"/>
  <c r="L50" i="72"/>
  <c r="L34" i="72"/>
  <c r="L18" i="72"/>
  <c r="L10" i="72"/>
  <c r="L35" i="72"/>
  <c r="L51" i="72"/>
  <c r="L41" i="72"/>
  <c r="L52" i="72"/>
  <c r="L36" i="72"/>
  <c r="L20" i="72"/>
  <c r="L25" i="72"/>
  <c r="L9" i="72"/>
  <c r="L46" i="72"/>
  <c r="L30" i="72"/>
  <c r="L14" i="72"/>
  <c r="L31" i="72"/>
  <c r="L11" i="72"/>
  <c r="L39" i="72"/>
  <c r="L55" i="72"/>
  <c r="L45" i="72"/>
  <c r="L48" i="72"/>
  <c r="L32" i="72"/>
  <c r="L16" i="72"/>
  <c r="L21" i="72"/>
  <c r="L8" i="72"/>
  <c r="L42" i="72"/>
  <c r="L26" i="72"/>
  <c r="L17" i="72"/>
  <c r="L23" i="72"/>
  <c r="L15" i="72"/>
  <c r="L43" i="72"/>
  <c r="L33" i="72"/>
  <c r="L49" i="72"/>
  <c r="L44" i="72"/>
  <c r="L28" i="72"/>
  <c r="L12" i="72"/>
  <c r="L54" i="72"/>
  <c r="L38" i="72"/>
  <c r="L22" i="72"/>
  <c r="AL162" i="69"/>
  <c r="AL95" i="69"/>
  <c r="AL43" i="69"/>
  <c r="CF43" i="69" s="1"/>
  <c r="AL154" i="69"/>
  <c r="AL83" i="69"/>
  <c r="AL27" i="69"/>
  <c r="CF27" i="69" s="1"/>
  <c r="AL142" i="69"/>
  <c r="AL55" i="69"/>
  <c r="AL107" i="69"/>
  <c r="AL31" i="69"/>
  <c r="CF31" i="69" s="1"/>
  <c r="AL147" i="69"/>
  <c r="AL175" i="69"/>
  <c r="AL178" i="69"/>
  <c r="AL137" i="69"/>
  <c r="AL153" i="69"/>
  <c r="AL168" i="69"/>
  <c r="AL163" i="69"/>
  <c r="AL160" i="69"/>
  <c r="AL144" i="69"/>
  <c r="AL128" i="69"/>
  <c r="AL112" i="69"/>
  <c r="AL96" i="69"/>
  <c r="AL80" i="69"/>
  <c r="AL64" i="69"/>
  <c r="AL48" i="69"/>
  <c r="CF48" i="69" s="1"/>
  <c r="AL32" i="69"/>
  <c r="CF32" i="69" s="1"/>
  <c r="AL16" i="69"/>
  <c r="CF16" i="69" s="1"/>
  <c r="AL125" i="69"/>
  <c r="AL109" i="69"/>
  <c r="AL93" i="69"/>
  <c r="AL77" i="69"/>
  <c r="AL61" i="69"/>
  <c r="AL45" i="69"/>
  <c r="CF45" i="69" s="1"/>
  <c r="AL29" i="69"/>
  <c r="CF29" i="69" s="1"/>
  <c r="AL13" i="69"/>
  <c r="CF13" i="69" s="1"/>
  <c r="AL126" i="69"/>
  <c r="AL94" i="69"/>
  <c r="AL78" i="69"/>
  <c r="AL46" i="69"/>
  <c r="CF46" i="69" s="1"/>
  <c r="AL131" i="69"/>
  <c r="AL127" i="69"/>
  <c r="AL79" i="69"/>
  <c r="AL23" i="69"/>
  <c r="CF23" i="69" s="1"/>
  <c r="AL146" i="69"/>
  <c r="AL63" i="69"/>
  <c r="AL19" i="69"/>
  <c r="CF19" i="69" s="1"/>
  <c r="AL103" i="69"/>
  <c r="AL35" i="69"/>
  <c r="CF35" i="69" s="1"/>
  <c r="AL91" i="69"/>
  <c r="AL135" i="69"/>
  <c r="AL151" i="69"/>
  <c r="AL166" i="69"/>
  <c r="AL161" i="69"/>
  <c r="AL141" i="69"/>
  <c r="AL157" i="69"/>
  <c r="AL172" i="69"/>
  <c r="AL171" i="69"/>
  <c r="AL156" i="69"/>
  <c r="AL140" i="69"/>
  <c r="AL124" i="69"/>
  <c r="AL108" i="69"/>
  <c r="AL92" i="69"/>
  <c r="AL76" i="69"/>
  <c r="AL60" i="69"/>
  <c r="AL44" i="69"/>
  <c r="CF44" i="69" s="1"/>
  <c r="AL28" i="69"/>
  <c r="CF28" i="69" s="1"/>
  <c r="AL12" i="69"/>
  <c r="CF12" i="69" s="1"/>
  <c r="AL121" i="69"/>
  <c r="AL105" i="69"/>
  <c r="AL89" i="69"/>
  <c r="AL73" i="69"/>
  <c r="AL57" i="69"/>
  <c r="AL41" i="69"/>
  <c r="CF41" i="69" s="1"/>
  <c r="AL25" i="69"/>
  <c r="CF25" i="69" s="1"/>
  <c r="AL9" i="69"/>
  <c r="CF9" i="69" s="1"/>
  <c r="AL122" i="69"/>
  <c r="AL106" i="69"/>
  <c r="AL90" i="69"/>
  <c r="AL74" i="69"/>
  <c r="AL58" i="69"/>
  <c r="AL42" i="69"/>
  <c r="CF42" i="69" s="1"/>
  <c r="AL26" i="69"/>
  <c r="CF26" i="69" s="1"/>
  <c r="AL102" i="69"/>
  <c r="AL70" i="69"/>
  <c r="AL38" i="69"/>
  <c r="CF38" i="69" s="1"/>
  <c r="AL158" i="69"/>
  <c r="AL119" i="69"/>
  <c r="AL67" i="69"/>
  <c r="AL15" i="69"/>
  <c r="CF15" i="69" s="1"/>
  <c r="AL111" i="69"/>
  <c r="AL51" i="69"/>
  <c r="AL11" i="69"/>
  <c r="CF11" i="69" s="1"/>
  <c r="AL87" i="69"/>
  <c r="AL150" i="69"/>
  <c r="AL75" i="69"/>
  <c r="AL139" i="69"/>
  <c r="AL159" i="69"/>
  <c r="AL170" i="69"/>
  <c r="AL169" i="69"/>
  <c r="AL145" i="69"/>
  <c r="AL165" i="69"/>
  <c r="AL176" i="69"/>
  <c r="AL179" i="69"/>
  <c r="AL152" i="69"/>
  <c r="AL136" i="69"/>
  <c r="AL120" i="69"/>
  <c r="AL104" i="69"/>
  <c r="AL88" i="69"/>
  <c r="AL72" i="69"/>
  <c r="AL56" i="69"/>
  <c r="AL40" i="69"/>
  <c r="CF40" i="69" s="1"/>
  <c r="AL24" i="69"/>
  <c r="CF24" i="69" s="1"/>
  <c r="AL133" i="69"/>
  <c r="AL117" i="69"/>
  <c r="AL101" i="69"/>
  <c r="AL85" i="69"/>
  <c r="AL69" i="69"/>
  <c r="AL53" i="69"/>
  <c r="AL37" i="69"/>
  <c r="CF37" i="69" s="1"/>
  <c r="AL21" i="69"/>
  <c r="CF21" i="69" s="1"/>
  <c r="AL134" i="69"/>
  <c r="AL118" i="69"/>
  <c r="AL86" i="69"/>
  <c r="AL54" i="69"/>
  <c r="AL22" i="69"/>
  <c r="CF22" i="69" s="1"/>
  <c r="AL138" i="69"/>
  <c r="AL47" i="69"/>
  <c r="CF47" i="69" s="1"/>
  <c r="AL10" i="69"/>
  <c r="CF10" i="69" s="1"/>
  <c r="AL99" i="69"/>
  <c r="AL39" i="69"/>
  <c r="CF39" i="69" s="1"/>
  <c r="AL123" i="69"/>
  <c r="AL71" i="69"/>
  <c r="AL115" i="69"/>
  <c r="AL59" i="69"/>
  <c r="AL143" i="69"/>
  <c r="AL167" i="69"/>
  <c r="AL174" i="69"/>
  <c r="AL177" i="69"/>
  <c r="AL149" i="69"/>
  <c r="AL173" i="69"/>
  <c r="AL155" i="69"/>
  <c r="AL164" i="69"/>
  <c r="AL148" i="69"/>
  <c r="AL132" i="69"/>
  <c r="AL116" i="69"/>
  <c r="AL100" i="69"/>
  <c r="AL84" i="69"/>
  <c r="AL68" i="69"/>
  <c r="AL52" i="69"/>
  <c r="AL36" i="69"/>
  <c r="CF36" i="69" s="1"/>
  <c r="AL20" i="69"/>
  <c r="CF20" i="69" s="1"/>
  <c r="AL129" i="69"/>
  <c r="AL113" i="69"/>
  <c r="AL97" i="69"/>
  <c r="AL81" i="69"/>
  <c r="AL65" i="69"/>
  <c r="AL49" i="69"/>
  <c r="CF49" i="69" s="1"/>
  <c r="AL33" i="69"/>
  <c r="CF33" i="69" s="1"/>
  <c r="AL17" i="69"/>
  <c r="CF17" i="69" s="1"/>
  <c r="AL130" i="69"/>
  <c r="AL114" i="69"/>
  <c r="AL98" i="69"/>
  <c r="AL82" i="69"/>
  <c r="AL66" i="69"/>
  <c r="AL50" i="69"/>
  <c r="CF50" i="69" s="1"/>
  <c r="AL34" i="69"/>
  <c r="CF34" i="69" s="1"/>
  <c r="AL18" i="69"/>
  <c r="CF18" i="69" s="1"/>
  <c r="AL110" i="69"/>
  <c r="AL62" i="69"/>
  <c r="AL30" i="69"/>
  <c r="CF30" i="69" s="1"/>
  <c r="AL14" i="69"/>
  <c r="CF14" i="69" s="1"/>
  <c r="AC150" i="66"/>
  <c r="AC153" i="66"/>
  <c r="AC152" i="66"/>
  <c r="AC151" i="66"/>
  <c r="AI16" i="78"/>
  <c r="AI32" i="78"/>
  <c r="AI48" i="78"/>
  <c r="AI64" i="78"/>
  <c r="AI80" i="78"/>
  <c r="AI96" i="78"/>
  <c r="AI112" i="78"/>
  <c r="AI128" i="78"/>
  <c r="AI7" i="78"/>
  <c r="AI23" i="78"/>
  <c r="AI39" i="78"/>
  <c r="AI55" i="78"/>
  <c r="AI71" i="78"/>
  <c r="AI87" i="78"/>
  <c r="AI103" i="78"/>
  <c r="AI119" i="78"/>
  <c r="AI135" i="78"/>
  <c r="AI46" i="78"/>
  <c r="AI62" i="78"/>
  <c r="AI78" i="78"/>
  <c r="AI94" i="78"/>
  <c r="AI110" i="78"/>
  <c r="AI126" i="78"/>
  <c r="AI142" i="78"/>
  <c r="AI49" i="78"/>
  <c r="AI65" i="78"/>
  <c r="AI81" i="78"/>
  <c r="AI97" i="78"/>
  <c r="AI113" i="78"/>
  <c r="AI129" i="78"/>
  <c r="AI5" i="78"/>
  <c r="AI25" i="78"/>
  <c r="AI9" i="78"/>
  <c r="AI18" i="78"/>
  <c r="AI34" i="78"/>
  <c r="AI20" i="78"/>
  <c r="AI36" i="78"/>
  <c r="AI52" i="78"/>
  <c r="AI68" i="78"/>
  <c r="AI84" i="78"/>
  <c r="AI100" i="78"/>
  <c r="AI116" i="78"/>
  <c r="AI132" i="78"/>
  <c r="AI11" i="78"/>
  <c r="AI27" i="78"/>
  <c r="AI43" i="78"/>
  <c r="AI59" i="78"/>
  <c r="AI75" i="78"/>
  <c r="AI91" i="78"/>
  <c r="AI107" i="78"/>
  <c r="AI123" i="78"/>
  <c r="AI139" i="78"/>
  <c r="AI50" i="78"/>
  <c r="AI66" i="78"/>
  <c r="AI82" i="78"/>
  <c r="AI98" i="78"/>
  <c r="AI114" i="78"/>
  <c r="AI130" i="78"/>
  <c r="AI37" i="78"/>
  <c r="AI53" i="78"/>
  <c r="AI69" i="78"/>
  <c r="AI85" i="78"/>
  <c r="AI101" i="78"/>
  <c r="AI117" i="78"/>
  <c r="AI133" i="78"/>
  <c r="AI6" i="78"/>
  <c r="AI21" i="78"/>
  <c r="AI30" i="78"/>
  <c r="AI14" i="78"/>
  <c r="AI8" i="78"/>
  <c r="AI24" i="78"/>
  <c r="AI40" i="78"/>
  <c r="AI56" i="78"/>
  <c r="AI72" i="78"/>
  <c r="AI88" i="78"/>
  <c r="AI104" i="78"/>
  <c r="AI120" i="78"/>
  <c r="AI136" i="78"/>
  <c r="AI15" i="78"/>
  <c r="AI31" i="78"/>
  <c r="AI47" i="78"/>
  <c r="AI63" i="78"/>
  <c r="AI79" i="78"/>
  <c r="AI95" i="78"/>
  <c r="AI111" i="78"/>
  <c r="AI127" i="78"/>
  <c r="AI38" i="78"/>
  <c r="AI54" i="78"/>
  <c r="AI70" i="78"/>
  <c r="AI86" i="78"/>
  <c r="AI102" i="78"/>
  <c r="AI118" i="78"/>
  <c r="AI134" i="78"/>
  <c r="AI41" i="78"/>
  <c r="AI57" i="78"/>
  <c r="AI73" i="78"/>
  <c r="AI89" i="78"/>
  <c r="AI105" i="78"/>
  <c r="AI121" i="78"/>
  <c r="AI137" i="78"/>
  <c r="AI33" i="78"/>
  <c r="AI17" i="78"/>
  <c r="AI26" i="78"/>
  <c r="AI10" i="78"/>
  <c r="AI12" i="78"/>
  <c r="AI28" i="78"/>
  <c r="AI44" i="78"/>
  <c r="AI60" i="78"/>
  <c r="AI76" i="78"/>
  <c r="AI92" i="78"/>
  <c r="AI108" i="78"/>
  <c r="AI124" i="78"/>
  <c r="AI140" i="78"/>
  <c r="AI19" i="78"/>
  <c r="AI35" i="78"/>
  <c r="AI51" i="78"/>
  <c r="AI67" i="78"/>
  <c r="AI83" i="78"/>
  <c r="AI99" i="78"/>
  <c r="AI115" i="78"/>
  <c r="AI131" i="78"/>
  <c r="AI42" i="78"/>
  <c r="AI58" i="78"/>
  <c r="AI74" i="78"/>
  <c r="AI90" i="78"/>
  <c r="AI106" i="78"/>
  <c r="AI122" i="78"/>
  <c r="AI138" i="78"/>
  <c r="AI45" i="78"/>
  <c r="AI61" i="78"/>
  <c r="AI77" i="78"/>
  <c r="AI93" i="78"/>
  <c r="AI109" i="78"/>
  <c r="AI125" i="78"/>
  <c r="AI141" i="78"/>
  <c r="AI29" i="78"/>
  <c r="AI13" i="78"/>
  <c r="AI22" i="78"/>
  <c r="R12" i="78"/>
  <c r="R28" i="78"/>
  <c r="R44" i="78"/>
  <c r="R60" i="78"/>
  <c r="R76" i="78"/>
  <c r="R92" i="78"/>
  <c r="R108" i="78"/>
  <c r="R124" i="78"/>
  <c r="R140" i="78"/>
  <c r="R19" i="78"/>
  <c r="R35" i="78"/>
  <c r="R51" i="78"/>
  <c r="R67" i="78"/>
  <c r="R83" i="78"/>
  <c r="R99" i="78"/>
  <c r="R115" i="78"/>
  <c r="R131" i="78"/>
  <c r="R14" i="78"/>
  <c r="R30" i="78"/>
  <c r="R46" i="78"/>
  <c r="R62" i="78"/>
  <c r="R78" i="78"/>
  <c r="R94" i="78"/>
  <c r="R110" i="78"/>
  <c r="R126" i="78"/>
  <c r="R142" i="78"/>
  <c r="R21" i="78"/>
  <c r="R37" i="78"/>
  <c r="R53" i="78"/>
  <c r="R69" i="78"/>
  <c r="R85" i="78"/>
  <c r="R101" i="78"/>
  <c r="R117" i="78"/>
  <c r="R133" i="78"/>
  <c r="R6" i="78"/>
  <c r="R16" i="78"/>
  <c r="R32" i="78"/>
  <c r="R48" i="78"/>
  <c r="R64" i="78"/>
  <c r="R80" i="78"/>
  <c r="R96" i="78"/>
  <c r="R112" i="78"/>
  <c r="R128" i="78"/>
  <c r="R7" i="78"/>
  <c r="R23" i="78"/>
  <c r="R39" i="78"/>
  <c r="R55" i="78"/>
  <c r="R71" i="78"/>
  <c r="R87" i="78"/>
  <c r="R103" i="78"/>
  <c r="R119" i="78"/>
  <c r="R135" i="78"/>
  <c r="R18" i="78"/>
  <c r="R34" i="78"/>
  <c r="R50" i="78"/>
  <c r="R66" i="78"/>
  <c r="R82" i="78"/>
  <c r="R98" i="78"/>
  <c r="R114" i="78"/>
  <c r="R130" i="78"/>
  <c r="R9" i="78"/>
  <c r="R25" i="78"/>
  <c r="R41" i="78"/>
  <c r="R57" i="78"/>
  <c r="R73" i="78"/>
  <c r="R89" i="78"/>
  <c r="R105" i="78"/>
  <c r="R121" i="78"/>
  <c r="R137" i="78"/>
  <c r="R20" i="78"/>
  <c r="R36" i="78"/>
  <c r="R52" i="78"/>
  <c r="R68" i="78"/>
  <c r="R84" i="78"/>
  <c r="R100" i="78"/>
  <c r="R116" i="78"/>
  <c r="R132" i="78"/>
  <c r="R11" i="78"/>
  <c r="R27" i="78"/>
  <c r="R43" i="78"/>
  <c r="R59" i="78"/>
  <c r="R75" i="78"/>
  <c r="R91" i="78"/>
  <c r="R107" i="78"/>
  <c r="R123" i="78"/>
  <c r="R139" i="78"/>
  <c r="R22" i="78"/>
  <c r="R38" i="78"/>
  <c r="R54" i="78"/>
  <c r="R70" i="78"/>
  <c r="R86" i="78"/>
  <c r="R102" i="78"/>
  <c r="R118" i="78"/>
  <c r="R134" i="78"/>
  <c r="R13" i="78"/>
  <c r="R29" i="78"/>
  <c r="R45" i="78"/>
  <c r="R61" i="78"/>
  <c r="R77" i="78"/>
  <c r="R93" i="78"/>
  <c r="R109" i="78"/>
  <c r="R125" i="78"/>
  <c r="R141" i="78"/>
  <c r="R8" i="78"/>
  <c r="R24" i="78"/>
  <c r="R40" i="78"/>
  <c r="R56" i="78"/>
  <c r="R72" i="78"/>
  <c r="R88" i="78"/>
  <c r="R104" i="78"/>
  <c r="R120" i="78"/>
  <c r="R136" i="78"/>
  <c r="R15" i="78"/>
  <c r="R31" i="78"/>
  <c r="R47" i="78"/>
  <c r="R63" i="78"/>
  <c r="R79" i="78"/>
  <c r="R95" i="78"/>
  <c r="R111" i="78"/>
  <c r="R127" i="78"/>
  <c r="R10" i="78"/>
  <c r="R26" i="78"/>
  <c r="R42" i="78"/>
  <c r="R58" i="78"/>
  <c r="R74" i="78"/>
  <c r="R90" i="78"/>
  <c r="R106" i="78"/>
  <c r="R122" i="78"/>
  <c r="R138" i="78"/>
  <c r="R17" i="78"/>
  <c r="R33" i="78"/>
  <c r="R49" i="78"/>
  <c r="R65" i="78"/>
  <c r="R81" i="78"/>
  <c r="R97" i="78"/>
  <c r="R113" i="78"/>
  <c r="R129" i="78"/>
  <c r="R5" i="78"/>
  <c r="M82" i="68"/>
  <c r="M98" i="68"/>
  <c r="M114" i="68"/>
  <c r="M69" i="68"/>
  <c r="M85" i="68"/>
  <c r="M101" i="68"/>
  <c r="M117" i="68"/>
  <c r="M96" i="68"/>
  <c r="M112" i="68"/>
  <c r="M128" i="68"/>
  <c r="M103" i="68"/>
  <c r="M119" i="68"/>
  <c r="M7" i="68"/>
  <c r="M54" i="68"/>
  <c r="M38" i="68"/>
  <c r="M22" i="68"/>
  <c r="M8" i="68"/>
  <c r="M83" i="68"/>
  <c r="M67" i="68"/>
  <c r="M51" i="68"/>
  <c r="M35" i="68"/>
  <c r="M19" i="68"/>
  <c r="M88" i="68"/>
  <c r="M72" i="68"/>
  <c r="M56" i="68"/>
  <c r="M40" i="68"/>
  <c r="M24" i="68"/>
  <c r="M65" i="68"/>
  <c r="M49" i="68"/>
  <c r="M33" i="68"/>
  <c r="M17" i="68"/>
  <c r="M70" i="68"/>
  <c r="M86" i="68"/>
  <c r="M102" i="68"/>
  <c r="M118" i="68"/>
  <c r="M73" i="68"/>
  <c r="M89" i="68"/>
  <c r="M105" i="68"/>
  <c r="M121" i="68"/>
  <c r="M100" i="68"/>
  <c r="M116" i="68"/>
  <c r="M132" i="68"/>
  <c r="M107" i="68"/>
  <c r="M123" i="68"/>
  <c r="M66" i="68"/>
  <c r="M50" i="68"/>
  <c r="M34" i="68"/>
  <c r="M18" i="68"/>
  <c r="M95" i="68"/>
  <c r="M79" i="68"/>
  <c r="M63" i="68"/>
  <c r="M47" i="68"/>
  <c r="M31" i="68"/>
  <c r="M15" i="68"/>
  <c r="M84" i="68"/>
  <c r="M68" i="68"/>
  <c r="M52" i="68"/>
  <c r="M36" i="68"/>
  <c r="M20" i="68"/>
  <c r="M61" i="68"/>
  <c r="M45" i="68"/>
  <c r="M29" i="68"/>
  <c r="M13" i="68"/>
  <c r="M74" i="68"/>
  <c r="M90" i="68"/>
  <c r="M106" i="68"/>
  <c r="M122" i="68"/>
  <c r="M77" i="68"/>
  <c r="M93" i="68"/>
  <c r="M109" i="68"/>
  <c r="M125" i="68"/>
  <c r="M104" i="68"/>
  <c r="M120" i="68"/>
  <c r="M126" i="68"/>
  <c r="M111" i="68"/>
  <c r="M127" i="68"/>
  <c r="M62" i="68"/>
  <c r="M46" i="68"/>
  <c r="M30" i="68"/>
  <c r="M14" i="68"/>
  <c r="M91" i="68"/>
  <c r="M75" i="68"/>
  <c r="M59" i="68"/>
  <c r="M43" i="68"/>
  <c r="M27" i="68"/>
  <c r="M11" i="68"/>
  <c r="M80" i="68"/>
  <c r="M64" i="68"/>
  <c r="M48" i="68"/>
  <c r="M32" i="68"/>
  <c r="M16" i="68"/>
  <c r="M57" i="68"/>
  <c r="M41" i="68"/>
  <c r="M25" i="68"/>
  <c r="M9" i="68"/>
  <c r="M78" i="68"/>
  <c r="M94" i="68"/>
  <c r="M110" i="68"/>
  <c r="M130" i="68"/>
  <c r="M81" i="68"/>
  <c r="M97" i="68"/>
  <c r="M113" i="68"/>
  <c r="M129" i="68"/>
  <c r="M108" i="68"/>
  <c r="M124" i="68"/>
  <c r="M99" i="68"/>
  <c r="M115" i="68"/>
  <c r="M131" i="68"/>
  <c r="M58" i="68"/>
  <c r="M42" i="68"/>
  <c r="M26" i="68"/>
  <c r="M10" i="68"/>
  <c r="M87" i="68"/>
  <c r="M71" i="68"/>
  <c r="M55" i="68"/>
  <c r="M39" i="68"/>
  <c r="M23" i="68"/>
  <c r="M92" i="68"/>
  <c r="M76" i="68"/>
  <c r="M60" i="68"/>
  <c r="M44" i="68"/>
  <c r="M28" i="68"/>
  <c r="M12" i="68"/>
  <c r="M53" i="68"/>
  <c r="M37" i="68"/>
  <c r="M21" i="68"/>
  <c r="N11" i="69"/>
  <c r="Y11" i="69" s="1"/>
  <c r="N27" i="69"/>
  <c r="Y27" i="69" s="1"/>
  <c r="N43" i="69"/>
  <c r="Y43" i="69" s="1"/>
  <c r="N59" i="69"/>
  <c r="N75" i="69"/>
  <c r="N91" i="69"/>
  <c r="N107" i="69"/>
  <c r="N123" i="69"/>
  <c r="N139" i="69"/>
  <c r="N155" i="69"/>
  <c r="N171" i="69"/>
  <c r="N18" i="69"/>
  <c r="N34" i="69"/>
  <c r="Y34" i="69" s="1"/>
  <c r="N50" i="69"/>
  <c r="N66" i="69"/>
  <c r="N82" i="69"/>
  <c r="N98" i="69"/>
  <c r="N114" i="69"/>
  <c r="N130" i="69"/>
  <c r="N146" i="69"/>
  <c r="N162" i="69"/>
  <c r="N13" i="69"/>
  <c r="Y13" i="69" s="1"/>
  <c r="N29" i="69"/>
  <c r="Y29" i="69" s="1"/>
  <c r="N45" i="69"/>
  <c r="Y45" i="69" s="1"/>
  <c r="N61" i="69"/>
  <c r="N77" i="69"/>
  <c r="N93" i="69"/>
  <c r="N109" i="69"/>
  <c r="N125" i="69"/>
  <c r="N141" i="69"/>
  <c r="N157" i="69"/>
  <c r="N173" i="69"/>
  <c r="N24" i="69"/>
  <c r="Y24" i="69" s="1"/>
  <c r="N40" i="69"/>
  <c r="Y40" i="69" s="1"/>
  <c r="N56" i="69"/>
  <c r="N72" i="69"/>
  <c r="N88" i="69"/>
  <c r="N104" i="69"/>
  <c r="N120" i="69"/>
  <c r="N136" i="69"/>
  <c r="N152" i="69"/>
  <c r="N168" i="69"/>
  <c r="N15" i="69"/>
  <c r="N31" i="69"/>
  <c r="Y31" i="69" s="1"/>
  <c r="N47" i="69"/>
  <c r="N63" i="69"/>
  <c r="N79" i="69"/>
  <c r="N95" i="69"/>
  <c r="N111" i="69"/>
  <c r="N127" i="69"/>
  <c r="N143" i="69"/>
  <c r="N159" i="69"/>
  <c r="N175" i="69"/>
  <c r="N22" i="69"/>
  <c r="Y22" i="69" s="1"/>
  <c r="N38" i="69"/>
  <c r="Y38" i="69" s="1"/>
  <c r="N54" i="69"/>
  <c r="N70" i="69"/>
  <c r="N86" i="69"/>
  <c r="N102" i="69"/>
  <c r="N118" i="69"/>
  <c r="N134" i="69"/>
  <c r="N150" i="69"/>
  <c r="N166" i="69"/>
  <c r="N17" i="69"/>
  <c r="Y17" i="69" s="1"/>
  <c r="N33" i="69"/>
  <c r="Y33" i="69" s="1"/>
  <c r="N49" i="69"/>
  <c r="Y49" i="69" s="1"/>
  <c r="N65" i="69"/>
  <c r="N81" i="69"/>
  <c r="N97" i="69"/>
  <c r="N113" i="69"/>
  <c r="N129" i="69"/>
  <c r="N145" i="69"/>
  <c r="N161" i="69"/>
  <c r="N12" i="69"/>
  <c r="Y12" i="69" s="1"/>
  <c r="N28" i="69"/>
  <c r="Y28" i="69" s="1"/>
  <c r="N44" i="69"/>
  <c r="Y44" i="69" s="1"/>
  <c r="N60" i="69"/>
  <c r="N76" i="69"/>
  <c r="N92" i="69"/>
  <c r="N108" i="69"/>
  <c r="N124" i="69"/>
  <c r="N140" i="69"/>
  <c r="N156" i="69"/>
  <c r="N172" i="69"/>
  <c r="N19" i="69"/>
  <c r="N35" i="69"/>
  <c r="Y35" i="69" s="1"/>
  <c r="N51" i="69"/>
  <c r="N67" i="69"/>
  <c r="N83" i="69"/>
  <c r="N99" i="69"/>
  <c r="N115" i="69"/>
  <c r="N131" i="69"/>
  <c r="N147" i="69"/>
  <c r="N163" i="69"/>
  <c r="N10" i="69"/>
  <c r="Y10" i="69" s="1"/>
  <c r="N26" i="69"/>
  <c r="R26" i="69" s="1"/>
  <c r="N42" i="69"/>
  <c r="Y42" i="69" s="1"/>
  <c r="N58" i="69"/>
  <c r="N74" i="69"/>
  <c r="N90" i="69"/>
  <c r="N106" i="69"/>
  <c r="N122" i="69"/>
  <c r="N138" i="69"/>
  <c r="N154" i="69"/>
  <c r="N170" i="69"/>
  <c r="N21" i="69"/>
  <c r="Y21" i="69" s="1"/>
  <c r="N37" i="69"/>
  <c r="Y37" i="69" s="1"/>
  <c r="N53" i="69"/>
  <c r="N69" i="69"/>
  <c r="N85" i="69"/>
  <c r="N101" i="69"/>
  <c r="N117" i="69"/>
  <c r="N133" i="69"/>
  <c r="N149" i="69"/>
  <c r="N165" i="69"/>
  <c r="N16" i="69"/>
  <c r="Y16" i="69" s="1"/>
  <c r="N32" i="69"/>
  <c r="Y32" i="69" s="1"/>
  <c r="N48" i="69"/>
  <c r="Y48" i="69" s="1"/>
  <c r="N64" i="69"/>
  <c r="N80" i="69"/>
  <c r="N96" i="69"/>
  <c r="N112" i="69"/>
  <c r="N128" i="69"/>
  <c r="N144" i="69"/>
  <c r="N160" i="69"/>
  <c r="N9" i="69"/>
  <c r="Y9" i="69" s="1"/>
  <c r="N23" i="69"/>
  <c r="Y23" i="69" s="1"/>
  <c r="N39" i="69"/>
  <c r="R39" i="69" s="1"/>
  <c r="N55" i="69"/>
  <c r="N71" i="69"/>
  <c r="N87" i="69"/>
  <c r="N103" i="69"/>
  <c r="N119" i="69"/>
  <c r="N135" i="69"/>
  <c r="N151" i="69"/>
  <c r="N167" i="69"/>
  <c r="N14" i="69"/>
  <c r="N30" i="69"/>
  <c r="Y30" i="69" s="1"/>
  <c r="N46" i="69"/>
  <c r="N62" i="69"/>
  <c r="N78" i="69"/>
  <c r="N94" i="69"/>
  <c r="N110" i="69"/>
  <c r="N126" i="69"/>
  <c r="N142" i="69"/>
  <c r="N158" i="69"/>
  <c r="N174" i="69"/>
  <c r="N25" i="69"/>
  <c r="Y25" i="69" s="1"/>
  <c r="N41" i="69"/>
  <c r="Y41" i="69" s="1"/>
  <c r="N57" i="69"/>
  <c r="N73" i="69"/>
  <c r="N89" i="69"/>
  <c r="N105" i="69"/>
  <c r="N121" i="69"/>
  <c r="N137" i="69"/>
  <c r="N153" i="69"/>
  <c r="N169" i="69"/>
  <c r="N20" i="69"/>
  <c r="Y20" i="69" s="1"/>
  <c r="N36" i="69"/>
  <c r="Y36" i="69" s="1"/>
  <c r="N52" i="69"/>
  <c r="N68" i="69"/>
  <c r="N84" i="69"/>
  <c r="N100" i="69"/>
  <c r="N116" i="69"/>
  <c r="N132" i="69"/>
  <c r="N148" i="69"/>
  <c r="N164" i="69"/>
  <c r="AF88" i="79"/>
  <c r="BJ64" i="79" s="1"/>
  <c r="AF89" i="79"/>
  <c r="AF87" i="79"/>
  <c r="BJ63" i="79" s="1"/>
  <c r="AF90" i="79"/>
  <c r="AF70" i="79"/>
  <c r="BJ52" i="79" s="1"/>
  <c r="AF71" i="79"/>
  <c r="BJ53" i="79" s="1"/>
  <c r="AF77" i="79"/>
  <c r="AF74" i="79"/>
  <c r="BJ56" i="79" s="1"/>
  <c r="AF72" i="79"/>
  <c r="BJ54" i="79" s="1"/>
  <c r="AF75" i="79"/>
  <c r="AF73" i="79"/>
  <c r="BJ55" i="79" s="1"/>
  <c r="AF69" i="79"/>
  <c r="BJ51" i="79" s="1"/>
  <c r="AF76" i="79"/>
  <c r="AF79" i="79"/>
  <c r="AF78" i="79"/>
  <c r="AF80" i="79"/>
  <c r="Z8" i="76"/>
  <c r="Z24" i="76"/>
  <c r="Z40" i="76"/>
  <c r="Z56" i="76"/>
  <c r="Z72" i="76"/>
  <c r="Z88" i="76"/>
  <c r="Z104" i="76"/>
  <c r="Z120" i="76"/>
  <c r="Z136" i="76"/>
  <c r="Z15" i="76"/>
  <c r="Z31" i="76"/>
  <c r="Z47" i="76"/>
  <c r="Z63" i="76"/>
  <c r="Z79" i="76"/>
  <c r="Z95" i="76"/>
  <c r="Z111" i="76"/>
  <c r="Z127" i="76"/>
  <c r="Z6" i="76"/>
  <c r="Z22" i="76"/>
  <c r="Z38" i="76"/>
  <c r="Z54" i="76"/>
  <c r="Z70" i="76"/>
  <c r="Z86" i="76"/>
  <c r="Z102" i="76"/>
  <c r="Z118" i="76"/>
  <c r="Z134" i="76"/>
  <c r="Z13" i="76"/>
  <c r="Z29" i="76"/>
  <c r="Z45" i="76"/>
  <c r="Z61" i="76"/>
  <c r="Z77" i="76"/>
  <c r="Z93" i="76"/>
  <c r="Z109" i="76"/>
  <c r="Z125" i="76"/>
  <c r="Z141" i="76"/>
  <c r="Z12" i="76"/>
  <c r="Z28" i="76"/>
  <c r="Z44" i="76"/>
  <c r="Z60" i="76"/>
  <c r="Z76" i="76"/>
  <c r="Z92" i="76"/>
  <c r="Z108" i="76"/>
  <c r="Z124" i="76"/>
  <c r="Z140" i="76"/>
  <c r="Z19" i="76"/>
  <c r="Z35" i="76"/>
  <c r="Z51" i="76"/>
  <c r="Z67" i="76"/>
  <c r="Z83" i="76"/>
  <c r="Z99" i="76"/>
  <c r="Z115" i="76"/>
  <c r="Z131" i="76"/>
  <c r="Z10" i="76"/>
  <c r="Z26" i="76"/>
  <c r="Z42" i="76"/>
  <c r="Z58" i="76"/>
  <c r="Z74" i="76"/>
  <c r="Z90" i="76"/>
  <c r="Z106" i="76"/>
  <c r="Z122" i="76"/>
  <c r="Z138" i="76"/>
  <c r="Z17" i="76"/>
  <c r="Z33" i="76"/>
  <c r="Z49" i="76"/>
  <c r="Z65" i="76"/>
  <c r="Z81" i="76"/>
  <c r="Z97" i="76"/>
  <c r="Z113" i="76"/>
  <c r="Z129" i="76"/>
  <c r="Z5" i="76"/>
  <c r="Z16" i="76"/>
  <c r="Z32" i="76"/>
  <c r="Z48" i="76"/>
  <c r="Z64" i="76"/>
  <c r="Z80" i="76"/>
  <c r="Z96" i="76"/>
  <c r="Z112" i="76"/>
  <c r="Z128" i="76"/>
  <c r="Z7" i="76"/>
  <c r="Z23" i="76"/>
  <c r="Z39" i="76"/>
  <c r="Z55" i="76"/>
  <c r="Z71" i="76"/>
  <c r="Z87" i="76"/>
  <c r="Z103" i="76"/>
  <c r="Z119" i="76"/>
  <c r="Z135" i="76"/>
  <c r="Z14" i="76"/>
  <c r="Z30" i="76"/>
  <c r="Z46" i="76"/>
  <c r="Z62" i="76"/>
  <c r="Z78" i="76"/>
  <c r="Z94" i="76"/>
  <c r="Z110" i="76"/>
  <c r="Z126" i="76"/>
  <c r="Z142" i="76"/>
  <c r="Z21" i="76"/>
  <c r="Z37" i="76"/>
  <c r="Z53" i="76"/>
  <c r="Z69" i="76"/>
  <c r="Z85" i="76"/>
  <c r="Z101" i="76"/>
  <c r="Z117" i="76"/>
  <c r="Z133" i="76"/>
  <c r="Z20" i="76"/>
  <c r="Z36" i="76"/>
  <c r="Z52" i="76"/>
  <c r="Z68" i="76"/>
  <c r="Z84" i="76"/>
  <c r="Z100" i="76"/>
  <c r="Z116" i="76"/>
  <c r="Z132" i="76"/>
  <c r="Z11" i="76"/>
  <c r="Z27" i="76"/>
  <c r="Z43" i="76"/>
  <c r="Z59" i="76"/>
  <c r="Z75" i="76"/>
  <c r="Z91" i="76"/>
  <c r="Z107" i="76"/>
  <c r="Z123" i="76"/>
  <c r="Z139" i="76"/>
  <c r="Z18" i="76"/>
  <c r="Z34" i="76"/>
  <c r="Z50" i="76"/>
  <c r="Z66" i="76"/>
  <c r="Z82" i="76"/>
  <c r="Z98" i="76"/>
  <c r="Z114" i="76"/>
  <c r="Z130" i="76"/>
  <c r="Z9" i="76"/>
  <c r="Z25" i="76"/>
  <c r="Z41" i="76"/>
  <c r="Z57" i="76"/>
  <c r="Z73" i="76"/>
  <c r="Z89" i="76"/>
  <c r="Z105" i="76"/>
  <c r="Z121" i="76"/>
  <c r="Z137" i="76"/>
  <c r="M16" i="76"/>
  <c r="M32" i="76"/>
  <c r="M48" i="76"/>
  <c r="M64" i="76"/>
  <c r="M80" i="76"/>
  <c r="M96" i="76"/>
  <c r="M112" i="76"/>
  <c r="M128" i="76"/>
  <c r="M7" i="76"/>
  <c r="M23" i="76"/>
  <c r="M39" i="76"/>
  <c r="M55" i="76"/>
  <c r="M71" i="76"/>
  <c r="M87" i="76"/>
  <c r="M103" i="76"/>
  <c r="M119" i="76"/>
  <c r="M135" i="76"/>
  <c r="M14" i="76"/>
  <c r="M30" i="76"/>
  <c r="M46" i="76"/>
  <c r="M62" i="76"/>
  <c r="M78" i="76"/>
  <c r="M94" i="76"/>
  <c r="M110" i="76"/>
  <c r="M126" i="76"/>
  <c r="M142" i="76"/>
  <c r="M21" i="76"/>
  <c r="M37" i="76"/>
  <c r="M53" i="76"/>
  <c r="M69" i="76"/>
  <c r="M85" i="76"/>
  <c r="M101" i="76"/>
  <c r="M117" i="76"/>
  <c r="M133" i="76"/>
  <c r="M20" i="76"/>
  <c r="M36" i="76"/>
  <c r="M52" i="76"/>
  <c r="M68" i="76"/>
  <c r="M84" i="76"/>
  <c r="M100" i="76"/>
  <c r="M116" i="76"/>
  <c r="M132" i="76"/>
  <c r="M11" i="76"/>
  <c r="M27" i="76"/>
  <c r="M43" i="76"/>
  <c r="M59" i="76"/>
  <c r="M75" i="76"/>
  <c r="M91" i="76"/>
  <c r="M107" i="76"/>
  <c r="M123" i="76"/>
  <c r="M139" i="76"/>
  <c r="M18" i="76"/>
  <c r="M34" i="76"/>
  <c r="M50" i="76"/>
  <c r="M66" i="76"/>
  <c r="M82" i="76"/>
  <c r="M98" i="76"/>
  <c r="M114" i="76"/>
  <c r="M130" i="76"/>
  <c r="M9" i="76"/>
  <c r="M25" i="76"/>
  <c r="M41" i="76"/>
  <c r="M57" i="76"/>
  <c r="M73" i="76"/>
  <c r="M89" i="76"/>
  <c r="M105" i="76"/>
  <c r="M121" i="76"/>
  <c r="M137" i="76"/>
  <c r="M8" i="76"/>
  <c r="M24" i="76"/>
  <c r="M40" i="76"/>
  <c r="M56" i="76"/>
  <c r="M72" i="76"/>
  <c r="M88" i="76"/>
  <c r="M104" i="76"/>
  <c r="M120" i="76"/>
  <c r="M136" i="76"/>
  <c r="M15" i="76"/>
  <c r="M31" i="76"/>
  <c r="M47" i="76"/>
  <c r="M63" i="76"/>
  <c r="M79" i="76"/>
  <c r="M95" i="76"/>
  <c r="M111" i="76"/>
  <c r="M127" i="76"/>
  <c r="M6" i="76"/>
  <c r="M22" i="76"/>
  <c r="M38" i="76"/>
  <c r="M54" i="76"/>
  <c r="M70" i="76"/>
  <c r="M86" i="76"/>
  <c r="M102" i="76"/>
  <c r="M118" i="76"/>
  <c r="M134" i="76"/>
  <c r="M13" i="76"/>
  <c r="M29" i="76"/>
  <c r="M45" i="76"/>
  <c r="M61" i="76"/>
  <c r="M77" i="76"/>
  <c r="M93" i="76"/>
  <c r="M109" i="76"/>
  <c r="M125" i="76"/>
  <c r="M141" i="76"/>
  <c r="M12" i="76"/>
  <c r="M28" i="76"/>
  <c r="M44" i="76"/>
  <c r="M60" i="76"/>
  <c r="M76" i="76"/>
  <c r="M92" i="76"/>
  <c r="M108" i="76"/>
  <c r="M124" i="76"/>
  <c r="M140" i="76"/>
  <c r="M19" i="76"/>
  <c r="M35" i="76"/>
  <c r="M51" i="76"/>
  <c r="M67" i="76"/>
  <c r="M83" i="76"/>
  <c r="M99" i="76"/>
  <c r="M115" i="76"/>
  <c r="M131" i="76"/>
  <c r="M10" i="76"/>
  <c r="M26" i="76"/>
  <c r="M42" i="76"/>
  <c r="M58" i="76"/>
  <c r="M74" i="76"/>
  <c r="M90" i="76"/>
  <c r="M106" i="76"/>
  <c r="M122" i="76"/>
  <c r="M138" i="76"/>
  <c r="M17" i="76"/>
  <c r="M33" i="76"/>
  <c r="M49" i="76"/>
  <c r="M65" i="76"/>
  <c r="M81" i="76"/>
  <c r="M97" i="76"/>
  <c r="M113" i="76"/>
  <c r="M129" i="76"/>
  <c r="M5" i="76"/>
  <c r="AA7" i="75"/>
  <c r="AA23" i="75"/>
  <c r="AA39" i="75"/>
  <c r="AA55" i="75"/>
  <c r="AA71" i="75"/>
  <c r="AA87" i="75"/>
  <c r="AA103" i="75"/>
  <c r="AA119" i="75"/>
  <c r="AA135" i="75"/>
  <c r="AA141" i="75"/>
  <c r="AA18" i="75"/>
  <c r="AA34" i="75"/>
  <c r="AA50" i="75"/>
  <c r="AA66" i="75"/>
  <c r="AA82" i="75"/>
  <c r="AA98" i="75"/>
  <c r="AA114" i="75"/>
  <c r="AA130" i="75"/>
  <c r="AA9" i="75"/>
  <c r="AA25" i="75"/>
  <c r="AA41" i="75"/>
  <c r="AA57" i="75"/>
  <c r="AA73" i="75"/>
  <c r="AA89" i="75"/>
  <c r="AA105" i="75"/>
  <c r="AA121" i="75"/>
  <c r="AA16" i="75"/>
  <c r="AA32" i="75"/>
  <c r="AA48" i="75"/>
  <c r="AA64" i="75"/>
  <c r="AA80" i="75"/>
  <c r="AA96" i="75"/>
  <c r="AA112" i="75"/>
  <c r="AA128" i="75"/>
  <c r="AA4" i="75"/>
  <c r="AA11" i="75"/>
  <c r="AA27" i="75"/>
  <c r="AA43" i="75"/>
  <c r="AA59" i="75"/>
  <c r="AA75" i="75"/>
  <c r="AA91" i="75"/>
  <c r="AA107" i="75"/>
  <c r="AA123" i="75"/>
  <c r="AA139" i="75"/>
  <c r="AA6" i="75"/>
  <c r="AA22" i="75"/>
  <c r="AA38" i="75"/>
  <c r="AA54" i="75"/>
  <c r="AA70" i="75"/>
  <c r="AA86" i="75"/>
  <c r="AA102" i="75"/>
  <c r="AA118" i="75"/>
  <c r="AA134" i="75"/>
  <c r="AA13" i="75"/>
  <c r="AA29" i="75"/>
  <c r="AA45" i="75"/>
  <c r="AA61" i="75"/>
  <c r="AA77" i="75"/>
  <c r="AA93" i="75"/>
  <c r="AA109" i="75"/>
  <c r="AA125" i="75"/>
  <c r="AA20" i="75"/>
  <c r="AA36" i="75"/>
  <c r="AA52" i="75"/>
  <c r="AA68" i="75"/>
  <c r="AA84" i="75"/>
  <c r="AA100" i="75"/>
  <c r="AA116" i="75"/>
  <c r="AA132" i="75"/>
  <c r="AA133" i="75"/>
  <c r="AA15" i="75"/>
  <c r="AA31" i="75"/>
  <c r="AA47" i="75"/>
  <c r="AA63" i="75"/>
  <c r="AA79" i="75"/>
  <c r="AA95" i="75"/>
  <c r="AA111" i="75"/>
  <c r="AA127" i="75"/>
  <c r="AA129" i="75"/>
  <c r="AA10" i="75"/>
  <c r="AA26" i="75"/>
  <c r="AA42" i="75"/>
  <c r="AA58" i="75"/>
  <c r="AA74" i="75"/>
  <c r="AA90" i="75"/>
  <c r="AA106" i="75"/>
  <c r="AA122" i="75"/>
  <c r="AA138" i="75"/>
  <c r="AA17" i="75"/>
  <c r="AA33" i="75"/>
  <c r="AA49" i="75"/>
  <c r="AA65" i="75"/>
  <c r="AA81" i="75"/>
  <c r="AA97" i="75"/>
  <c r="AA113" i="75"/>
  <c r="AA8" i="75"/>
  <c r="AA24" i="75"/>
  <c r="AA40" i="75"/>
  <c r="AA56" i="75"/>
  <c r="AA72" i="75"/>
  <c r="AA88" i="75"/>
  <c r="AA104" i="75"/>
  <c r="AA120" i="75"/>
  <c r="AA136" i="75"/>
  <c r="AA19" i="75"/>
  <c r="AA35" i="75"/>
  <c r="AA51" i="75"/>
  <c r="AA67" i="75"/>
  <c r="AA83" i="75"/>
  <c r="AA99" i="75"/>
  <c r="AA115" i="75"/>
  <c r="AA131" i="75"/>
  <c r="AA137" i="75"/>
  <c r="AA14" i="75"/>
  <c r="AA30" i="75"/>
  <c r="AA46" i="75"/>
  <c r="AA62" i="75"/>
  <c r="AA78" i="75"/>
  <c r="AA94" i="75"/>
  <c r="AA110" i="75"/>
  <c r="AA126" i="75"/>
  <c r="AA5" i="75"/>
  <c r="AA21" i="75"/>
  <c r="AA37" i="75"/>
  <c r="AA53" i="75"/>
  <c r="AA69" i="75"/>
  <c r="AA85" i="75"/>
  <c r="AA101" i="75"/>
  <c r="AA117" i="75"/>
  <c r="AA12" i="75"/>
  <c r="AA28" i="75"/>
  <c r="AA44" i="75"/>
  <c r="AA60" i="75"/>
  <c r="AA76" i="75"/>
  <c r="AA92" i="75"/>
  <c r="AA108" i="75"/>
  <c r="AA124" i="75"/>
  <c r="AA140" i="75"/>
  <c r="L11" i="75"/>
  <c r="L27" i="75"/>
  <c r="L43" i="75"/>
  <c r="L59" i="75"/>
  <c r="L75" i="75"/>
  <c r="L91" i="75"/>
  <c r="L107" i="75"/>
  <c r="L123" i="75"/>
  <c r="L139" i="75"/>
  <c r="L18" i="75"/>
  <c r="L34" i="75"/>
  <c r="L50" i="75"/>
  <c r="L66" i="75"/>
  <c r="L82" i="75"/>
  <c r="L98" i="75"/>
  <c r="L114" i="75"/>
  <c r="L130" i="75"/>
  <c r="L13" i="75"/>
  <c r="L29" i="75"/>
  <c r="L45" i="75"/>
  <c r="L61" i="75"/>
  <c r="L77" i="75"/>
  <c r="L93" i="75"/>
  <c r="L109" i="75"/>
  <c r="L125" i="75"/>
  <c r="L141" i="75"/>
  <c r="L20" i="75"/>
  <c r="L36" i="75"/>
  <c r="L52" i="75"/>
  <c r="L68" i="75"/>
  <c r="L84" i="75"/>
  <c r="L100" i="75"/>
  <c r="L116" i="75"/>
  <c r="L132" i="75"/>
  <c r="L15" i="75"/>
  <c r="L31" i="75"/>
  <c r="L47" i="75"/>
  <c r="L63" i="75"/>
  <c r="L79" i="75"/>
  <c r="L95" i="75"/>
  <c r="L111" i="75"/>
  <c r="L127" i="75"/>
  <c r="L6" i="75"/>
  <c r="L22" i="75"/>
  <c r="L38" i="75"/>
  <c r="L54" i="75"/>
  <c r="L70" i="75"/>
  <c r="L86" i="75"/>
  <c r="L102" i="75"/>
  <c r="L118" i="75"/>
  <c r="L134" i="75"/>
  <c r="L17" i="75"/>
  <c r="L33" i="75"/>
  <c r="L49" i="75"/>
  <c r="L65" i="75"/>
  <c r="L81" i="75"/>
  <c r="L97" i="75"/>
  <c r="L113" i="75"/>
  <c r="L129" i="75"/>
  <c r="L8" i="75"/>
  <c r="L24" i="75"/>
  <c r="L40" i="75"/>
  <c r="L56" i="75"/>
  <c r="L72" i="75"/>
  <c r="L88" i="75"/>
  <c r="L104" i="75"/>
  <c r="L120" i="75"/>
  <c r="L136" i="75"/>
  <c r="L5" i="75"/>
  <c r="L19" i="75"/>
  <c r="L35" i="75"/>
  <c r="L51" i="75"/>
  <c r="L67" i="75"/>
  <c r="L83" i="75"/>
  <c r="L99" i="75"/>
  <c r="L115" i="75"/>
  <c r="L131" i="75"/>
  <c r="L10" i="75"/>
  <c r="L26" i="75"/>
  <c r="L42" i="75"/>
  <c r="L58" i="75"/>
  <c r="L74" i="75"/>
  <c r="L90" i="75"/>
  <c r="L106" i="75"/>
  <c r="L122" i="75"/>
  <c r="L138" i="75"/>
  <c r="L21" i="75"/>
  <c r="L37" i="75"/>
  <c r="L53" i="75"/>
  <c r="L69" i="75"/>
  <c r="L85" i="75"/>
  <c r="L101" i="75"/>
  <c r="L117" i="75"/>
  <c r="L133" i="75"/>
  <c r="L12" i="75"/>
  <c r="L28" i="75"/>
  <c r="L44" i="75"/>
  <c r="L60" i="75"/>
  <c r="L76" i="75"/>
  <c r="L92" i="75"/>
  <c r="L108" i="75"/>
  <c r="L124" i="75"/>
  <c r="L140" i="75"/>
  <c r="L7" i="75"/>
  <c r="L23" i="75"/>
  <c r="L39" i="75"/>
  <c r="L55" i="75"/>
  <c r="L71" i="75"/>
  <c r="L87" i="75"/>
  <c r="L103" i="75"/>
  <c r="L119" i="75"/>
  <c r="L135" i="75"/>
  <c r="L14" i="75"/>
  <c r="L30" i="75"/>
  <c r="L46" i="75"/>
  <c r="L62" i="75"/>
  <c r="L78" i="75"/>
  <c r="L94" i="75"/>
  <c r="L110" i="75"/>
  <c r="L126" i="75"/>
  <c r="L9" i="75"/>
  <c r="L25" i="75"/>
  <c r="L41" i="75"/>
  <c r="L57" i="75"/>
  <c r="L73" i="75"/>
  <c r="L89" i="75"/>
  <c r="L105" i="75"/>
  <c r="L121" i="75"/>
  <c r="L137" i="75"/>
  <c r="L16" i="75"/>
  <c r="L32" i="75"/>
  <c r="L48" i="75"/>
  <c r="L64" i="75"/>
  <c r="L80" i="75"/>
  <c r="L96" i="75"/>
  <c r="L112" i="75"/>
  <c r="L128" i="75"/>
  <c r="L4" i="75"/>
  <c r="R29" i="74"/>
  <c r="R31" i="74"/>
  <c r="R35" i="74"/>
  <c r="R39" i="74"/>
  <c r="R43" i="74"/>
  <c r="R30" i="74"/>
  <c r="R36" i="74"/>
  <c r="R41" i="74"/>
  <c r="R46" i="74"/>
  <c r="R50" i="74"/>
  <c r="R7" i="74"/>
  <c r="AP9" i="74" s="1"/>
  <c r="R11" i="74"/>
  <c r="AP13" i="74" s="1"/>
  <c r="R15" i="74"/>
  <c r="AP17" i="74" s="1"/>
  <c r="R19" i="74"/>
  <c r="AP21" i="74" s="1"/>
  <c r="R23" i="74"/>
  <c r="AP25" i="74" s="1"/>
  <c r="R27" i="74"/>
  <c r="AP29" i="74" s="1"/>
  <c r="R34" i="74"/>
  <c r="R40" i="74"/>
  <c r="R10" i="74"/>
  <c r="AP12" i="74" s="1"/>
  <c r="R18" i="74"/>
  <c r="AP20" i="74" s="1"/>
  <c r="R32" i="74"/>
  <c r="R37" i="74"/>
  <c r="R42" i="74"/>
  <c r="R47" i="74"/>
  <c r="R51" i="74"/>
  <c r="R8" i="74"/>
  <c r="AP10" i="74" s="1"/>
  <c r="R12" i="74"/>
  <c r="AP14" i="74" s="1"/>
  <c r="R16" i="74"/>
  <c r="AP18" i="74" s="1"/>
  <c r="R20" i="74"/>
  <c r="AP22" i="74" s="1"/>
  <c r="R24" i="74"/>
  <c r="AP26" i="74" s="1"/>
  <c r="R28" i="74"/>
  <c r="AP30" i="74" s="1"/>
  <c r="R49" i="74"/>
  <c r="R22" i="74"/>
  <c r="AP24" i="74" s="1"/>
  <c r="R33" i="74"/>
  <c r="R38" i="74"/>
  <c r="R44" i="74"/>
  <c r="R48" i="74"/>
  <c r="R52" i="74"/>
  <c r="R9" i="74"/>
  <c r="AP11" i="74" s="1"/>
  <c r="R13" i="74"/>
  <c r="AP15" i="74" s="1"/>
  <c r="R17" i="74"/>
  <c r="AP19" i="74" s="1"/>
  <c r="R21" i="74"/>
  <c r="AP23" i="74" s="1"/>
  <c r="R25" i="74"/>
  <c r="AP27" i="74" s="1"/>
  <c r="R5" i="74"/>
  <c r="R45" i="74"/>
  <c r="R6" i="74"/>
  <c r="AP8" i="74" s="1"/>
  <c r="R14" i="74"/>
  <c r="AP16" i="74" s="1"/>
  <c r="R26" i="74"/>
  <c r="AP28" i="74" s="1"/>
  <c r="AM6" i="74"/>
  <c r="AM10" i="74"/>
  <c r="AM14" i="74"/>
  <c r="AM18" i="74"/>
  <c r="AM22" i="74"/>
  <c r="AM26" i="74"/>
  <c r="AM30" i="74"/>
  <c r="AM34" i="74"/>
  <c r="AM38" i="74"/>
  <c r="AM42" i="74"/>
  <c r="AM46" i="74"/>
  <c r="AM50" i="74"/>
  <c r="AM7" i="74"/>
  <c r="AM11" i="74"/>
  <c r="AM15" i="74"/>
  <c r="AM19" i="74"/>
  <c r="AM23" i="74"/>
  <c r="AM8" i="74"/>
  <c r="AM12" i="74"/>
  <c r="AM16" i="74"/>
  <c r="AM20" i="74"/>
  <c r="AM24" i="74"/>
  <c r="AM28" i="74"/>
  <c r="AM32" i="74"/>
  <c r="AM36" i="74"/>
  <c r="AM40" i="74"/>
  <c r="AM44" i="74"/>
  <c r="AM48" i="74"/>
  <c r="AM52" i="74"/>
  <c r="AM21" i="74"/>
  <c r="AM31" i="74"/>
  <c r="AM39" i="74"/>
  <c r="AM47" i="74"/>
  <c r="AM17" i="74"/>
  <c r="AM37" i="74"/>
  <c r="AM9" i="74"/>
  <c r="AM25" i="74"/>
  <c r="AM33" i="74"/>
  <c r="AM41" i="74"/>
  <c r="AM49" i="74"/>
  <c r="AM13" i="74"/>
  <c r="AM27" i="74"/>
  <c r="AM35" i="74"/>
  <c r="AM43" i="74"/>
  <c r="AM51" i="74"/>
  <c r="AM29" i="74"/>
  <c r="AM45" i="74"/>
  <c r="AM5" i="74"/>
  <c r="M32" i="73"/>
  <c r="M48" i="73"/>
  <c r="M35" i="73"/>
  <c r="M51" i="73"/>
  <c r="M16" i="73"/>
  <c r="M49" i="73"/>
  <c r="M33" i="73"/>
  <c r="M17" i="73"/>
  <c r="M46" i="73"/>
  <c r="M30" i="73"/>
  <c r="M14" i="73"/>
  <c r="M15" i="73"/>
  <c r="M36" i="73"/>
  <c r="M52" i="73"/>
  <c r="M39" i="73"/>
  <c r="M5" i="73"/>
  <c r="M12" i="73"/>
  <c r="M45" i="73"/>
  <c r="M29" i="73"/>
  <c r="M13" i="73"/>
  <c r="M42" i="73"/>
  <c r="M26" i="73"/>
  <c r="M10" i="73"/>
  <c r="M11" i="73"/>
  <c r="M40" i="73"/>
  <c r="M27" i="73"/>
  <c r="M43" i="73"/>
  <c r="M24" i="73"/>
  <c r="M8" i="73"/>
  <c r="M41" i="73"/>
  <c r="M25" i="73"/>
  <c r="M9" i="73"/>
  <c r="M38" i="73"/>
  <c r="M22" i="73"/>
  <c r="M23" i="73"/>
  <c r="M7" i="73"/>
  <c r="AG9" i="73" s="1"/>
  <c r="M28" i="73"/>
  <c r="M44" i="73"/>
  <c r="M31" i="73"/>
  <c r="M47" i="73"/>
  <c r="M20" i="73"/>
  <c r="M6" i="73"/>
  <c r="M37" i="73"/>
  <c r="M21" i="73"/>
  <c r="M50" i="73"/>
  <c r="M34" i="73"/>
  <c r="M18" i="73"/>
  <c r="M19" i="73"/>
  <c r="AD5" i="73"/>
  <c r="AD6" i="73"/>
  <c r="AD45" i="73"/>
  <c r="AD37" i="73"/>
  <c r="AD29" i="73"/>
  <c r="AD21" i="73"/>
  <c r="AD13" i="73"/>
  <c r="AD52" i="73"/>
  <c r="AD44" i="73"/>
  <c r="AD36" i="73"/>
  <c r="AD28" i="73"/>
  <c r="AD20" i="73"/>
  <c r="AD12" i="73"/>
  <c r="AD51" i="73"/>
  <c r="AD43" i="73"/>
  <c r="AD35" i="73"/>
  <c r="AD27" i="73"/>
  <c r="AD19" i="73"/>
  <c r="AD11" i="73"/>
  <c r="AD50" i="73"/>
  <c r="AD42" i="73"/>
  <c r="AD34" i="73"/>
  <c r="AD26" i="73"/>
  <c r="AD18" i="73"/>
  <c r="AD10" i="73"/>
  <c r="AD49" i="73"/>
  <c r="AD41" i="73"/>
  <c r="AD33" i="73"/>
  <c r="AD25" i="73"/>
  <c r="AD17" i="73"/>
  <c r="AD9" i="73"/>
  <c r="AD48" i="73"/>
  <c r="AD40" i="73"/>
  <c r="AD32" i="73"/>
  <c r="AD24" i="73"/>
  <c r="AD16" i="73"/>
  <c r="AD8" i="73"/>
  <c r="AD47" i="73"/>
  <c r="AD39" i="73"/>
  <c r="AD31" i="73"/>
  <c r="AD23" i="73"/>
  <c r="AD15" i="73"/>
  <c r="AD7" i="73"/>
  <c r="AD46" i="73"/>
  <c r="AD38" i="73"/>
  <c r="AD30" i="73"/>
  <c r="AD22" i="73"/>
  <c r="AD14" i="73"/>
  <c r="AC12" i="72"/>
  <c r="AC16" i="72"/>
  <c r="AC20" i="72"/>
  <c r="AC24" i="72"/>
  <c r="AC28" i="72"/>
  <c r="AC32" i="72"/>
  <c r="AC36" i="72"/>
  <c r="AC40" i="72"/>
  <c r="AC44" i="72"/>
  <c r="AC48" i="72"/>
  <c r="AC52" i="72"/>
  <c r="AC8" i="72"/>
  <c r="AC9" i="72"/>
  <c r="AC13" i="72"/>
  <c r="AC17" i="72"/>
  <c r="AC21" i="72"/>
  <c r="AC25" i="72"/>
  <c r="AC29" i="72"/>
  <c r="AC33" i="72"/>
  <c r="AC37" i="72"/>
  <c r="AC41" i="72"/>
  <c r="AC45" i="72"/>
  <c r="AC49" i="72"/>
  <c r="AC53" i="72"/>
  <c r="AC10" i="72"/>
  <c r="AC14" i="72"/>
  <c r="AC18" i="72"/>
  <c r="AC22" i="72"/>
  <c r="AC26" i="72"/>
  <c r="AC30" i="72"/>
  <c r="AC34" i="72"/>
  <c r="AC38" i="72"/>
  <c r="AC42" i="72"/>
  <c r="AC46" i="72"/>
  <c r="AC50" i="72"/>
  <c r="AC54" i="72"/>
  <c r="AC11" i="72"/>
  <c r="AC15" i="72"/>
  <c r="AC19" i="72"/>
  <c r="AC23" i="72"/>
  <c r="AC27" i="72"/>
  <c r="AC31" i="72"/>
  <c r="AC35" i="72"/>
  <c r="AC39" i="72"/>
  <c r="AC43" i="72"/>
  <c r="AC47" i="72"/>
  <c r="AC51" i="72"/>
  <c r="AC55" i="72"/>
  <c r="L7" i="67"/>
  <c r="L11" i="67"/>
  <c r="V12" i="67" s="1"/>
  <c r="L15" i="67"/>
  <c r="V16" i="67" s="1"/>
  <c r="L19" i="67"/>
  <c r="V20" i="67" s="1"/>
  <c r="L23" i="67"/>
  <c r="L27" i="67"/>
  <c r="L31" i="67"/>
  <c r="L35" i="67"/>
  <c r="L39" i="67"/>
  <c r="V40" i="67" s="1"/>
  <c r="L43" i="67"/>
  <c r="L47" i="67"/>
  <c r="L51" i="67"/>
  <c r="L55" i="67"/>
  <c r="L59" i="67"/>
  <c r="L63" i="67"/>
  <c r="L67" i="67"/>
  <c r="L71" i="67"/>
  <c r="L75" i="67"/>
  <c r="L79" i="67"/>
  <c r="L83" i="67"/>
  <c r="L8" i="67"/>
  <c r="L12" i="67"/>
  <c r="L16" i="67"/>
  <c r="L20" i="67"/>
  <c r="V21" i="67" s="1"/>
  <c r="L24" i="67"/>
  <c r="V25" i="67" s="1"/>
  <c r="L28" i="67"/>
  <c r="L32" i="67"/>
  <c r="V33" i="67" s="1"/>
  <c r="L36" i="67"/>
  <c r="V37" i="67" s="1"/>
  <c r="L40" i="67"/>
  <c r="L44" i="67"/>
  <c r="L48" i="67"/>
  <c r="L52" i="67"/>
  <c r="L56" i="67"/>
  <c r="L60" i="67"/>
  <c r="L64" i="67"/>
  <c r="L68" i="67"/>
  <c r="L72" i="67"/>
  <c r="L76" i="67"/>
  <c r="L80" i="67"/>
  <c r="L6" i="67"/>
  <c r="V7" i="67" s="1"/>
  <c r="L9" i="67"/>
  <c r="V10" i="67" s="1"/>
  <c r="L13" i="67"/>
  <c r="L17" i="67"/>
  <c r="L21" i="67"/>
  <c r="P22" i="67" s="1"/>
  <c r="L25" i="67"/>
  <c r="L29" i="67"/>
  <c r="V30" i="67" s="1"/>
  <c r="L33" i="67"/>
  <c r="P34" i="67" s="1"/>
  <c r="L37" i="67"/>
  <c r="V38" i="67" s="1"/>
  <c r="L41" i="67"/>
  <c r="P42" i="67" s="1"/>
  <c r="L45" i="67"/>
  <c r="L49" i="67"/>
  <c r="L53" i="67"/>
  <c r="L57" i="67"/>
  <c r="L61" i="67"/>
  <c r="L65" i="67"/>
  <c r="L69" i="67"/>
  <c r="L73" i="67"/>
  <c r="L77" i="67"/>
  <c r="L81" i="67"/>
  <c r="L10" i="67"/>
  <c r="V11" i="67" s="1"/>
  <c r="L14" i="67"/>
  <c r="P15" i="67" s="1"/>
  <c r="L18" i="67"/>
  <c r="L22" i="67"/>
  <c r="V23" i="67" s="1"/>
  <c r="L26" i="67"/>
  <c r="L30" i="67"/>
  <c r="V31" i="67" s="1"/>
  <c r="L34" i="67"/>
  <c r="L38" i="67"/>
  <c r="V39" i="67" s="1"/>
  <c r="L42" i="67"/>
  <c r="V43" i="67" s="1"/>
  <c r="L46" i="67"/>
  <c r="L50" i="67"/>
  <c r="L54" i="67"/>
  <c r="L58" i="67"/>
  <c r="L62" i="67"/>
  <c r="L66" i="67"/>
  <c r="L70" i="67"/>
  <c r="L74" i="67"/>
  <c r="L78" i="67"/>
  <c r="L82" i="67"/>
  <c r="AO9" i="66"/>
  <c r="AN9" i="66"/>
  <c r="AM9" i="66"/>
  <c r="AL9" i="66"/>
  <c r="AP9" i="66"/>
  <c r="AC10" i="66"/>
  <c r="L9" i="70"/>
  <c r="P9" i="70" s="1"/>
  <c r="L11" i="70"/>
  <c r="L13" i="70"/>
  <c r="L15" i="70"/>
  <c r="L17" i="70"/>
  <c r="L19" i="70"/>
  <c r="L21" i="70"/>
  <c r="L23" i="70"/>
  <c r="L25" i="70"/>
  <c r="L27" i="70"/>
  <c r="L29" i="70"/>
  <c r="L31" i="70"/>
  <c r="L33" i="70"/>
  <c r="L35" i="70"/>
  <c r="L37" i="70"/>
  <c r="L39" i="70"/>
  <c r="L41" i="70"/>
  <c r="L43" i="70"/>
  <c r="P43" i="70" s="1"/>
  <c r="L45" i="70"/>
  <c r="L47" i="70"/>
  <c r="L49" i="70"/>
  <c r="L51" i="70"/>
  <c r="L53" i="70"/>
  <c r="L55" i="70"/>
  <c r="L57" i="70"/>
  <c r="L59" i="70"/>
  <c r="L61" i="70"/>
  <c r="L63" i="70"/>
  <c r="L65" i="70"/>
  <c r="L67" i="70"/>
  <c r="L69" i="70"/>
  <c r="L71" i="70"/>
  <c r="L73" i="70"/>
  <c r="L75" i="70"/>
  <c r="L77" i="70"/>
  <c r="L79" i="70"/>
  <c r="L81" i="70"/>
  <c r="L83" i="70"/>
  <c r="L85" i="70"/>
  <c r="L87" i="70"/>
  <c r="L89" i="70"/>
  <c r="L91" i="70"/>
  <c r="L93" i="70"/>
  <c r="L95" i="70"/>
  <c r="L97" i="70"/>
  <c r="L99" i="70"/>
  <c r="L101" i="70"/>
  <c r="L103" i="70"/>
  <c r="L105" i="70"/>
  <c r="L107" i="70"/>
  <c r="L109" i="70"/>
  <c r="L111" i="70"/>
  <c r="L113" i="70"/>
  <c r="L115" i="70"/>
  <c r="L117" i="70"/>
  <c r="L119" i="70"/>
  <c r="L121" i="70"/>
  <c r="L123" i="70"/>
  <c r="L125" i="70"/>
  <c r="L127" i="70"/>
  <c r="L129" i="70"/>
  <c r="L131" i="70"/>
  <c r="L133" i="70"/>
  <c r="L135" i="70"/>
  <c r="L137" i="70"/>
  <c r="L139" i="70"/>
  <c r="L141" i="70"/>
  <c r="L143" i="70"/>
  <c r="L145" i="70"/>
  <c r="L147" i="70"/>
  <c r="L149" i="70"/>
  <c r="L151" i="70"/>
  <c r="L153" i="70"/>
  <c r="L155" i="70"/>
  <c r="L157" i="70"/>
  <c r="L159" i="70"/>
  <c r="L161" i="70"/>
  <c r="L163" i="70"/>
  <c r="L10" i="70"/>
  <c r="P10" i="70" s="1"/>
  <c r="L12" i="70"/>
  <c r="L14" i="70"/>
  <c r="L16" i="70"/>
  <c r="L18" i="70"/>
  <c r="P18" i="70" s="1"/>
  <c r="L20" i="70"/>
  <c r="L22" i="70"/>
  <c r="L24" i="70"/>
  <c r="L26" i="70"/>
  <c r="L28" i="70"/>
  <c r="L30" i="70"/>
  <c r="L32" i="70"/>
  <c r="L34" i="70"/>
  <c r="L36" i="70"/>
  <c r="L38" i="70"/>
  <c r="Q38" i="70" s="1"/>
  <c r="L40" i="70"/>
  <c r="L42" i="70"/>
  <c r="L44" i="70"/>
  <c r="L46" i="70"/>
  <c r="L48" i="70"/>
  <c r="L50" i="70"/>
  <c r="L52" i="70"/>
  <c r="L54" i="70"/>
  <c r="L56" i="70"/>
  <c r="L58" i="70"/>
  <c r="L60" i="70"/>
  <c r="L62" i="70"/>
  <c r="L64" i="70"/>
  <c r="L66" i="70"/>
  <c r="L68" i="70"/>
  <c r="L70" i="70"/>
  <c r="L72" i="70"/>
  <c r="L74" i="70"/>
  <c r="L76" i="70"/>
  <c r="L78" i="70"/>
  <c r="L80" i="70"/>
  <c r="L82" i="70"/>
  <c r="L84" i="70"/>
  <c r="L86" i="70"/>
  <c r="L88" i="70"/>
  <c r="L90" i="70"/>
  <c r="L92" i="70"/>
  <c r="L94" i="70"/>
  <c r="L96" i="70"/>
  <c r="L98" i="70"/>
  <c r="L100" i="70"/>
  <c r="L102" i="70"/>
  <c r="L104" i="70"/>
  <c r="L106" i="70"/>
  <c r="L108" i="70"/>
  <c r="L110" i="70"/>
  <c r="L112" i="70"/>
  <c r="L114" i="70"/>
  <c r="L116" i="70"/>
  <c r="L118" i="70"/>
  <c r="L120" i="70"/>
  <c r="L122" i="70"/>
  <c r="L124" i="70"/>
  <c r="L126" i="70"/>
  <c r="L128" i="70"/>
  <c r="L130" i="70"/>
  <c r="L132" i="70"/>
  <c r="L134" i="70"/>
  <c r="L136" i="70"/>
  <c r="L138" i="70"/>
  <c r="L140" i="70"/>
  <c r="L142" i="70"/>
  <c r="L144" i="70"/>
  <c r="L146" i="70"/>
  <c r="L148" i="70"/>
  <c r="L150" i="70"/>
  <c r="L152" i="70"/>
  <c r="L154" i="70"/>
  <c r="L156" i="70"/>
  <c r="L158" i="70"/>
  <c r="L160" i="70"/>
  <c r="L162" i="70"/>
  <c r="L8" i="70"/>
  <c r="V8" i="70" s="1"/>
  <c r="P24" i="70"/>
  <c r="P15" i="70"/>
  <c r="P37" i="70"/>
  <c r="AL43" i="65"/>
  <c r="AV43" i="65" s="1"/>
  <c r="AL60" i="65"/>
  <c r="AL76" i="65"/>
  <c r="AL92" i="65"/>
  <c r="AL47" i="65"/>
  <c r="AL64" i="65"/>
  <c r="AL80" i="65"/>
  <c r="AL41" i="65"/>
  <c r="AV40" i="65" s="1"/>
  <c r="AL90" i="65"/>
  <c r="AL82" i="65"/>
  <c r="AL74" i="65"/>
  <c r="AL66" i="65"/>
  <c r="AL58" i="65"/>
  <c r="AL49" i="65"/>
  <c r="AV49" i="65" s="1"/>
  <c r="AL91" i="65"/>
  <c r="AL87" i="65"/>
  <c r="AL83" i="65"/>
  <c r="AL79" i="65"/>
  <c r="AL75" i="65"/>
  <c r="AL71" i="65"/>
  <c r="AL67" i="65"/>
  <c r="AL63" i="65"/>
  <c r="AL59" i="65"/>
  <c r="AL55" i="65"/>
  <c r="AL51" i="65"/>
  <c r="AL46" i="65"/>
  <c r="AV46" i="65" s="1"/>
  <c r="AL42" i="65"/>
  <c r="AV42" i="65" s="1"/>
  <c r="AL38" i="65"/>
  <c r="AV38" i="65" s="1"/>
  <c r="AL52" i="65"/>
  <c r="AL68" i="65"/>
  <c r="AL84" i="65"/>
  <c r="AL39" i="65"/>
  <c r="AL56" i="65"/>
  <c r="AL72" i="65"/>
  <c r="AL88" i="65"/>
  <c r="AL50" i="65"/>
  <c r="AL86" i="65"/>
  <c r="AL78" i="65"/>
  <c r="AL70" i="65"/>
  <c r="AL62" i="65"/>
  <c r="AL54" i="65"/>
  <c r="AL45" i="65"/>
  <c r="AV45" i="65" s="1"/>
  <c r="AL89" i="65"/>
  <c r="AL85" i="65"/>
  <c r="AL81" i="65"/>
  <c r="AL77" i="65"/>
  <c r="AL73" i="65"/>
  <c r="AL69" i="65"/>
  <c r="AL65" i="65"/>
  <c r="AL61" i="65"/>
  <c r="AL57" i="65"/>
  <c r="AL53" i="65"/>
  <c r="AL48" i="65"/>
  <c r="AV48" i="65" s="1"/>
  <c r="AL44" i="65"/>
  <c r="AV44" i="65" s="1"/>
  <c r="AL40" i="65"/>
  <c r="AV41" i="65" s="1"/>
  <c r="M56" i="65"/>
  <c r="M57" i="65"/>
  <c r="M59" i="65"/>
  <c r="M60" i="65"/>
  <c r="M61" i="65"/>
  <c r="M63" i="65"/>
  <c r="M64" i="65"/>
  <c r="M65" i="65"/>
  <c r="M66" i="65"/>
  <c r="M67" i="65"/>
  <c r="M68" i="65"/>
  <c r="M70" i="65"/>
  <c r="M71" i="65"/>
  <c r="M72" i="65"/>
  <c r="M73" i="65"/>
  <c r="M74" i="65"/>
  <c r="M75" i="65"/>
  <c r="M76" i="65"/>
  <c r="M77" i="65"/>
  <c r="M78" i="65"/>
  <c r="M79" i="65"/>
  <c r="M80" i="65"/>
  <c r="M81" i="65"/>
  <c r="M83" i="65"/>
  <c r="M84" i="65"/>
  <c r="M85" i="65"/>
  <c r="M86" i="65"/>
  <c r="M87" i="65"/>
  <c r="M88" i="65"/>
  <c r="M91" i="65"/>
  <c r="M92" i="65"/>
  <c r="N14" i="79"/>
  <c r="BC63" i="79"/>
  <c r="AF16" i="79"/>
  <c r="BJ17" i="79" s="1"/>
  <c r="AF18" i="79"/>
  <c r="BJ19" i="79" s="1"/>
  <c r="AF20" i="79"/>
  <c r="BJ21" i="79" s="1"/>
  <c r="AF22" i="79"/>
  <c r="BJ23" i="79" s="1"/>
  <c r="AF24" i="79"/>
  <c r="AF26" i="79"/>
  <c r="AF28" i="79"/>
  <c r="AF30" i="79"/>
  <c r="AF32" i="79"/>
  <c r="AF14" i="79"/>
  <c r="BJ15" i="79" s="1"/>
  <c r="AF15" i="79"/>
  <c r="BJ16" i="79" s="1"/>
  <c r="AF17" i="79"/>
  <c r="BJ18" i="79" s="1"/>
  <c r="AF19" i="79"/>
  <c r="BJ20" i="79" s="1"/>
  <c r="AF21" i="79"/>
  <c r="BJ22" i="79" s="1"/>
  <c r="AF23" i="79"/>
  <c r="BJ24" i="79" s="1"/>
  <c r="AF25" i="79"/>
  <c r="AF27" i="79"/>
  <c r="AF29" i="79"/>
  <c r="AF31" i="79"/>
  <c r="AF33" i="79"/>
  <c r="X21" i="71"/>
  <c r="AL33" i="65"/>
  <c r="AS33" i="65" s="1"/>
  <c r="N34" i="79"/>
  <c r="N33" i="79"/>
  <c r="N32" i="79"/>
  <c r="N31" i="79"/>
  <c r="N30" i="79"/>
  <c r="N29" i="79"/>
  <c r="N28" i="79"/>
  <c r="N27" i="79"/>
  <c r="N35" i="79"/>
  <c r="N26" i="79"/>
  <c r="N25" i="79"/>
  <c r="N24" i="79"/>
  <c r="BA25" i="79" s="1"/>
  <c r="N23" i="79"/>
  <c r="BA24" i="79" s="1"/>
  <c r="N22" i="79"/>
  <c r="BA23" i="79" s="1"/>
  <c r="N21" i="79"/>
  <c r="BA22" i="79" s="1"/>
  <c r="N20" i="79"/>
  <c r="BA21" i="79" s="1"/>
  <c r="N19" i="79"/>
  <c r="BA20" i="79" s="1"/>
  <c r="N18" i="79"/>
  <c r="BA19" i="79" s="1"/>
  <c r="N17" i="79"/>
  <c r="BA18" i="79" s="1"/>
  <c r="N16" i="79"/>
  <c r="BA17" i="79" s="1"/>
  <c r="N15" i="79"/>
  <c r="BA16" i="79" s="1"/>
  <c r="BC42" i="79"/>
  <c r="BA44" i="79"/>
  <c r="BA42" i="79"/>
  <c r="BA38" i="79"/>
  <c r="BA33" i="79"/>
  <c r="BA35" i="79"/>
  <c r="BA37" i="79"/>
  <c r="N41" i="79"/>
  <c r="BA32" i="79" s="1"/>
  <c r="BA34" i="79"/>
  <c r="BA36" i="79"/>
  <c r="BA43" i="79"/>
  <c r="N81" i="79"/>
  <c r="N80" i="79"/>
  <c r="N79" i="79"/>
  <c r="N78" i="79"/>
  <c r="N77" i="79"/>
  <c r="BA56" i="79" s="1"/>
  <c r="N76" i="79"/>
  <c r="BA55" i="79" s="1"/>
  <c r="N75" i="79"/>
  <c r="BA54" i="79" s="1"/>
  <c r="N74" i="79"/>
  <c r="BA53" i="79" s="1"/>
  <c r="N73" i="79"/>
  <c r="BA52" i="79" s="1"/>
  <c r="N72" i="79"/>
  <c r="BA51" i="79" s="1"/>
  <c r="N82" i="79"/>
  <c r="BA65" i="79"/>
  <c r="BA64" i="79"/>
  <c r="BA63" i="79"/>
  <c r="U21" i="71"/>
  <c r="N258" i="71"/>
  <c r="S33" i="71"/>
  <c r="S20" i="71"/>
  <c r="Q43" i="70"/>
  <c r="AL8" i="69"/>
  <c r="CF8" i="69" s="1"/>
  <c r="R47" i="69"/>
  <c r="R18" i="69"/>
  <c r="R19" i="69"/>
  <c r="R15" i="69"/>
  <c r="N8" i="69"/>
  <c r="R8" i="69" s="1"/>
  <c r="V29" i="67"/>
  <c r="V26" i="67"/>
  <c r="V24" i="67"/>
  <c r="V13" i="67"/>
  <c r="V32" i="67"/>
  <c r="V28" i="67"/>
  <c r="V27" i="67"/>
  <c r="P19" i="67"/>
  <c r="V17" i="67"/>
  <c r="V9" i="67"/>
  <c r="AL7" i="65"/>
  <c r="AL8" i="65"/>
  <c r="AL9" i="65"/>
  <c r="AL10" i="65"/>
  <c r="AV10" i="65" s="1"/>
  <c r="AL11" i="65"/>
  <c r="AV11" i="65" s="1"/>
  <c r="AL12" i="65"/>
  <c r="AV12" i="65" s="1"/>
  <c r="AL13" i="65"/>
  <c r="AV13" i="65" s="1"/>
  <c r="AL14" i="65"/>
  <c r="AL15" i="65"/>
  <c r="AL16" i="65"/>
  <c r="AV16" i="65" s="1"/>
  <c r="AL17" i="65"/>
  <c r="AV17" i="65" s="1"/>
  <c r="AL18" i="65"/>
  <c r="AV18" i="65" s="1"/>
  <c r="AL19" i="65"/>
  <c r="AL20" i="65"/>
  <c r="AV20" i="65" s="1"/>
  <c r="AL21" i="65"/>
  <c r="AV21" i="65" s="1"/>
  <c r="AL22" i="65"/>
  <c r="AV22" i="65" s="1"/>
  <c r="AL23" i="65"/>
  <c r="AV23" i="65" s="1"/>
  <c r="AL24" i="65"/>
  <c r="AV24" i="65" s="1"/>
  <c r="AL25" i="65"/>
  <c r="AV25" i="65" s="1"/>
  <c r="AL26" i="65"/>
  <c r="AL27" i="65"/>
  <c r="AV27" i="65" s="1"/>
  <c r="AL28" i="65"/>
  <c r="AV28" i="65" s="1"/>
  <c r="AL29" i="65"/>
  <c r="AV29" i="65" s="1"/>
  <c r="AL30" i="65"/>
  <c r="AV30" i="65" s="1"/>
  <c r="AL31" i="65"/>
  <c r="AV31" i="65" s="1"/>
  <c r="AL32" i="65"/>
  <c r="AV32" i="65" s="1"/>
  <c r="AL37" i="65"/>
  <c r="AV37" i="65" s="1"/>
  <c r="AL36" i="65"/>
  <c r="AV36" i="65" s="1"/>
  <c r="AL35" i="65"/>
  <c r="AV35" i="65" s="1"/>
  <c r="AL34" i="65"/>
  <c r="AV34" i="65" s="1"/>
  <c r="AP7" i="73" l="1"/>
  <c r="AQ7" i="73"/>
  <c r="AP9" i="73"/>
  <c r="AR9" i="73"/>
  <c r="AQ9" i="73"/>
  <c r="AR26" i="73"/>
  <c r="AP26" i="73"/>
  <c r="AQ26" i="73"/>
  <c r="AR13" i="73"/>
  <c r="AQ13" i="73"/>
  <c r="AP13" i="73"/>
  <c r="AP30" i="73"/>
  <c r="AR30" i="73"/>
  <c r="AQ30" i="73"/>
  <c r="AQ17" i="73"/>
  <c r="AR17" i="73"/>
  <c r="AP17" i="73"/>
  <c r="AQ21" i="73"/>
  <c r="AP21" i="73"/>
  <c r="AR21" i="73"/>
  <c r="AR8" i="73"/>
  <c r="AP8" i="73"/>
  <c r="AQ8" i="73"/>
  <c r="AR16" i="73"/>
  <c r="AP16" i="73"/>
  <c r="AQ16" i="73"/>
  <c r="AR20" i="73"/>
  <c r="AP20" i="73"/>
  <c r="AQ20" i="73"/>
  <c r="AP12" i="73"/>
  <c r="AQ12" i="73"/>
  <c r="AR12" i="73"/>
  <c r="AR24" i="73"/>
  <c r="AP24" i="73"/>
  <c r="AQ24" i="73"/>
  <c r="AP11" i="73"/>
  <c r="AQ11" i="73"/>
  <c r="AR11" i="73"/>
  <c r="AP28" i="73"/>
  <c r="AQ28" i="73"/>
  <c r="AR28" i="73"/>
  <c r="AP15" i="73"/>
  <c r="AQ15" i="73"/>
  <c r="AR15" i="73"/>
  <c r="AP29" i="73"/>
  <c r="AR29" i="73"/>
  <c r="AQ29" i="73"/>
  <c r="AP19" i="73"/>
  <c r="AQ19" i="73"/>
  <c r="AR19" i="73"/>
  <c r="AR25" i="73"/>
  <c r="AP25" i="73"/>
  <c r="AQ25" i="73"/>
  <c r="AP23" i="73"/>
  <c r="AQ23" i="73"/>
  <c r="AR23" i="73"/>
  <c r="AR10" i="73"/>
  <c r="AP10" i="73"/>
  <c r="AQ10" i="73"/>
  <c r="AP27" i="73"/>
  <c r="AQ27" i="73"/>
  <c r="AR27" i="73"/>
  <c r="AP14" i="73"/>
  <c r="AR14" i="73"/>
  <c r="AQ14" i="73"/>
  <c r="AR18" i="73"/>
  <c r="AP18" i="73"/>
  <c r="AQ18" i="73"/>
  <c r="AP22" i="73"/>
  <c r="AR22" i="73"/>
  <c r="AQ22" i="73"/>
  <c r="BG52" i="79"/>
  <c r="BE24" i="76"/>
  <c r="BF24" i="76"/>
  <c r="BG24" i="76"/>
  <c r="BH24" i="76"/>
  <c r="BI24" i="76"/>
  <c r="BJ24" i="76"/>
  <c r="BD24" i="76"/>
  <c r="AW36" i="66"/>
  <c r="AX36" i="66"/>
  <c r="AY36" i="66"/>
  <c r="AV36" i="66"/>
  <c r="AZ36" i="66"/>
  <c r="AZ58" i="66"/>
  <c r="AW58" i="66"/>
  <c r="AX58" i="66"/>
  <c r="AY58" i="66"/>
  <c r="AV58" i="66"/>
  <c r="AW26" i="66"/>
  <c r="AX26" i="66"/>
  <c r="AZ26" i="66"/>
  <c r="AY26" i="66"/>
  <c r="AV26" i="66"/>
  <c r="AV41" i="66"/>
  <c r="AZ41" i="66"/>
  <c r="AW41" i="66"/>
  <c r="AX41" i="66"/>
  <c r="AY41" i="66"/>
  <c r="AY42" i="66"/>
  <c r="AV42" i="66"/>
  <c r="AZ42" i="66"/>
  <c r="AW42" i="66"/>
  <c r="AX42" i="66"/>
  <c r="AX57" i="66"/>
  <c r="AY57" i="66"/>
  <c r="AV57" i="66"/>
  <c r="AZ57" i="66"/>
  <c r="AW57" i="66"/>
  <c r="AZ74" i="66"/>
  <c r="AW74" i="66"/>
  <c r="AX74" i="66"/>
  <c r="AY74" i="66"/>
  <c r="AV74" i="66"/>
  <c r="AV25" i="66"/>
  <c r="AZ25" i="66"/>
  <c r="AW25" i="66"/>
  <c r="AX25" i="66"/>
  <c r="AY25" i="66"/>
  <c r="AW44" i="66"/>
  <c r="AX44" i="66"/>
  <c r="AY44" i="66"/>
  <c r="AZ44" i="66"/>
  <c r="AV44" i="66"/>
  <c r="AT15" i="79"/>
  <c r="BA15" i="79"/>
  <c r="AN11" i="75"/>
  <c r="AO11" i="75"/>
  <c r="AP11" i="75"/>
  <c r="AQ11" i="75"/>
  <c r="AR11" i="75"/>
  <c r="AO20" i="75"/>
  <c r="AP20" i="75"/>
  <c r="AQ20" i="75"/>
  <c r="AR20" i="75"/>
  <c r="AN20" i="75"/>
  <c r="AN25" i="75"/>
  <c r="AO25" i="75"/>
  <c r="AP25" i="75"/>
  <c r="AQ25" i="75"/>
  <c r="AR25" i="75"/>
  <c r="BA23" i="75"/>
  <c r="BB23" i="75"/>
  <c r="BC23" i="75"/>
  <c r="AV23" i="75"/>
  <c r="AW23" i="75"/>
  <c r="AX23" i="75"/>
  <c r="AY23" i="75"/>
  <c r="AZ23" i="75"/>
  <c r="BA16" i="75"/>
  <c r="BB16" i="75"/>
  <c r="BC16" i="75"/>
  <c r="AV16" i="75"/>
  <c r="AW16" i="75"/>
  <c r="AX16" i="75"/>
  <c r="AY16" i="75"/>
  <c r="AZ16" i="75"/>
  <c r="BA25" i="75"/>
  <c r="BB25" i="75"/>
  <c r="BC25" i="75"/>
  <c r="AV25" i="75"/>
  <c r="AW25" i="75"/>
  <c r="AX25" i="75"/>
  <c r="AY25" i="75"/>
  <c r="AZ25" i="75"/>
  <c r="AU14" i="76"/>
  <c r="AV14" i="76"/>
  <c r="AW14" i="76"/>
  <c r="AX14" i="76"/>
  <c r="AY14" i="76"/>
  <c r="AZ14" i="76"/>
  <c r="BH11" i="76"/>
  <c r="BI11" i="76"/>
  <c r="BJ11" i="76"/>
  <c r="BD11" i="76"/>
  <c r="BE11" i="76"/>
  <c r="BF11" i="76"/>
  <c r="BG11" i="76"/>
  <c r="BI20" i="76"/>
  <c r="BJ20" i="76"/>
  <c r="BD20" i="76"/>
  <c r="BE20" i="76"/>
  <c r="BF20" i="76"/>
  <c r="BG20" i="76"/>
  <c r="BH20" i="76"/>
  <c r="BJ29" i="76"/>
  <c r="BD29" i="76"/>
  <c r="BE29" i="76"/>
  <c r="BF29" i="76"/>
  <c r="BG29" i="76"/>
  <c r="BH29" i="76"/>
  <c r="BI29" i="76"/>
  <c r="BE8" i="76"/>
  <c r="BF8" i="76"/>
  <c r="BG8" i="76"/>
  <c r="BH8" i="76"/>
  <c r="BI8" i="76"/>
  <c r="BJ8" i="76"/>
  <c r="BD8" i="76"/>
  <c r="BF17" i="76"/>
  <c r="BG17" i="76"/>
  <c r="BH17" i="76"/>
  <c r="BI17" i="76"/>
  <c r="BJ17" i="76"/>
  <c r="BD17" i="76"/>
  <c r="BE17" i="76"/>
  <c r="BG26" i="76"/>
  <c r="BH26" i="76"/>
  <c r="BI26" i="76"/>
  <c r="BJ26" i="76"/>
  <c r="BD26" i="76"/>
  <c r="BE26" i="76"/>
  <c r="BF26" i="76"/>
  <c r="AX33" i="66"/>
  <c r="AY33" i="66"/>
  <c r="AV33" i="66"/>
  <c r="AZ33" i="66"/>
  <c r="AW33" i="66"/>
  <c r="AW20" i="66"/>
  <c r="AX20" i="66"/>
  <c r="AY20" i="66"/>
  <c r="AV20" i="66"/>
  <c r="AZ20" i="66"/>
  <c r="AW35" i="66"/>
  <c r="AX35" i="66"/>
  <c r="AY35" i="66"/>
  <c r="AV35" i="66"/>
  <c r="AZ35" i="66"/>
  <c r="AW50" i="66"/>
  <c r="AX50" i="66"/>
  <c r="AY50" i="66"/>
  <c r="AV50" i="66"/>
  <c r="AZ50" i="66"/>
  <c r="AY66" i="66"/>
  <c r="AV66" i="66"/>
  <c r="AZ66" i="66"/>
  <c r="AW66" i="66"/>
  <c r="AX66" i="66"/>
  <c r="AV34" i="66"/>
  <c r="AZ34" i="66"/>
  <c r="AW34" i="66"/>
  <c r="AX34" i="66"/>
  <c r="AY34" i="66"/>
  <c r="AZ68" i="66"/>
  <c r="AW68" i="66"/>
  <c r="AV68" i="66"/>
  <c r="AX68" i="66"/>
  <c r="AY68" i="66"/>
  <c r="AV12" i="66"/>
  <c r="AW12" i="66"/>
  <c r="AX12" i="66"/>
  <c r="AY12" i="66"/>
  <c r="AZ12" i="66"/>
  <c r="AN8" i="75"/>
  <c r="AO8" i="75"/>
  <c r="AP8" i="75"/>
  <c r="AQ8" i="75"/>
  <c r="AR8" i="75"/>
  <c r="AU9" i="76"/>
  <c r="AV9" i="76"/>
  <c r="AW9" i="76"/>
  <c r="AX9" i="76"/>
  <c r="AY9" i="76"/>
  <c r="AZ9" i="76"/>
  <c r="AP23" i="75"/>
  <c r="AQ23" i="75"/>
  <c r="AR23" i="75"/>
  <c r="AN23" i="75"/>
  <c r="AO23" i="75"/>
  <c r="AU24" i="76"/>
  <c r="AV24" i="76"/>
  <c r="AW24" i="76"/>
  <c r="AX24" i="76"/>
  <c r="AY24" i="76"/>
  <c r="AZ24" i="76"/>
  <c r="BD23" i="76"/>
  <c r="BE23" i="76"/>
  <c r="BF23" i="76"/>
  <c r="BG23" i="76"/>
  <c r="BH23" i="76"/>
  <c r="BI23" i="76"/>
  <c r="BJ23" i="76"/>
  <c r="AX19" i="66"/>
  <c r="AY19" i="66"/>
  <c r="AV19" i="66"/>
  <c r="AZ19" i="66"/>
  <c r="AW19" i="66"/>
  <c r="AV14" i="66"/>
  <c r="AY14" i="66"/>
  <c r="AZ14" i="66"/>
  <c r="AX14" i="66"/>
  <c r="AY77" i="66"/>
  <c r="AZ77" i="66"/>
  <c r="AV77" i="66"/>
  <c r="AW77" i="66"/>
  <c r="AX77" i="66"/>
  <c r="AY71" i="66"/>
  <c r="AV71" i="66"/>
  <c r="AZ71" i="66"/>
  <c r="AW71" i="66"/>
  <c r="AX71" i="66"/>
  <c r="AZ46" i="66"/>
  <c r="AW46" i="66"/>
  <c r="AX46" i="66"/>
  <c r="AY46" i="66"/>
  <c r="AV46" i="66"/>
  <c r="AX63" i="66"/>
  <c r="AY63" i="66"/>
  <c r="AV63" i="66"/>
  <c r="AZ63" i="66"/>
  <c r="AW63" i="66"/>
  <c r="AX47" i="66"/>
  <c r="AY47" i="66"/>
  <c r="AV47" i="66"/>
  <c r="AZ47" i="66"/>
  <c r="AW47" i="66"/>
  <c r="AV28" i="66"/>
  <c r="AW28" i="66"/>
  <c r="AX28" i="66"/>
  <c r="AY28" i="66"/>
  <c r="AZ28" i="66"/>
  <c r="AO7" i="75"/>
  <c r="AP7" i="75"/>
  <c r="AQ7" i="75"/>
  <c r="AN7" i="75"/>
  <c r="AR7" i="75"/>
  <c r="AN19" i="75"/>
  <c r="AO19" i="75"/>
  <c r="AP19" i="75"/>
  <c r="AQ19" i="75"/>
  <c r="AR19" i="75"/>
  <c r="AO28" i="75"/>
  <c r="AP28" i="75"/>
  <c r="AQ28" i="75"/>
  <c r="AR28" i="75"/>
  <c r="AN28" i="75"/>
  <c r="AN16" i="75"/>
  <c r="AO16" i="75"/>
  <c r="AP16" i="75"/>
  <c r="AQ16" i="75"/>
  <c r="AR16" i="75"/>
  <c r="AR21" i="75"/>
  <c r="AN21" i="75"/>
  <c r="AO21" i="75"/>
  <c r="AP21" i="75"/>
  <c r="AQ21" i="75"/>
  <c r="BA14" i="75"/>
  <c r="BB14" i="75"/>
  <c r="BC14" i="75"/>
  <c r="AV14" i="75"/>
  <c r="AW14" i="75"/>
  <c r="AX14" i="75"/>
  <c r="AY14" i="75"/>
  <c r="AZ14" i="75"/>
  <c r="BA28" i="75"/>
  <c r="BB28" i="75"/>
  <c r="BC28" i="75"/>
  <c r="AV28" i="75"/>
  <c r="AW28" i="75"/>
  <c r="AX28" i="75"/>
  <c r="AY28" i="75"/>
  <c r="AZ28" i="75"/>
  <c r="AU8" i="76"/>
  <c r="AV8" i="76"/>
  <c r="AW8" i="76"/>
  <c r="AX8" i="76"/>
  <c r="AY8" i="76"/>
  <c r="AZ8" i="76"/>
  <c r="AU17" i="76"/>
  <c r="AV17" i="76"/>
  <c r="AW17" i="76"/>
  <c r="AX17" i="76"/>
  <c r="AY17" i="76"/>
  <c r="AZ17" i="76"/>
  <c r="AU26" i="76"/>
  <c r="AV26" i="76"/>
  <c r="AW26" i="76"/>
  <c r="AX26" i="76"/>
  <c r="AY26" i="76"/>
  <c r="AZ26" i="76"/>
  <c r="BE16" i="76"/>
  <c r="BF16" i="76"/>
  <c r="BG16" i="76"/>
  <c r="BH16" i="76"/>
  <c r="BI16" i="76"/>
  <c r="BJ16" i="76"/>
  <c r="BD16" i="76"/>
  <c r="BF25" i="76"/>
  <c r="BG25" i="76"/>
  <c r="BH25" i="76"/>
  <c r="BI25" i="76"/>
  <c r="BJ25" i="76"/>
  <c r="BD25" i="76"/>
  <c r="BE25" i="76"/>
  <c r="AY15" i="66"/>
  <c r="AV15" i="66"/>
  <c r="AZ15" i="66"/>
  <c r="AW15" i="66"/>
  <c r="AX15" i="66"/>
  <c r="AW27" i="66"/>
  <c r="AZ27" i="66"/>
  <c r="AX27" i="66"/>
  <c r="AY27" i="66"/>
  <c r="AV27" i="66"/>
  <c r="AW48" i="66"/>
  <c r="AX48" i="66"/>
  <c r="AY48" i="66"/>
  <c r="AV48" i="66"/>
  <c r="AZ48" i="66"/>
  <c r="AY55" i="66"/>
  <c r="AV55" i="66"/>
  <c r="AZ55" i="66"/>
  <c r="AW55" i="66"/>
  <c r="AX55" i="66"/>
  <c r="AY76" i="66"/>
  <c r="AV76" i="66"/>
  <c r="AZ76" i="66"/>
  <c r="AW76" i="66"/>
  <c r="AX76" i="66"/>
  <c r="AV21" i="66"/>
  <c r="AZ21" i="66"/>
  <c r="AW21" i="66"/>
  <c r="AX21" i="66"/>
  <c r="AY21" i="66"/>
  <c r="AV69" i="66"/>
  <c r="AZ69" i="66"/>
  <c r="AW69" i="66"/>
  <c r="AX69" i="66"/>
  <c r="AY69" i="66"/>
  <c r="AV60" i="66"/>
  <c r="AW60" i="66"/>
  <c r="AX60" i="66"/>
  <c r="AY60" i="66"/>
  <c r="AZ60" i="66"/>
  <c r="AU12" i="76"/>
  <c r="AV12" i="76"/>
  <c r="AW12" i="76"/>
  <c r="AX12" i="76"/>
  <c r="AZ12" i="76"/>
  <c r="AY12" i="76"/>
  <c r="BD15" i="76"/>
  <c r="BE15" i="76"/>
  <c r="BF15" i="76"/>
  <c r="BG15" i="76"/>
  <c r="BH15" i="76"/>
  <c r="BI15" i="76"/>
  <c r="BJ15" i="76"/>
  <c r="BA9" i="75"/>
  <c r="BB9" i="75"/>
  <c r="BC9" i="75"/>
  <c r="AV9" i="75"/>
  <c r="AW9" i="75"/>
  <c r="AX9" i="75"/>
  <c r="AY9" i="75"/>
  <c r="AZ9" i="75"/>
  <c r="AO12" i="75"/>
  <c r="AP12" i="75"/>
  <c r="AQ12" i="75"/>
  <c r="AR12" i="75"/>
  <c r="AN12" i="75"/>
  <c r="BA12" i="75"/>
  <c r="BB12" i="75"/>
  <c r="BC12" i="75"/>
  <c r="AV12" i="75"/>
  <c r="AW12" i="75"/>
  <c r="AX12" i="75"/>
  <c r="AY12" i="75"/>
  <c r="AZ12" i="75"/>
  <c r="AU27" i="76"/>
  <c r="AV27" i="76"/>
  <c r="AW27" i="76"/>
  <c r="AX27" i="76"/>
  <c r="AY27" i="76"/>
  <c r="AZ27" i="76"/>
  <c r="BF9" i="76"/>
  <c r="BG9" i="76"/>
  <c r="BH9" i="76"/>
  <c r="BI9" i="76"/>
  <c r="BJ9" i="76"/>
  <c r="BD9" i="76"/>
  <c r="BE9" i="76"/>
  <c r="BG18" i="76"/>
  <c r="BH18" i="76"/>
  <c r="BI18" i="76"/>
  <c r="BJ18" i="76"/>
  <c r="BD18" i="76"/>
  <c r="BE18" i="76"/>
  <c r="BF18" i="76"/>
  <c r="AY30" i="66"/>
  <c r="AV30" i="66"/>
  <c r="AZ30" i="66"/>
  <c r="AW30" i="66"/>
  <c r="AX30" i="66"/>
  <c r="AW40" i="66"/>
  <c r="AX40" i="66"/>
  <c r="AY40" i="66"/>
  <c r="AV40" i="66"/>
  <c r="AZ40" i="66"/>
  <c r="AY11" i="66"/>
  <c r="AV11" i="66"/>
  <c r="AZ11" i="66"/>
  <c r="AW11" i="66"/>
  <c r="AX11" i="66"/>
  <c r="AX59" i="66"/>
  <c r="AY59" i="66"/>
  <c r="AV59" i="66"/>
  <c r="AZ59" i="66"/>
  <c r="AW59" i="66"/>
  <c r="AY45" i="66"/>
  <c r="AV45" i="66"/>
  <c r="AX45" i="66"/>
  <c r="AZ45" i="66"/>
  <c r="AW45" i="66"/>
  <c r="AV53" i="66"/>
  <c r="AZ53" i="66"/>
  <c r="AW53" i="66"/>
  <c r="AX53" i="66"/>
  <c r="AY53" i="66"/>
  <c r="AW56" i="66"/>
  <c r="AX56" i="66"/>
  <c r="AY56" i="66"/>
  <c r="AV56" i="66"/>
  <c r="AZ56" i="66"/>
  <c r="AY78" i="66"/>
  <c r="AV78" i="66"/>
  <c r="AW78" i="66"/>
  <c r="AX78" i="66"/>
  <c r="AZ78" i="66"/>
  <c r="AV29" i="66"/>
  <c r="AZ29" i="66"/>
  <c r="AW29" i="66"/>
  <c r="AX29" i="66"/>
  <c r="AY29" i="66"/>
  <c r="AV49" i="66"/>
  <c r="AZ49" i="66"/>
  <c r="AW49" i="66"/>
  <c r="AX49" i="66"/>
  <c r="AY49" i="66"/>
  <c r="AY75" i="66"/>
  <c r="AV75" i="66"/>
  <c r="AZ75" i="66"/>
  <c r="AX75" i="66"/>
  <c r="AW75" i="66"/>
  <c r="AN27" i="75"/>
  <c r="AO27" i="75"/>
  <c r="AP27" i="75"/>
  <c r="AQ27" i="75"/>
  <c r="AR27" i="75"/>
  <c r="AU18" i="76"/>
  <c r="AV18" i="76"/>
  <c r="AW18" i="76"/>
  <c r="AX18" i="76"/>
  <c r="AZ18" i="76"/>
  <c r="AY18" i="76"/>
  <c r="AN9" i="75"/>
  <c r="AO9" i="75"/>
  <c r="AP9" i="75"/>
  <c r="AQ9" i="75"/>
  <c r="AR9" i="75"/>
  <c r="BD22" i="76"/>
  <c r="BE22" i="76"/>
  <c r="BF22" i="76"/>
  <c r="BG22" i="76"/>
  <c r="BH22" i="76"/>
  <c r="BI22" i="76"/>
  <c r="BJ22" i="76"/>
  <c r="AN17" i="75"/>
  <c r="AO17" i="75"/>
  <c r="AP17" i="75"/>
  <c r="AQ17" i="75"/>
  <c r="AR17" i="75"/>
  <c r="BA24" i="75"/>
  <c r="BB24" i="75"/>
  <c r="BC24" i="75"/>
  <c r="AV24" i="75"/>
  <c r="AW24" i="75"/>
  <c r="AX24" i="75"/>
  <c r="AY24" i="75"/>
  <c r="AZ24" i="75"/>
  <c r="BA21" i="75"/>
  <c r="BB21" i="75"/>
  <c r="BC21" i="75"/>
  <c r="AV21" i="75"/>
  <c r="AW21" i="75"/>
  <c r="AX21" i="75"/>
  <c r="AY21" i="75"/>
  <c r="AZ21" i="75"/>
  <c r="AU10" i="76"/>
  <c r="AV10" i="76"/>
  <c r="AW10" i="76"/>
  <c r="AX10" i="76"/>
  <c r="AY10" i="76"/>
  <c r="AZ10" i="76"/>
  <c r="AQ10" i="75"/>
  <c r="AR10" i="75"/>
  <c r="AN10" i="75"/>
  <c r="AO10" i="75"/>
  <c r="AP10" i="75"/>
  <c r="BA15" i="75"/>
  <c r="BB15" i="75"/>
  <c r="BC15" i="75"/>
  <c r="AV15" i="75"/>
  <c r="AW15" i="75"/>
  <c r="AX15" i="75"/>
  <c r="AY15" i="75"/>
  <c r="AZ15" i="75"/>
  <c r="BA8" i="75"/>
  <c r="BB8" i="75"/>
  <c r="BC8" i="75"/>
  <c r="AV8" i="75"/>
  <c r="AW8" i="75"/>
  <c r="AX8" i="75"/>
  <c r="AY8" i="75"/>
  <c r="AZ8" i="75"/>
  <c r="BA17" i="75"/>
  <c r="BB17" i="75"/>
  <c r="BC17" i="75"/>
  <c r="AV17" i="75"/>
  <c r="AW17" i="75"/>
  <c r="AX17" i="75"/>
  <c r="AY17" i="75"/>
  <c r="AZ17" i="75"/>
  <c r="BA26" i="75"/>
  <c r="BB26" i="75"/>
  <c r="BC26" i="75"/>
  <c r="AV26" i="75"/>
  <c r="AW26" i="75"/>
  <c r="AX26" i="75"/>
  <c r="AY26" i="75"/>
  <c r="AZ26" i="75"/>
  <c r="AU11" i="76"/>
  <c r="AV11" i="76"/>
  <c r="AW11" i="76"/>
  <c r="AX11" i="76"/>
  <c r="AZ11" i="76"/>
  <c r="AY11" i="76"/>
  <c r="AU20" i="76"/>
  <c r="AV20" i="76"/>
  <c r="AW20" i="76"/>
  <c r="AX20" i="76"/>
  <c r="AZ20" i="76"/>
  <c r="AY20" i="76"/>
  <c r="AU29" i="76"/>
  <c r="AV29" i="76"/>
  <c r="AW29" i="76"/>
  <c r="AX29" i="76"/>
  <c r="AZ29" i="76"/>
  <c r="AY29" i="76"/>
  <c r="BE7" i="76"/>
  <c r="BF7" i="76"/>
  <c r="BG7" i="76"/>
  <c r="BH7" i="76"/>
  <c r="BI7" i="76"/>
  <c r="BJ7" i="76"/>
  <c r="BD7" i="76"/>
  <c r="BH19" i="76"/>
  <c r="BI19" i="76"/>
  <c r="BJ19" i="76"/>
  <c r="BD19" i="76"/>
  <c r="BE19" i="76"/>
  <c r="BF19" i="76"/>
  <c r="BG19" i="76"/>
  <c r="BI28" i="76"/>
  <c r="BJ28" i="76"/>
  <c r="BD28" i="76"/>
  <c r="BE28" i="76"/>
  <c r="BF28" i="76"/>
  <c r="BG28" i="76"/>
  <c r="BH28" i="76"/>
  <c r="AV17" i="66"/>
  <c r="AZ17" i="66"/>
  <c r="AW17" i="66"/>
  <c r="AX17" i="66"/>
  <c r="AY17" i="66"/>
  <c r="AZ24" i="66"/>
  <c r="AW24" i="66"/>
  <c r="AX24" i="66"/>
  <c r="AY24" i="66"/>
  <c r="AV24" i="66"/>
  <c r="AW32" i="66"/>
  <c r="AX32" i="66"/>
  <c r="AY32" i="66"/>
  <c r="AV32" i="66"/>
  <c r="AZ32" i="66"/>
  <c r="AY54" i="66"/>
  <c r="AV54" i="66"/>
  <c r="AZ54" i="66"/>
  <c r="AW54" i="66"/>
  <c r="AX54" i="66"/>
  <c r="AX39" i="66"/>
  <c r="AY39" i="66"/>
  <c r="AV39" i="66"/>
  <c r="AZ39" i="66"/>
  <c r="AW39" i="66"/>
  <c r="AV61" i="66"/>
  <c r="AZ61" i="66"/>
  <c r="AW61" i="66"/>
  <c r="AX61" i="66"/>
  <c r="AY61" i="66"/>
  <c r="AY38" i="66"/>
  <c r="AV38" i="66"/>
  <c r="AZ38" i="66"/>
  <c r="AW38" i="66"/>
  <c r="AX38" i="66"/>
  <c r="AV22" i="66"/>
  <c r="AZ22" i="66"/>
  <c r="AY22" i="66"/>
  <c r="AW22" i="66"/>
  <c r="AX22" i="66"/>
  <c r="AQ18" i="75"/>
  <c r="AR18" i="75"/>
  <c r="AN18" i="75"/>
  <c r="AO18" i="75"/>
  <c r="AP18" i="75"/>
  <c r="AU15" i="76"/>
  <c r="AV15" i="76"/>
  <c r="AW15" i="76"/>
  <c r="AX15" i="76"/>
  <c r="AY15" i="76"/>
  <c r="AZ15" i="76"/>
  <c r="BG10" i="76"/>
  <c r="BH10" i="76"/>
  <c r="BI10" i="76"/>
  <c r="BJ10" i="76"/>
  <c r="BD10" i="76"/>
  <c r="BE10" i="76"/>
  <c r="BF10" i="76"/>
  <c r="AQ26" i="75"/>
  <c r="AR26" i="75"/>
  <c r="AN26" i="75"/>
  <c r="AO26" i="75"/>
  <c r="AP26" i="75"/>
  <c r="BA19" i="75"/>
  <c r="BB19" i="75"/>
  <c r="BC19" i="75"/>
  <c r="AV19" i="75"/>
  <c r="AW19" i="75"/>
  <c r="AX19" i="75"/>
  <c r="AY19" i="75"/>
  <c r="AZ19" i="75"/>
  <c r="AP15" i="75"/>
  <c r="AQ15" i="75"/>
  <c r="AR15" i="75"/>
  <c r="AN15" i="75"/>
  <c r="AO15" i="75"/>
  <c r="AN24" i="75"/>
  <c r="AO24" i="75"/>
  <c r="AP24" i="75"/>
  <c r="AQ24" i="75"/>
  <c r="AR24" i="75"/>
  <c r="AN29" i="75"/>
  <c r="AO29" i="75"/>
  <c r="AP29" i="75"/>
  <c r="AQ29" i="75"/>
  <c r="AR29" i="75"/>
  <c r="BA22" i="75"/>
  <c r="BB22" i="75"/>
  <c r="BC22" i="75"/>
  <c r="AV22" i="75"/>
  <c r="AW22" i="75"/>
  <c r="AX22" i="75"/>
  <c r="AY22" i="75"/>
  <c r="AZ22" i="75"/>
  <c r="BA27" i="75"/>
  <c r="BB27" i="75"/>
  <c r="BC27" i="75"/>
  <c r="AV27" i="75"/>
  <c r="AW27" i="75"/>
  <c r="AX27" i="75"/>
  <c r="AY27" i="75"/>
  <c r="AZ27" i="75"/>
  <c r="BA20" i="75"/>
  <c r="BB20" i="75"/>
  <c r="BC20" i="75"/>
  <c r="AV20" i="75"/>
  <c r="AW20" i="75"/>
  <c r="AX20" i="75"/>
  <c r="AY20" i="75"/>
  <c r="AZ20" i="75"/>
  <c r="BA29" i="75"/>
  <c r="BB29" i="75"/>
  <c r="BC29" i="75"/>
  <c r="AV29" i="75"/>
  <c r="AW29" i="75"/>
  <c r="AX29" i="75"/>
  <c r="AY29" i="75"/>
  <c r="AZ29" i="75"/>
  <c r="BA10" i="75"/>
  <c r="BB10" i="75"/>
  <c r="BC10" i="75"/>
  <c r="AV10" i="75"/>
  <c r="AW10" i="75"/>
  <c r="AX10" i="75"/>
  <c r="AY10" i="75"/>
  <c r="AZ10" i="75"/>
  <c r="AU13" i="76"/>
  <c r="AV13" i="76"/>
  <c r="AW13" i="76"/>
  <c r="AX13" i="76"/>
  <c r="AZ13" i="76"/>
  <c r="AY13" i="76"/>
  <c r="AU22" i="76"/>
  <c r="AV22" i="76"/>
  <c r="AW22" i="76"/>
  <c r="AX22" i="76"/>
  <c r="AY22" i="76"/>
  <c r="AZ22" i="76"/>
  <c r="AU23" i="76"/>
  <c r="AV23" i="76"/>
  <c r="AW23" i="76"/>
  <c r="AX23" i="76"/>
  <c r="AY23" i="76"/>
  <c r="AZ23" i="76"/>
  <c r="BI12" i="76"/>
  <c r="BJ12" i="76"/>
  <c r="BD12" i="76"/>
  <c r="BE12" i="76"/>
  <c r="BF12" i="76"/>
  <c r="BG12" i="76"/>
  <c r="BH12" i="76"/>
  <c r="BJ21" i="76"/>
  <c r="BD21" i="76"/>
  <c r="BE21" i="76"/>
  <c r="BF21" i="76"/>
  <c r="BG21" i="76"/>
  <c r="BH21" i="76"/>
  <c r="BI21" i="76"/>
  <c r="AX52" i="66"/>
  <c r="AY52" i="66"/>
  <c r="AV52" i="66"/>
  <c r="AZ52" i="66"/>
  <c r="AW52" i="66"/>
  <c r="AZ10" i="66"/>
  <c r="AW10" i="66"/>
  <c r="AX10" i="66"/>
  <c r="AY10" i="66"/>
  <c r="AV10" i="66"/>
  <c r="AV73" i="66"/>
  <c r="AY73" i="66"/>
  <c r="AW73" i="66"/>
  <c r="AZ73" i="66"/>
  <c r="AX73" i="66"/>
  <c r="AV67" i="66"/>
  <c r="AZ67" i="66"/>
  <c r="AW67" i="66"/>
  <c r="AX67" i="66"/>
  <c r="AY67" i="66"/>
  <c r="AV13" i="66"/>
  <c r="AZ13" i="66"/>
  <c r="AW13" i="66"/>
  <c r="AX13" i="66"/>
  <c r="AY13" i="66"/>
  <c r="AZ70" i="66"/>
  <c r="AW70" i="66"/>
  <c r="AX70" i="66"/>
  <c r="AY70" i="66"/>
  <c r="AV70" i="66"/>
  <c r="AZ51" i="66"/>
  <c r="AW51" i="66"/>
  <c r="AX51" i="66"/>
  <c r="AY51" i="66"/>
  <c r="AV51" i="66"/>
  <c r="AZ18" i="66"/>
  <c r="AW18" i="66"/>
  <c r="AX18" i="66"/>
  <c r="AV18" i="66"/>
  <c r="AY18" i="66"/>
  <c r="BA18" i="75"/>
  <c r="BB18" i="75"/>
  <c r="BC18" i="75"/>
  <c r="AV18" i="75"/>
  <c r="AW18" i="75"/>
  <c r="AX18" i="75"/>
  <c r="AY18" i="75"/>
  <c r="AZ18" i="75"/>
  <c r="AU21" i="76"/>
  <c r="AV21" i="76"/>
  <c r="AW21" i="76"/>
  <c r="AX21" i="76"/>
  <c r="AY21" i="76"/>
  <c r="AZ21" i="76"/>
  <c r="BH27" i="76"/>
  <c r="BI27" i="76"/>
  <c r="BJ27" i="76"/>
  <c r="BD27" i="76"/>
  <c r="BE27" i="76"/>
  <c r="BF27" i="76"/>
  <c r="BG27" i="76"/>
  <c r="BJ13" i="76"/>
  <c r="BD13" i="76"/>
  <c r="BE13" i="76"/>
  <c r="BF13" i="76"/>
  <c r="BG13" i="76"/>
  <c r="BH13" i="76"/>
  <c r="BI13" i="76"/>
  <c r="AN14" i="75"/>
  <c r="AO14" i="75"/>
  <c r="AP14" i="75"/>
  <c r="AQ14" i="75"/>
  <c r="AR14" i="75"/>
  <c r="BB7" i="75"/>
  <c r="BC7" i="75"/>
  <c r="AV7" i="75"/>
  <c r="AW7" i="75"/>
  <c r="AX7" i="75"/>
  <c r="AY7" i="75"/>
  <c r="AZ7" i="75"/>
  <c r="BA7" i="75"/>
  <c r="BH64" i="79"/>
  <c r="U10" i="70"/>
  <c r="BG64" i="79"/>
  <c r="AR13" i="75"/>
  <c r="AN13" i="75"/>
  <c r="AO13" i="75"/>
  <c r="AP13" i="75"/>
  <c r="AQ13" i="75"/>
  <c r="AN22" i="75"/>
  <c r="AO22" i="75"/>
  <c r="AP22" i="75"/>
  <c r="AQ22" i="75"/>
  <c r="AR22" i="75"/>
  <c r="BA11" i="75"/>
  <c r="BB11" i="75"/>
  <c r="BC11" i="75"/>
  <c r="AV11" i="75"/>
  <c r="AW11" i="75"/>
  <c r="AX11" i="75"/>
  <c r="AY11" i="75"/>
  <c r="AZ11" i="75"/>
  <c r="BA13" i="75"/>
  <c r="BB13" i="75"/>
  <c r="BC13" i="75"/>
  <c r="AV13" i="75"/>
  <c r="AW13" i="75"/>
  <c r="AX13" i="75"/>
  <c r="AY13" i="75"/>
  <c r="AZ13" i="75"/>
  <c r="AU7" i="76"/>
  <c r="AV7" i="76"/>
  <c r="AW7" i="76"/>
  <c r="AX7" i="76"/>
  <c r="AY7" i="76"/>
  <c r="AZ7" i="76"/>
  <c r="AU19" i="76"/>
  <c r="AV19" i="76"/>
  <c r="AW19" i="76"/>
  <c r="AX19" i="76"/>
  <c r="AY19" i="76"/>
  <c r="AZ19" i="76"/>
  <c r="AU28" i="76"/>
  <c r="AV28" i="76"/>
  <c r="AW28" i="76"/>
  <c r="AX28" i="76"/>
  <c r="AZ28" i="76"/>
  <c r="AY28" i="76"/>
  <c r="AU16" i="76"/>
  <c r="AV16" i="76"/>
  <c r="AW16" i="76"/>
  <c r="AX16" i="76"/>
  <c r="AZ16" i="76"/>
  <c r="AY16" i="76"/>
  <c r="AU25" i="76"/>
  <c r="AV25" i="76"/>
  <c r="AW25" i="76"/>
  <c r="AX25" i="76"/>
  <c r="AY25" i="76"/>
  <c r="AZ25" i="76"/>
  <c r="BD14" i="76"/>
  <c r="BE14" i="76"/>
  <c r="BF14" i="76"/>
  <c r="BG14" i="76"/>
  <c r="BH14" i="76"/>
  <c r="BI14" i="76"/>
  <c r="BJ14" i="76"/>
  <c r="AW23" i="66"/>
  <c r="AX23" i="66"/>
  <c r="AY23" i="66"/>
  <c r="AV23" i="66"/>
  <c r="AZ23" i="66"/>
  <c r="AW62" i="66"/>
  <c r="AX62" i="66"/>
  <c r="AY62" i="66"/>
  <c r="AV62" i="66"/>
  <c r="AZ62" i="66"/>
  <c r="AV43" i="66"/>
  <c r="AZ43" i="66"/>
  <c r="AW43" i="66"/>
  <c r="AY43" i="66"/>
  <c r="AX43" i="66"/>
  <c r="AV37" i="66"/>
  <c r="AZ37" i="66"/>
  <c r="AW37" i="66"/>
  <c r="AX37" i="66"/>
  <c r="AY37" i="66"/>
  <c r="AW16" i="66"/>
  <c r="AX16" i="66"/>
  <c r="AZ16" i="66"/>
  <c r="AY16" i="66"/>
  <c r="AV16" i="66"/>
  <c r="AV65" i="66"/>
  <c r="AZ65" i="66"/>
  <c r="AW65" i="66"/>
  <c r="AX65" i="66"/>
  <c r="AY65" i="66"/>
  <c r="AY64" i="66"/>
  <c r="AV64" i="66"/>
  <c r="AZ64" i="66"/>
  <c r="AW64" i="66"/>
  <c r="AX64" i="66"/>
  <c r="AX31" i="66"/>
  <c r="AY31" i="66"/>
  <c r="AV31" i="66"/>
  <c r="AZ31" i="66"/>
  <c r="AW31" i="66"/>
  <c r="AX72" i="66"/>
  <c r="AY72" i="66"/>
  <c r="AW72" i="66"/>
  <c r="AZ72" i="66"/>
  <c r="AV72" i="66"/>
  <c r="T44" i="67"/>
  <c r="Q44" i="67"/>
  <c r="U44" i="67"/>
  <c r="R44" i="67"/>
  <c r="V44" i="67"/>
  <c r="S44" i="67"/>
  <c r="AW9" i="66"/>
  <c r="AV9" i="66"/>
  <c r="AX9" i="66"/>
  <c r="AY9" i="66"/>
  <c r="AZ9" i="66"/>
  <c r="BE27" i="74"/>
  <c r="BI27" i="74"/>
  <c r="BM27" i="74"/>
  <c r="BF27" i="74"/>
  <c r="BJ27" i="74"/>
  <c r="BN27" i="74"/>
  <c r="BC27" i="74"/>
  <c r="BG27" i="74"/>
  <c r="BK27" i="74"/>
  <c r="BO27" i="74"/>
  <c r="BD27" i="74"/>
  <c r="BH27" i="74"/>
  <c r="BL27" i="74"/>
  <c r="BC25" i="74"/>
  <c r="BG25" i="74"/>
  <c r="BK25" i="74"/>
  <c r="BO25" i="74"/>
  <c r="BD25" i="74"/>
  <c r="BH25" i="74"/>
  <c r="BL25" i="74"/>
  <c r="BE25" i="74"/>
  <c r="BI25" i="74"/>
  <c r="BM25" i="74"/>
  <c r="BF25" i="74"/>
  <c r="BJ25" i="74"/>
  <c r="BN25" i="74"/>
  <c r="BF7" i="74"/>
  <c r="BJ7" i="74"/>
  <c r="BN7" i="74"/>
  <c r="BG7" i="74"/>
  <c r="BK7" i="74"/>
  <c r="BO7" i="74"/>
  <c r="BD7" i="74"/>
  <c r="BH7" i="74"/>
  <c r="BL7" i="74"/>
  <c r="BC7" i="74"/>
  <c r="BE7" i="74"/>
  <c r="BI7" i="74"/>
  <c r="BM7" i="74"/>
  <c r="BC21" i="74"/>
  <c r="BG21" i="74"/>
  <c r="BK21" i="74"/>
  <c r="BO21" i="74"/>
  <c r="BD21" i="74"/>
  <c r="BH21" i="74"/>
  <c r="BL21" i="74"/>
  <c r="BE21" i="74"/>
  <c r="BI21" i="74"/>
  <c r="BM21" i="74"/>
  <c r="BF21" i="74"/>
  <c r="BJ21" i="74"/>
  <c r="BN21" i="74"/>
  <c r="BF30" i="74"/>
  <c r="BJ30" i="74"/>
  <c r="BN30" i="74"/>
  <c r="BC30" i="74"/>
  <c r="BG30" i="74"/>
  <c r="BK30" i="74"/>
  <c r="BO30" i="74"/>
  <c r="BD30" i="74"/>
  <c r="BH30" i="74"/>
  <c r="BL30" i="74"/>
  <c r="BE30" i="74"/>
  <c r="BI30" i="74"/>
  <c r="BM30" i="74"/>
  <c r="BF14" i="74"/>
  <c r="BJ14" i="74"/>
  <c r="BN14" i="74"/>
  <c r="BC14" i="74"/>
  <c r="BG14" i="74"/>
  <c r="BK14" i="74"/>
  <c r="BO14" i="74"/>
  <c r="BD14" i="74"/>
  <c r="BH14" i="74"/>
  <c r="BL14" i="74"/>
  <c r="BE14" i="74"/>
  <c r="BI14" i="74"/>
  <c r="BM14" i="74"/>
  <c r="BC17" i="74"/>
  <c r="BG17" i="74"/>
  <c r="BK17" i="74"/>
  <c r="BO17" i="74"/>
  <c r="BD17" i="74"/>
  <c r="BH17" i="74"/>
  <c r="BL17" i="74"/>
  <c r="BE17" i="74"/>
  <c r="BI17" i="74"/>
  <c r="BM17" i="74"/>
  <c r="BF17" i="74"/>
  <c r="BJ17" i="74"/>
  <c r="BN17" i="74"/>
  <c r="BD16" i="74"/>
  <c r="BH16" i="74"/>
  <c r="BL16" i="74"/>
  <c r="BE16" i="74"/>
  <c r="BI16" i="74"/>
  <c r="BM16" i="74"/>
  <c r="BF16" i="74"/>
  <c r="BJ16" i="74"/>
  <c r="BN16" i="74"/>
  <c r="BC16" i="74"/>
  <c r="BG16" i="74"/>
  <c r="BK16" i="74"/>
  <c r="BO16" i="74"/>
  <c r="BE15" i="74"/>
  <c r="BI15" i="74"/>
  <c r="BM15" i="74"/>
  <c r="BF15" i="74"/>
  <c r="BJ15" i="74"/>
  <c r="BN15" i="74"/>
  <c r="BC15" i="74"/>
  <c r="BG15" i="74"/>
  <c r="BK15" i="74"/>
  <c r="BO15" i="74"/>
  <c r="BD15" i="74"/>
  <c r="BH15" i="74"/>
  <c r="BL15" i="74"/>
  <c r="BF22" i="74"/>
  <c r="BJ22" i="74"/>
  <c r="BN22" i="74"/>
  <c r="BC22" i="74"/>
  <c r="BG22" i="74"/>
  <c r="BK22" i="74"/>
  <c r="BO22" i="74"/>
  <c r="BD22" i="74"/>
  <c r="BH22" i="74"/>
  <c r="BL22" i="74"/>
  <c r="BE22" i="74"/>
  <c r="BI22" i="74"/>
  <c r="BM22" i="74"/>
  <c r="BE11" i="74"/>
  <c r="BI11" i="74"/>
  <c r="BM11" i="74"/>
  <c r="BF11" i="74"/>
  <c r="BJ11" i="74"/>
  <c r="BN11" i="74"/>
  <c r="BC11" i="74"/>
  <c r="BG11" i="74"/>
  <c r="BK11" i="74"/>
  <c r="BO11" i="74"/>
  <c r="BD11" i="74"/>
  <c r="BH11" i="74"/>
  <c r="BL11" i="74"/>
  <c r="BF18" i="74"/>
  <c r="BJ18" i="74"/>
  <c r="BN18" i="74"/>
  <c r="BC18" i="74"/>
  <c r="BG18" i="74"/>
  <c r="BK18" i="74"/>
  <c r="BO18" i="74"/>
  <c r="BD18" i="74"/>
  <c r="BH18" i="74"/>
  <c r="BL18" i="74"/>
  <c r="BE18" i="74"/>
  <c r="BI18" i="74"/>
  <c r="BM18" i="74"/>
  <c r="BD20" i="74"/>
  <c r="BH20" i="74"/>
  <c r="BL20" i="74"/>
  <c r="BE20" i="74"/>
  <c r="BI20" i="74"/>
  <c r="BM20" i="74"/>
  <c r="BF20" i="74"/>
  <c r="BJ20" i="74"/>
  <c r="BN20" i="74"/>
  <c r="BC20" i="74"/>
  <c r="BG20" i="74"/>
  <c r="BK20" i="74"/>
  <c r="BO20" i="74"/>
  <c r="BC29" i="74"/>
  <c r="BG29" i="74"/>
  <c r="BK29" i="74"/>
  <c r="BO29" i="74"/>
  <c r="BD29" i="74"/>
  <c r="BH29" i="74"/>
  <c r="BL29" i="74"/>
  <c r="BE29" i="74"/>
  <c r="BI29" i="74"/>
  <c r="BM29" i="74"/>
  <c r="BF29" i="74"/>
  <c r="BJ29" i="74"/>
  <c r="BN29" i="74"/>
  <c r="BE19" i="74"/>
  <c r="BI19" i="74"/>
  <c r="BM19" i="74"/>
  <c r="BF19" i="74"/>
  <c r="BJ19" i="74"/>
  <c r="BN19" i="74"/>
  <c r="BC19" i="74"/>
  <c r="BG19" i="74"/>
  <c r="BK19" i="74"/>
  <c r="BO19" i="74"/>
  <c r="BD19" i="74"/>
  <c r="BH19" i="74"/>
  <c r="BL19" i="74"/>
  <c r="BE23" i="74"/>
  <c r="BI23" i="74"/>
  <c r="BM23" i="74"/>
  <c r="BF23" i="74"/>
  <c r="BJ23" i="74"/>
  <c r="BN23" i="74"/>
  <c r="BC23" i="74"/>
  <c r="BG23" i="74"/>
  <c r="BK23" i="74"/>
  <c r="BO23" i="74"/>
  <c r="BD23" i="74"/>
  <c r="BH23" i="74"/>
  <c r="BL23" i="74"/>
  <c r="BF26" i="74"/>
  <c r="BJ26" i="74"/>
  <c r="BN26" i="74"/>
  <c r="BC26" i="74"/>
  <c r="BG26" i="74"/>
  <c r="BK26" i="74"/>
  <c r="BO26" i="74"/>
  <c r="BD26" i="74"/>
  <c r="BH26" i="74"/>
  <c r="BL26" i="74"/>
  <c r="BE26" i="74"/>
  <c r="BI26" i="74"/>
  <c r="BM26" i="74"/>
  <c r="BF10" i="74"/>
  <c r="BJ10" i="74"/>
  <c r="BN10" i="74"/>
  <c r="BC10" i="74"/>
  <c r="BG10" i="74"/>
  <c r="BK10" i="74"/>
  <c r="BO10" i="74"/>
  <c r="BD10" i="74"/>
  <c r="BH10" i="74"/>
  <c r="BL10" i="74"/>
  <c r="BE10" i="74"/>
  <c r="BI10" i="74"/>
  <c r="BM10" i="74"/>
  <c r="BC13" i="74"/>
  <c r="BG13" i="74"/>
  <c r="BK13" i="74"/>
  <c r="BO13" i="74"/>
  <c r="BD13" i="74"/>
  <c r="BH13" i="74"/>
  <c r="BL13" i="74"/>
  <c r="BE13" i="74"/>
  <c r="BI13" i="74"/>
  <c r="BM13" i="74"/>
  <c r="BF13" i="74"/>
  <c r="BJ13" i="74"/>
  <c r="BN13" i="74"/>
  <c r="BD28" i="74"/>
  <c r="BH28" i="74"/>
  <c r="BL28" i="74"/>
  <c r="BE28" i="74"/>
  <c r="BI28" i="74"/>
  <c r="BM28" i="74"/>
  <c r="BF28" i="74"/>
  <c r="BJ28" i="74"/>
  <c r="BN28" i="74"/>
  <c r="BC28" i="74"/>
  <c r="BG28" i="74"/>
  <c r="BK28" i="74"/>
  <c r="BO28" i="74"/>
  <c r="BD12" i="74"/>
  <c r="BH12" i="74"/>
  <c r="BL12" i="74"/>
  <c r="BE12" i="74"/>
  <c r="BI12" i="74"/>
  <c r="BM12" i="74"/>
  <c r="BF12" i="74"/>
  <c r="BJ12" i="74"/>
  <c r="BN12" i="74"/>
  <c r="BC12" i="74"/>
  <c r="BG12" i="74"/>
  <c r="BK12" i="74"/>
  <c r="BO12" i="74"/>
  <c r="BC9" i="74"/>
  <c r="BG9" i="74"/>
  <c r="BK9" i="74"/>
  <c r="BO9" i="74"/>
  <c r="BD9" i="74"/>
  <c r="BH9" i="74"/>
  <c r="BL9" i="74"/>
  <c r="BE9" i="74"/>
  <c r="BI9" i="74"/>
  <c r="BM9" i="74"/>
  <c r="BF9" i="74"/>
  <c r="BJ9" i="74"/>
  <c r="BN9" i="74"/>
  <c r="BD24" i="74"/>
  <c r="BH24" i="74"/>
  <c r="BL24" i="74"/>
  <c r="BE24" i="74"/>
  <c r="BI24" i="74"/>
  <c r="BM24" i="74"/>
  <c r="BF24" i="74"/>
  <c r="BJ24" i="74"/>
  <c r="BN24" i="74"/>
  <c r="BC24" i="74"/>
  <c r="BG24" i="74"/>
  <c r="BK24" i="74"/>
  <c r="BO24" i="74"/>
  <c r="BD8" i="74"/>
  <c r="BH8" i="74"/>
  <c r="BL8" i="74"/>
  <c r="BE8" i="74"/>
  <c r="BI8" i="74"/>
  <c r="BM8" i="74"/>
  <c r="BF8" i="74"/>
  <c r="BJ8" i="74"/>
  <c r="BN8" i="74"/>
  <c r="BC8" i="74"/>
  <c r="BG8" i="74"/>
  <c r="BK8" i="74"/>
  <c r="BO8" i="74"/>
  <c r="AS22" i="73"/>
  <c r="AV22" i="73"/>
  <c r="AT22" i="73"/>
  <c r="AO22" i="73"/>
  <c r="AU22" i="73"/>
  <c r="AS30" i="73"/>
  <c r="AV30" i="73"/>
  <c r="AT30" i="73"/>
  <c r="AO30" i="73"/>
  <c r="AU30" i="73"/>
  <c r="AO15" i="73"/>
  <c r="AU15" i="73"/>
  <c r="AV15" i="73"/>
  <c r="AS15" i="73"/>
  <c r="AT15" i="73"/>
  <c r="AS24" i="73"/>
  <c r="AT24" i="73"/>
  <c r="AO24" i="73"/>
  <c r="AU24" i="73"/>
  <c r="AV24" i="73"/>
  <c r="AO11" i="73"/>
  <c r="AU11" i="73"/>
  <c r="AT11" i="73"/>
  <c r="AV11" i="73"/>
  <c r="AS11" i="73"/>
  <c r="AS28" i="73"/>
  <c r="AT28" i="73"/>
  <c r="AO28" i="73"/>
  <c r="AU28" i="73"/>
  <c r="AV28" i="73"/>
  <c r="AO17" i="73"/>
  <c r="AU17" i="73"/>
  <c r="AT17" i="73"/>
  <c r="AV17" i="73"/>
  <c r="AS17" i="73"/>
  <c r="AO19" i="73"/>
  <c r="AU19" i="73"/>
  <c r="AV19" i="73"/>
  <c r="AS19" i="73"/>
  <c r="AT19" i="73"/>
  <c r="AO21" i="73"/>
  <c r="AU21" i="73"/>
  <c r="AT21" i="73"/>
  <c r="AV21" i="73"/>
  <c r="AS21" i="73"/>
  <c r="AO23" i="73"/>
  <c r="AU23" i="73"/>
  <c r="AV23" i="73"/>
  <c r="AS23" i="73"/>
  <c r="AT23" i="73"/>
  <c r="AS8" i="73"/>
  <c r="AT8" i="73"/>
  <c r="AO8" i="73"/>
  <c r="AU8" i="73"/>
  <c r="AV8" i="73"/>
  <c r="AS16" i="73"/>
  <c r="AT16" i="73"/>
  <c r="AO16" i="73"/>
  <c r="AU16" i="73"/>
  <c r="AV16" i="73"/>
  <c r="AS18" i="73"/>
  <c r="AV18" i="73"/>
  <c r="AT18" i="73"/>
  <c r="AO18" i="73"/>
  <c r="AU18" i="73"/>
  <c r="AS20" i="73"/>
  <c r="AT20" i="73"/>
  <c r="AO20" i="73"/>
  <c r="AU20" i="73"/>
  <c r="AV20" i="73"/>
  <c r="AO9" i="73"/>
  <c r="AU9" i="73"/>
  <c r="AV9" i="73"/>
  <c r="AS9" i="73"/>
  <c r="AT9" i="73"/>
  <c r="AS26" i="73"/>
  <c r="AV26" i="73"/>
  <c r="AT26" i="73"/>
  <c r="AO26" i="73"/>
  <c r="AU26" i="73"/>
  <c r="AO13" i="73"/>
  <c r="AU13" i="73"/>
  <c r="AT13" i="73"/>
  <c r="AV13" i="73"/>
  <c r="AS13" i="73"/>
  <c r="AO25" i="73"/>
  <c r="AU25" i="73"/>
  <c r="AT25" i="73"/>
  <c r="AV25" i="73"/>
  <c r="AS25" i="73"/>
  <c r="AS10" i="73"/>
  <c r="AT10" i="73"/>
  <c r="AO10" i="73"/>
  <c r="AU10" i="73"/>
  <c r="AV10" i="73"/>
  <c r="AO27" i="73"/>
  <c r="AU27" i="73"/>
  <c r="AV27" i="73"/>
  <c r="AS27" i="73"/>
  <c r="AT27" i="73"/>
  <c r="AS12" i="73"/>
  <c r="AT12" i="73"/>
  <c r="AO12" i="73"/>
  <c r="AU12" i="73"/>
  <c r="AV12" i="73"/>
  <c r="AO29" i="73"/>
  <c r="AU29" i="73"/>
  <c r="AT29" i="73"/>
  <c r="AV29" i="73"/>
  <c r="AS29" i="73"/>
  <c r="AS14" i="73"/>
  <c r="AV14" i="73"/>
  <c r="AT14" i="73"/>
  <c r="AO14" i="73"/>
  <c r="AU14" i="73"/>
  <c r="AR7" i="73"/>
  <c r="AV7" i="73"/>
  <c r="AS7" i="73"/>
  <c r="AO7" i="73"/>
  <c r="AT7" i="73"/>
  <c r="AU7" i="73"/>
  <c r="AO22" i="72"/>
  <c r="AS22" i="72"/>
  <c r="AP22" i="72"/>
  <c r="AQ22" i="72"/>
  <c r="AR22" i="72"/>
  <c r="AT22" i="72"/>
  <c r="AO28" i="72"/>
  <c r="AQ28" i="72"/>
  <c r="AP28" i="72"/>
  <c r="AR28" i="72"/>
  <c r="AS28" i="72"/>
  <c r="AT28" i="72"/>
  <c r="AO26" i="72"/>
  <c r="AS26" i="72"/>
  <c r="AT26" i="72"/>
  <c r="AP26" i="72"/>
  <c r="AR26" i="72"/>
  <c r="AQ26" i="72"/>
  <c r="AO16" i="72"/>
  <c r="AQ16" i="72"/>
  <c r="AS16" i="72"/>
  <c r="AR16" i="72"/>
  <c r="AP16" i="72"/>
  <c r="AT16" i="72"/>
  <c r="AO14" i="72"/>
  <c r="AS14" i="72"/>
  <c r="AQ14" i="72"/>
  <c r="AR14" i="72"/>
  <c r="AP14" i="72"/>
  <c r="AT14" i="72"/>
  <c r="AO25" i="72"/>
  <c r="AP25" i="72"/>
  <c r="AT25" i="72"/>
  <c r="AQ25" i="72"/>
  <c r="AR25" i="72"/>
  <c r="AS25" i="72"/>
  <c r="AO18" i="72"/>
  <c r="AS18" i="72"/>
  <c r="AP18" i="72"/>
  <c r="AQ18" i="72"/>
  <c r="AR18" i="72"/>
  <c r="AT18" i="72"/>
  <c r="AO29" i="72"/>
  <c r="AP29" i="72"/>
  <c r="AR29" i="72"/>
  <c r="AQ29" i="72"/>
  <c r="AT29" i="72"/>
  <c r="AS29" i="72"/>
  <c r="AR15" i="72"/>
  <c r="AO15" i="72"/>
  <c r="AP15" i="72"/>
  <c r="AQ15" i="72"/>
  <c r="AS15" i="72"/>
  <c r="AT15" i="72"/>
  <c r="AO30" i="72"/>
  <c r="AS30" i="72"/>
  <c r="AP30" i="72"/>
  <c r="AQ30" i="72"/>
  <c r="AT30" i="72"/>
  <c r="AR30" i="72"/>
  <c r="AO20" i="72"/>
  <c r="AQ20" i="72"/>
  <c r="AS20" i="72"/>
  <c r="AP20" i="72"/>
  <c r="AR20" i="72"/>
  <c r="AT20" i="72"/>
  <c r="AO24" i="72"/>
  <c r="AQ24" i="72"/>
  <c r="AR24" i="72"/>
  <c r="AS24" i="72"/>
  <c r="AT24" i="72"/>
  <c r="AP24" i="72"/>
  <c r="AO23" i="72"/>
  <c r="AR23" i="72"/>
  <c r="AT23" i="72"/>
  <c r="AQ23" i="72"/>
  <c r="AS23" i="72"/>
  <c r="AP23" i="72"/>
  <c r="AQ8" i="72"/>
  <c r="AO8" i="72"/>
  <c r="AR8" i="72"/>
  <c r="AS8" i="72"/>
  <c r="AT8" i="72"/>
  <c r="AP8" i="72"/>
  <c r="AR11" i="72"/>
  <c r="AO11" i="72"/>
  <c r="AS11" i="72"/>
  <c r="AT11" i="72"/>
  <c r="AQ11" i="72"/>
  <c r="AP11" i="72"/>
  <c r="AR27" i="72"/>
  <c r="AO27" i="72"/>
  <c r="AP27" i="72"/>
  <c r="AQ27" i="72"/>
  <c r="AS27" i="72"/>
  <c r="AT27" i="72"/>
  <c r="AO12" i="72"/>
  <c r="AQ12" i="72"/>
  <c r="AP12" i="72"/>
  <c r="AR12" i="72"/>
  <c r="AS12" i="72"/>
  <c r="AT12" i="72"/>
  <c r="AO17" i="72"/>
  <c r="AP17" i="72"/>
  <c r="AT17" i="72"/>
  <c r="AQ17" i="72"/>
  <c r="AS17" i="72"/>
  <c r="AR17" i="72"/>
  <c r="AO21" i="72"/>
  <c r="AP21" i="72"/>
  <c r="AQ21" i="72"/>
  <c r="AR21" i="72"/>
  <c r="AS21" i="72"/>
  <c r="AT21" i="72"/>
  <c r="AR31" i="72"/>
  <c r="AO31" i="72"/>
  <c r="AP31" i="72"/>
  <c r="AQ31" i="72"/>
  <c r="AS31" i="72"/>
  <c r="AT31" i="72"/>
  <c r="AO9" i="72"/>
  <c r="AP9" i="72"/>
  <c r="AQ9" i="72"/>
  <c r="AR9" i="72"/>
  <c r="AS9" i="72"/>
  <c r="AT9" i="72"/>
  <c r="AS10" i="72"/>
  <c r="AO10" i="72"/>
  <c r="AR10" i="72"/>
  <c r="AQ10" i="72"/>
  <c r="AT10" i="72"/>
  <c r="AP10" i="72"/>
  <c r="AO13" i="72"/>
  <c r="AP13" i="72"/>
  <c r="AQ13" i="72"/>
  <c r="AT13" i="72"/>
  <c r="AS13" i="72"/>
  <c r="AR13" i="72"/>
  <c r="AO19" i="72"/>
  <c r="AR19" i="72"/>
  <c r="AT19" i="72"/>
  <c r="AS19" i="72"/>
  <c r="AP19" i="72"/>
  <c r="AQ19" i="72"/>
  <c r="R25" i="69"/>
  <c r="BD7" i="78"/>
  <c r="BH7" i="78"/>
  <c r="BL7" i="78"/>
  <c r="BE7" i="78"/>
  <c r="BI7" i="78"/>
  <c r="BM7" i="78"/>
  <c r="BF7" i="78"/>
  <c r="BJ7" i="78"/>
  <c r="BC7" i="78"/>
  <c r="BG7" i="78"/>
  <c r="BK7" i="78"/>
  <c r="BD19" i="78"/>
  <c r="BH19" i="78"/>
  <c r="BL19" i="78"/>
  <c r="BE19" i="78"/>
  <c r="BI19" i="78"/>
  <c r="BM19" i="78"/>
  <c r="BF19" i="78"/>
  <c r="BJ19" i="78"/>
  <c r="BC19" i="78"/>
  <c r="BG19" i="78"/>
  <c r="BK19" i="78"/>
  <c r="BE28" i="78"/>
  <c r="BI28" i="78"/>
  <c r="BM28" i="78"/>
  <c r="BF28" i="78"/>
  <c r="BJ28" i="78"/>
  <c r="BC28" i="78"/>
  <c r="BG28" i="78"/>
  <c r="BK28" i="78"/>
  <c r="BD28" i="78"/>
  <c r="BH28" i="78"/>
  <c r="BL28" i="78"/>
  <c r="BF13" i="78"/>
  <c r="BJ13" i="78"/>
  <c r="BC13" i="78"/>
  <c r="BG13" i="78"/>
  <c r="BK13" i="78"/>
  <c r="BI13" i="78"/>
  <c r="BD13" i="78"/>
  <c r="BL13" i="78"/>
  <c r="BE13" i="78"/>
  <c r="BM13" i="78"/>
  <c r="BH13" i="78"/>
  <c r="BC22" i="78"/>
  <c r="BG22" i="78"/>
  <c r="BK22" i="78"/>
  <c r="BD22" i="78"/>
  <c r="BH22" i="78"/>
  <c r="BL22" i="78"/>
  <c r="BE22" i="78"/>
  <c r="BI22" i="78"/>
  <c r="BM22" i="78"/>
  <c r="BF22" i="78"/>
  <c r="BJ22" i="78"/>
  <c r="BD27" i="78"/>
  <c r="BH27" i="78"/>
  <c r="BL27" i="78"/>
  <c r="BE27" i="78"/>
  <c r="BI27" i="78"/>
  <c r="BM27" i="78"/>
  <c r="BF27" i="78"/>
  <c r="BJ27" i="78"/>
  <c r="BC27" i="78"/>
  <c r="BG27" i="78"/>
  <c r="BK27" i="78"/>
  <c r="BE16" i="78"/>
  <c r="BI16" i="78"/>
  <c r="BM16" i="78"/>
  <c r="BF16" i="78"/>
  <c r="BJ16" i="78"/>
  <c r="BC16" i="78"/>
  <c r="BG16" i="78"/>
  <c r="BK16" i="78"/>
  <c r="BD16" i="78"/>
  <c r="BH16" i="78"/>
  <c r="BL16" i="78"/>
  <c r="BF21" i="78"/>
  <c r="BJ21" i="78"/>
  <c r="BC21" i="78"/>
  <c r="BG21" i="78"/>
  <c r="BK21" i="78"/>
  <c r="BD21" i="78"/>
  <c r="BH21" i="78"/>
  <c r="BL21" i="78"/>
  <c r="BE21" i="78"/>
  <c r="BI21" i="78"/>
  <c r="BM21" i="78"/>
  <c r="BT12" i="78"/>
  <c r="BX12" i="78"/>
  <c r="BQ12" i="78"/>
  <c r="BU12" i="78"/>
  <c r="BY12" i="78"/>
  <c r="BW12" i="78"/>
  <c r="BR12" i="78"/>
  <c r="BZ12" i="78"/>
  <c r="BS12" i="78"/>
  <c r="CA12" i="78"/>
  <c r="BV12" i="78"/>
  <c r="BQ13" i="78"/>
  <c r="BU13" i="78"/>
  <c r="BY13" i="78"/>
  <c r="BR13" i="78"/>
  <c r="BV13" i="78"/>
  <c r="BZ13" i="78"/>
  <c r="BT13" i="78"/>
  <c r="BW13" i="78"/>
  <c r="BX13" i="78"/>
  <c r="BS13" i="78"/>
  <c r="CA13" i="78"/>
  <c r="BR22" i="78"/>
  <c r="BV22" i="78"/>
  <c r="BZ22" i="78"/>
  <c r="BS22" i="78"/>
  <c r="BW22" i="78"/>
  <c r="CA22" i="78"/>
  <c r="BQ22" i="78"/>
  <c r="BY22" i="78"/>
  <c r="BT22" i="78"/>
  <c r="BU22" i="78"/>
  <c r="BX22" i="78"/>
  <c r="BS27" i="78"/>
  <c r="BW27" i="78"/>
  <c r="CA27" i="78"/>
  <c r="BT27" i="78"/>
  <c r="BX27" i="78"/>
  <c r="BR27" i="78"/>
  <c r="BZ27" i="78"/>
  <c r="BU27" i="78"/>
  <c r="BV27" i="78"/>
  <c r="BQ27" i="78"/>
  <c r="BY27" i="78"/>
  <c r="BE12" i="78"/>
  <c r="BI12" i="78"/>
  <c r="BM12" i="78"/>
  <c r="BF12" i="78"/>
  <c r="BJ12" i="78"/>
  <c r="BD12" i="78"/>
  <c r="BL12" i="78"/>
  <c r="BG12" i="78"/>
  <c r="BH12" i="78"/>
  <c r="BC12" i="78"/>
  <c r="BK12" i="78"/>
  <c r="BF17" i="78"/>
  <c r="BJ17" i="78"/>
  <c r="BC17" i="78"/>
  <c r="BG17" i="78"/>
  <c r="BK17" i="78"/>
  <c r="BD17" i="78"/>
  <c r="BH17" i="78"/>
  <c r="BL17" i="78"/>
  <c r="BE17" i="78"/>
  <c r="BI17" i="78"/>
  <c r="BM17" i="78"/>
  <c r="BC26" i="78"/>
  <c r="BG26" i="78"/>
  <c r="BK26" i="78"/>
  <c r="BD26" i="78"/>
  <c r="BH26" i="78"/>
  <c r="BL26" i="78"/>
  <c r="BE26" i="78"/>
  <c r="BI26" i="78"/>
  <c r="BM26" i="78"/>
  <c r="BF26" i="78"/>
  <c r="BJ26" i="78"/>
  <c r="BD11" i="78"/>
  <c r="BH11" i="78"/>
  <c r="BL11" i="78"/>
  <c r="BE11" i="78"/>
  <c r="BI11" i="78"/>
  <c r="BM11" i="78"/>
  <c r="BG11" i="78"/>
  <c r="BJ11" i="78"/>
  <c r="BC11" i="78"/>
  <c r="BK11" i="78"/>
  <c r="BF11" i="78"/>
  <c r="BE20" i="78"/>
  <c r="BI20" i="78"/>
  <c r="BM20" i="78"/>
  <c r="BF20" i="78"/>
  <c r="BJ20" i="78"/>
  <c r="BC20" i="78"/>
  <c r="BG20" i="78"/>
  <c r="BK20" i="78"/>
  <c r="BD20" i="78"/>
  <c r="BH20" i="78"/>
  <c r="BL20" i="78"/>
  <c r="BF25" i="78"/>
  <c r="BJ25" i="78"/>
  <c r="BC25" i="78"/>
  <c r="BG25" i="78"/>
  <c r="BK25" i="78"/>
  <c r="BD25" i="78"/>
  <c r="BH25" i="78"/>
  <c r="BL25" i="78"/>
  <c r="BE25" i="78"/>
  <c r="BI25" i="78"/>
  <c r="BM25" i="78"/>
  <c r="BC14" i="78"/>
  <c r="BG14" i="78"/>
  <c r="BK14" i="78"/>
  <c r="BD14" i="78"/>
  <c r="BH14" i="78"/>
  <c r="BL14" i="78"/>
  <c r="BF14" i="78"/>
  <c r="BI14" i="78"/>
  <c r="BJ14" i="78"/>
  <c r="BE14" i="78"/>
  <c r="BM14" i="78"/>
  <c r="BT28" i="78"/>
  <c r="BX28" i="78"/>
  <c r="BQ28" i="78"/>
  <c r="BU28" i="78"/>
  <c r="BY28" i="78"/>
  <c r="BW28" i="78"/>
  <c r="BR28" i="78"/>
  <c r="BZ28" i="78"/>
  <c r="BS28" i="78"/>
  <c r="CA28" i="78"/>
  <c r="BV28" i="78"/>
  <c r="BQ17" i="78"/>
  <c r="BU17" i="78"/>
  <c r="BY17" i="78"/>
  <c r="BR17" i="78"/>
  <c r="BV17" i="78"/>
  <c r="BZ17" i="78"/>
  <c r="BX17" i="78"/>
  <c r="BS17" i="78"/>
  <c r="CA17" i="78"/>
  <c r="BT17" i="78"/>
  <c r="BW17" i="78"/>
  <c r="BR26" i="78"/>
  <c r="BV26" i="78"/>
  <c r="BZ26" i="78"/>
  <c r="BS26" i="78"/>
  <c r="BW26" i="78"/>
  <c r="CA26" i="78"/>
  <c r="BU26" i="78"/>
  <c r="BX26" i="78"/>
  <c r="BQ26" i="78"/>
  <c r="BY26" i="78"/>
  <c r="BT26" i="78"/>
  <c r="BS23" i="78"/>
  <c r="BW23" i="78"/>
  <c r="CA23" i="78"/>
  <c r="BT23" i="78"/>
  <c r="BX23" i="78"/>
  <c r="BV23" i="78"/>
  <c r="BQ23" i="78"/>
  <c r="BY23" i="78"/>
  <c r="BR23" i="78"/>
  <c r="BZ23" i="78"/>
  <c r="BU23" i="78"/>
  <c r="BS7" i="78"/>
  <c r="BW7" i="78"/>
  <c r="CA7" i="78"/>
  <c r="BT7" i="78"/>
  <c r="BX7" i="78"/>
  <c r="BQ7" i="78"/>
  <c r="BR7" i="78"/>
  <c r="BZ7" i="78"/>
  <c r="BU7" i="78"/>
  <c r="BV7" i="78"/>
  <c r="BY7" i="78"/>
  <c r="BC10" i="78"/>
  <c r="BG10" i="78"/>
  <c r="BK10" i="78"/>
  <c r="BD10" i="78"/>
  <c r="BH10" i="78"/>
  <c r="BL10" i="78"/>
  <c r="BJ10" i="78"/>
  <c r="BE10" i="78"/>
  <c r="BM10" i="78"/>
  <c r="BF10" i="78"/>
  <c r="BI10" i="78"/>
  <c r="BF9" i="78"/>
  <c r="BJ9" i="78"/>
  <c r="BC9" i="78"/>
  <c r="BG9" i="78"/>
  <c r="BK9" i="78"/>
  <c r="BE9" i="78"/>
  <c r="BM9" i="78"/>
  <c r="BH9" i="78"/>
  <c r="BI9" i="78"/>
  <c r="BD9" i="78"/>
  <c r="BL9" i="78"/>
  <c r="BC18" i="78"/>
  <c r="BG18" i="78"/>
  <c r="BK18" i="78"/>
  <c r="BD18" i="78"/>
  <c r="BH18" i="78"/>
  <c r="BL18" i="78"/>
  <c r="BE18" i="78"/>
  <c r="BI18" i="78"/>
  <c r="BM18" i="78"/>
  <c r="BF18" i="78"/>
  <c r="BJ18" i="78"/>
  <c r="BT24" i="78"/>
  <c r="BX24" i="78"/>
  <c r="BQ24" i="78"/>
  <c r="BU24" i="78"/>
  <c r="BY24" i="78"/>
  <c r="BS24" i="78"/>
  <c r="CA24" i="78"/>
  <c r="BV24" i="78"/>
  <c r="BW24" i="78"/>
  <c r="BR24" i="78"/>
  <c r="BZ24" i="78"/>
  <c r="BQ21" i="78"/>
  <c r="BU21" i="78"/>
  <c r="BY21" i="78"/>
  <c r="BR21" i="78"/>
  <c r="BV21" i="78"/>
  <c r="BZ21" i="78"/>
  <c r="BT21" i="78"/>
  <c r="BW21" i="78"/>
  <c r="BX21" i="78"/>
  <c r="BS21" i="78"/>
  <c r="CA21" i="78"/>
  <c r="BS19" i="78"/>
  <c r="BW19" i="78"/>
  <c r="CA19" i="78"/>
  <c r="BT19" i="78"/>
  <c r="BX19" i="78"/>
  <c r="BR19" i="78"/>
  <c r="BZ19" i="78"/>
  <c r="BU19" i="78"/>
  <c r="BV19" i="78"/>
  <c r="BQ19" i="78"/>
  <c r="BY19" i="78"/>
  <c r="BR10" i="78"/>
  <c r="BV10" i="78"/>
  <c r="BZ10" i="78"/>
  <c r="BS10" i="78"/>
  <c r="BW10" i="78"/>
  <c r="CA10" i="78"/>
  <c r="BU10" i="78"/>
  <c r="BX10" i="78"/>
  <c r="BQ10" i="78"/>
  <c r="BY10" i="78"/>
  <c r="BT10" i="78"/>
  <c r="BT8" i="78"/>
  <c r="BX8" i="78"/>
  <c r="BQ8" i="78"/>
  <c r="BU8" i="78"/>
  <c r="BY8" i="78"/>
  <c r="BS8" i="78"/>
  <c r="CA8" i="78"/>
  <c r="BV8" i="78"/>
  <c r="BW8" i="78"/>
  <c r="BR8" i="78"/>
  <c r="BZ8" i="78"/>
  <c r="BT20" i="78"/>
  <c r="BX20" i="78"/>
  <c r="BQ20" i="78"/>
  <c r="BU20" i="78"/>
  <c r="BY20" i="78"/>
  <c r="BW20" i="78"/>
  <c r="BR20" i="78"/>
  <c r="BZ20" i="78"/>
  <c r="BS20" i="78"/>
  <c r="CA20" i="78"/>
  <c r="BV20" i="78"/>
  <c r="BQ25" i="78"/>
  <c r="BU25" i="78"/>
  <c r="BY25" i="78"/>
  <c r="BR25" i="78"/>
  <c r="BV25" i="78"/>
  <c r="BZ25" i="78"/>
  <c r="BX25" i="78"/>
  <c r="BS25" i="78"/>
  <c r="CA25" i="78"/>
  <c r="BT25" i="78"/>
  <c r="BW25" i="78"/>
  <c r="BD15" i="78"/>
  <c r="BH15" i="78"/>
  <c r="BL15" i="78"/>
  <c r="BE15" i="78"/>
  <c r="BI15" i="78"/>
  <c r="BC15" i="78"/>
  <c r="BK15" i="78"/>
  <c r="BF15" i="78"/>
  <c r="BM15" i="78"/>
  <c r="BG15" i="78"/>
  <c r="BJ15" i="78"/>
  <c r="BE24" i="78"/>
  <c r="BI24" i="78"/>
  <c r="BM24" i="78"/>
  <c r="BF24" i="78"/>
  <c r="BJ24" i="78"/>
  <c r="BC24" i="78"/>
  <c r="BG24" i="78"/>
  <c r="BK24" i="78"/>
  <c r="BD24" i="78"/>
  <c r="BH24" i="78"/>
  <c r="BL24" i="78"/>
  <c r="BF29" i="78"/>
  <c r="BJ29" i="78"/>
  <c r="BC29" i="78"/>
  <c r="BG29" i="78"/>
  <c r="BK29" i="78"/>
  <c r="BD29" i="78"/>
  <c r="BH29" i="78"/>
  <c r="BL29" i="78"/>
  <c r="BE29" i="78"/>
  <c r="BI29" i="78"/>
  <c r="BM29" i="78"/>
  <c r="BE8" i="78"/>
  <c r="BI8" i="78"/>
  <c r="BM8" i="78"/>
  <c r="BF8" i="78"/>
  <c r="BJ8" i="78"/>
  <c r="BH8" i="78"/>
  <c r="BC8" i="78"/>
  <c r="BK8" i="78"/>
  <c r="BD8" i="78"/>
  <c r="BL8" i="78"/>
  <c r="BG8" i="78"/>
  <c r="BD23" i="78"/>
  <c r="BH23" i="78"/>
  <c r="BL23" i="78"/>
  <c r="BE23" i="78"/>
  <c r="BI23" i="78"/>
  <c r="BM23" i="78"/>
  <c r="BF23" i="78"/>
  <c r="BJ23" i="78"/>
  <c r="BC23" i="78"/>
  <c r="BG23" i="78"/>
  <c r="BK23" i="78"/>
  <c r="BS15" i="78"/>
  <c r="BW15" i="78"/>
  <c r="CA15" i="78"/>
  <c r="BT15" i="78"/>
  <c r="BX15" i="78"/>
  <c r="BV15" i="78"/>
  <c r="BQ15" i="78"/>
  <c r="BY15" i="78"/>
  <c r="BR15" i="78"/>
  <c r="BZ15" i="78"/>
  <c r="BU15" i="78"/>
  <c r="BR14" i="78"/>
  <c r="BV14" i="78"/>
  <c r="BZ14" i="78"/>
  <c r="BS14" i="78"/>
  <c r="BW14" i="78"/>
  <c r="CA14" i="78"/>
  <c r="BQ14" i="78"/>
  <c r="BY14" i="78"/>
  <c r="BT14" i="78"/>
  <c r="BU14" i="78"/>
  <c r="BX14" i="78"/>
  <c r="BT16" i="78"/>
  <c r="BX16" i="78"/>
  <c r="BQ16" i="78"/>
  <c r="BU16" i="78"/>
  <c r="BY16" i="78"/>
  <c r="BS16" i="78"/>
  <c r="CA16" i="78"/>
  <c r="BV16" i="78"/>
  <c r="BW16" i="78"/>
  <c r="BR16" i="78"/>
  <c r="BZ16" i="78"/>
  <c r="BQ29" i="78"/>
  <c r="BU29" i="78"/>
  <c r="BY29" i="78"/>
  <c r="BR29" i="78"/>
  <c r="BV29" i="78"/>
  <c r="BZ29" i="78"/>
  <c r="BT29" i="78"/>
  <c r="BW29" i="78"/>
  <c r="BX29" i="78"/>
  <c r="BS29" i="78"/>
  <c r="CA29" i="78"/>
  <c r="BS11" i="78"/>
  <c r="BW11" i="78"/>
  <c r="CA11" i="78"/>
  <c r="BT11" i="78"/>
  <c r="BX11" i="78"/>
  <c r="BR11" i="78"/>
  <c r="BZ11" i="78"/>
  <c r="BU11" i="78"/>
  <c r="BV11" i="78"/>
  <c r="BQ11" i="78"/>
  <c r="BY11" i="78"/>
  <c r="BQ9" i="78"/>
  <c r="BU9" i="78"/>
  <c r="BY9" i="78"/>
  <c r="BR9" i="78"/>
  <c r="BV9" i="78"/>
  <c r="BZ9" i="78"/>
  <c r="BX9" i="78"/>
  <c r="BS9" i="78"/>
  <c r="CA9" i="78"/>
  <c r="BT9" i="78"/>
  <c r="BW9" i="78"/>
  <c r="BR18" i="78"/>
  <c r="BV18" i="78"/>
  <c r="BZ18" i="78"/>
  <c r="BS18" i="78"/>
  <c r="BW18" i="78"/>
  <c r="CA18" i="78"/>
  <c r="BU18" i="78"/>
  <c r="BX18" i="78"/>
  <c r="BQ18" i="78"/>
  <c r="BY18" i="78"/>
  <c r="BT18" i="78"/>
  <c r="S53" i="68"/>
  <c r="W53" i="68"/>
  <c r="T53" i="68"/>
  <c r="U53" i="68"/>
  <c r="R53" i="68"/>
  <c r="V53" i="68"/>
  <c r="U60" i="68"/>
  <c r="R60" i="68"/>
  <c r="V60" i="68"/>
  <c r="S60" i="68"/>
  <c r="W60" i="68"/>
  <c r="T60" i="68"/>
  <c r="S39" i="68"/>
  <c r="W39" i="68"/>
  <c r="T39" i="68"/>
  <c r="U39" i="68"/>
  <c r="R39" i="68"/>
  <c r="V39" i="68"/>
  <c r="U10" i="68"/>
  <c r="R10" i="68"/>
  <c r="V10" i="68"/>
  <c r="S10" i="68"/>
  <c r="W10" i="68"/>
  <c r="T10" i="68"/>
  <c r="S57" i="68"/>
  <c r="W57" i="68"/>
  <c r="T57" i="68"/>
  <c r="U57" i="68"/>
  <c r="R57" i="68"/>
  <c r="V57" i="68"/>
  <c r="U64" i="68"/>
  <c r="R64" i="68"/>
  <c r="V64" i="68"/>
  <c r="S64" i="68"/>
  <c r="W64" i="68"/>
  <c r="T64" i="68"/>
  <c r="S43" i="68"/>
  <c r="W43" i="68"/>
  <c r="T43" i="68"/>
  <c r="U43" i="68"/>
  <c r="R43" i="68"/>
  <c r="V43" i="68"/>
  <c r="U14" i="68"/>
  <c r="R14" i="68"/>
  <c r="V14" i="68"/>
  <c r="S14" i="68"/>
  <c r="W14" i="68"/>
  <c r="T14" i="68"/>
  <c r="S61" i="68"/>
  <c r="W61" i="68"/>
  <c r="T61" i="68"/>
  <c r="U61" i="68"/>
  <c r="R61" i="68"/>
  <c r="V61" i="68"/>
  <c r="U68" i="68"/>
  <c r="R68" i="68"/>
  <c r="V68" i="68"/>
  <c r="S68" i="68"/>
  <c r="W68" i="68"/>
  <c r="T68" i="68"/>
  <c r="S47" i="68"/>
  <c r="W47" i="68"/>
  <c r="T47" i="68"/>
  <c r="U47" i="68"/>
  <c r="R47" i="68"/>
  <c r="V47" i="68"/>
  <c r="U18" i="68"/>
  <c r="R18" i="68"/>
  <c r="V18" i="68"/>
  <c r="S18" i="68"/>
  <c r="W18" i="68"/>
  <c r="T18" i="68"/>
  <c r="S65" i="68"/>
  <c r="W65" i="68"/>
  <c r="T65" i="68"/>
  <c r="U65" i="68"/>
  <c r="R65" i="68"/>
  <c r="V65" i="68"/>
  <c r="S51" i="68"/>
  <c r="W51" i="68"/>
  <c r="T51" i="68"/>
  <c r="U51" i="68"/>
  <c r="R51" i="68"/>
  <c r="V51" i="68"/>
  <c r="S22" i="68"/>
  <c r="W22" i="68"/>
  <c r="T22" i="68"/>
  <c r="U22" i="68"/>
  <c r="R22" i="68"/>
  <c r="V22" i="68"/>
  <c r="U12" i="68"/>
  <c r="R12" i="68"/>
  <c r="V12" i="68"/>
  <c r="S12" i="68"/>
  <c r="W12" i="68"/>
  <c r="T12" i="68"/>
  <c r="S55" i="68"/>
  <c r="W55" i="68"/>
  <c r="T55" i="68"/>
  <c r="U55" i="68"/>
  <c r="R55" i="68"/>
  <c r="V55" i="68"/>
  <c r="S26" i="68"/>
  <c r="W26" i="68"/>
  <c r="T26" i="68"/>
  <c r="U26" i="68"/>
  <c r="R26" i="68"/>
  <c r="V26" i="68"/>
  <c r="S9" i="68"/>
  <c r="W9" i="68"/>
  <c r="T9" i="68"/>
  <c r="U9" i="68"/>
  <c r="R9" i="68"/>
  <c r="V9" i="68"/>
  <c r="U16" i="68"/>
  <c r="R16" i="68"/>
  <c r="V16" i="68"/>
  <c r="S16" i="68"/>
  <c r="W16" i="68"/>
  <c r="T16" i="68"/>
  <c r="S59" i="68"/>
  <c r="W59" i="68"/>
  <c r="T59" i="68"/>
  <c r="U59" i="68"/>
  <c r="R59" i="68"/>
  <c r="V59" i="68"/>
  <c r="S30" i="68"/>
  <c r="W30" i="68"/>
  <c r="T30" i="68"/>
  <c r="U30" i="68"/>
  <c r="R30" i="68"/>
  <c r="V30" i="68"/>
  <c r="S13" i="68"/>
  <c r="W13" i="68"/>
  <c r="T13" i="68"/>
  <c r="U13" i="68"/>
  <c r="R13" i="68"/>
  <c r="V13" i="68"/>
  <c r="S20" i="68"/>
  <c r="W20" i="68"/>
  <c r="T20" i="68"/>
  <c r="U20" i="68"/>
  <c r="R20" i="68"/>
  <c r="V20" i="68"/>
  <c r="S63" i="68"/>
  <c r="W63" i="68"/>
  <c r="T63" i="68"/>
  <c r="U63" i="68"/>
  <c r="R63" i="68"/>
  <c r="V63" i="68"/>
  <c r="U34" i="68"/>
  <c r="R34" i="68"/>
  <c r="V34" i="68"/>
  <c r="S34" i="68"/>
  <c r="W34" i="68"/>
  <c r="T34" i="68"/>
  <c r="S17" i="68"/>
  <c r="W17" i="68"/>
  <c r="T17" i="68"/>
  <c r="U17" i="68"/>
  <c r="R17" i="68"/>
  <c r="V17" i="68"/>
  <c r="S24" i="68"/>
  <c r="W24" i="68"/>
  <c r="T24" i="68"/>
  <c r="U24" i="68"/>
  <c r="R24" i="68"/>
  <c r="V24" i="68"/>
  <c r="S67" i="68"/>
  <c r="W67" i="68"/>
  <c r="T67" i="68"/>
  <c r="U67" i="68"/>
  <c r="R67" i="68"/>
  <c r="V67" i="68"/>
  <c r="U38" i="68"/>
  <c r="R38" i="68"/>
  <c r="V38" i="68"/>
  <c r="S38" i="68"/>
  <c r="W38" i="68"/>
  <c r="T38" i="68"/>
  <c r="U21" i="68"/>
  <c r="R21" i="68"/>
  <c r="V21" i="68"/>
  <c r="S21" i="68"/>
  <c r="W21" i="68"/>
  <c r="T21" i="68"/>
  <c r="S28" i="68"/>
  <c r="W28" i="68"/>
  <c r="T28" i="68"/>
  <c r="U28" i="68"/>
  <c r="R28" i="68"/>
  <c r="V28" i="68"/>
  <c r="U42" i="68"/>
  <c r="R42" i="68"/>
  <c r="V42" i="68"/>
  <c r="S42" i="68"/>
  <c r="W42" i="68"/>
  <c r="T42" i="68"/>
  <c r="U25" i="68"/>
  <c r="R25" i="68"/>
  <c r="V25" i="68"/>
  <c r="S25" i="68"/>
  <c r="W25" i="68"/>
  <c r="T25" i="68"/>
  <c r="S11" i="68"/>
  <c r="W11" i="68"/>
  <c r="T11" i="68"/>
  <c r="U11" i="68"/>
  <c r="R11" i="68"/>
  <c r="V11" i="68"/>
  <c r="U46" i="68"/>
  <c r="R46" i="68"/>
  <c r="V46" i="68"/>
  <c r="S46" i="68"/>
  <c r="W46" i="68"/>
  <c r="T46" i="68"/>
  <c r="U29" i="68"/>
  <c r="R29" i="68"/>
  <c r="V29" i="68"/>
  <c r="S29" i="68"/>
  <c r="W29" i="68"/>
  <c r="T29" i="68"/>
  <c r="U36" i="68"/>
  <c r="R36" i="68"/>
  <c r="V36" i="68"/>
  <c r="S36" i="68"/>
  <c r="W36" i="68"/>
  <c r="T36" i="68"/>
  <c r="S15" i="68"/>
  <c r="W15" i="68"/>
  <c r="T15" i="68"/>
  <c r="U15" i="68"/>
  <c r="R15" i="68"/>
  <c r="V15" i="68"/>
  <c r="U50" i="68"/>
  <c r="R50" i="68"/>
  <c r="V50" i="68"/>
  <c r="S50" i="68"/>
  <c r="W50" i="68"/>
  <c r="T50" i="68"/>
  <c r="S33" i="68"/>
  <c r="W33" i="68"/>
  <c r="T33" i="68"/>
  <c r="U33" i="68"/>
  <c r="R33" i="68"/>
  <c r="V33" i="68"/>
  <c r="U40" i="68"/>
  <c r="R40" i="68"/>
  <c r="V40" i="68"/>
  <c r="S40" i="68"/>
  <c r="W40" i="68"/>
  <c r="T40" i="68"/>
  <c r="U54" i="68"/>
  <c r="R54" i="68"/>
  <c r="V54" i="68"/>
  <c r="S54" i="68"/>
  <c r="W54" i="68"/>
  <c r="T54" i="68"/>
  <c r="S37" i="68"/>
  <c r="W37" i="68"/>
  <c r="T37" i="68"/>
  <c r="U37" i="68"/>
  <c r="R37" i="68"/>
  <c r="V37" i="68"/>
  <c r="U44" i="68"/>
  <c r="R44" i="68"/>
  <c r="V44" i="68"/>
  <c r="S44" i="68"/>
  <c r="W44" i="68"/>
  <c r="T44" i="68"/>
  <c r="U23" i="68"/>
  <c r="R23" i="68"/>
  <c r="V23" i="68"/>
  <c r="S23" i="68"/>
  <c r="W23" i="68"/>
  <c r="T23" i="68"/>
  <c r="U58" i="68"/>
  <c r="R58" i="68"/>
  <c r="V58" i="68"/>
  <c r="S58" i="68"/>
  <c r="W58" i="68"/>
  <c r="T58" i="68"/>
  <c r="S41" i="68"/>
  <c r="W41" i="68"/>
  <c r="T41" i="68"/>
  <c r="U41" i="68"/>
  <c r="R41" i="68"/>
  <c r="V41" i="68"/>
  <c r="U48" i="68"/>
  <c r="R48" i="68"/>
  <c r="V48" i="68"/>
  <c r="S48" i="68"/>
  <c r="W48" i="68"/>
  <c r="T48" i="68"/>
  <c r="U27" i="68"/>
  <c r="R27" i="68"/>
  <c r="V27" i="68"/>
  <c r="S27" i="68"/>
  <c r="W27" i="68"/>
  <c r="T27" i="68"/>
  <c r="U62" i="68"/>
  <c r="R62" i="68"/>
  <c r="V62" i="68"/>
  <c r="S62" i="68"/>
  <c r="W62" i="68"/>
  <c r="T62" i="68"/>
  <c r="S45" i="68"/>
  <c r="W45" i="68"/>
  <c r="T45" i="68"/>
  <c r="U45" i="68"/>
  <c r="R45" i="68"/>
  <c r="V45" i="68"/>
  <c r="U52" i="68"/>
  <c r="R52" i="68"/>
  <c r="V52" i="68"/>
  <c r="S52" i="68"/>
  <c r="W52" i="68"/>
  <c r="T52" i="68"/>
  <c r="U31" i="68"/>
  <c r="R31" i="68"/>
  <c r="V31" i="68"/>
  <c r="S31" i="68"/>
  <c r="W31" i="68"/>
  <c r="T31" i="68"/>
  <c r="U66" i="68"/>
  <c r="R66" i="68"/>
  <c r="S66" i="68"/>
  <c r="T66" i="68"/>
  <c r="V66" i="68"/>
  <c r="W66" i="68"/>
  <c r="S49" i="68"/>
  <c r="W49" i="68"/>
  <c r="T49" i="68"/>
  <c r="U49" i="68"/>
  <c r="R49" i="68"/>
  <c r="V49" i="68"/>
  <c r="U56" i="68"/>
  <c r="R56" i="68"/>
  <c r="V56" i="68"/>
  <c r="S56" i="68"/>
  <c r="W56" i="68"/>
  <c r="T56" i="68"/>
  <c r="S35" i="68"/>
  <c r="W35" i="68"/>
  <c r="T35" i="68"/>
  <c r="U35" i="68"/>
  <c r="R35" i="68"/>
  <c r="V35" i="68"/>
  <c r="U8" i="68"/>
  <c r="R8" i="68"/>
  <c r="V8" i="68"/>
  <c r="S8" i="68"/>
  <c r="W8" i="68"/>
  <c r="T8" i="68"/>
  <c r="T7" i="68"/>
  <c r="U7" i="68"/>
  <c r="V7" i="68"/>
  <c r="R7" i="68"/>
  <c r="S7" i="68"/>
  <c r="W7" i="68"/>
  <c r="N75" i="65"/>
  <c r="AQ28" i="74"/>
  <c r="AU28" i="74"/>
  <c r="AY28" i="74"/>
  <c r="AR28" i="74"/>
  <c r="AV28" i="74"/>
  <c r="AZ28" i="74"/>
  <c r="AS28" i="74"/>
  <c r="AW28" i="74"/>
  <c r="BA28" i="74"/>
  <c r="AX28" i="74"/>
  <c r="AT28" i="74"/>
  <c r="AR7" i="74"/>
  <c r="AV7" i="74"/>
  <c r="AZ7" i="74"/>
  <c r="AS7" i="74"/>
  <c r="AW7" i="74"/>
  <c r="BA7" i="74"/>
  <c r="AT7" i="74"/>
  <c r="AX7" i="74"/>
  <c r="AQ7" i="74"/>
  <c r="AP7" i="74"/>
  <c r="AU7" i="74"/>
  <c r="AY7" i="74"/>
  <c r="AT15" i="74"/>
  <c r="AX15" i="74"/>
  <c r="AQ15" i="74"/>
  <c r="AU15" i="74"/>
  <c r="AY15" i="74"/>
  <c r="AR15" i="74"/>
  <c r="AV15" i="74"/>
  <c r="AZ15" i="74"/>
  <c r="AW15" i="74"/>
  <c r="AS15" i="74"/>
  <c r="BA15" i="74"/>
  <c r="AS18" i="74"/>
  <c r="AW18" i="74"/>
  <c r="BA18" i="74"/>
  <c r="AT18" i="74"/>
  <c r="AX18" i="74"/>
  <c r="AQ18" i="74"/>
  <c r="AU18" i="74"/>
  <c r="AY18" i="74"/>
  <c r="AV18" i="74"/>
  <c r="AZ18" i="74"/>
  <c r="AR18" i="74"/>
  <c r="AQ20" i="74"/>
  <c r="AU20" i="74"/>
  <c r="AY20" i="74"/>
  <c r="AR20" i="74"/>
  <c r="AV20" i="74"/>
  <c r="AZ20" i="74"/>
  <c r="AS20" i="74"/>
  <c r="AW20" i="74"/>
  <c r="BA20" i="74"/>
  <c r="AT20" i="74"/>
  <c r="AX20" i="74"/>
  <c r="AR29" i="74"/>
  <c r="AV29" i="74"/>
  <c r="AZ29" i="74"/>
  <c r="AS29" i="74"/>
  <c r="AW29" i="74"/>
  <c r="BA29" i="74"/>
  <c r="AT29" i="74"/>
  <c r="AX29" i="74"/>
  <c r="AQ29" i="74"/>
  <c r="AU29" i="74"/>
  <c r="AY29" i="74"/>
  <c r="AR13" i="74"/>
  <c r="AV13" i="74"/>
  <c r="AZ13" i="74"/>
  <c r="AS13" i="74"/>
  <c r="AW13" i="74"/>
  <c r="BA13" i="74"/>
  <c r="AT13" i="74"/>
  <c r="AX13" i="74"/>
  <c r="AQ13" i="74"/>
  <c r="AU13" i="74"/>
  <c r="AY13" i="74"/>
  <c r="AQ16" i="74"/>
  <c r="AU16" i="74"/>
  <c r="AY16" i="74"/>
  <c r="AR16" i="74"/>
  <c r="AV16" i="74"/>
  <c r="AZ16" i="74"/>
  <c r="AS16" i="74"/>
  <c r="AW16" i="74"/>
  <c r="BA16" i="74"/>
  <c r="AX16" i="74"/>
  <c r="AT16" i="74"/>
  <c r="AT27" i="74"/>
  <c r="AX27" i="74"/>
  <c r="AQ27" i="74"/>
  <c r="AU27" i="74"/>
  <c r="AY27" i="74"/>
  <c r="AR27" i="74"/>
  <c r="AV27" i="74"/>
  <c r="AZ27" i="74"/>
  <c r="AS27" i="74"/>
  <c r="AW27" i="74"/>
  <c r="BA27" i="74"/>
  <c r="AT11" i="74"/>
  <c r="AX11" i="74"/>
  <c r="AQ11" i="74"/>
  <c r="AU11" i="74"/>
  <c r="AY11" i="74"/>
  <c r="AR11" i="74"/>
  <c r="AV11" i="74"/>
  <c r="AZ11" i="74"/>
  <c r="AS11" i="74"/>
  <c r="AW11" i="74"/>
  <c r="BA11" i="74"/>
  <c r="AS30" i="74"/>
  <c r="AW30" i="74"/>
  <c r="BA30" i="74"/>
  <c r="AT30" i="74"/>
  <c r="AX30" i="74"/>
  <c r="AQ30" i="74"/>
  <c r="AU30" i="74"/>
  <c r="AY30" i="74"/>
  <c r="AR30" i="74"/>
  <c r="AV30" i="74"/>
  <c r="AZ30" i="74"/>
  <c r="AS14" i="74"/>
  <c r="AW14" i="74"/>
  <c r="BA14" i="74"/>
  <c r="AT14" i="74"/>
  <c r="AX14" i="74"/>
  <c r="AQ14" i="74"/>
  <c r="AU14" i="74"/>
  <c r="AY14" i="74"/>
  <c r="AR14" i="74"/>
  <c r="AV14" i="74"/>
  <c r="AZ14" i="74"/>
  <c r="AQ12" i="74"/>
  <c r="AU12" i="74"/>
  <c r="AY12" i="74"/>
  <c r="AR12" i="74"/>
  <c r="AV12" i="74"/>
  <c r="AZ12" i="74"/>
  <c r="AS12" i="74"/>
  <c r="AW12" i="74"/>
  <c r="BA12" i="74"/>
  <c r="AX12" i="74"/>
  <c r="AT12" i="74"/>
  <c r="AR25" i="74"/>
  <c r="AV25" i="74"/>
  <c r="AZ25" i="74"/>
  <c r="AS25" i="74"/>
  <c r="AW25" i="74"/>
  <c r="BA25" i="74"/>
  <c r="AT25" i="74"/>
  <c r="AX25" i="74"/>
  <c r="AY25" i="74"/>
  <c r="AU25" i="74"/>
  <c r="AQ25" i="74"/>
  <c r="AR9" i="74"/>
  <c r="AV9" i="74"/>
  <c r="AZ9" i="74"/>
  <c r="AS9" i="74"/>
  <c r="AW9" i="74"/>
  <c r="BA9" i="74"/>
  <c r="AT9" i="74"/>
  <c r="AX9" i="74"/>
  <c r="AY9" i="74"/>
  <c r="AU9" i="74"/>
  <c r="AQ9" i="74"/>
  <c r="AQ8" i="74"/>
  <c r="AU8" i="74"/>
  <c r="AY8" i="74"/>
  <c r="AR8" i="74"/>
  <c r="AV8" i="74"/>
  <c r="AZ8" i="74"/>
  <c r="AS8" i="74"/>
  <c r="AW8" i="74"/>
  <c r="BA8" i="74"/>
  <c r="AT8" i="74"/>
  <c r="AX8" i="74"/>
  <c r="AT23" i="74"/>
  <c r="AX23" i="74"/>
  <c r="AQ23" i="74"/>
  <c r="AU23" i="74"/>
  <c r="AY23" i="74"/>
  <c r="AR23" i="74"/>
  <c r="AV23" i="74"/>
  <c r="AZ23" i="74"/>
  <c r="AS23" i="74"/>
  <c r="AW23" i="74"/>
  <c r="BA23" i="74"/>
  <c r="AS26" i="74"/>
  <c r="AW26" i="74"/>
  <c r="BA26" i="74"/>
  <c r="AT26" i="74"/>
  <c r="AX26" i="74"/>
  <c r="AQ26" i="74"/>
  <c r="AU26" i="74"/>
  <c r="AY26" i="74"/>
  <c r="AR26" i="74"/>
  <c r="AV26" i="74"/>
  <c r="AZ26" i="74"/>
  <c r="AS10" i="74"/>
  <c r="AW10" i="74"/>
  <c r="BA10" i="74"/>
  <c r="AT10" i="74"/>
  <c r="AX10" i="74"/>
  <c r="AQ10" i="74"/>
  <c r="AU10" i="74"/>
  <c r="AY10" i="74"/>
  <c r="AR10" i="74"/>
  <c r="AV10" i="74"/>
  <c r="AZ10" i="74"/>
  <c r="AR21" i="74"/>
  <c r="AV21" i="74"/>
  <c r="AZ21" i="74"/>
  <c r="AS21" i="74"/>
  <c r="AW21" i="74"/>
  <c r="BA21" i="74"/>
  <c r="AT21" i="74"/>
  <c r="AX21" i="74"/>
  <c r="AU21" i="74"/>
  <c r="AY21" i="74"/>
  <c r="AQ21" i="74"/>
  <c r="AT19" i="74"/>
  <c r="AX19" i="74"/>
  <c r="AQ19" i="74"/>
  <c r="AU19" i="74"/>
  <c r="AY19" i="74"/>
  <c r="AR19" i="74"/>
  <c r="AV19" i="74"/>
  <c r="AZ19" i="74"/>
  <c r="BA19" i="74"/>
  <c r="AW19" i="74"/>
  <c r="AS19" i="74"/>
  <c r="AQ24" i="74"/>
  <c r="AU24" i="74"/>
  <c r="AY24" i="74"/>
  <c r="AR24" i="74"/>
  <c r="AV24" i="74"/>
  <c r="AZ24" i="74"/>
  <c r="AS24" i="74"/>
  <c r="AW24" i="74"/>
  <c r="BA24" i="74"/>
  <c r="AT24" i="74"/>
  <c r="AX24" i="74"/>
  <c r="AS22" i="74"/>
  <c r="AW22" i="74"/>
  <c r="BA22" i="74"/>
  <c r="AT22" i="74"/>
  <c r="AX22" i="74"/>
  <c r="AQ22" i="74"/>
  <c r="AU22" i="74"/>
  <c r="AY22" i="74"/>
  <c r="AZ22" i="74"/>
  <c r="AV22" i="74"/>
  <c r="AR22" i="74"/>
  <c r="AR17" i="74"/>
  <c r="AV17" i="74"/>
  <c r="AZ17" i="74"/>
  <c r="AS17" i="74"/>
  <c r="AW17" i="74"/>
  <c r="BA17" i="74"/>
  <c r="AT17" i="74"/>
  <c r="AX17" i="74"/>
  <c r="AQ17" i="74"/>
  <c r="AU17" i="74"/>
  <c r="AY17" i="74"/>
  <c r="AT31" i="74"/>
  <c r="AX31" i="74"/>
  <c r="AQ31" i="74"/>
  <c r="AU31" i="74"/>
  <c r="AY31" i="74"/>
  <c r="AR31" i="74"/>
  <c r="AV31" i="74"/>
  <c r="AZ31" i="74"/>
  <c r="AW31" i="74"/>
  <c r="AS31" i="74"/>
  <c r="BA31" i="74"/>
  <c r="AJ21" i="73"/>
  <c r="AG21" i="73"/>
  <c r="AK21" i="73"/>
  <c r="AL21" i="73"/>
  <c r="AM21" i="73"/>
  <c r="AH21" i="73"/>
  <c r="AH23" i="73"/>
  <c r="AL23" i="73"/>
  <c r="AJ23" i="73"/>
  <c r="AM23" i="73"/>
  <c r="AG23" i="73"/>
  <c r="AK23" i="73"/>
  <c r="AJ9" i="73"/>
  <c r="AK9" i="73"/>
  <c r="AL9" i="73"/>
  <c r="AM9" i="73"/>
  <c r="AH9" i="73"/>
  <c r="AH11" i="73"/>
  <c r="AL11" i="73"/>
  <c r="AJ11" i="73"/>
  <c r="AM11" i="73"/>
  <c r="AG11" i="73"/>
  <c r="AK11" i="73"/>
  <c r="AL26" i="73"/>
  <c r="AH26" i="73"/>
  <c r="AM26" i="73"/>
  <c r="AJ26" i="73"/>
  <c r="AG26" i="73"/>
  <c r="AK26" i="73"/>
  <c r="AJ13" i="73"/>
  <c r="AG13" i="73"/>
  <c r="AK13" i="73"/>
  <c r="AL13" i="73"/>
  <c r="AM13" i="73"/>
  <c r="AH13" i="73"/>
  <c r="AH15" i="73"/>
  <c r="AL15" i="73"/>
  <c r="AJ15" i="73"/>
  <c r="AM15" i="73"/>
  <c r="AG15" i="73"/>
  <c r="AK15" i="73"/>
  <c r="AH7" i="73"/>
  <c r="AJ7" i="73"/>
  <c r="AM7" i="73"/>
  <c r="AK7" i="73"/>
  <c r="AL7" i="73"/>
  <c r="AG7" i="73"/>
  <c r="AJ17" i="73"/>
  <c r="AG17" i="73"/>
  <c r="AK17" i="73"/>
  <c r="AL17" i="73"/>
  <c r="AM17" i="73"/>
  <c r="AH17" i="73"/>
  <c r="AH19" i="73"/>
  <c r="AL19" i="73"/>
  <c r="AJ19" i="73"/>
  <c r="AM19" i="73"/>
  <c r="AG19" i="73"/>
  <c r="AK19" i="73"/>
  <c r="AL20" i="73"/>
  <c r="AG20" i="73"/>
  <c r="AK20" i="73"/>
  <c r="AM20" i="73"/>
  <c r="AH20" i="73"/>
  <c r="AJ20" i="73"/>
  <c r="AJ25" i="73"/>
  <c r="AG25" i="73"/>
  <c r="AK25" i="73"/>
  <c r="AL25" i="73"/>
  <c r="AM25" i="73"/>
  <c r="AH25" i="73"/>
  <c r="AH27" i="73"/>
  <c r="AL27" i="73"/>
  <c r="AJ27" i="73"/>
  <c r="AM27" i="73"/>
  <c r="AG27" i="73"/>
  <c r="AK27" i="73"/>
  <c r="AL12" i="73"/>
  <c r="AG12" i="73"/>
  <c r="AK12" i="73"/>
  <c r="AM12" i="73"/>
  <c r="AH12" i="73"/>
  <c r="AJ12" i="73"/>
  <c r="AL16" i="73"/>
  <c r="AG16" i="73"/>
  <c r="AK16" i="73"/>
  <c r="AM16" i="73"/>
  <c r="AH16" i="73"/>
  <c r="AJ16" i="73"/>
  <c r="AL8" i="73"/>
  <c r="AG8" i="73"/>
  <c r="AK8" i="73"/>
  <c r="AM8" i="73"/>
  <c r="AH8" i="73"/>
  <c r="AJ8" i="73"/>
  <c r="AL24" i="73"/>
  <c r="AG24" i="73"/>
  <c r="AK24" i="73"/>
  <c r="AM24" i="73"/>
  <c r="AH24" i="73"/>
  <c r="AJ24" i="73"/>
  <c r="AJ29" i="73"/>
  <c r="AG29" i="73"/>
  <c r="AK29" i="73"/>
  <c r="AL29" i="73"/>
  <c r="AM29" i="73"/>
  <c r="AH29" i="73"/>
  <c r="AL28" i="73"/>
  <c r="AG28" i="73"/>
  <c r="AK28" i="73"/>
  <c r="AM28" i="73"/>
  <c r="AH28" i="73"/>
  <c r="AJ28" i="73"/>
  <c r="AL22" i="73"/>
  <c r="AH22" i="73"/>
  <c r="AM22" i="73"/>
  <c r="AJ22" i="73"/>
  <c r="AG22" i="73"/>
  <c r="AK22" i="73"/>
  <c r="AL30" i="73"/>
  <c r="AH30" i="73"/>
  <c r="AM30" i="73"/>
  <c r="AJ30" i="73"/>
  <c r="AG30" i="73"/>
  <c r="AK30" i="73"/>
  <c r="AL10" i="73"/>
  <c r="AH10" i="73"/>
  <c r="AM10" i="73"/>
  <c r="AJ10" i="73"/>
  <c r="AG10" i="73"/>
  <c r="AK10" i="73"/>
  <c r="AL14" i="73"/>
  <c r="AH14" i="73"/>
  <c r="AM14" i="73"/>
  <c r="AJ14" i="73"/>
  <c r="AG14" i="73"/>
  <c r="AK14" i="73"/>
  <c r="AL18" i="73"/>
  <c r="AH18" i="73"/>
  <c r="AM18" i="73"/>
  <c r="AJ18" i="73"/>
  <c r="AG18" i="73"/>
  <c r="AK18" i="73"/>
  <c r="AZ24" i="72"/>
  <c r="BD24" i="72"/>
  <c r="AW24" i="72"/>
  <c r="BA24" i="72"/>
  <c r="BE24" i="72"/>
  <c r="AX24" i="72"/>
  <c r="BB24" i="72"/>
  <c r="AY24" i="72"/>
  <c r="BC24" i="72"/>
  <c r="AW19" i="72"/>
  <c r="BA19" i="72"/>
  <c r="BE19" i="72"/>
  <c r="AX19" i="72"/>
  <c r="BB19" i="72"/>
  <c r="AY19" i="72"/>
  <c r="BC19" i="72"/>
  <c r="AZ19" i="72"/>
  <c r="BD19" i="72"/>
  <c r="AX18" i="72"/>
  <c r="BB18" i="72"/>
  <c r="AY18" i="72"/>
  <c r="BC18" i="72"/>
  <c r="AZ18" i="72"/>
  <c r="BD18" i="72"/>
  <c r="AW18" i="72"/>
  <c r="BA18" i="72"/>
  <c r="BE18" i="72"/>
  <c r="AY17" i="72"/>
  <c r="BC17" i="72"/>
  <c r="AZ17" i="72"/>
  <c r="BD17" i="72"/>
  <c r="AW17" i="72"/>
  <c r="BA17" i="72"/>
  <c r="BE17" i="72"/>
  <c r="AX17" i="72"/>
  <c r="BB17" i="72"/>
  <c r="AZ20" i="72"/>
  <c r="BD20" i="72"/>
  <c r="AW20" i="72"/>
  <c r="BA20" i="72"/>
  <c r="BE20" i="72"/>
  <c r="AX20" i="72"/>
  <c r="BB20" i="72"/>
  <c r="AY20" i="72"/>
  <c r="BC20" i="72"/>
  <c r="AW23" i="72"/>
  <c r="BA23" i="72"/>
  <c r="BE23" i="72"/>
  <c r="AX23" i="72"/>
  <c r="BB23" i="72"/>
  <c r="AY23" i="72"/>
  <c r="BC23" i="72"/>
  <c r="AZ23" i="72"/>
  <c r="BD23" i="72"/>
  <c r="AX22" i="72"/>
  <c r="BB22" i="72"/>
  <c r="AY22" i="72"/>
  <c r="BC22" i="72"/>
  <c r="AZ22" i="72"/>
  <c r="BD22" i="72"/>
  <c r="AW22" i="72"/>
  <c r="BA22" i="72"/>
  <c r="BE22" i="72"/>
  <c r="AY21" i="72"/>
  <c r="BC21" i="72"/>
  <c r="AZ21" i="72"/>
  <c r="BD21" i="72"/>
  <c r="AW21" i="72"/>
  <c r="BA21" i="72"/>
  <c r="BE21" i="72"/>
  <c r="AX21" i="72"/>
  <c r="BB21" i="72"/>
  <c r="AZ31" i="72"/>
  <c r="BD31" i="72"/>
  <c r="AW31" i="72"/>
  <c r="BA31" i="72"/>
  <c r="BE31" i="72"/>
  <c r="AX31" i="72"/>
  <c r="BB31" i="72"/>
  <c r="AY31" i="72"/>
  <c r="BC31" i="72"/>
  <c r="AW15" i="72"/>
  <c r="BA15" i="72"/>
  <c r="BE15" i="72"/>
  <c r="AX15" i="72"/>
  <c r="BB15" i="72"/>
  <c r="AY15" i="72"/>
  <c r="BC15" i="72"/>
  <c r="AZ15" i="72"/>
  <c r="BD15" i="72"/>
  <c r="AX30" i="72"/>
  <c r="BB30" i="72"/>
  <c r="AY30" i="72"/>
  <c r="BC30" i="72"/>
  <c r="AZ30" i="72"/>
  <c r="BD30" i="72"/>
  <c r="AW30" i="72"/>
  <c r="BA30" i="72"/>
  <c r="BE30" i="72"/>
  <c r="AX14" i="72"/>
  <c r="BB14" i="72"/>
  <c r="AY14" i="72"/>
  <c r="BC14" i="72"/>
  <c r="AZ14" i="72"/>
  <c r="BD14" i="72"/>
  <c r="AW14" i="72"/>
  <c r="BA14" i="72"/>
  <c r="BE14" i="72"/>
  <c r="AY29" i="72"/>
  <c r="BC29" i="72"/>
  <c r="AZ29" i="72"/>
  <c r="BD29" i="72"/>
  <c r="AW29" i="72"/>
  <c r="BA29" i="72"/>
  <c r="BE29" i="72"/>
  <c r="AX29" i="72"/>
  <c r="BB29" i="72"/>
  <c r="AY13" i="72"/>
  <c r="BC13" i="72"/>
  <c r="AZ13" i="72"/>
  <c r="BD13" i="72"/>
  <c r="AW13" i="72"/>
  <c r="BA13" i="72"/>
  <c r="BE13" i="72"/>
  <c r="AX13" i="72"/>
  <c r="BB13" i="72"/>
  <c r="AZ16" i="72"/>
  <c r="BD16" i="72"/>
  <c r="AW16" i="72"/>
  <c r="BA16" i="72"/>
  <c r="BE16" i="72"/>
  <c r="AX16" i="72"/>
  <c r="BB16" i="72"/>
  <c r="AY16" i="72"/>
  <c r="BC16" i="72"/>
  <c r="AX8" i="72"/>
  <c r="BB8" i="72"/>
  <c r="AW8" i="72"/>
  <c r="AY8" i="72"/>
  <c r="BC8" i="72"/>
  <c r="AZ8" i="72"/>
  <c r="BD8" i="72"/>
  <c r="BA8" i="72"/>
  <c r="BE8" i="72"/>
  <c r="AW27" i="72"/>
  <c r="BA27" i="72"/>
  <c r="BE27" i="72"/>
  <c r="AX27" i="72"/>
  <c r="BB27" i="72"/>
  <c r="AY27" i="72"/>
  <c r="BC27" i="72"/>
  <c r="AZ27" i="72"/>
  <c r="BD27" i="72"/>
  <c r="AW11" i="72"/>
  <c r="BA11" i="72"/>
  <c r="BE11" i="72"/>
  <c r="AX11" i="72"/>
  <c r="BB11" i="72"/>
  <c r="AY11" i="72"/>
  <c r="BC11" i="72"/>
  <c r="AZ11" i="72"/>
  <c r="BD11" i="72"/>
  <c r="AX26" i="72"/>
  <c r="BB26" i="72"/>
  <c r="AY26" i="72"/>
  <c r="BC26" i="72"/>
  <c r="AZ26" i="72"/>
  <c r="BD26" i="72"/>
  <c r="AW26" i="72"/>
  <c r="BA26" i="72"/>
  <c r="BE26" i="72"/>
  <c r="AX10" i="72"/>
  <c r="BB10" i="72"/>
  <c r="AY10" i="72"/>
  <c r="BC10" i="72"/>
  <c r="AZ10" i="72"/>
  <c r="BD10" i="72"/>
  <c r="AW10" i="72"/>
  <c r="BA10" i="72"/>
  <c r="BE10" i="72"/>
  <c r="AY25" i="72"/>
  <c r="BC25" i="72"/>
  <c r="AZ25" i="72"/>
  <c r="BD25" i="72"/>
  <c r="AW25" i="72"/>
  <c r="BA25" i="72"/>
  <c r="BE25" i="72"/>
  <c r="AX25" i="72"/>
  <c r="BB25" i="72"/>
  <c r="AY9" i="72"/>
  <c r="BC9" i="72"/>
  <c r="AZ9" i="72"/>
  <c r="BD9" i="72"/>
  <c r="AW9" i="72"/>
  <c r="BA9" i="72"/>
  <c r="BE9" i="72"/>
  <c r="AX9" i="72"/>
  <c r="BB9" i="72"/>
  <c r="AZ28" i="72"/>
  <c r="BD28" i="72"/>
  <c r="AW28" i="72"/>
  <c r="BA28" i="72"/>
  <c r="BE28" i="72"/>
  <c r="AX28" i="72"/>
  <c r="BB28" i="72"/>
  <c r="AY28" i="72"/>
  <c r="BC28" i="72"/>
  <c r="AZ12" i="72"/>
  <c r="BD12" i="72"/>
  <c r="AW12" i="72"/>
  <c r="BA12" i="72"/>
  <c r="BE12" i="72"/>
  <c r="AX12" i="72"/>
  <c r="BB12" i="72"/>
  <c r="AY12" i="72"/>
  <c r="BC12" i="72"/>
  <c r="P8" i="67"/>
  <c r="V8" i="67"/>
  <c r="BI64" i="79"/>
  <c r="BF64" i="79"/>
  <c r="BE64" i="79"/>
  <c r="BH52" i="79"/>
  <c r="BI52" i="79"/>
  <c r="AP9" i="65"/>
  <c r="AV9" i="65"/>
  <c r="AV7" i="65"/>
  <c r="AU7" i="65"/>
  <c r="AT33" i="65"/>
  <c r="AV33" i="65"/>
  <c r="N11" i="65"/>
  <c r="W11" i="65" s="1"/>
  <c r="N43" i="65"/>
  <c r="N83" i="65"/>
  <c r="N27" i="65"/>
  <c r="W27" i="65" s="1"/>
  <c r="N59" i="65"/>
  <c r="S59" i="65" s="1"/>
  <c r="N91" i="65"/>
  <c r="Q91" i="65" s="1"/>
  <c r="N35" i="65"/>
  <c r="N67" i="65"/>
  <c r="R67" i="65" s="1"/>
  <c r="N19" i="65"/>
  <c r="N51" i="65"/>
  <c r="N89" i="65"/>
  <c r="Q89" i="65" s="1"/>
  <c r="AR33" i="65"/>
  <c r="N21" i="65"/>
  <c r="V21" i="65" s="1"/>
  <c r="N37" i="65"/>
  <c r="W37" i="65" s="1"/>
  <c r="N53" i="65"/>
  <c r="N69" i="65"/>
  <c r="S69" i="65" s="1"/>
  <c r="N77" i="65"/>
  <c r="S77" i="65" s="1"/>
  <c r="N7" i="65"/>
  <c r="N15" i="65"/>
  <c r="N23" i="65"/>
  <c r="T23" i="65" s="1"/>
  <c r="N31" i="65"/>
  <c r="R31" i="65" s="1"/>
  <c r="N39" i="65"/>
  <c r="N47" i="65"/>
  <c r="N55" i="65"/>
  <c r="Q55" i="65" s="1"/>
  <c r="N63" i="65"/>
  <c r="S63" i="65" s="1"/>
  <c r="N71" i="65"/>
  <c r="N79" i="65"/>
  <c r="S79" i="65" s="1"/>
  <c r="N87" i="65"/>
  <c r="S87" i="65" s="1"/>
  <c r="N13" i="65"/>
  <c r="V13" i="65" s="1"/>
  <c r="N29" i="65"/>
  <c r="W29" i="65" s="1"/>
  <c r="N45" i="65"/>
  <c r="N61" i="65"/>
  <c r="S61" i="65" s="1"/>
  <c r="N85" i="65"/>
  <c r="S85" i="65" s="1"/>
  <c r="N9" i="65"/>
  <c r="W9" i="65" s="1"/>
  <c r="N17" i="65"/>
  <c r="N25" i="65"/>
  <c r="U25" i="65" s="1"/>
  <c r="N33" i="65"/>
  <c r="U33" i="65" s="1"/>
  <c r="N41" i="65"/>
  <c r="N49" i="65"/>
  <c r="V49" i="65" s="1"/>
  <c r="N57" i="65"/>
  <c r="Q57" i="65" s="1"/>
  <c r="N65" i="65"/>
  <c r="R65" i="65" s="1"/>
  <c r="N73" i="65"/>
  <c r="N81" i="65"/>
  <c r="Q81" i="65" s="1"/>
  <c r="S21" i="71"/>
  <c r="V21" i="71"/>
  <c r="W21" i="71"/>
  <c r="T21" i="71"/>
  <c r="R43" i="70"/>
  <c r="T43" i="70"/>
  <c r="V43" i="70"/>
  <c r="S43" i="70"/>
  <c r="U43" i="70"/>
  <c r="R45" i="70"/>
  <c r="T45" i="70"/>
  <c r="V45" i="70"/>
  <c r="Q45" i="70"/>
  <c r="P45" i="70"/>
  <c r="S45" i="70"/>
  <c r="U45" i="70"/>
  <c r="S46" i="70"/>
  <c r="U46" i="70"/>
  <c r="R46" i="70"/>
  <c r="T46" i="70"/>
  <c r="V46" i="70"/>
  <c r="Q46" i="70"/>
  <c r="P46" i="70"/>
  <c r="P44" i="70"/>
  <c r="R47" i="70"/>
  <c r="T47" i="70"/>
  <c r="V47" i="70"/>
  <c r="Q47" i="70"/>
  <c r="P47" i="70"/>
  <c r="S47" i="70"/>
  <c r="U47" i="70"/>
  <c r="S8" i="70"/>
  <c r="R8" i="70"/>
  <c r="AU33" i="65"/>
  <c r="AQ33" i="65"/>
  <c r="AP33" i="65"/>
  <c r="N8" i="65"/>
  <c r="N10" i="65"/>
  <c r="N12" i="65"/>
  <c r="N14" i="65"/>
  <c r="N16" i="65"/>
  <c r="W16" i="65" s="1"/>
  <c r="N18" i="65"/>
  <c r="N20" i="65"/>
  <c r="R20" i="65" s="1"/>
  <c r="N22" i="65"/>
  <c r="V22" i="65" s="1"/>
  <c r="N24" i="65"/>
  <c r="T24" i="65" s="1"/>
  <c r="N26" i="65"/>
  <c r="N28" i="65"/>
  <c r="N30" i="65"/>
  <c r="N32" i="65"/>
  <c r="W32" i="65" s="1"/>
  <c r="N34" i="65"/>
  <c r="U34" i="65" s="1"/>
  <c r="N36" i="65"/>
  <c r="N38" i="65"/>
  <c r="N40" i="65"/>
  <c r="W41" i="65" s="1"/>
  <c r="N42" i="65"/>
  <c r="N44" i="65"/>
  <c r="N46" i="65"/>
  <c r="N48" i="65"/>
  <c r="Q48" i="65" s="1"/>
  <c r="N50" i="65"/>
  <c r="N52" i="65"/>
  <c r="N54" i="65"/>
  <c r="N56" i="65"/>
  <c r="S56" i="65" s="1"/>
  <c r="N58" i="65"/>
  <c r="S58" i="65" s="1"/>
  <c r="N60" i="65"/>
  <c r="Q60" i="65" s="1"/>
  <c r="N62" i="65"/>
  <c r="R62" i="65" s="1"/>
  <c r="N64" i="65"/>
  <c r="R64" i="65" s="1"/>
  <c r="N66" i="65"/>
  <c r="S66" i="65" s="1"/>
  <c r="N68" i="65"/>
  <c r="Q68" i="65" s="1"/>
  <c r="N70" i="65"/>
  <c r="R70" i="65" s="1"/>
  <c r="N72" i="65"/>
  <c r="Q72" i="65" s="1"/>
  <c r="N74" i="65"/>
  <c r="Q74" i="65" s="1"/>
  <c r="N76" i="65"/>
  <c r="R76" i="65" s="1"/>
  <c r="N78" i="65"/>
  <c r="S78" i="65" s="1"/>
  <c r="N80" i="65"/>
  <c r="R80" i="65" s="1"/>
  <c r="N82" i="65"/>
  <c r="Q82" i="65" s="1"/>
  <c r="N84" i="65"/>
  <c r="R84" i="65" s="1"/>
  <c r="N86" i="65"/>
  <c r="S86" i="65" s="1"/>
  <c r="N88" i="65"/>
  <c r="S88" i="65" s="1"/>
  <c r="N90" i="65"/>
  <c r="Q90" i="65" s="1"/>
  <c r="N92" i="65"/>
  <c r="R92" i="65" s="1"/>
  <c r="BF52" i="79"/>
  <c r="BE52" i="79"/>
  <c r="BD64" i="79"/>
  <c r="BC64" i="79"/>
  <c r="BD52" i="79"/>
  <c r="BC52" i="79"/>
  <c r="U8" i="70"/>
  <c r="Q8" i="70"/>
  <c r="T8" i="70"/>
  <c r="P8" i="70"/>
  <c r="AG47" i="73"/>
  <c r="V45" i="71"/>
  <c r="T45" i="71"/>
  <c r="W45" i="71"/>
  <c r="S45" i="71"/>
  <c r="U45" i="71"/>
  <c r="X45" i="71"/>
  <c r="S10" i="70"/>
  <c r="T10" i="70"/>
  <c r="Q10" i="70"/>
  <c r="V10" i="70"/>
  <c r="R10" i="70"/>
  <c r="AY66" i="79"/>
  <c r="AW66" i="79"/>
  <c r="AU66" i="79"/>
  <c r="AZ66" i="79"/>
  <c r="AV66" i="79"/>
  <c r="AT66" i="79"/>
  <c r="AX66" i="79"/>
  <c r="BH63" i="79"/>
  <c r="BF63" i="79"/>
  <c r="BD63" i="79"/>
  <c r="BG63" i="79"/>
  <c r="BI63" i="79"/>
  <c r="BE63" i="79"/>
  <c r="BH65" i="79"/>
  <c r="BF65" i="79"/>
  <c r="BD65" i="79"/>
  <c r="AY64" i="79"/>
  <c r="AW64" i="79"/>
  <c r="AU64" i="79"/>
  <c r="BI65" i="79"/>
  <c r="BE65" i="79"/>
  <c r="AX64" i="79"/>
  <c r="AT64" i="79"/>
  <c r="BC65" i="79"/>
  <c r="AZ64" i="79"/>
  <c r="AV64" i="79"/>
  <c r="BG65" i="79"/>
  <c r="AZ67" i="79"/>
  <c r="AX67" i="79"/>
  <c r="AV67" i="79"/>
  <c r="AT67" i="79"/>
  <c r="AW67" i="79"/>
  <c r="AU67" i="79"/>
  <c r="AY67" i="79"/>
  <c r="AY68" i="79"/>
  <c r="AW68" i="79"/>
  <c r="AU68" i="79"/>
  <c r="AX68" i="79"/>
  <c r="AT68" i="79"/>
  <c r="AV68" i="79"/>
  <c r="AZ68" i="79"/>
  <c r="BI55" i="79"/>
  <c r="BG55" i="79"/>
  <c r="BE55" i="79"/>
  <c r="BC55" i="79"/>
  <c r="BF55" i="79"/>
  <c r="BH55" i="79"/>
  <c r="BD55" i="79"/>
  <c r="BI53" i="79"/>
  <c r="BG53" i="79"/>
  <c r="BE53" i="79"/>
  <c r="BC53" i="79"/>
  <c r="BF53" i="79"/>
  <c r="BH53" i="79"/>
  <c r="BD53" i="79"/>
  <c r="AY51" i="79"/>
  <c r="AW51" i="79"/>
  <c r="AU51" i="79"/>
  <c r="AZ51" i="79"/>
  <c r="AV51" i="79"/>
  <c r="AX51" i="79"/>
  <c r="AT51" i="79"/>
  <c r="AY53" i="79"/>
  <c r="AW53" i="79"/>
  <c r="AU53" i="79"/>
  <c r="AZ53" i="79"/>
  <c r="AV53" i="79"/>
  <c r="AX53" i="79"/>
  <c r="AT53" i="79"/>
  <c r="BI58" i="79"/>
  <c r="BG58" i="79"/>
  <c r="BE58" i="79"/>
  <c r="BC58" i="79"/>
  <c r="BH58" i="79"/>
  <c r="BD58" i="79"/>
  <c r="AY55" i="79"/>
  <c r="AW55" i="79"/>
  <c r="AU55" i="79"/>
  <c r="BF58" i="79"/>
  <c r="AZ55" i="79"/>
  <c r="AV55" i="79"/>
  <c r="AX55" i="79"/>
  <c r="AT55" i="79"/>
  <c r="AY58" i="79"/>
  <c r="AW58" i="79"/>
  <c r="AU58" i="79"/>
  <c r="AX58" i="79"/>
  <c r="AT58" i="79"/>
  <c r="AV58" i="79"/>
  <c r="AZ58" i="79"/>
  <c r="AZ36" i="79"/>
  <c r="AX36" i="79"/>
  <c r="AV36" i="79"/>
  <c r="AT36" i="79"/>
  <c r="AY36" i="79"/>
  <c r="AU36" i="79"/>
  <c r="AW36" i="79"/>
  <c r="AZ32" i="79"/>
  <c r="AX32" i="79"/>
  <c r="AV32" i="79"/>
  <c r="AT32" i="79"/>
  <c r="AY32" i="79"/>
  <c r="AU32" i="79"/>
  <c r="AW32" i="79"/>
  <c r="BI40" i="79"/>
  <c r="BG40" i="79"/>
  <c r="BE40" i="79"/>
  <c r="BC40" i="79"/>
  <c r="BH40" i="79"/>
  <c r="BD40" i="79"/>
  <c r="BF40" i="79"/>
  <c r="AZ37" i="79"/>
  <c r="AX37" i="79"/>
  <c r="AV37" i="79"/>
  <c r="AT37" i="79"/>
  <c r="AW37" i="79"/>
  <c r="AY37" i="79"/>
  <c r="AU37" i="79"/>
  <c r="AZ33" i="79"/>
  <c r="AX33" i="79"/>
  <c r="AV33" i="79"/>
  <c r="AT33" i="79"/>
  <c r="AY33" i="79"/>
  <c r="AU33" i="79"/>
  <c r="AW33" i="79"/>
  <c r="BH33" i="79"/>
  <c r="BF33" i="79"/>
  <c r="BD33" i="79"/>
  <c r="BI33" i="79"/>
  <c r="BE33" i="79"/>
  <c r="BG33" i="79"/>
  <c r="BC33" i="79"/>
  <c r="BH35" i="79"/>
  <c r="BF35" i="79"/>
  <c r="BD35" i="79"/>
  <c r="BG35" i="79"/>
  <c r="BC35" i="79"/>
  <c r="BI35" i="79"/>
  <c r="BE35" i="79"/>
  <c r="BH37" i="79"/>
  <c r="BF37" i="79"/>
  <c r="BD37" i="79"/>
  <c r="BG37" i="79"/>
  <c r="BC37" i="79"/>
  <c r="BI37" i="79"/>
  <c r="BE37" i="79"/>
  <c r="AZ38" i="79"/>
  <c r="AX38" i="79"/>
  <c r="AV38" i="79"/>
  <c r="AT38" i="79"/>
  <c r="AY38" i="79"/>
  <c r="AU38" i="79"/>
  <c r="AW38" i="79"/>
  <c r="AY40" i="79"/>
  <c r="AW40" i="79"/>
  <c r="AU40" i="79"/>
  <c r="AX40" i="79"/>
  <c r="AT40" i="79"/>
  <c r="AZ40" i="79"/>
  <c r="AV40" i="79"/>
  <c r="AY42" i="79"/>
  <c r="AW42" i="79"/>
  <c r="AU42" i="79"/>
  <c r="AX42" i="79"/>
  <c r="AT42" i="79"/>
  <c r="AZ42" i="79"/>
  <c r="AV42" i="79"/>
  <c r="BI42" i="79"/>
  <c r="BG42" i="79"/>
  <c r="BE42" i="79"/>
  <c r="BH42" i="79"/>
  <c r="BD42" i="79"/>
  <c r="BF42" i="79"/>
  <c r="AY15" i="79"/>
  <c r="AW15" i="79"/>
  <c r="AU15" i="79"/>
  <c r="AZ15" i="79"/>
  <c r="AV15" i="79"/>
  <c r="AX15" i="79"/>
  <c r="AY17" i="79"/>
  <c r="AW17" i="79"/>
  <c r="AU17" i="79"/>
  <c r="AZ17" i="79"/>
  <c r="AX17" i="79"/>
  <c r="AV17" i="79"/>
  <c r="AT17" i="79"/>
  <c r="AY19" i="79"/>
  <c r="AW19" i="79"/>
  <c r="AU19" i="79"/>
  <c r="AZ19" i="79"/>
  <c r="AX19" i="79"/>
  <c r="AV19" i="79"/>
  <c r="AT19" i="79"/>
  <c r="AY21" i="79"/>
  <c r="AW21" i="79"/>
  <c r="AU21" i="79"/>
  <c r="AZ21" i="79"/>
  <c r="AX21" i="79"/>
  <c r="AV21" i="79"/>
  <c r="AT21" i="79"/>
  <c r="AY23" i="79"/>
  <c r="AW23" i="79"/>
  <c r="AU23" i="79"/>
  <c r="AZ23" i="79"/>
  <c r="AX23" i="79"/>
  <c r="AV23" i="79"/>
  <c r="AT23" i="79"/>
  <c r="BI25" i="79"/>
  <c r="BG25" i="79"/>
  <c r="BE25" i="79"/>
  <c r="BC25" i="79"/>
  <c r="AY25" i="79"/>
  <c r="AW25" i="79"/>
  <c r="AU25" i="79"/>
  <c r="BH25" i="79"/>
  <c r="BF25" i="79"/>
  <c r="BD25" i="79"/>
  <c r="AZ25" i="79"/>
  <c r="AX25" i="79"/>
  <c r="AV25" i="79"/>
  <c r="AT25" i="79"/>
  <c r="BI16" i="79"/>
  <c r="BG16" i="79"/>
  <c r="BE16" i="79"/>
  <c r="BC16" i="79"/>
  <c r="BH16" i="79"/>
  <c r="BF16" i="79"/>
  <c r="BD16" i="79"/>
  <c r="BI18" i="79"/>
  <c r="BG18" i="79"/>
  <c r="BE18" i="79"/>
  <c r="BC18" i="79"/>
  <c r="BH18" i="79"/>
  <c r="BF18" i="79"/>
  <c r="BD18" i="79"/>
  <c r="BI20" i="79"/>
  <c r="BG20" i="79"/>
  <c r="BE20" i="79"/>
  <c r="BC20" i="79"/>
  <c r="BH20" i="79"/>
  <c r="BF20" i="79"/>
  <c r="BD20" i="79"/>
  <c r="BI22" i="79"/>
  <c r="BG22" i="79"/>
  <c r="BE22" i="79"/>
  <c r="BC22" i="79"/>
  <c r="BH22" i="79"/>
  <c r="BF22" i="79"/>
  <c r="BD22" i="79"/>
  <c r="BI24" i="79"/>
  <c r="BG24" i="79"/>
  <c r="BE24" i="79"/>
  <c r="BC24" i="79"/>
  <c r="BH24" i="79"/>
  <c r="BF24" i="79"/>
  <c r="BD24" i="79"/>
  <c r="AZ63" i="79"/>
  <c r="AX63" i="79"/>
  <c r="AV63" i="79"/>
  <c r="AT63" i="79"/>
  <c r="AW63" i="79"/>
  <c r="AY63" i="79"/>
  <c r="AU63" i="79"/>
  <c r="AZ65" i="79"/>
  <c r="AX65" i="79"/>
  <c r="AV65" i="79"/>
  <c r="AT65" i="79"/>
  <c r="AY65" i="79"/>
  <c r="AU65" i="79"/>
  <c r="AW65" i="79"/>
  <c r="BI56" i="79"/>
  <c r="BG56" i="79"/>
  <c r="BE56" i="79"/>
  <c r="BC56" i="79"/>
  <c r="BF56" i="79"/>
  <c r="BH56" i="79"/>
  <c r="BD56" i="79"/>
  <c r="BI54" i="79"/>
  <c r="BG54" i="79"/>
  <c r="BE54" i="79"/>
  <c r="BC54" i="79"/>
  <c r="BF54" i="79"/>
  <c r="BH54" i="79"/>
  <c r="BD54" i="79"/>
  <c r="BI51" i="79"/>
  <c r="BG51" i="79"/>
  <c r="BE51" i="79"/>
  <c r="BC51" i="79"/>
  <c r="BF51" i="79"/>
  <c r="BH51" i="79"/>
  <c r="BD51" i="79"/>
  <c r="AY52" i="79"/>
  <c r="AW52" i="79"/>
  <c r="AU52" i="79"/>
  <c r="AX52" i="79"/>
  <c r="AT52" i="79"/>
  <c r="AZ52" i="79"/>
  <c r="AV52" i="79"/>
  <c r="AY54" i="79"/>
  <c r="AW54" i="79"/>
  <c r="AU54" i="79"/>
  <c r="AZ54" i="79"/>
  <c r="AV54" i="79"/>
  <c r="AX54" i="79"/>
  <c r="AT54" i="79"/>
  <c r="BH59" i="79"/>
  <c r="BF59" i="79"/>
  <c r="BD59" i="79"/>
  <c r="AY56" i="79"/>
  <c r="AW56" i="79"/>
  <c r="AU56" i="79"/>
  <c r="BI59" i="79"/>
  <c r="BE59" i="79"/>
  <c r="AZ56" i="79"/>
  <c r="AV56" i="79"/>
  <c r="BG59" i="79"/>
  <c r="AX56" i="79"/>
  <c r="AT56" i="79"/>
  <c r="AY59" i="79"/>
  <c r="AW59" i="79"/>
  <c r="AU59" i="79"/>
  <c r="AX59" i="79"/>
  <c r="AT59" i="79"/>
  <c r="AV59" i="79"/>
  <c r="AZ59" i="79"/>
  <c r="BI44" i="79"/>
  <c r="BG44" i="79"/>
  <c r="BE44" i="79"/>
  <c r="BC44" i="79"/>
  <c r="AY43" i="79"/>
  <c r="AW43" i="79"/>
  <c r="AU43" i="79"/>
  <c r="BH44" i="79"/>
  <c r="BD44" i="79"/>
  <c r="AZ43" i="79"/>
  <c r="AV43" i="79"/>
  <c r="BF44" i="79"/>
  <c r="AX43" i="79"/>
  <c r="AT43" i="79"/>
  <c r="AY34" i="79"/>
  <c r="AW34" i="79"/>
  <c r="AU34" i="79"/>
  <c r="AZ34" i="79"/>
  <c r="AV34" i="79"/>
  <c r="AX34" i="79"/>
  <c r="AT34" i="79"/>
  <c r="BH39" i="79"/>
  <c r="BF39" i="79"/>
  <c r="BD39" i="79"/>
  <c r="BG39" i="79"/>
  <c r="BC39" i="79"/>
  <c r="BI39" i="79"/>
  <c r="BE39" i="79"/>
  <c r="AZ35" i="79"/>
  <c r="AX35" i="79"/>
  <c r="AV35" i="79"/>
  <c r="AT35" i="79"/>
  <c r="AW35" i="79"/>
  <c r="AY35" i="79"/>
  <c r="AU35" i="79"/>
  <c r="BH32" i="79"/>
  <c r="BF32" i="79"/>
  <c r="BD32" i="79"/>
  <c r="BI32" i="79"/>
  <c r="BE32" i="79"/>
  <c r="BG32" i="79"/>
  <c r="BC32" i="79"/>
  <c r="BI34" i="79"/>
  <c r="BG34" i="79"/>
  <c r="BE34" i="79"/>
  <c r="BC34" i="79"/>
  <c r="BF34" i="79"/>
  <c r="BH34" i="79"/>
  <c r="BD34" i="79"/>
  <c r="BH36" i="79"/>
  <c r="BF36" i="79"/>
  <c r="BD36" i="79"/>
  <c r="BI36" i="79"/>
  <c r="BE36" i="79"/>
  <c r="BG36" i="79"/>
  <c r="BC36" i="79"/>
  <c r="BH38" i="79"/>
  <c r="BF38" i="79"/>
  <c r="BD38" i="79"/>
  <c r="BI38" i="79"/>
  <c r="BE38" i="79"/>
  <c r="BG38" i="79"/>
  <c r="BC38" i="79"/>
  <c r="AZ39" i="79"/>
  <c r="AX39" i="79"/>
  <c r="AV39" i="79"/>
  <c r="AT39" i="79"/>
  <c r="AW39" i="79"/>
  <c r="AY39" i="79"/>
  <c r="AU39" i="79"/>
  <c r="AY41" i="79"/>
  <c r="AW41" i="79"/>
  <c r="AU41" i="79"/>
  <c r="AZ41" i="79"/>
  <c r="AV41" i="79"/>
  <c r="AX41" i="79"/>
  <c r="AT41" i="79"/>
  <c r="BI45" i="79"/>
  <c r="BG45" i="79"/>
  <c r="BE45" i="79"/>
  <c r="BC45" i="79"/>
  <c r="AY44" i="79"/>
  <c r="AW44" i="79"/>
  <c r="AU44" i="79"/>
  <c r="BF45" i="79"/>
  <c r="AX44" i="79"/>
  <c r="AT44" i="79"/>
  <c r="BH45" i="79"/>
  <c r="BD45" i="79"/>
  <c r="AZ44" i="79"/>
  <c r="AV44" i="79"/>
  <c r="AY46" i="79"/>
  <c r="AW46" i="79"/>
  <c r="AU46" i="79"/>
  <c r="AX46" i="79"/>
  <c r="AT46" i="79"/>
  <c r="AZ46" i="79"/>
  <c r="AV46" i="79"/>
  <c r="BI41" i="79"/>
  <c r="BG41" i="79"/>
  <c r="BE41" i="79"/>
  <c r="BC41" i="79"/>
  <c r="BF41" i="79"/>
  <c r="BH41" i="79"/>
  <c r="BD41" i="79"/>
  <c r="BI43" i="79"/>
  <c r="BG43" i="79"/>
  <c r="BE43" i="79"/>
  <c r="BC43" i="79"/>
  <c r="BF43" i="79"/>
  <c r="BH43" i="79"/>
  <c r="BD43" i="79"/>
  <c r="AY16" i="79"/>
  <c r="AW16" i="79"/>
  <c r="AU16" i="79"/>
  <c r="AX16" i="79"/>
  <c r="AT16" i="79"/>
  <c r="AZ16" i="79"/>
  <c r="AV16" i="79"/>
  <c r="AY18" i="79"/>
  <c r="AW18" i="79"/>
  <c r="AU18" i="79"/>
  <c r="AZ18" i="79"/>
  <c r="AX18" i="79"/>
  <c r="AV18" i="79"/>
  <c r="AT18" i="79"/>
  <c r="AY20" i="79"/>
  <c r="AW20" i="79"/>
  <c r="AU20" i="79"/>
  <c r="AZ20" i="79"/>
  <c r="AX20" i="79"/>
  <c r="AV20" i="79"/>
  <c r="AT20" i="79"/>
  <c r="AY22" i="79"/>
  <c r="AW22" i="79"/>
  <c r="AU22" i="79"/>
  <c r="AZ22" i="79"/>
  <c r="AX22" i="79"/>
  <c r="AV22" i="79"/>
  <c r="AT22" i="79"/>
  <c r="AY24" i="79"/>
  <c r="AW24" i="79"/>
  <c r="AU24" i="79"/>
  <c r="AZ24" i="79"/>
  <c r="AX24" i="79"/>
  <c r="AV24" i="79"/>
  <c r="AT24" i="79"/>
  <c r="AY26" i="79"/>
  <c r="AW26" i="79"/>
  <c r="AX26" i="79"/>
  <c r="AU26" i="79"/>
  <c r="AZ26" i="79"/>
  <c r="AV26" i="79"/>
  <c r="AT26" i="79"/>
  <c r="BI15" i="79"/>
  <c r="BG15" i="79"/>
  <c r="BE15" i="79"/>
  <c r="BC15" i="79"/>
  <c r="BF15" i="79"/>
  <c r="BH15" i="79"/>
  <c r="BD15" i="79"/>
  <c r="BI17" i="79"/>
  <c r="BG17" i="79"/>
  <c r="BE17" i="79"/>
  <c r="BC17" i="79"/>
  <c r="BH17" i="79"/>
  <c r="BF17" i="79"/>
  <c r="BD17" i="79"/>
  <c r="BI19" i="79"/>
  <c r="BG19" i="79"/>
  <c r="BE19" i="79"/>
  <c r="BC19" i="79"/>
  <c r="BH19" i="79"/>
  <c r="BF19" i="79"/>
  <c r="BD19" i="79"/>
  <c r="BI21" i="79"/>
  <c r="BG21" i="79"/>
  <c r="BE21" i="79"/>
  <c r="BC21" i="79"/>
  <c r="BH21" i="79"/>
  <c r="BF21" i="79"/>
  <c r="BD21" i="79"/>
  <c r="BI23" i="79"/>
  <c r="BG23" i="79"/>
  <c r="BE23" i="79"/>
  <c r="BC23" i="79"/>
  <c r="BH23" i="79"/>
  <c r="BF23" i="79"/>
  <c r="BD23" i="79"/>
  <c r="AZ34" i="74"/>
  <c r="AX34" i="74"/>
  <c r="AV34" i="74"/>
  <c r="AT34" i="74"/>
  <c r="AR34" i="74"/>
  <c r="AP34" i="74"/>
  <c r="BA34" i="74"/>
  <c r="AW34" i="74"/>
  <c r="AS34" i="74"/>
  <c r="AY34" i="74"/>
  <c r="AU34" i="74"/>
  <c r="AQ34" i="74"/>
  <c r="BO34" i="74"/>
  <c r="BM34" i="74"/>
  <c r="BK34" i="74"/>
  <c r="BI34" i="74"/>
  <c r="BG34" i="74"/>
  <c r="BE34" i="74"/>
  <c r="BC34" i="74"/>
  <c r="BN34" i="74"/>
  <c r="BJ34" i="74"/>
  <c r="BF34" i="74"/>
  <c r="BL34" i="74"/>
  <c r="BH34" i="74"/>
  <c r="AG51" i="73"/>
  <c r="AG49" i="73"/>
  <c r="AG52" i="73"/>
  <c r="AG50" i="73"/>
  <c r="AG48" i="73"/>
  <c r="W16" i="71"/>
  <c r="U16" i="71"/>
  <c r="S16" i="71"/>
  <c r="X16" i="71"/>
  <c r="V16" i="71"/>
  <c r="T16" i="71"/>
  <c r="X8" i="71"/>
  <c r="V8" i="71"/>
  <c r="T8" i="71"/>
  <c r="W8" i="71"/>
  <c r="U8" i="71"/>
  <c r="S8" i="71"/>
  <c r="W20" i="71"/>
  <c r="X20" i="71"/>
  <c r="U20" i="71"/>
  <c r="V20" i="71"/>
  <c r="T20" i="71"/>
  <c r="X40" i="71"/>
  <c r="V40" i="71"/>
  <c r="T40" i="71"/>
  <c r="U40" i="71"/>
  <c r="W40" i="71"/>
  <c r="S40" i="71"/>
  <c r="X48" i="71"/>
  <c r="V48" i="71"/>
  <c r="T48" i="71"/>
  <c r="U48" i="71"/>
  <c r="W48" i="71"/>
  <c r="S48" i="71"/>
  <c r="X56" i="71"/>
  <c r="V56" i="71"/>
  <c r="T56" i="71"/>
  <c r="U56" i="71"/>
  <c r="W56" i="71"/>
  <c r="S56" i="71"/>
  <c r="X64" i="71"/>
  <c r="V64" i="71"/>
  <c r="T64" i="71"/>
  <c r="U64" i="71"/>
  <c r="W64" i="71"/>
  <c r="S64" i="71"/>
  <c r="X25" i="71"/>
  <c r="V25" i="71"/>
  <c r="T25" i="71"/>
  <c r="U25" i="71"/>
  <c r="W25" i="71"/>
  <c r="S25" i="71"/>
  <c r="X30" i="71"/>
  <c r="V30" i="71"/>
  <c r="T30" i="71"/>
  <c r="U30" i="71"/>
  <c r="W30" i="71"/>
  <c r="S30" i="71"/>
  <c r="X38" i="71"/>
  <c r="V38" i="71"/>
  <c r="T38" i="71"/>
  <c r="W38" i="71"/>
  <c r="S38" i="71"/>
  <c r="U38" i="71"/>
  <c r="X46" i="71"/>
  <c r="V46" i="71"/>
  <c r="T46" i="71"/>
  <c r="W46" i="71"/>
  <c r="S46" i="71"/>
  <c r="U46" i="71"/>
  <c r="X54" i="71"/>
  <c r="V54" i="71"/>
  <c r="T54" i="71"/>
  <c r="W54" i="71"/>
  <c r="S54" i="71"/>
  <c r="U54" i="71"/>
  <c r="X62" i="71"/>
  <c r="V62" i="71"/>
  <c r="T62" i="71"/>
  <c r="W62" i="71"/>
  <c r="S62" i="71"/>
  <c r="U62" i="71"/>
  <c r="W27" i="71"/>
  <c r="U27" i="71"/>
  <c r="S27" i="71"/>
  <c r="X27" i="71"/>
  <c r="V27" i="71"/>
  <c r="T27" i="71"/>
  <c r="W31" i="71"/>
  <c r="U31" i="71"/>
  <c r="S31" i="71"/>
  <c r="V31" i="71"/>
  <c r="X31" i="71"/>
  <c r="T31" i="71"/>
  <c r="W35" i="71"/>
  <c r="U35" i="71"/>
  <c r="S35" i="71"/>
  <c r="X35" i="71"/>
  <c r="T35" i="71"/>
  <c r="V35" i="71"/>
  <c r="W39" i="71"/>
  <c r="U39" i="71"/>
  <c r="S39" i="71"/>
  <c r="X39" i="71"/>
  <c r="T39" i="71"/>
  <c r="V39" i="71"/>
  <c r="W43" i="71"/>
  <c r="U43" i="71"/>
  <c r="S43" i="71"/>
  <c r="X43" i="71"/>
  <c r="T43" i="71"/>
  <c r="V43" i="71"/>
  <c r="W47" i="71"/>
  <c r="U47" i="71"/>
  <c r="S47" i="71"/>
  <c r="X47" i="71"/>
  <c r="T47" i="71"/>
  <c r="V47" i="71"/>
  <c r="W51" i="71"/>
  <c r="U51" i="71"/>
  <c r="S51" i="71"/>
  <c r="X51" i="71"/>
  <c r="T51" i="71"/>
  <c r="V51" i="71"/>
  <c r="W55" i="71"/>
  <c r="U55" i="71"/>
  <c r="S55" i="71"/>
  <c r="X55" i="71"/>
  <c r="T55" i="71"/>
  <c r="V55" i="71"/>
  <c r="W59" i="71"/>
  <c r="U59" i="71"/>
  <c r="S59" i="71"/>
  <c r="X59" i="71"/>
  <c r="T59" i="71"/>
  <c r="V59" i="71"/>
  <c r="W63" i="71"/>
  <c r="U63" i="71"/>
  <c r="S63" i="71"/>
  <c r="X63" i="71"/>
  <c r="T63" i="71"/>
  <c r="V63" i="71"/>
  <c r="W67" i="71"/>
  <c r="U67" i="71"/>
  <c r="S67" i="71"/>
  <c r="X67" i="71"/>
  <c r="T67" i="71"/>
  <c r="V67" i="71"/>
  <c r="X17" i="71"/>
  <c r="V17" i="71"/>
  <c r="T17" i="71"/>
  <c r="W17" i="71"/>
  <c r="U17" i="71"/>
  <c r="S17" i="71"/>
  <c r="X13" i="71"/>
  <c r="V13" i="71"/>
  <c r="T13" i="71"/>
  <c r="W13" i="71"/>
  <c r="U13" i="71"/>
  <c r="S13" i="71"/>
  <c r="X9" i="71"/>
  <c r="V9" i="71"/>
  <c r="T9" i="71"/>
  <c r="W9" i="71"/>
  <c r="U9" i="71"/>
  <c r="S9" i="71"/>
  <c r="X23" i="71"/>
  <c r="V23" i="71"/>
  <c r="T23" i="71"/>
  <c r="W23" i="71"/>
  <c r="S23" i="71"/>
  <c r="U23" i="71"/>
  <c r="W12" i="71"/>
  <c r="U12" i="71"/>
  <c r="S12" i="71"/>
  <c r="X12" i="71"/>
  <c r="V12" i="71"/>
  <c r="T12" i="71"/>
  <c r="W24" i="71"/>
  <c r="U24" i="71"/>
  <c r="S24" i="71"/>
  <c r="X24" i="71"/>
  <c r="T24" i="71"/>
  <c r="V24" i="71"/>
  <c r="W14" i="71"/>
  <c r="U14" i="71"/>
  <c r="S14" i="71"/>
  <c r="X14" i="71"/>
  <c r="V14" i="71"/>
  <c r="T14" i="71"/>
  <c r="W10" i="71"/>
  <c r="U10" i="71"/>
  <c r="S10" i="71"/>
  <c r="X10" i="71"/>
  <c r="V10" i="71"/>
  <c r="T10" i="71"/>
  <c r="W18" i="71"/>
  <c r="U18" i="71"/>
  <c r="S18" i="71"/>
  <c r="X18" i="71"/>
  <c r="V18" i="71"/>
  <c r="T18" i="71"/>
  <c r="W22" i="71"/>
  <c r="U22" i="71"/>
  <c r="S22" i="71"/>
  <c r="V22" i="71"/>
  <c r="X22" i="71"/>
  <c r="T22" i="71"/>
  <c r="X26" i="71"/>
  <c r="V26" i="71"/>
  <c r="W26" i="71"/>
  <c r="U26" i="71"/>
  <c r="S26" i="71"/>
  <c r="T26" i="71"/>
  <c r="X36" i="71"/>
  <c r="V36" i="71"/>
  <c r="T36" i="71"/>
  <c r="U36" i="71"/>
  <c r="W36" i="71"/>
  <c r="S36" i="71"/>
  <c r="X44" i="71"/>
  <c r="V44" i="71"/>
  <c r="T44" i="71"/>
  <c r="U44" i="71"/>
  <c r="W44" i="71"/>
  <c r="S44" i="71"/>
  <c r="X52" i="71"/>
  <c r="V52" i="71"/>
  <c r="T52" i="71"/>
  <c r="U52" i="71"/>
  <c r="W52" i="71"/>
  <c r="S52" i="71"/>
  <c r="X60" i="71"/>
  <c r="V60" i="71"/>
  <c r="T60" i="71"/>
  <c r="U60" i="71"/>
  <c r="W60" i="71"/>
  <c r="S60" i="71"/>
  <c r="X68" i="71"/>
  <c r="V68" i="71"/>
  <c r="T68" i="71"/>
  <c r="U68" i="71"/>
  <c r="W68" i="71"/>
  <c r="S68" i="71"/>
  <c r="X28" i="71"/>
  <c r="V28" i="71"/>
  <c r="T28" i="71"/>
  <c r="W28" i="71"/>
  <c r="U28" i="71"/>
  <c r="S28" i="71"/>
  <c r="X34" i="71"/>
  <c r="V34" i="71"/>
  <c r="T34" i="71"/>
  <c r="W34" i="71"/>
  <c r="S34" i="71"/>
  <c r="U34" i="71"/>
  <c r="X42" i="71"/>
  <c r="V42" i="71"/>
  <c r="T42" i="71"/>
  <c r="W42" i="71"/>
  <c r="S42" i="71"/>
  <c r="U42" i="71"/>
  <c r="X50" i="71"/>
  <c r="V50" i="71"/>
  <c r="T50" i="71"/>
  <c r="W50" i="71"/>
  <c r="S50" i="71"/>
  <c r="U50" i="71"/>
  <c r="X58" i="71"/>
  <c r="V58" i="71"/>
  <c r="T58" i="71"/>
  <c r="W58" i="71"/>
  <c r="S58" i="71"/>
  <c r="U58" i="71"/>
  <c r="X66" i="71"/>
  <c r="V66" i="71"/>
  <c r="T66" i="71"/>
  <c r="W66" i="71"/>
  <c r="S66" i="71"/>
  <c r="U66" i="71"/>
  <c r="W29" i="71"/>
  <c r="X29" i="71"/>
  <c r="U29" i="71"/>
  <c r="S29" i="71"/>
  <c r="V29" i="71"/>
  <c r="T29" i="71"/>
  <c r="W33" i="71"/>
  <c r="U33" i="71"/>
  <c r="V33" i="71"/>
  <c r="X33" i="71"/>
  <c r="T33" i="71"/>
  <c r="W37" i="71"/>
  <c r="U37" i="71"/>
  <c r="S37" i="71"/>
  <c r="V37" i="71"/>
  <c r="X37" i="71"/>
  <c r="T37" i="71"/>
  <c r="W41" i="71"/>
  <c r="U41" i="71"/>
  <c r="S41" i="71"/>
  <c r="V41" i="71"/>
  <c r="X41" i="71"/>
  <c r="T41" i="71"/>
  <c r="W49" i="71"/>
  <c r="U49" i="71"/>
  <c r="S49" i="71"/>
  <c r="V49" i="71"/>
  <c r="X49" i="71"/>
  <c r="T49" i="71"/>
  <c r="W53" i="71"/>
  <c r="U53" i="71"/>
  <c r="S53" i="71"/>
  <c r="V53" i="71"/>
  <c r="X53" i="71"/>
  <c r="T53" i="71"/>
  <c r="W57" i="71"/>
  <c r="U57" i="71"/>
  <c r="S57" i="71"/>
  <c r="V57" i="71"/>
  <c r="X57" i="71"/>
  <c r="T57" i="71"/>
  <c r="W61" i="71"/>
  <c r="U61" i="71"/>
  <c r="S61" i="71"/>
  <c r="V61" i="71"/>
  <c r="X61" i="71"/>
  <c r="T61" i="71"/>
  <c r="W65" i="71"/>
  <c r="U65" i="71"/>
  <c r="S65" i="71"/>
  <c r="V65" i="71"/>
  <c r="X65" i="71"/>
  <c r="T65" i="71"/>
  <c r="X15" i="71"/>
  <c r="V15" i="71"/>
  <c r="T15" i="71"/>
  <c r="W15" i="71"/>
  <c r="U15" i="71"/>
  <c r="S15" i="71"/>
  <c r="X11" i="71"/>
  <c r="V11" i="71"/>
  <c r="T11" i="71"/>
  <c r="W11" i="71"/>
  <c r="U11" i="71"/>
  <c r="S11" i="71"/>
  <c r="X7" i="71"/>
  <c r="V7" i="71"/>
  <c r="T7" i="71"/>
  <c r="W7" i="71"/>
  <c r="U7" i="71"/>
  <c r="U64" i="70"/>
  <c r="S64" i="70"/>
  <c r="Q64" i="70"/>
  <c r="V64" i="70"/>
  <c r="T64" i="70"/>
  <c r="R64" i="70"/>
  <c r="P64" i="70"/>
  <c r="U62" i="70"/>
  <c r="S62" i="70"/>
  <c r="Q62" i="70"/>
  <c r="V62" i="70"/>
  <c r="T62" i="70"/>
  <c r="R62" i="70"/>
  <c r="P62" i="70"/>
  <c r="U60" i="70"/>
  <c r="S60" i="70"/>
  <c r="Q60" i="70"/>
  <c r="V60" i="70"/>
  <c r="T60" i="70"/>
  <c r="R60" i="70"/>
  <c r="P60" i="70"/>
  <c r="U58" i="70"/>
  <c r="S58" i="70"/>
  <c r="Q58" i="70"/>
  <c r="V58" i="70"/>
  <c r="T58" i="70"/>
  <c r="R58" i="70"/>
  <c r="P58" i="70"/>
  <c r="V31" i="70"/>
  <c r="T31" i="70"/>
  <c r="Q31" i="70"/>
  <c r="U31" i="70"/>
  <c r="S31" i="70"/>
  <c r="V27" i="70"/>
  <c r="T27" i="70"/>
  <c r="Q27" i="70"/>
  <c r="U27" i="70"/>
  <c r="S27" i="70"/>
  <c r="U22" i="70"/>
  <c r="S22" i="70"/>
  <c r="Q22" i="70"/>
  <c r="V22" i="70"/>
  <c r="T22" i="70"/>
  <c r="R22" i="70"/>
  <c r="P22" i="70"/>
  <c r="U20" i="70"/>
  <c r="S20" i="70"/>
  <c r="Q20" i="70"/>
  <c r="V20" i="70"/>
  <c r="T20" i="70"/>
  <c r="R20" i="70"/>
  <c r="P20" i="70"/>
  <c r="U16" i="70"/>
  <c r="S16" i="70"/>
  <c r="Q16" i="70"/>
  <c r="V16" i="70"/>
  <c r="T16" i="70"/>
  <c r="R16" i="70"/>
  <c r="P16" i="70"/>
  <c r="U14" i="70"/>
  <c r="S14" i="70"/>
  <c r="Q14" i="70"/>
  <c r="V14" i="70"/>
  <c r="T14" i="70"/>
  <c r="R14" i="70"/>
  <c r="P14" i="70"/>
  <c r="U12" i="70"/>
  <c r="S12" i="70"/>
  <c r="Q12" i="70"/>
  <c r="V12" i="70"/>
  <c r="T12" i="70"/>
  <c r="R12" i="70"/>
  <c r="P12" i="70"/>
  <c r="V41" i="70"/>
  <c r="T41" i="70"/>
  <c r="R41" i="70"/>
  <c r="P41" i="70"/>
  <c r="U41" i="70"/>
  <c r="S41" i="70"/>
  <c r="Q41" i="70"/>
  <c r="V39" i="70"/>
  <c r="T39" i="70"/>
  <c r="R39" i="70"/>
  <c r="P39" i="70"/>
  <c r="U39" i="70"/>
  <c r="S39" i="70"/>
  <c r="Q39" i="70"/>
  <c r="V35" i="70"/>
  <c r="T35" i="70"/>
  <c r="R35" i="70"/>
  <c r="U35" i="70"/>
  <c r="S35" i="70"/>
  <c r="Q35" i="70"/>
  <c r="U32" i="70"/>
  <c r="S32" i="70"/>
  <c r="V32" i="70"/>
  <c r="T32" i="70"/>
  <c r="Q32" i="70"/>
  <c r="U28" i="70"/>
  <c r="S28" i="70"/>
  <c r="V28" i="70"/>
  <c r="T28" i="70"/>
  <c r="Q28" i="70"/>
  <c r="V87" i="70"/>
  <c r="T87" i="70"/>
  <c r="R87" i="70"/>
  <c r="P87" i="70"/>
  <c r="U87" i="70"/>
  <c r="Q87" i="70"/>
  <c r="S87" i="70"/>
  <c r="V89" i="70"/>
  <c r="T89" i="70"/>
  <c r="R89" i="70"/>
  <c r="P89" i="70"/>
  <c r="U89" i="70"/>
  <c r="Q89" i="70"/>
  <c r="S89" i="70"/>
  <c r="V91" i="70"/>
  <c r="T91" i="70"/>
  <c r="R91" i="70"/>
  <c r="P91" i="70"/>
  <c r="U91" i="70"/>
  <c r="Q91" i="70"/>
  <c r="S91" i="70"/>
  <c r="V93" i="70"/>
  <c r="T93" i="70"/>
  <c r="R93" i="70"/>
  <c r="P93" i="70"/>
  <c r="U93" i="70"/>
  <c r="Q93" i="70"/>
  <c r="S93" i="70"/>
  <c r="V95" i="70"/>
  <c r="T95" i="70"/>
  <c r="R95" i="70"/>
  <c r="P95" i="70"/>
  <c r="U95" i="70"/>
  <c r="Q95" i="70"/>
  <c r="S95" i="70"/>
  <c r="V97" i="70"/>
  <c r="T97" i="70"/>
  <c r="R97" i="70"/>
  <c r="P97" i="70"/>
  <c r="U97" i="70"/>
  <c r="Q97" i="70"/>
  <c r="S97" i="70"/>
  <c r="V99" i="70"/>
  <c r="T99" i="70"/>
  <c r="R99" i="70"/>
  <c r="P99" i="70"/>
  <c r="U99" i="70"/>
  <c r="Q99" i="70"/>
  <c r="S99" i="70"/>
  <c r="V101" i="70"/>
  <c r="T101" i="70"/>
  <c r="R101" i="70"/>
  <c r="P101" i="70"/>
  <c r="U101" i="70"/>
  <c r="Q101" i="70"/>
  <c r="S101" i="70"/>
  <c r="V103" i="70"/>
  <c r="T103" i="70"/>
  <c r="R103" i="70"/>
  <c r="P103" i="70"/>
  <c r="U103" i="70"/>
  <c r="Q103" i="70"/>
  <c r="S103" i="70"/>
  <c r="V105" i="70"/>
  <c r="T105" i="70"/>
  <c r="R105" i="70"/>
  <c r="P105" i="70"/>
  <c r="U105" i="70"/>
  <c r="Q105" i="70"/>
  <c r="S105" i="70"/>
  <c r="V107" i="70"/>
  <c r="T107" i="70"/>
  <c r="R107" i="70"/>
  <c r="P107" i="70"/>
  <c r="U107" i="70"/>
  <c r="Q107" i="70"/>
  <c r="S107" i="70"/>
  <c r="V109" i="70"/>
  <c r="T109" i="70"/>
  <c r="R109" i="70"/>
  <c r="P109" i="70"/>
  <c r="U109" i="70"/>
  <c r="Q109" i="70"/>
  <c r="S109" i="70"/>
  <c r="V111" i="70"/>
  <c r="T111" i="70"/>
  <c r="R111" i="70"/>
  <c r="P111" i="70"/>
  <c r="U111" i="70"/>
  <c r="Q111" i="70"/>
  <c r="S111" i="70"/>
  <c r="V113" i="70"/>
  <c r="T113" i="70"/>
  <c r="R113" i="70"/>
  <c r="P113" i="70"/>
  <c r="U113" i="70"/>
  <c r="Q113" i="70"/>
  <c r="S113" i="70"/>
  <c r="V115" i="70"/>
  <c r="T115" i="70"/>
  <c r="R115" i="70"/>
  <c r="P115" i="70"/>
  <c r="U115" i="70"/>
  <c r="Q115" i="70"/>
  <c r="S115" i="70"/>
  <c r="V117" i="70"/>
  <c r="T117" i="70"/>
  <c r="R117" i="70"/>
  <c r="P117" i="70"/>
  <c r="U117" i="70"/>
  <c r="Q117" i="70"/>
  <c r="S117" i="70"/>
  <c r="V119" i="70"/>
  <c r="T119" i="70"/>
  <c r="R119" i="70"/>
  <c r="P119" i="70"/>
  <c r="U119" i="70"/>
  <c r="Q119" i="70"/>
  <c r="S119" i="70"/>
  <c r="V121" i="70"/>
  <c r="T121" i="70"/>
  <c r="R121" i="70"/>
  <c r="P121" i="70"/>
  <c r="U121" i="70"/>
  <c r="Q121" i="70"/>
  <c r="S121" i="70"/>
  <c r="V123" i="70"/>
  <c r="T123" i="70"/>
  <c r="R123" i="70"/>
  <c r="P123" i="70"/>
  <c r="U123" i="70"/>
  <c r="Q123" i="70"/>
  <c r="S123" i="70"/>
  <c r="V125" i="70"/>
  <c r="T125" i="70"/>
  <c r="R125" i="70"/>
  <c r="P125" i="70"/>
  <c r="U125" i="70"/>
  <c r="Q125" i="70"/>
  <c r="S125" i="70"/>
  <c r="U66" i="70"/>
  <c r="S66" i="70"/>
  <c r="Q66" i="70"/>
  <c r="T66" i="70"/>
  <c r="P66" i="70"/>
  <c r="V66" i="70"/>
  <c r="R66" i="70"/>
  <c r="U68" i="70"/>
  <c r="S68" i="70"/>
  <c r="Q68" i="70"/>
  <c r="T68" i="70"/>
  <c r="P68" i="70"/>
  <c r="V68" i="70"/>
  <c r="R68" i="70"/>
  <c r="U70" i="70"/>
  <c r="S70" i="70"/>
  <c r="Q70" i="70"/>
  <c r="T70" i="70"/>
  <c r="P70" i="70"/>
  <c r="V70" i="70"/>
  <c r="R70" i="70"/>
  <c r="U72" i="70"/>
  <c r="S72" i="70"/>
  <c r="Q72" i="70"/>
  <c r="V72" i="70"/>
  <c r="T72" i="70"/>
  <c r="R72" i="70"/>
  <c r="P72" i="70"/>
  <c r="U74" i="70"/>
  <c r="S74" i="70"/>
  <c r="Q74" i="70"/>
  <c r="V74" i="70"/>
  <c r="T74" i="70"/>
  <c r="R74" i="70"/>
  <c r="P74" i="70"/>
  <c r="U76" i="70"/>
  <c r="S76" i="70"/>
  <c r="Q76" i="70"/>
  <c r="V76" i="70"/>
  <c r="T76" i="70"/>
  <c r="R76" i="70"/>
  <c r="P76" i="70"/>
  <c r="U78" i="70"/>
  <c r="S78" i="70"/>
  <c r="Q78" i="70"/>
  <c r="V78" i="70"/>
  <c r="T78" i="70"/>
  <c r="R78" i="70"/>
  <c r="P78" i="70"/>
  <c r="U80" i="70"/>
  <c r="S80" i="70"/>
  <c r="Q80" i="70"/>
  <c r="V80" i="70"/>
  <c r="T80" i="70"/>
  <c r="R80" i="70"/>
  <c r="P80" i="70"/>
  <c r="U82" i="70"/>
  <c r="S82" i="70"/>
  <c r="Q82" i="70"/>
  <c r="V82" i="70"/>
  <c r="T82" i="70"/>
  <c r="R82" i="70"/>
  <c r="P82" i="70"/>
  <c r="V85" i="70"/>
  <c r="U85" i="70"/>
  <c r="S85" i="70"/>
  <c r="Q85" i="70"/>
  <c r="T85" i="70"/>
  <c r="R85" i="70"/>
  <c r="P85" i="70"/>
  <c r="V128" i="70"/>
  <c r="T128" i="70"/>
  <c r="R128" i="70"/>
  <c r="P128" i="70"/>
  <c r="S128" i="70"/>
  <c r="Q128" i="70"/>
  <c r="U128" i="70"/>
  <c r="U130" i="70"/>
  <c r="S130" i="70"/>
  <c r="Q130" i="70"/>
  <c r="V130" i="70"/>
  <c r="T130" i="70"/>
  <c r="R130" i="70"/>
  <c r="P130" i="70"/>
  <c r="U131" i="70"/>
  <c r="S131" i="70"/>
  <c r="Q131" i="70"/>
  <c r="V131" i="70"/>
  <c r="T131" i="70"/>
  <c r="R131" i="70"/>
  <c r="P131" i="70"/>
  <c r="U133" i="70"/>
  <c r="S133" i="70"/>
  <c r="Q133" i="70"/>
  <c r="V133" i="70"/>
  <c r="T133" i="70"/>
  <c r="R133" i="70"/>
  <c r="P133" i="70"/>
  <c r="U135" i="70"/>
  <c r="S135" i="70"/>
  <c r="Q135" i="70"/>
  <c r="V135" i="70"/>
  <c r="T135" i="70"/>
  <c r="R135" i="70"/>
  <c r="P135" i="70"/>
  <c r="U137" i="70"/>
  <c r="S137" i="70"/>
  <c r="Q137" i="70"/>
  <c r="V137" i="70"/>
  <c r="T137" i="70"/>
  <c r="R137" i="70"/>
  <c r="P137" i="70"/>
  <c r="U139" i="70"/>
  <c r="S139" i="70"/>
  <c r="Q139" i="70"/>
  <c r="V139" i="70"/>
  <c r="T139" i="70"/>
  <c r="R139" i="70"/>
  <c r="P139" i="70"/>
  <c r="U141" i="70"/>
  <c r="S141" i="70"/>
  <c r="Q141" i="70"/>
  <c r="V141" i="70"/>
  <c r="T141" i="70"/>
  <c r="R141" i="70"/>
  <c r="P141" i="70"/>
  <c r="U143" i="70"/>
  <c r="S143" i="70"/>
  <c r="Q143" i="70"/>
  <c r="V143" i="70"/>
  <c r="T143" i="70"/>
  <c r="R143" i="70"/>
  <c r="P143" i="70"/>
  <c r="U145" i="70"/>
  <c r="S145" i="70"/>
  <c r="Q145" i="70"/>
  <c r="V145" i="70"/>
  <c r="T145" i="70"/>
  <c r="R145" i="70"/>
  <c r="P145" i="70"/>
  <c r="U147" i="70"/>
  <c r="S147" i="70"/>
  <c r="Q147" i="70"/>
  <c r="V147" i="70"/>
  <c r="T147" i="70"/>
  <c r="R147" i="70"/>
  <c r="P147" i="70"/>
  <c r="U149" i="70"/>
  <c r="S149" i="70"/>
  <c r="Q149" i="70"/>
  <c r="V149" i="70"/>
  <c r="T149" i="70"/>
  <c r="R149" i="70"/>
  <c r="P149" i="70"/>
  <c r="V151" i="70"/>
  <c r="T151" i="70"/>
  <c r="R151" i="70"/>
  <c r="P151" i="70"/>
  <c r="S151" i="70"/>
  <c r="U151" i="70"/>
  <c r="Q151" i="70"/>
  <c r="U154" i="70"/>
  <c r="S154" i="70"/>
  <c r="Q154" i="70"/>
  <c r="V154" i="70"/>
  <c r="T154" i="70"/>
  <c r="R154" i="70"/>
  <c r="P154" i="70"/>
  <c r="U156" i="70"/>
  <c r="S156" i="70"/>
  <c r="Q156" i="70"/>
  <c r="V156" i="70"/>
  <c r="T156" i="70"/>
  <c r="R156" i="70"/>
  <c r="P156" i="70"/>
  <c r="U158" i="70"/>
  <c r="S158" i="70"/>
  <c r="Q158" i="70"/>
  <c r="V158" i="70"/>
  <c r="T158" i="70"/>
  <c r="R158" i="70"/>
  <c r="P158" i="70"/>
  <c r="U160" i="70"/>
  <c r="S160" i="70"/>
  <c r="Q160" i="70"/>
  <c r="V160" i="70"/>
  <c r="T160" i="70"/>
  <c r="R160" i="70"/>
  <c r="P160" i="70"/>
  <c r="U162" i="70"/>
  <c r="S162" i="70"/>
  <c r="Q162" i="70"/>
  <c r="V162" i="70"/>
  <c r="T162" i="70"/>
  <c r="R162" i="70"/>
  <c r="P162" i="70"/>
  <c r="U164" i="70"/>
  <c r="S164" i="70"/>
  <c r="Q164" i="70"/>
  <c r="V164" i="70"/>
  <c r="T164" i="70"/>
  <c r="R164" i="70"/>
  <c r="P164" i="70"/>
  <c r="U65" i="70"/>
  <c r="S65" i="70"/>
  <c r="T65" i="70"/>
  <c r="Q65" i="70"/>
  <c r="V65" i="70"/>
  <c r="R65" i="70"/>
  <c r="P65" i="70"/>
  <c r="U63" i="70"/>
  <c r="S63" i="70"/>
  <c r="Q63" i="70"/>
  <c r="V63" i="70"/>
  <c r="T63" i="70"/>
  <c r="R63" i="70"/>
  <c r="P63" i="70"/>
  <c r="U61" i="70"/>
  <c r="S61" i="70"/>
  <c r="Q61" i="70"/>
  <c r="V61" i="70"/>
  <c r="T61" i="70"/>
  <c r="R61" i="70"/>
  <c r="P61" i="70"/>
  <c r="U59" i="70"/>
  <c r="S59" i="70"/>
  <c r="Q59" i="70"/>
  <c r="V59" i="70"/>
  <c r="T59" i="70"/>
  <c r="R59" i="70"/>
  <c r="P59" i="70"/>
  <c r="U57" i="70"/>
  <c r="S57" i="70"/>
  <c r="Q57" i="70"/>
  <c r="V57" i="70"/>
  <c r="T57" i="70"/>
  <c r="R57" i="70"/>
  <c r="P57" i="70"/>
  <c r="V33" i="70"/>
  <c r="T33" i="70"/>
  <c r="Q33" i="70"/>
  <c r="U33" i="70"/>
  <c r="S33" i="70"/>
  <c r="V29" i="70"/>
  <c r="T29" i="70"/>
  <c r="Q29" i="70"/>
  <c r="U29" i="70"/>
  <c r="S29" i="70"/>
  <c r="V25" i="70"/>
  <c r="T25" i="70"/>
  <c r="Q25" i="70"/>
  <c r="U25" i="70"/>
  <c r="S25" i="70"/>
  <c r="U23" i="70"/>
  <c r="S23" i="70"/>
  <c r="Q23" i="70"/>
  <c r="V23" i="70"/>
  <c r="T23" i="70"/>
  <c r="R23" i="70"/>
  <c r="P23" i="70"/>
  <c r="U21" i="70"/>
  <c r="S21" i="70"/>
  <c r="Q21" i="70"/>
  <c r="V21" i="70"/>
  <c r="T21" i="70"/>
  <c r="R21" i="70"/>
  <c r="P21" i="70"/>
  <c r="U19" i="70"/>
  <c r="S19" i="70"/>
  <c r="Q19" i="70"/>
  <c r="V19" i="70"/>
  <c r="T19" i="70"/>
  <c r="R19" i="70"/>
  <c r="P19" i="70"/>
  <c r="U17" i="70"/>
  <c r="S17" i="70"/>
  <c r="Q17" i="70"/>
  <c r="V17" i="70"/>
  <c r="T17" i="70"/>
  <c r="R17" i="70"/>
  <c r="P17" i="70"/>
  <c r="U13" i="70"/>
  <c r="S13" i="70"/>
  <c r="Q13" i="70"/>
  <c r="V13" i="70"/>
  <c r="T13" i="70"/>
  <c r="R13" i="70"/>
  <c r="P13" i="70"/>
  <c r="U11" i="70"/>
  <c r="S11" i="70"/>
  <c r="Q11" i="70"/>
  <c r="V11" i="70"/>
  <c r="T11" i="70"/>
  <c r="R11" i="70"/>
  <c r="P11" i="70"/>
  <c r="V42" i="70"/>
  <c r="T42" i="70"/>
  <c r="R42" i="70"/>
  <c r="P42" i="70"/>
  <c r="U42" i="70"/>
  <c r="S42" i="70"/>
  <c r="Q42" i="70"/>
  <c r="V40" i="70"/>
  <c r="T40" i="70"/>
  <c r="R40" i="70"/>
  <c r="P40" i="70"/>
  <c r="U40" i="70"/>
  <c r="S40" i="70"/>
  <c r="Q40" i="70"/>
  <c r="V38" i="70"/>
  <c r="T38" i="70"/>
  <c r="R38" i="70"/>
  <c r="P38" i="70"/>
  <c r="U38" i="70"/>
  <c r="S38" i="70"/>
  <c r="V36" i="70"/>
  <c r="T36" i="70"/>
  <c r="R36" i="70"/>
  <c r="U36" i="70"/>
  <c r="S36" i="70"/>
  <c r="Q36" i="70"/>
  <c r="V34" i="70"/>
  <c r="T34" i="70"/>
  <c r="R34" i="70"/>
  <c r="U34" i="70"/>
  <c r="S34" i="70"/>
  <c r="Q34" i="70"/>
  <c r="U30" i="70"/>
  <c r="S30" i="70"/>
  <c r="V30" i="70"/>
  <c r="T30" i="70"/>
  <c r="Q30" i="70"/>
  <c r="U26" i="70"/>
  <c r="S26" i="70"/>
  <c r="V26" i="70"/>
  <c r="T26" i="70"/>
  <c r="Q26" i="70"/>
  <c r="V86" i="70"/>
  <c r="T86" i="70"/>
  <c r="R86" i="70"/>
  <c r="P86" i="70"/>
  <c r="U86" i="70"/>
  <c r="Q86" i="70"/>
  <c r="S86" i="70"/>
  <c r="V88" i="70"/>
  <c r="T88" i="70"/>
  <c r="R88" i="70"/>
  <c r="P88" i="70"/>
  <c r="U88" i="70"/>
  <c r="Q88" i="70"/>
  <c r="S88" i="70"/>
  <c r="V90" i="70"/>
  <c r="T90" i="70"/>
  <c r="R90" i="70"/>
  <c r="P90" i="70"/>
  <c r="U90" i="70"/>
  <c r="Q90" i="70"/>
  <c r="S90" i="70"/>
  <c r="V92" i="70"/>
  <c r="T92" i="70"/>
  <c r="R92" i="70"/>
  <c r="P92" i="70"/>
  <c r="U92" i="70"/>
  <c r="Q92" i="70"/>
  <c r="S92" i="70"/>
  <c r="V94" i="70"/>
  <c r="T94" i="70"/>
  <c r="R94" i="70"/>
  <c r="P94" i="70"/>
  <c r="U94" i="70"/>
  <c r="Q94" i="70"/>
  <c r="S94" i="70"/>
  <c r="V96" i="70"/>
  <c r="T96" i="70"/>
  <c r="R96" i="70"/>
  <c r="P96" i="70"/>
  <c r="U96" i="70"/>
  <c r="Q96" i="70"/>
  <c r="S96" i="70"/>
  <c r="V98" i="70"/>
  <c r="T98" i="70"/>
  <c r="R98" i="70"/>
  <c r="P98" i="70"/>
  <c r="U98" i="70"/>
  <c r="Q98" i="70"/>
  <c r="S98" i="70"/>
  <c r="V100" i="70"/>
  <c r="T100" i="70"/>
  <c r="R100" i="70"/>
  <c r="P100" i="70"/>
  <c r="U100" i="70"/>
  <c r="Q100" i="70"/>
  <c r="S100" i="70"/>
  <c r="V102" i="70"/>
  <c r="T102" i="70"/>
  <c r="R102" i="70"/>
  <c r="P102" i="70"/>
  <c r="U102" i="70"/>
  <c r="Q102" i="70"/>
  <c r="S102" i="70"/>
  <c r="V104" i="70"/>
  <c r="T104" i="70"/>
  <c r="R104" i="70"/>
  <c r="P104" i="70"/>
  <c r="U104" i="70"/>
  <c r="Q104" i="70"/>
  <c r="S104" i="70"/>
  <c r="V106" i="70"/>
  <c r="T106" i="70"/>
  <c r="R106" i="70"/>
  <c r="P106" i="70"/>
  <c r="U106" i="70"/>
  <c r="Q106" i="70"/>
  <c r="S106" i="70"/>
  <c r="V108" i="70"/>
  <c r="T108" i="70"/>
  <c r="R108" i="70"/>
  <c r="P108" i="70"/>
  <c r="U108" i="70"/>
  <c r="Q108" i="70"/>
  <c r="S108" i="70"/>
  <c r="V110" i="70"/>
  <c r="T110" i="70"/>
  <c r="R110" i="70"/>
  <c r="P110" i="70"/>
  <c r="U110" i="70"/>
  <c r="Q110" i="70"/>
  <c r="S110" i="70"/>
  <c r="V112" i="70"/>
  <c r="T112" i="70"/>
  <c r="R112" i="70"/>
  <c r="P112" i="70"/>
  <c r="U112" i="70"/>
  <c r="Q112" i="70"/>
  <c r="S112" i="70"/>
  <c r="V114" i="70"/>
  <c r="T114" i="70"/>
  <c r="R114" i="70"/>
  <c r="P114" i="70"/>
  <c r="U114" i="70"/>
  <c r="Q114" i="70"/>
  <c r="S114" i="70"/>
  <c r="V116" i="70"/>
  <c r="T116" i="70"/>
  <c r="R116" i="70"/>
  <c r="P116" i="70"/>
  <c r="U116" i="70"/>
  <c r="Q116" i="70"/>
  <c r="S116" i="70"/>
  <c r="V118" i="70"/>
  <c r="T118" i="70"/>
  <c r="R118" i="70"/>
  <c r="P118" i="70"/>
  <c r="U118" i="70"/>
  <c r="Q118" i="70"/>
  <c r="S118" i="70"/>
  <c r="V120" i="70"/>
  <c r="T120" i="70"/>
  <c r="R120" i="70"/>
  <c r="P120" i="70"/>
  <c r="U120" i="70"/>
  <c r="Q120" i="70"/>
  <c r="S120" i="70"/>
  <c r="V122" i="70"/>
  <c r="T122" i="70"/>
  <c r="R122" i="70"/>
  <c r="P122" i="70"/>
  <c r="U122" i="70"/>
  <c r="Q122" i="70"/>
  <c r="S122" i="70"/>
  <c r="V124" i="70"/>
  <c r="T124" i="70"/>
  <c r="R124" i="70"/>
  <c r="P124" i="70"/>
  <c r="U124" i="70"/>
  <c r="Q124" i="70"/>
  <c r="S124" i="70"/>
  <c r="V126" i="70"/>
  <c r="T126" i="70"/>
  <c r="R126" i="70"/>
  <c r="S126" i="70"/>
  <c r="P126" i="70"/>
  <c r="Q126" i="70"/>
  <c r="U126" i="70"/>
  <c r="U67" i="70"/>
  <c r="S67" i="70"/>
  <c r="Q67" i="70"/>
  <c r="T67" i="70"/>
  <c r="P67" i="70"/>
  <c r="V67" i="70"/>
  <c r="R67" i="70"/>
  <c r="U69" i="70"/>
  <c r="S69" i="70"/>
  <c r="Q69" i="70"/>
  <c r="T69" i="70"/>
  <c r="P69" i="70"/>
  <c r="V69" i="70"/>
  <c r="R69" i="70"/>
  <c r="U71" i="70"/>
  <c r="S71" i="70"/>
  <c r="Q71" i="70"/>
  <c r="V71" i="70"/>
  <c r="T71" i="70"/>
  <c r="R71" i="70"/>
  <c r="P71" i="70"/>
  <c r="U73" i="70"/>
  <c r="S73" i="70"/>
  <c r="Q73" i="70"/>
  <c r="V73" i="70"/>
  <c r="T73" i="70"/>
  <c r="R73" i="70"/>
  <c r="P73" i="70"/>
  <c r="U75" i="70"/>
  <c r="S75" i="70"/>
  <c r="Q75" i="70"/>
  <c r="V75" i="70"/>
  <c r="T75" i="70"/>
  <c r="R75" i="70"/>
  <c r="P75" i="70"/>
  <c r="U77" i="70"/>
  <c r="S77" i="70"/>
  <c r="Q77" i="70"/>
  <c r="V77" i="70"/>
  <c r="T77" i="70"/>
  <c r="R77" i="70"/>
  <c r="P77" i="70"/>
  <c r="U79" i="70"/>
  <c r="S79" i="70"/>
  <c r="Q79" i="70"/>
  <c r="V79" i="70"/>
  <c r="T79" i="70"/>
  <c r="R79" i="70"/>
  <c r="P79" i="70"/>
  <c r="U81" i="70"/>
  <c r="S81" i="70"/>
  <c r="Q81" i="70"/>
  <c r="V81" i="70"/>
  <c r="T81" i="70"/>
  <c r="R81" i="70"/>
  <c r="P81" i="70"/>
  <c r="U83" i="70"/>
  <c r="S83" i="70"/>
  <c r="Q83" i="70"/>
  <c r="V83" i="70"/>
  <c r="T83" i="70"/>
  <c r="R83" i="70"/>
  <c r="P83" i="70"/>
  <c r="U84" i="70"/>
  <c r="S84" i="70"/>
  <c r="Q84" i="70"/>
  <c r="V84" i="70"/>
  <c r="T84" i="70"/>
  <c r="R84" i="70"/>
  <c r="P84" i="70"/>
  <c r="V127" i="70"/>
  <c r="T127" i="70"/>
  <c r="R127" i="70"/>
  <c r="P127" i="70"/>
  <c r="S127" i="70"/>
  <c r="Q127" i="70"/>
  <c r="U127" i="70"/>
  <c r="V129" i="70"/>
  <c r="T129" i="70"/>
  <c r="R129" i="70"/>
  <c r="P129" i="70"/>
  <c r="S129" i="70"/>
  <c r="Q129" i="70"/>
  <c r="U129" i="70"/>
  <c r="U152" i="70"/>
  <c r="S152" i="70"/>
  <c r="Q152" i="70"/>
  <c r="V152" i="70"/>
  <c r="T152" i="70"/>
  <c r="R152" i="70"/>
  <c r="P152" i="70"/>
  <c r="U132" i="70"/>
  <c r="S132" i="70"/>
  <c r="Q132" i="70"/>
  <c r="V132" i="70"/>
  <c r="T132" i="70"/>
  <c r="R132" i="70"/>
  <c r="P132" i="70"/>
  <c r="U134" i="70"/>
  <c r="S134" i="70"/>
  <c r="Q134" i="70"/>
  <c r="V134" i="70"/>
  <c r="T134" i="70"/>
  <c r="R134" i="70"/>
  <c r="P134" i="70"/>
  <c r="U136" i="70"/>
  <c r="S136" i="70"/>
  <c r="Q136" i="70"/>
  <c r="V136" i="70"/>
  <c r="T136" i="70"/>
  <c r="R136" i="70"/>
  <c r="P136" i="70"/>
  <c r="U138" i="70"/>
  <c r="S138" i="70"/>
  <c r="Q138" i="70"/>
  <c r="V138" i="70"/>
  <c r="T138" i="70"/>
  <c r="R138" i="70"/>
  <c r="P138" i="70"/>
  <c r="U140" i="70"/>
  <c r="S140" i="70"/>
  <c r="Q140" i="70"/>
  <c r="V140" i="70"/>
  <c r="T140" i="70"/>
  <c r="R140" i="70"/>
  <c r="P140" i="70"/>
  <c r="U142" i="70"/>
  <c r="S142" i="70"/>
  <c r="Q142" i="70"/>
  <c r="V142" i="70"/>
  <c r="T142" i="70"/>
  <c r="R142" i="70"/>
  <c r="P142" i="70"/>
  <c r="U144" i="70"/>
  <c r="S144" i="70"/>
  <c r="Q144" i="70"/>
  <c r="V144" i="70"/>
  <c r="T144" i="70"/>
  <c r="R144" i="70"/>
  <c r="P144" i="70"/>
  <c r="U146" i="70"/>
  <c r="S146" i="70"/>
  <c r="Q146" i="70"/>
  <c r="V146" i="70"/>
  <c r="T146" i="70"/>
  <c r="R146" i="70"/>
  <c r="P146" i="70"/>
  <c r="U148" i="70"/>
  <c r="S148" i="70"/>
  <c r="Q148" i="70"/>
  <c r="V148" i="70"/>
  <c r="T148" i="70"/>
  <c r="R148" i="70"/>
  <c r="P148" i="70"/>
  <c r="U150" i="70"/>
  <c r="S150" i="70"/>
  <c r="Q150" i="70"/>
  <c r="V150" i="70"/>
  <c r="T150" i="70"/>
  <c r="R150" i="70"/>
  <c r="P150" i="70"/>
  <c r="U153" i="70"/>
  <c r="S153" i="70"/>
  <c r="Q153" i="70"/>
  <c r="V153" i="70"/>
  <c r="T153" i="70"/>
  <c r="R153" i="70"/>
  <c r="P153" i="70"/>
  <c r="U155" i="70"/>
  <c r="S155" i="70"/>
  <c r="Q155" i="70"/>
  <c r="V155" i="70"/>
  <c r="T155" i="70"/>
  <c r="R155" i="70"/>
  <c r="P155" i="70"/>
  <c r="U157" i="70"/>
  <c r="S157" i="70"/>
  <c r="Q157" i="70"/>
  <c r="V157" i="70"/>
  <c r="T157" i="70"/>
  <c r="R157" i="70"/>
  <c r="P157" i="70"/>
  <c r="U159" i="70"/>
  <c r="S159" i="70"/>
  <c r="Q159" i="70"/>
  <c r="V159" i="70"/>
  <c r="T159" i="70"/>
  <c r="R159" i="70"/>
  <c r="P159" i="70"/>
  <c r="U161" i="70"/>
  <c r="S161" i="70"/>
  <c r="Q161" i="70"/>
  <c r="V161" i="70"/>
  <c r="T161" i="70"/>
  <c r="R161" i="70"/>
  <c r="P161" i="70"/>
  <c r="U163" i="70"/>
  <c r="S163" i="70"/>
  <c r="Q163" i="70"/>
  <c r="V163" i="70"/>
  <c r="T163" i="70"/>
  <c r="R163" i="70"/>
  <c r="P163" i="70"/>
  <c r="U165" i="70"/>
  <c r="S165" i="70"/>
  <c r="Q165" i="70"/>
  <c r="V165" i="70"/>
  <c r="T165" i="70"/>
  <c r="R165" i="70"/>
  <c r="P165" i="70"/>
  <c r="X12" i="69"/>
  <c r="V12" i="69"/>
  <c r="T12" i="69"/>
  <c r="R12" i="69"/>
  <c r="W12" i="69"/>
  <c r="U12" i="69"/>
  <c r="S12" i="69"/>
  <c r="X23" i="69"/>
  <c r="V23" i="69"/>
  <c r="T23" i="69"/>
  <c r="R23" i="69"/>
  <c r="W23" i="69"/>
  <c r="U23" i="69"/>
  <c r="S23" i="69"/>
  <c r="W27" i="69"/>
  <c r="U27" i="69"/>
  <c r="R27" i="69"/>
  <c r="X27" i="69"/>
  <c r="V27" i="69"/>
  <c r="S27" i="69"/>
  <c r="W29" i="69"/>
  <c r="U29" i="69"/>
  <c r="R29" i="69"/>
  <c r="X29" i="69"/>
  <c r="V29" i="69"/>
  <c r="S29" i="69"/>
  <c r="W31" i="69"/>
  <c r="U31" i="69"/>
  <c r="R31" i="69"/>
  <c r="X31" i="69"/>
  <c r="V31" i="69"/>
  <c r="S31" i="69"/>
  <c r="W33" i="69"/>
  <c r="U33" i="69"/>
  <c r="R33" i="69"/>
  <c r="X33" i="69"/>
  <c r="V33" i="69"/>
  <c r="S33" i="69"/>
  <c r="W35" i="69"/>
  <c r="U35" i="69"/>
  <c r="R35" i="69"/>
  <c r="X35" i="69"/>
  <c r="V35" i="69"/>
  <c r="S35" i="69"/>
  <c r="X37" i="69"/>
  <c r="V37" i="69"/>
  <c r="T37" i="69"/>
  <c r="R37" i="69"/>
  <c r="W37" i="69"/>
  <c r="U37" i="69"/>
  <c r="S37" i="69"/>
  <c r="X41" i="69"/>
  <c r="V41" i="69"/>
  <c r="T41" i="69"/>
  <c r="R41" i="69"/>
  <c r="W41" i="69"/>
  <c r="U41" i="69"/>
  <c r="S41" i="69"/>
  <c r="W11" i="69"/>
  <c r="U11" i="69"/>
  <c r="S11" i="69"/>
  <c r="X11" i="69"/>
  <c r="V11" i="69"/>
  <c r="T11" i="69"/>
  <c r="R11" i="69"/>
  <c r="W16" i="69"/>
  <c r="U16" i="69"/>
  <c r="S16" i="69"/>
  <c r="X16" i="69"/>
  <c r="V16" i="69"/>
  <c r="T16" i="69"/>
  <c r="R16" i="69"/>
  <c r="W20" i="69"/>
  <c r="U20" i="69"/>
  <c r="S20" i="69"/>
  <c r="X20" i="69"/>
  <c r="V20" i="69"/>
  <c r="T20" i="69"/>
  <c r="R20" i="69"/>
  <c r="W24" i="69"/>
  <c r="U24" i="69"/>
  <c r="S24" i="69"/>
  <c r="X24" i="69"/>
  <c r="V24" i="69"/>
  <c r="T24" i="69"/>
  <c r="R24" i="69"/>
  <c r="W38" i="69"/>
  <c r="U38" i="69"/>
  <c r="S38" i="69"/>
  <c r="X38" i="69"/>
  <c r="V38" i="69"/>
  <c r="T38" i="69"/>
  <c r="R38" i="69"/>
  <c r="X42" i="69"/>
  <c r="V42" i="69"/>
  <c r="T42" i="69"/>
  <c r="R42" i="69"/>
  <c r="W42" i="69"/>
  <c r="U42" i="69"/>
  <c r="S42" i="69"/>
  <c r="X49" i="69"/>
  <c r="V49" i="69"/>
  <c r="T49" i="69"/>
  <c r="R49" i="69"/>
  <c r="W49" i="69"/>
  <c r="U49" i="69"/>
  <c r="S49" i="69"/>
  <c r="CE62" i="69"/>
  <c r="CC62" i="69"/>
  <c r="CA62" i="69"/>
  <c r="BY62" i="69"/>
  <c r="CD62" i="69"/>
  <c r="CB62" i="69"/>
  <c r="BZ62" i="69"/>
  <c r="CE64" i="69"/>
  <c r="CC64" i="69"/>
  <c r="CA64" i="69"/>
  <c r="BY64" i="69"/>
  <c r="X63" i="69"/>
  <c r="V63" i="69"/>
  <c r="T63" i="69"/>
  <c r="R63" i="69"/>
  <c r="CD64" i="69"/>
  <c r="CB64" i="69"/>
  <c r="BZ64" i="69"/>
  <c r="W63" i="69"/>
  <c r="U63" i="69"/>
  <c r="S63" i="69"/>
  <c r="CE66" i="69"/>
  <c r="CC66" i="69"/>
  <c r="CA66" i="69"/>
  <c r="BY66" i="69"/>
  <c r="X65" i="69"/>
  <c r="V65" i="69"/>
  <c r="T65" i="69"/>
  <c r="R65" i="69"/>
  <c r="CD66" i="69"/>
  <c r="CB66" i="69"/>
  <c r="BZ66" i="69"/>
  <c r="W65" i="69"/>
  <c r="U65" i="69"/>
  <c r="S65" i="69"/>
  <c r="CE68" i="69"/>
  <c r="CC68" i="69"/>
  <c r="CA68" i="69"/>
  <c r="BY68" i="69"/>
  <c r="X67" i="69"/>
  <c r="V67" i="69"/>
  <c r="T67" i="69"/>
  <c r="R67" i="69"/>
  <c r="CD68" i="69"/>
  <c r="CB68" i="69"/>
  <c r="BZ68" i="69"/>
  <c r="W67" i="69"/>
  <c r="U67" i="69"/>
  <c r="S67" i="69"/>
  <c r="CE70" i="69"/>
  <c r="CC70" i="69"/>
  <c r="CA70" i="69"/>
  <c r="BY70" i="69"/>
  <c r="X69" i="69"/>
  <c r="V69" i="69"/>
  <c r="T69" i="69"/>
  <c r="R69" i="69"/>
  <c r="CD70" i="69"/>
  <c r="CB70" i="69"/>
  <c r="BZ70" i="69"/>
  <c r="W69" i="69"/>
  <c r="U69" i="69"/>
  <c r="S69" i="69"/>
  <c r="CE72" i="69"/>
  <c r="CC72" i="69"/>
  <c r="CA72" i="69"/>
  <c r="BY72" i="69"/>
  <c r="X71" i="69"/>
  <c r="V71" i="69"/>
  <c r="T71" i="69"/>
  <c r="R71" i="69"/>
  <c r="CD72" i="69"/>
  <c r="CB72" i="69"/>
  <c r="BZ72" i="69"/>
  <c r="W71" i="69"/>
  <c r="U71" i="69"/>
  <c r="S71" i="69"/>
  <c r="CE74" i="69"/>
  <c r="CC74" i="69"/>
  <c r="CA74" i="69"/>
  <c r="BY74" i="69"/>
  <c r="X73" i="69"/>
  <c r="V73" i="69"/>
  <c r="T73" i="69"/>
  <c r="R73" i="69"/>
  <c r="CD74" i="69"/>
  <c r="CB74" i="69"/>
  <c r="BZ74" i="69"/>
  <c r="W73" i="69"/>
  <c r="U73" i="69"/>
  <c r="S73" i="69"/>
  <c r="CE76" i="69"/>
  <c r="CC76" i="69"/>
  <c r="CA76" i="69"/>
  <c r="BY76" i="69"/>
  <c r="X75" i="69"/>
  <c r="V75" i="69"/>
  <c r="T75" i="69"/>
  <c r="R75" i="69"/>
  <c r="CD76" i="69"/>
  <c r="CB76" i="69"/>
  <c r="BZ76" i="69"/>
  <c r="W75" i="69"/>
  <c r="U75" i="69"/>
  <c r="S75" i="69"/>
  <c r="CE78" i="69"/>
  <c r="CC78" i="69"/>
  <c r="CA78" i="69"/>
  <c r="BY78" i="69"/>
  <c r="X77" i="69"/>
  <c r="V77" i="69"/>
  <c r="T77" i="69"/>
  <c r="R77" i="69"/>
  <c r="CD78" i="69"/>
  <c r="CB78" i="69"/>
  <c r="BZ78" i="69"/>
  <c r="W77" i="69"/>
  <c r="U77" i="69"/>
  <c r="S77" i="69"/>
  <c r="CE80" i="69"/>
  <c r="CC80" i="69"/>
  <c r="CA80" i="69"/>
  <c r="BY80" i="69"/>
  <c r="X79" i="69"/>
  <c r="V79" i="69"/>
  <c r="T79" i="69"/>
  <c r="R79" i="69"/>
  <c r="CD80" i="69"/>
  <c r="CB80" i="69"/>
  <c r="BZ80" i="69"/>
  <c r="W79" i="69"/>
  <c r="U79" i="69"/>
  <c r="S79" i="69"/>
  <c r="CE82" i="69"/>
  <c r="CC82" i="69"/>
  <c r="CA82" i="69"/>
  <c r="BY82" i="69"/>
  <c r="X81" i="69"/>
  <c r="V81" i="69"/>
  <c r="T81" i="69"/>
  <c r="R81" i="69"/>
  <c r="CD82" i="69"/>
  <c r="CB82" i="69"/>
  <c r="BZ82" i="69"/>
  <c r="W81" i="69"/>
  <c r="U81" i="69"/>
  <c r="S81" i="69"/>
  <c r="CE84" i="69"/>
  <c r="CC84" i="69"/>
  <c r="CA84" i="69"/>
  <c r="BY84" i="69"/>
  <c r="X83" i="69"/>
  <c r="V83" i="69"/>
  <c r="T83" i="69"/>
  <c r="R83" i="69"/>
  <c r="CD84" i="69"/>
  <c r="CB84" i="69"/>
  <c r="BZ84" i="69"/>
  <c r="W83" i="69"/>
  <c r="U83" i="69"/>
  <c r="S83" i="69"/>
  <c r="CE86" i="69"/>
  <c r="CC86" i="69"/>
  <c r="CA86" i="69"/>
  <c r="BY86" i="69"/>
  <c r="X85" i="69"/>
  <c r="V85" i="69"/>
  <c r="T85" i="69"/>
  <c r="R85" i="69"/>
  <c r="CD86" i="69"/>
  <c r="CB86" i="69"/>
  <c r="BZ86" i="69"/>
  <c r="W85" i="69"/>
  <c r="U85" i="69"/>
  <c r="S85" i="69"/>
  <c r="CE88" i="69"/>
  <c r="CC88" i="69"/>
  <c r="CA88" i="69"/>
  <c r="BY88" i="69"/>
  <c r="X87" i="69"/>
  <c r="V87" i="69"/>
  <c r="T87" i="69"/>
  <c r="R87" i="69"/>
  <c r="CD88" i="69"/>
  <c r="CB88" i="69"/>
  <c r="BZ88" i="69"/>
  <c r="W87" i="69"/>
  <c r="U87" i="69"/>
  <c r="S87" i="69"/>
  <c r="CE90" i="69"/>
  <c r="CC90" i="69"/>
  <c r="CA90" i="69"/>
  <c r="BY90" i="69"/>
  <c r="X89" i="69"/>
  <c r="V89" i="69"/>
  <c r="T89" i="69"/>
  <c r="R89" i="69"/>
  <c r="CD90" i="69"/>
  <c r="CB90" i="69"/>
  <c r="BZ90" i="69"/>
  <c r="W89" i="69"/>
  <c r="U89" i="69"/>
  <c r="S89" i="69"/>
  <c r="CE92" i="69"/>
  <c r="CC92" i="69"/>
  <c r="CA92" i="69"/>
  <c r="BY92" i="69"/>
  <c r="X91" i="69"/>
  <c r="V91" i="69"/>
  <c r="T91" i="69"/>
  <c r="R91" i="69"/>
  <c r="CD92" i="69"/>
  <c r="CB92" i="69"/>
  <c r="BZ92" i="69"/>
  <c r="W91" i="69"/>
  <c r="U91" i="69"/>
  <c r="S91" i="69"/>
  <c r="CD94" i="69"/>
  <c r="CB94" i="69"/>
  <c r="BZ94" i="69"/>
  <c r="CE94" i="69"/>
  <c r="CC94" i="69"/>
  <c r="CA94" i="69"/>
  <c r="BY94" i="69"/>
  <c r="X93" i="69"/>
  <c r="V93" i="69"/>
  <c r="W93" i="69"/>
  <c r="T93" i="69"/>
  <c r="R93" i="69"/>
  <c r="U93" i="69"/>
  <c r="S93" i="69"/>
  <c r="W45" i="69"/>
  <c r="U45" i="69"/>
  <c r="S45" i="69"/>
  <c r="X45" i="69"/>
  <c r="V45" i="69"/>
  <c r="T45" i="69"/>
  <c r="R45" i="69"/>
  <c r="CE51" i="69"/>
  <c r="CC51" i="69"/>
  <c r="CA51" i="69"/>
  <c r="BY51" i="69"/>
  <c r="W50" i="69"/>
  <c r="U50" i="69"/>
  <c r="S50" i="69"/>
  <c r="CD51" i="69"/>
  <c r="CB51" i="69"/>
  <c r="BZ51" i="69"/>
  <c r="X50" i="69"/>
  <c r="V50" i="69"/>
  <c r="T50" i="69"/>
  <c r="R50" i="69"/>
  <c r="CE137" i="69"/>
  <c r="CC137" i="69"/>
  <c r="CA137" i="69"/>
  <c r="BY137" i="69"/>
  <c r="X136" i="69"/>
  <c r="V136" i="69"/>
  <c r="T136" i="69"/>
  <c r="R136" i="69"/>
  <c r="CD137" i="69"/>
  <c r="CB137" i="69"/>
  <c r="BZ137" i="69"/>
  <c r="W136" i="69"/>
  <c r="S136" i="69"/>
  <c r="U136" i="69"/>
  <c r="CD96" i="69"/>
  <c r="CB96" i="69"/>
  <c r="BZ96" i="69"/>
  <c r="W95" i="69"/>
  <c r="U95" i="69"/>
  <c r="S95" i="69"/>
  <c r="CE96" i="69"/>
  <c r="CC96" i="69"/>
  <c r="CA96" i="69"/>
  <c r="BY96" i="69"/>
  <c r="X95" i="69"/>
  <c r="V95" i="69"/>
  <c r="T95" i="69"/>
  <c r="R95" i="69"/>
  <c r="CD98" i="69"/>
  <c r="CB98" i="69"/>
  <c r="BZ98" i="69"/>
  <c r="W97" i="69"/>
  <c r="U97" i="69"/>
  <c r="S97" i="69"/>
  <c r="CE98" i="69"/>
  <c r="CC98" i="69"/>
  <c r="CA98" i="69"/>
  <c r="BY98" i="69"/>
  <c r="X97" i="69"/>
  <c r="V97" i="69"/>
  <c r="T97" i="69"/>
  <c r="R97" i="69"/>
  <c r="CD100" i="69"/>
  <c r="CB100" i="69"/>
  <c r="BZ100" i="69"/>
  <c r="W99" i="69"/>
  <c r="U99" i="69"/>
  <c r="S99" i="69"/>
  <c r="CE100" i="69"/>
  <c r="CC100" i="69"/>
  <c r="CA100" i="69"/>
  <c r="BY100" i="69"/>
  <c r="X99" i="69"/>
  <c r="V99" i="69"/>
  <c r="T99" i="69"/>
  <c r="R99" i="69"/>
  <c r="CD102" i="69"/>
  <c r="CB102" i="69"/>
  <c r="BZ102" i="69"/>
  <c r="W101" i="69"/>
  <c r="U101" i="69"/>
  <c r="S101" i="69"/>
  <c r="CE102" i="69"/>
  <c r="CC102" i="69"/>
  <c r="CA102" i="69"/>
  <c r="BY102" i="69"/>
  <c r="X101" i="69"/>
  <c r="V101" i="69"/>
  <c r="T101" i="69"/>
  <c r="R101" i="69"/>
  <c r="CD104" i="69"/>
  <c r="CB104" i="69"/>
  <c r="BZ104" i="69"/>
  <c r="W103" i="69"/>
  <c r="U103" i="69"/>
  <c r="S103" i="69"/>
  <c r="CE104" i="69"/>
  <c r="CC104" i="69"/>
  <c r="CA104" i="69"/>
  <c r="BY104" i="69"/>
  <c r="X103" i="69"/>
  <c r="V103" i="69"/>
  <c r="T103" i="69"/>
  <c r="R103" i="69"/>
  <c r="CD106" i="69"/>
  <c r="CB106" i="69"/>
  <c r="BZ106" i="69"/>
  <c r="W105" i="69"/>
  <c r="U105" i="69"/>
  <c r="S105" i="69"/>
  <c r="CE106" i="69"/>
  <c r="CC106" i="69"/>
  <c r="CA106" i="69"/>
  <c r="BY106" i="69"/>
  <c r="X105" i="69"/>
  <c r="V105" i="69"/>
  <c r="T105" i="69"/>
  <c r="R105" i="69"/>
  <c r="CD108" i="69"/>
  <c r="CB108" i="69"/>
  <c r="BZ108" i="69"/>
  <c r="W107" i="69"/>
  <c r="U107" i="69"/>
  <c r="S107" i="69"/>
  <c r="CE108" i="69"/>
  <c r="CC108" i="69"/>
  <c r="CA108" i="69"/>
  <c r="BY108" i="69"/>
  <c r="X107" i="69"/>
  <c r="V107" i="69"/>
  <c r="T107" i="69"/>
  <c r="R107" i="69"/>
  <c r="CD110" i="69"/>
  <c r="CB110" i="69"/>
  <c r="BZ110" i="69"/>
  <c r="W109" i="69"/>
  <c r="U109" i="69"/>
  <c r="S109" i="69"/>
  <c r="CE110" i="69"/>
  <c r="CC110" i="69"/>
  <c r="CA110" i="69"/>
  <c r="BY110" i="69"/>
  <c r="X109" i="69"/>
  <c r="V109" i="69"/>
  <c r="T109" i="69"/>
  <c r="R109" i="69"/>
  <c r="CD112" i="69"/>
  <c r="CB112" i="69"/>
  <c r="BZ112" i="69"/>
  <c r="W111" i="69"/>
  <c r="U111" i="69"/>
  <c r="S111" i="69"/>
  <c r="CE112" i="69"/>
  <c r="CC112" i="69"/>
  <c r="CA112" i="69"/>
  <c r="BY112" i="69"/>
  <c r="X111" i="69"/>
  <c r="V111" i="69"/>
  <c r="T111" i="69"/>
  <c r="R111" i="69"/>
  <c r="CD114" i="69"/>
  <c r="CB114" i="69"/>
  <c r="BZ114" i="69"/>
  <c r="W113" i="69"/>
  <c r="U113" i="69"/>
  <c r="S113" i="69"/>
  <c r="CE114" i="69"/>
  <c r="CC114" i="69"/>
  <c r="CA114" i="69"/>
  <c r="BY114" i="69"/>
  <c r="X113" i="69"/>
  <c r="V113" i="69"/>
  <c r="T113" i="69"/>
  <c r="R113" i="69"/>
  <c r="CD116" i="69"/>
  <c r="CB116" i="69"/>
  <c r="BZ116" i="69"/>
  <c r="W115" i="69"/>
  <c r="U115" i="69"/>
  <c r="S115" i="69"/>
  <c r="CE116" i="69"/>
  <c r="CC116" i="69"/>
  <c r="CA116" i="69"/>
  <c r="BY116" i="69"/>
  <c r="X115" i="69"/>
  <c r="V115" i="69"/>
  <c r="T115" i="69"/>
  <c r="R115" i="69"/>
  <c r="CD118" i="69"/>
  <c r="CB118" i="69"/>
  <c r="BZ118" i="69"/>
  <c r="W117" i="69"/>
  <c r="U117" i="69"/>
  <c r="S117" i="69"/>
  <c r="CE118" i="69"/>
  <c r="CC118" i="69"/>
  <c r="CA118" i="69"/>
  <c r="BY118" i="69"/>
  <c r="X117" i="69"/>
  <c r="V117" i="69"/>
  <c r="T117" i="69"/>
  <c r="R117" i="69"/>
  <c r="CD120" i="69"/>
  <c r="CB120" i="69"/>
  <c r="BZ120" i="69"/>
  <c r="W119" i="69"/>
  <c r="U119" i="69"/>
  <c r="S119" i="69"/>
  <c r="CE120" i="69"/>
  <c r="CC120" i="69"/>
  <c r="CA120" i="69"/>
  <c r="BY120" i="69"/>
  <c r="X119" i="69"/>
  <c r="V119" i="69"/>
  <c r="T119" i="69"/>
  <c r="R119" i="69"/>
  <c r="CD122" i="69"/>
  <c r="CB122" i="69"/>
  <c r="BZ122" i="69"/>
  <c r="W121" i="69"/>
  <c r="U121" i="69"/>
  <c r="S121" i="69"/>
  <c r="CE122" i="69"/>
  <c r="CC122" i="69"/>
  <c r="CA122" i="69"/>
  <c r="BY122" i="69"/>
  <c r="X121" i="69"/>
  <c r="V121" i="69"/>
  <c r="T121" i="69"/>
  <c r="R121" i="69"/>
  <c r="CD124" i="69"/>
  <c r="CB124" i="69"/>
  <c r="BZ124" i="69"/>
  <c r="W123" i="69"/>
  <c r="U123" i="69"/>
  <c r="S123" i="69"/>
  <c r="CE124" i="69"/>
  <c r="CC124" i="69"/>
  <c r="CA124" i="69"/>
  <c r="BY124" i="69"/>
  <c r="X123" i="69"/>
  <c r="V123" i="69"/>
  <c r="T123" i="69"/>
  <c r="R123" i="69"/>
  <c r="CD126" i="69"/>
  <c r="CB126" i="69"/>
  <c r="BZ126" i="69"/>
  <c r="W125" i="69"/>
  <c r="U125" i="69"/>
  <c r="S125" i="69"/>
  <c r="CE126" i="69"/>
  <c r="CC126" i="69"/>
  <c r="CA126" i="69"/>
  <c r="BY126" i="69"/>
  <c r="X125" i="69"/>
  <c r="V125" i="69"/>
  <c r="T125" i="69"/>
  <c r="R125" i="69"/>
  <c r="CD128" i="69"/>
  <c r="CB128" i="69"/>
  <c r="BZ128" i="69"/>
  <c r="W127" i="69"/>
  <c r="U127" i="69"/>
  <c r="S127" i="69"/>
  <c r="CE128" i="69"/>
  <c r="CC128" i="69"/>
  <c r="CA128" i="69"/>
  <c r="BY128" i="69"/>
  <c r="X127" i="69"/>
  <c r="V127" i="69"/>
  <c r="T127" i="69"/>
  <c r="R127" i="69"/>
  <c r="CD130" i="69"/>
  <c r="CB130" i="69"/>
  <c r="BZ130" i="69"/>
  <c r="W129" i="69"/>
  <c r="U129" i="69"/>
  <c r="S129" i="69"/>
  <c r="CE130" i="69"/>
  <c r="CC130" i="69"/>
  <c r="CA130" i="69"/>
  <c r="BY130" i="69"/>
  <c r="X129" i="69"/>
  <c r="V129" i="69"/>
  <c r="T129" i="69"/>
  <c r="R129" i="69"/>
  <c r="CD132" i="69"/>
  <c r="CB132" i="69"/>
  <c r="BZ132" i="69"/>
  <c r="W131" i="69"/>
  <c r="U131" i="69"/>
  <c r="S131" i="69"/>
  <c r="CE132" i="69"/>
  <c r="CC132" i="69"/>
  <c r="CA132" i="69"/>
  <c r="BY132" i="69"/>
  <c r="X131" i="69"/>
  <c r="V131" i="69"/>
  <c r="T131" i="69"/>
  <c r="R131" i="69"/>
  <c r="CE134" i="69"/>
  <c r="CD134" i="69"/>
  <c r="CB134" i="69"/>
  <c r="BZ134" i="69"/>
  <c r="W133" i="69"/>
  <c r="U133" i="69"/>
  <c r="S133" i="69"/>
  <c r="CC134" i="69"/>
  <c r="CA134" i="69"/>
  <c r="BY134" i="69"/>
  <c r="X133" i="69"/>
  <c r="V133" i="69"/>
  <c r="T133" i="69"/>
  <c r="R133" i="69"/>
  <c r="CE138" i="69"/>
  <c r="CC138" i="69"/>
  <c r="CA138" i="69"/>
  <c r="BY138" i="69"/>
  <c r="X137" i="69"/>
  <c r="V137" i="69"/>
  <c r="T137" i="69"/>
  <c r="R137" i="69"/>
  <c r="CD138" i="69"/>
  <c r="CB138" i="69"/>
  <c r="BZ138" i="69"/>
  <c r="W137" i="69"/>
  <c r="U137" i="69"/>
  <c r="S137" i="69"/>
  <c r="CE140" i="69"/>
  <c r="CC140" i="69"/>
  <c r="CA140" i="69"/>
  <c r="BY140" i="69"/>
  <c r="X139" i="69"/>
  <c r="V139" i="69"/>
  <c r="T139" i="69"/>
  <c r="R139" i="69"/>
  <c r="CD140" i="69"/>
  <c r="CB140" i="69"/>
  <c r="BZ140" i="69"/>
  <c r="W139" i="69"/>
  <c r="U139" i="69"/>
  <c r="S139" i="69"/>
  <c r="CE142" i="69"/>
  <c r="CC142" i="69"/>
  <c r="CA142" i="69"/>
  <c r="BY142" i="69"/>
  <c r="X141" i="69"/>
  <c r="V141" i="69"/>
  <c r="T141" i="69"/>
  <c r="R141" i="69"/>
  <c r="CD142" i="69"/>
  <c r="CB142" i="69"/>
  <c r="BZ142" i="69"/>
  <c r="W141" i="69"/>
  <c r="U141" i="69"/>
  <c r="S141" i="69"/>
  <c r="CE144" i="69"/>
  <c r="CC144" i="69"/>
  <c r="CA144" i="69"/>
  <c r="BY144" i="69"/>
  <c r="X143" i="69"/>
  <c r="V143" i="69"/>
  <c r="T143" i="69"/>
  <c r="R143" i="69"/>
  <c r="CD144" i="69"/>
  <c r="CB144" i="69"/>
  <c r="BZ144" i="69"/>
  <c r="W143" i="69"/>
  <c r="U143" i="69"/>
  <c r="S143" i="69"/>
  <c r="CE146" i="69"/>
  <c r="CC146" i="69"/>
  <c r="CA146" i="69"/>
  <c r="BY146" i="69"/>
  <c r="X145" i="69"/>
  <c r="V145" i="69"/>
  <c r="T145" i="69"/>
  <c r="R145" i="69"/>
  <c r="CD146" i="69"/>
  <c r="CB146" i="69"/>
  <c r="BZ146" i="69"/>
  <c r="W145" i="69"/>
  <c r="U145" i="69"/>
  <c r="S145" i="69"/>
  <c r="CE148" i="69"/>
  <c r="CC148" i="69"/>
  <c r="CA148" i="69"/>
  <c r="BY148" i="69"/>
  <c r="X147" i="69"/>
  <c r="V147" i="69"/>
  <c r="T147" i="69"/>
  <c r="R147" i="69"/>
  <c r="CD148" i="69"/>
  <c r="CB148" i="69"/>
  <c r="BZ148" i="69"/>
  <c r="W147" i="69"/>
  <c r="U147" i="69"/>
  <c r="S147" i="69"/>
  <c r="CE150" i="69"/>
  <c r="CC150" i="69"/>
  <c r="CA150" i="69"/>
  <c r="BY150" i="69"/>
  <c r="X149" i="69"/>
  <c r="V149" i="69"/>
  <c r="T149" i="69"/>
  <c r="R149" i="69"/>
  <c r="CD150" i="69"/>
  <c r="CB150" i="69"/>
  <c r="BZ150" i="69"/>
  <c r="W149" i="69"/>
  <c r="U149" i="69"/>
  <c r="S149" i="69"/>
  <c r="CE152" i="69"/>
  <c r="CC152" i="69"/>
  <c r="CA152" i="69"/>
  <c r="BY152" i="69"/>
  <c r="X151" i="69"/>
  <c r="V151" i="69"/>
  <c r="T151" i="69"/>
  <c r="R151" i="69"/>
  <c r="CD152" i="69"/>
  <c r="CB152" i="69"/>
  <c r="BZ152" i="69"/>
  <c r="W151" i="69"/>
  <c r="U151" i="69"/>
  <c r="S151" i="69"/>
  <c r="CE154" i="69"/>
  <c r="CC154" i="69"/>
  <c r="CA154" i="69"/>
  <c r="BY154" i="69"/>
  <c r="X153" i="69"/>
  <c r="V153" i="69"/>
  <c r="T153" i="69"/>
  <c r="R153" i="69"/>
  <c r="CD154" i="69"/>
  <c r="CB154" i="69"/>
  <c r="BZ154" i="69"/>
  <c r="W153" i="69"/>
  <c r="U153" i="69"/>
  <c r="S153" i="69"/>
  <c r="CE156" i="69"/>
  <c r="CC156" i="69"/>
  <c r="CA156" i="69"/>
  <c r="BY156" i="69"/>
  <c r="CD156" i="69"/>
  <c r="BZ156" i="69"/>
  <c r="CB156" i="69"/>
  <c r="X155" i="69"/>
  <c r="V155" i="69"/>
  <c r="T155" i="69"/>
  <c r="R155" i="69"/>
  <c r="W155" i="69"/>
  <c r="U155" i="69"/>
  <c r="S155" i="69"/>
  <c r="CE158" i="69"/>
  <c r="CC158" i="69"/>
  <c r="CA158" i="69"/>
  <c r="BY158" i="69"/>
  <c r="X157" i="69"/>
  <c r="V157" i="69"/>
  <c r="T157" i="69"/>
  <c r="R157" i="69"/>
  <c r="CD158" i="69"/>
  <c r="BZ158" i="69"/>
  <c r="W157" i="69"/>
  <c r="S157" i="69"/>
  <c r="CB158" i="69"/>
  <c r="U157" i="69"/>
  <c r="CE160" i="69"/>
  <c r="CC160" i="69"/>
  <c r="CA160" i="69"/>
  <c r="BY160" i="69"/>
  <c r="X159" i="69"/>
  <c r="V159" i="69"/>
  <c r="T159" i="69"/>
  <c r="R159" i="69"/>
  <c r="CD160" i="69"/>
  <c r="BZ160" i="69"/>
  <c r="W159" i="69"/>
  <c r="S159" i="69"/>
  <c r="CB160" i="69"/>
  <c r="U159" i="69"/>
  <c r="CE162" i="69"/>
  <c r="CC162" i="69"/>
  <c r="CA162" i="69"/>
  <c r="BY162" i="69"/>
  <c r="X161" i="69"/>
  <c r="V161" i="69"/>
  <c r="T161" i="69"/>
  <c r="R161" i="69"/>
  <c r="CD162" i="69"/>
  <c r="BZ162" i="69"/>
  <c r="W161" i="69"/>
  <c r="S161" i="69"/>
  <c r="CB162" i="69"/>
  <c r="U161" i="69"/>
  <c r="CE164" i="69"/>
  <c r="CC164" i="69"/>
  <c r="CA164" i="69"/>
  <c r="BY164" i="69"/>
  <c r="X163" i="69"/>
  <c r="V163" i="69"/>
  <c r="T163" i="69"/>
  <c r="R163" i="69"/>
  <c r="CD164" i="69"/>
  <c r="BZ164" i="69"/>
  <c r="W163" i="69"/>
  <c r="S163" i="69"/>
  <c r="CB164" i="69"/>
  <c r="U163" i="69"/>
  <c r="CE166" i="69"/>
  <c r="CC166" i="69"/>
  <c r="CA166" i="69"/>
  <c r="BY166" i="69"/>
  <c r="X165" i="69"/>
  <c r="V165" i="69"/>
  <c r="T165" i="69"/>
  <c r="R165" i="69"/>
  <c r="CD166" i="69"/>
  <c r="BZ166" i="69"/>
  <c r="W165" i="69"/>
  <c r="S165" i="69"/>
  <c r="CB166" i="69"/>
  <c r="U165" i="69"/>
  <c r="CE168" i="69"/>
  <c r="CC168" i="69"/>
  <c r="CA168" i="69"/>
  <c r="BY168" i="69"/>
  <c r="X167" i="69"/>
  <c r="V167" i="69"/>
  <c r="T167" i="69"/>
  <c r="R167" i="69"/>
  <c r="CD168" i="69"/>
  <c r="BZ168" i="69"/>
  <c r="W167" i="69"/>
  <c r="S167" i="69"/>
  <c r="CB168" i="69"/>
  <c r="U167" i="69"/>
  <c r="CE170" i="69"/>
  <c r="CC170" i="69"/>
  <c r="CA170" i="69"/>
  <c r="BY170" i="69"/>
  <c r="X169" i="69"/>
  <c r="V169" i="69"/>
  <c r="T169" i="69"/>
  <c r="R169" i="69"/>
  <c r="CD170" i="69"/>
  <c r="BZ170" i="69"/>
  <c r="W169" i="69"/>
  <c r="S169" i="69"/>
  <c r="CB170" i="69"/>
  <c r="U169" i="69"/>
  <c r="CE172" i="69"/>
  <c r="CC172" i="69"/>
  <c r="CA172" i="69"/>
  <c r="BY172" i="69"/>
  <c r="CB172" i="69"/>
  <c r="X171" i="69"/>
  <c r="V171" i="69"/>
  <c r="T171" i="69"/>
  <c r="R171" i="69"/>
  <c r="BZ172" i="69"/>
  <c r="W171" i="69"/>
  <c r="S171" i="69"/>
  <c r="CD172" i="69"/>
  <c r="U171" i="69"/>
  <c r="CE174" i="69"/>
  <c r="CC174" i="69"/>
  <c r="CA174" i="69"/>
  <c r="BY174" i="69"/>
  <c r="X173" i="69"/>
  <c r="V173" i="69"/>
  <c r="T173" i="69"/>
  <c r="R173" i="69"/>
  <c r="CB174" i="69"/>
  <c r="U173" i="69"/>
  <c r="BZ174" i="69"/>
  <c r="S173" i="69"/>
  <c r="CD174" i="69"/>
  <c r="W173" i="69"/>
  <c r="CE176" i="69"/>
  <c r="CC176" i="69"/>
  <c r="CA176" i="69"/>
  <c r="BY176" i="69"/>
  <c r="X175" i="69"/>
  <c r="V175" i="69"/>
  <c r="T175" i="69"/>
  <c r="R175" i="69"/>
  <c r="CB176" i="69"/>
  <c r="U175" i="69"/>
  <c r="BZ176" i="69"/>
  <c r="S175" i="69"/>
  <c r="CD176" i="69"/>
  <c r="W175" i="69"/>
  <c r="CE178" i="69"/>
  <c r="CC178" i="69"/>
  <c r="CA178" i="69"/>
  <c r="BY178" i="69"/>
  <c r="X177" i="69"/>
  <c r="V177" i="69"/>
  <c r="T177" i="69"/>
  <c r="R177" i="69"/>
  <c r="CB178" i="69"/>
  <c r="U177" i="69"/>
  <c r="BZ178" i="69"/>
  <c r="S177" i="69"/>
  <c r="CD178" i="69"/>
  <c r="W177" i="69"/>
  <c r="CE180" i="69"/>
  <c r="CC180" i="69"/>
  <c r="CA180" i="69"/>
  <c r="BY180" i="69"/>
  <c r="X179" i="69"/>
  <c r="V179" i="69"/>
  <c r="T179" i="69"/>
  <c r="R179" i="69"/>
  <c r="CB180" i="69"/>
  <c r="U179" i="69"/>
  <c r="BZ180" i="69"/>
  <c r="S179" i="69"/>
  <c r="CD180" i="69"/>
  <c r="W179" i="69"/>
  <c r="X181" i="69"/>
  <c r="V181" i="69"/>
  <c r="T181" i="69"/>
  <c r="R181" i="69"/>
  <c r="U181" i="69"/>
  <c r="S181" i="69"/>
  <c r="W181" i="69"/>
  <c r="CD8" i="69"/>
  <c r="CB8" i="69"/>
  <c r="BZ8" i="69"/>
  <c r="CE8" i="69"/>
  <c r="CC8" i="69"/>
  <c r="CA8" i="69"/>
  <c r="CD12" i="69"/>
  <c r="CB12" i="69"/>
  <c r="BZ12" i="69"/>
  <c r="CE12" i="69"/>
  <c r="CC12" i="69"/>
  <c r="CA12" i="69"/>
  <c r="CD17" i="69"/>
  <c r="CB17" i="69"/>
  <c r="BZ17" i="69"/>
  <c r="CE17" i="69"/>
  <c r="CC17" i="69"/>
  <c r="CA17" i="69"/>
  <c r="CD21" i="69"/>
  <c r="CB21" i="69"/>
  <c r="BZ21" i="69"/>
  <c r="CE21" i="69"/>
  <c r="CC21" i="69"/>
  <c r="CA21" i="69"/>
  <c r="CD25" i="69"/>
  <c r="CB25" i="69"/>
  <c r="BZ25" i="69"/>
  <c r="CE25" i="69"/>
  <c r="CC25" i="69"/>
  <c r="CA25" i="69"/>
  <c r="CD39" i="69"/>
  <c r="CB39" i="69"/>
  <c r="BZ39" i="69"/>
  <c r="CE39" i="69"/>
  <c r="CC39" i="69"/>
  <c r="CA39" i="69"/>
  <c r="CE11" i="69"/>
  <c r="CC11" i="69"/>
  <c r="CA11" i="69"/>
  <c r="CD11" i="69"/>
  <c r="CB11" i="69"/>
  <c r="BZ11" i="69"/>
  <c r="CE14" i="69"/>
  <c r="CC14" i="69"/>
  <c r="CA14" i="69"/>
  <c r="CD14" i="69"/>
  <c r="CB14" i="69"/>
  <c r="BZ14" i="69"/>
  <c r="CE18" i="69"/>
  <c r="CC18" i="69"/>
  <c r="CA18" i="69"/>
  <c r="CD18" i="69"/>
  <c r="CB18" i="69"/>
  <c r="BZ18" i="69"/>
  <c r="CE22" i="69"/>
  <c r="CC22" i="69"/>
  <c r="CA22" i="69"/>
  <c r="CD22" i="69"/>
  <c r="CB22" i="69"/>
  <c r="BZ22" i="69"/>
  <c r="CE26" i="69"/>
  <c r="CC26" i="69"/>
  <c r="CA26" i="69"/>
  <c r="CD26" i="69"/>
  <c r="CB26" i="69"/>
  <c r="BZ26" i="69"/>
  <c r="CE28" i="69"/>
  <c r="CC28" i="69"/>
  <c r="CD28" i="69"/>
  <c r="CB28" i="69"/>
  <c r="BZ28" i="69"/>
  <c r="CE30" i="69"/>
  <c r="CC30" i="69"/>
  <c r="CD30" i="69"/>
  <c r="CB30" i="69"/>
  <c r="BZ30" i="69"/>
  <c r="CE32" i="69"/>
  <c r="CC32" i="69"/>
  <c r="CD32" i="69"/>
  <c r="CB32" i="69"/>
  <c r="BZ32" i="69"/>
  <c r="CE34" i="69"/>
  <c r="CC34" i="69"/>
  <c r="CD34" i="69"/>
  <c r="CB34" i="69"/>
  <c r="BZ34" i="69"/>
  <c r="CE36" i="69"/>
  <c r="CC36" i="69"/>
  <c r="CD36" i="69"/>
  <c r="CB36" i="69"/>
  <c r="BZ36" i="69"/>
  <c r="CD42" i="69"/>
  <c r="CB42" i="69"/>
  <c r="BZ42" i="69"/>
  <c r="CE42" i="69"/>
  <c r="CC42" i="69"/>
  <c r="CA42" i="69"/>
  <c r="CE45" i="69"/>
  <c r="CC45" i="69"/>
  <c r="CA45" i="69"/>
  <c r="CD45" i="69"/>
  <c r="CB45" i="69"/>
  <c r="BZ45" i="69"/>
  <c r="X10" i="69"/>
  <c r="V10" i="69"/>
  <c r="T10" i="69"/>
  <c r="R10" i="69"/>
  <c r="W10" i="69"/>
  <c r="U10" i="69"/>
  <c r="S10" i="69"/>
  <c r="X17" i="69"/>
  <c r="V17" i="69"/>
  <c r="T17" i="69"/>
  <c r="R17" i="69"/>
  <c r="W17" i="69"/>
  <c r="U17" i="69"/>
  <c r="S17" i="69"/>
  <c r="X21" i="69"/>
  <c r="V21" i="69"/>
  <c r="T21" i="69"/>
  <c r="R21" i="69"/>
  <c r="W21" i="69"/>
  <c r="U21" i="69"/>
  <c r="S21" i="69"/>
  <c r="W28" i="69"/>
  <c r="U28" i="69"/>
  <c r="R28" i="69"/>
  <c r="X28" i="69"/>
  <c r="V28" i="69"/>
  <c r="S28" i="69"/>
  <c r="W30" i="69"/>
  <c r="U30" i="69"/>
  <c r="R30" i="69"/>
  <c r="X30" i="69"/>
  <c r="V30" i="69"/>
  <c r="S30" i="69"/>
  <c r="W32" i="69"/>
  <c r="U32" i="69"/>
  <c r="R32" i="69"/>
  <c r="X32" i="69"/>
  <c r="V32" i="69"/>
  <c r="S32" i="69"/>
  <c r="W34" i="69"/>
  <c r="U34" i="69"/>
  <c r="R34" i="69"/>
  <c r="X34" i="69"/>
  <c r="V34" i="69"/>
  <c r="S34" i="69"/>
  <c r="W36" i="69"/>
  <c r="U36" i="69"/>
  <c r="R36" i="69"/>
  <c r="X36" i="69"/>
  <c r="V36" i="69"/>
  <c r="S36" i="69"/>
  <c r="W9" i="69"/>
  <c r="U9" i="69"/>
  <c r="S9" i="69"/>
  <c r="X9" i="69"/>
  <c r="V9" i="69"/>
  <c r="T9" i="69"/>
  <c r="R9" i="69"/>
  <c r="W13" i="69"/>
  <c r="U13" i="69"/>
  <c r="S13" i="69"/>
  <c r="X13" i="69"/>
  <c r="V13" i="69"/>
  <c r="T13" i="69"/>
  <c r="R13" i="69"/>
  <c r="W22" i="69"/>
  <c r="U22" i="69"/>
  <c r="S22" i="69"/>
  <c r="X22" i="69"/>
  <c r="V22" i="69"/>
  <c r="T22" i="69"/>
  <c r="R22" i="69"/>
  <c r="W40" i="69"/>
  <c r="U40" i="69"/>
  <c r="S40" i="69"/>
  <c r="X40" i="69"/>
  <c r="V40" i="69"/>
  <c r="T40" i="69"/>
  <c r="R40" i="69"/>
  <c r="X44" i="69"/>
  <c r="V44" i="69"/>
  <c r="T44" i="69"/>
  <c r="R44" i="69"/>
  <c r="W44" i="69"/>
  <c r="U44" i="69"/>
  <c r="S44" i="69"/>
  <c r="CE63" i="69"/>
  <c r="CC63" i="69"/>
  <c r="CA63" i="69"/>
  <c r="BY63" i="69"/>
  <c r="CD63" i="69"/>
  <c r="CB63" i="69"/>
  <c r="BZ63" i="69"/>
  <c r="CE65" i="69"/>
  <c r="CC65" i="69"/>
  <c r="CA65" i="69"/>
  <c r="BY65" i="69"/>
  <c r="X64" i="69"/>
  <c r="V64" i="69"/>
  <c r="T64" i="69"/>
  <c r="R64" i="69"/>
  <c r="CD65" i="69"/>
  <c r="CB65" i="69"/>
  <c r="BZ65" i="69"/>
  <c r="W64" i="69"/>
  <c r="U64" i="69"/>
  <c r="S64" i="69"/>
  <c r="CE67" i="69"/>
  <c r="CC67" i="69"/>
  <c r="CA67" i="69"/>
  <c r="BY67" i="69"/>
  <c r="X66" i="69"/>
  <c r="V66" i="69"/>
  <c r="T66" i="69"/>
  <c r="R66" i="69"/>
  <c r="CD67" i="69"/>
  <c r="CB67" i="69"/>
  <c r="BZ67" i="69"/>
  <c r="W66" i="69"/>
  <c r="U66" i="69"/>
  <c r="S66" i="69"/>
  <c r="CE69" i="69"/>
  <c r="CC69" i="69"/>
  <c r="CA69" i="69"/>
  <c r="BY69" i="69"/>
  <c r="X68" i="69"/>
  <c r="V68" i="69"/>
  <c r="T68" i="69"/>
  <c r="R68" i="69"/>
  <c r="CD69" i="69"/>
  <c r="CB69" i="69"/>
  <c r="BZ69" i="69"/>
  <c r="W68" i="69"/>
  <c r="U68" i="69"/>
  <c r="S68" i="69"/>
  <c r="CE71" i="69"/>
  <c r="CC71" i="69"/>
  <c r="CA71" i="69"/>
  <c r="BY71" i="69"/>
  <c r="X70" i="69"/>
  <c r="V70" i="69"/>
  <c r="T70" i="69"/>
  <c r="R70" i="69"/>
  <c r="CD71" i="69"/>
  <c r="CB71" i="69"/>
  <c r="BZ71" i="69"/>
  <c r="W70" i="69"/>
  <c r="U70" i="69"/>
  <c r="S70" i="69"/>
  <c r="CE73" i="69"/>
  <c r="CC73" i="69"/>
  <c r="CA73" i="69"/>
  <c r="BY73" i="69"/>
  <c r="X72" i="69"/>
  <c r="V72" i="69"/>
  <c r="T72" i="69"/>
  <c r="R72" i="69"/>
  <c r="CD73" i="69"/>
  <c r="CB73" i="69"/>
  <c r="BZ73" i="69"/>
  <c r="W72" i="69"/>
  <c r="U72" i="69"/>
  <c r="S72" i="69"/>
  <c r="CE75" i="69"/>
  <c r="CC75" i="69"/>
  <c r="CA75" i="69"/>
  <c r="BY75" i="69"/>
  <c r="X74" i="69"/>
  <c r="V74" i="69"/>
  <c r="T74" i="69"/>
  <c r="R74" i="69"/>
  <c r="CD75" i="69"/>
  <c r="CB75" i="69"/>
  <c r="BZ75" i="69"/>
  <c r="W74" i="69"/>
  <c r="U74" i="69"/>
  <c r="S74" i="69"/>
  <c r="CE77" i="69"/>
  <c r="CC77" i="69"/>
  <c r="CA77" i="69"/>
  <c r="BY77" i="69"/>
  <c r="X76" i="69"/>
  <c r="V76" i="69"/>
  <c r="T76" i="69"/>
  <c r="R76" i="69"/>
  <c r="CD77" i="69"/>
  <c r="CB77" i="69"/>
  <c r="BZ77" i="69"/>
  <c r="W76" i="69"/>
  <c r="U76" i="69"/>
  <c r="S76" i="69"/>
  <c r="CE79" i="69"/>
  <c r="CC79" i="69"/>
  <c r="CA79" i="69"/>
  <c r="BY79" i="69"/>
  <c r="X78" i="69"/>
  <c r="V78" i="69"/>
  <c r="T78" i="69"/>
  <c r="R78" i="69"/>
  <c r="CD79" i="69"/>
  <c r="CB79" i="69"/>
  <c r="BZ79" i="69"/>
  <c r="W78" i="69"/>
  <c r="U78" i="69"/>
  <c r="S78" i="69"/>
  <c r="CE81" i="69"/>
  <c r="CC81" i="69"/>
  <c r="CA81" i="69"/>
  <c r="BY81" i="69"/>
  <c r="X80" i="69"/>
  <c r="V80" i="69"/>
  <c r="T80" i="69"/>
  <c r="R80" i="69"/>
  <c r="CD81" i="69"/>
  <c r="CB81" i="69"/>
  <c r="BZ81" i="69"/>
  <c r="W80" i="69"/>
  <c r="U80" i="69"/>
  <c r="S80" i="69"/>
  <c r="CE83" i="69"/>
  <c r="CC83" i="69"/>
  <c r="CA83" i="69"/>
  <c r="BY83" i="69"/>
  <c r="X82" i="69"/>
  <c r="V82" i="69"/>
  <c r="T82" i="69"/>
  <c r="R82" i="69"/>
  <c r="CD83" i="69"/>
  <c r="CB83" i="69"/>
  <c r="BZ83" i="69"/>
  <c r="W82" i="69"/>
  <c r="U82" i="69"/>
  <c r="S82" i="69"/>
  <c r="CE85" i="69"/>
  <c r="CC85" i="69"/>
  <c r="CA85" i="69"/>
  <c r="BY85" i="69"/>
  <c r="X84" i="69"/>
  <c r="V84" i="69"/>
  <c r="T84" i="69"/>
  <c r="R84" i="69"/>
  <c r="CD85" i="69"/>
  <c r="CB85" i="69"/>
  <c r="BZ85" i="69"/>
  <c r="W84" i="69"/>
  <c r="U84" i="69"/>
  <c r="S84" i="69"/>
  <c r="CE87" i="69"/>
  <c r="CC87" i="69"/>
  <c r="CA87" i="69"/>
  <c r="BY87" i="69"/>
  <c r="X86" i="69"/>
  <c r="V86" i="69"/>
  <c r="T86" i="69"/>
  <c r="R86" i="69"/>
  <c r="CD87" i="69"/>
  <c r="CB87" i="69"/>
  <c r="BZ87" i="69"/>
  <c r="W86" i="69"/>
  <c r="U86" i="69"/>
  <c r="S86" i="69"/>
  <c r="CE89" i="69"/>
  <c r="CC89" i="69"/>
  <c r="CA89" i="69"/>
  <c r="BY89" i="69"/>
  <c r="X88" i="69"/>
  <c r="V88" i="69"/>
  <c r="T88" i="69"/>
  <c r="R88" i="69"/>
  <c r="CD89" i="69"/>
  <c r="CB89" i="69"/>
  <c r="BZ89" i="69"/>
  <c r="W88" i="69"/>
  <c r="U88" i="69"/>
  <c r="S88" i="69"/>
  <c r="CE91" i="69"/>
  <c r="CC91" i="69"/>
  <c r="CA91" i="69"/>
  <c r="BY91" i="69"/>
  <c r="X90" i="69"/>
  <c r="V90" i="69"/>
  <c r="T90" i="69"/>
  <c r="R90" i="69"/>
  <c r="CD91" i="69"/>
  <c r="CB91" i="69"/>
  <c r="BZ91" i="69"/>
  <c r="W90" i="69"/>
  <c r="U90" i="69"/>
  <c r="S90" i="69"/>
  <c r="CD93" i="69"/>
  <c r="CB93" i="69"/>
  <c r="BZ93" i="69"/>
  <c r="CE93" i="69"/>
  <c r="CC93" i="69"/>
  <c r="CA93" i="69"/>
  <c r="BY93" i="69"/>
  <c r="X92" i="69"/>
  <c r="V92" i="69"/>
  <c r="T92" i="69"/>
  <c r="R92" i="69"/>
  <c r="W92" i="69"/>
  <c r="U92" i="69"/>
  <c r="S92" i="69"/>
  <c r="W43" i="69"/>
  <c r="U43" i="69"/>
  <c r="S43" i="69"/>
  <c r="X43" i="69"/>
  <c r="V43" i="69"/>
  <c r="T43" i="69"/>
  <c r="R43" i="69"/>
  <c r="W48" i="69"/>
  <c r="U48" i="69"/>
  <c r="S48" i="69"/>
  <c r="X48" i="69"/>
  <c r="V48" i="69"/>
  <c r="T48" i="69"/>
  <c r="R48" i="69"/>
  <c r="CE136" i="69"/>
  <c r="CC136" i="69"/>
  <c r="CA136" i="69"/>
  <c r="BY136" i="69"/>
  <c r="X135" i="69"/>
  <c r="V135" i="69"/>
  <c r="T135" i="69"/>
  <c r="R135" i="69"/>
  <c r="CD136" i="69"/>
  <c r="BZ136" i="69"/>
  <c r="W135" i="69"/>
  <c r="S135" i="69"/>
  <c r="CB136" i="69"/>
  <c r="U135" i="69"/>
  <c r="CD95" i="69"/>
  <c r="CB95" i="69"/>
  <c r="BZ95" i="69"/>
  <c r="W94" i="69"/>
  <c r="U94" i="69"/>
  <c r="S94" i="69"/>
  <c r="CE95" i="69"/>
  <c r="CC95" i="69"/>
  <c r="CA95" i="69"/>
  <c r="BY95" i="69"/>
  <c r="X94" i="69"/>
  <c r="V94" i="69"/>
  <c r="T94" i="69"/>
  <c r="R94" i="69"/>
  <c r="CD97" i="69"/>
  <c r="CB97" i="69"/>
  <c r="BZ97" i="69"/>
  <c r="W96" i="69"/>
  <c r="U96" i="69"/>
  <c r="S96" i="69"/>
  <c r="CE97" i="69"/>
  <c r="CC97" i="69"/>
  <c r="CA97" i="69"/>
  <c r="BY97" i="69"/>
  <c r="X96" i="69"/>
  <c r="V96" i="69"/>
  <c r="T96" i="69"/>
  <c r="R96" i="69"/>
  <c r="CD99" i="69"/>
  <c r="CB99" i="69"/>
  <c r="BZ99" i="69"/>
  <c r="W98" i="69"/>
  <c r="U98" i="69"/>
  <c r="S98" i="69"/>
  <c r="CE99" i="69"/>
  <c r="CC99" i="69"/>
  <c r="CA99" i="69"/>
  <c r="BY99" i="69"/>
  <c r="X98" i="69"/>
  <c r="V98" i="69"/>
  <c r="T98" i="69"/>
  <c r="R98" i="69"/>
  <c r="CD101" i="69"/>
  <c r="CB101" i="69"/>
  <c r="BZ101" i="69"/>
  <c r="W100" i="69"/>
  <c r="U100" i="69"/>
  <c r="S100" i="69"/>
  <c r="CE101" i="69"/>
  <c r="CC101" i="69"/>
  <c r="CA101" i="69"/>
  <c r="BY101" i="69"/>
  <c r="X100" i="69"/>
  <c r="V100" i="69"/>
  <c r="T100" i="69"/>
  <c r="R100" i="69"/>
  <c r="CD103" i="69"/>
  <c r="CB103" i="69"/>
  <c r="BZ103" i="69"/>
  <c r="W102" i="69"/>
  <c r="U102" i="69"/>
  <c r="S102" i="69"/>
  <c r="CE103" i="69"/>
  <c r="CC103" i="69"/>
  <c r="CA103" i="69"/>
  <c r="BY103" i="69"/>
  <c r="X102" i="69"/>
  <c r="V102" i="69"/>
  <c r="T102" i="69"/>
  <c r="R102" i="69"/>
  <c r="CD105" i="69"/>
  <c r="CB105" i="69"/>
  <c r="BZ105" i="69"/>
  <c r="W104" i="69"/>
  <c r="U104" i="69"/>
  <c r="S104" i="69"/>
  <c r="CE105" i="69"/>
  <c r="CC105" i="69"/>
  <c r="CA105" i="69"/>
  <c r="BY105" i="69"/>
  <c r="X104" i="69"/>
  <c r="V104" i="69"/>
  <c r="T104" i="69"/>
  <c r="R104" i="69"/>
  <c r="CD107" i="69"/>
  <c r="CB107" i="69"/>
  <c r="BZ107" i="69"/>
  <c r="W106" i="69"/>
  <c r="U106" i="69"/>
  <c r="S106" i="69"/>
  <c r="CE107" i="69"/>
  <c r="CC107" i="69"/>
  <c r="CA107" i="69"/>
  <c r="BY107" i="69"/>
  <c r="X106" i="69"/>
  <c r="V106" i="69"/>
  <c r="T106" i="69"/>
  <c r="R106" i="69"/>
  <c r="CD109" i="69"/>
  <c r="CB109" i="69"/>
  <c r="BZ109" i="69"/>
  <c r="W108" i="69"/>
  <c r="U108" i="69"/>
  <c r="S108" i="69"/>
  <c r="CE109" i="69"/>
  <c r="CC109" i="69"/>
  <c r="CA109" i="69"/>
  <c r="BY109" i="69"/>
  <c r="X108" i="69"/>
  <c r="V108" i="69"/>
  <c r="T108" i="69"/>
  <c r="R108" i="69"/>
  <c r="CD111" i="69"/>
  <c r="CB111" i="69"/>
  <c r="BZ111" i="69"/>
  <c r="W110" i="69"/>
  <c r="U110" i="69"/>
  <c r="S110" i="69"/>
  <c r="CE111" i="69"/>
  <c r="CC111" i="69"/>
  <c r="CA111" i="69"/>
  <c r="BY111" i="69"/>
  <c r="X110" i="69"/>
  <c r="V110" i="69"/>
  <c r="T110" i="69"/>
  <c r="R110" i="69"/>
  <c r="CD113" i="69"/>
  <c r="CB113" i="69"/>
  <c r="BZ113" i="69"/>
  <c r="W112" i="69"/>
  <c r="U112" i="69"/>
  <c r="S112" i="69"/>
  <c r="CE113" i="69"/>
  <c r="CC113" i="69"/>
  <c r="CA113" i="69"/>
  <c r="BY113" i="69"/>
  <c r="X112" i="69"/>
  <c r="V112" i="69"/>
  <c r="T112" i="69"/>
  <c r="R112" i="69"/>
  <c r="CD115" i="69"/>
  <c r="CB115" i="69"/>
  <c r="BZ115" i="69"/>
  <c r="W114" i="69"/>
  <c r="U114" i="69"/>
  <c r="S114" i="69"/>
  <c r="CE115" i="69"/>
  <c r="CC115" i="69"/>
  <c r="CA115" i="69"/>
  <c r="BY115" i="69"/>
  <c r="X114" i="69"/>
  <c r="V114" i="69"/>
  <c r="T114" i="69"/>
  <c r="R114" i="69"/>
  <c r="CD117" i="69"/>
  <c r="CB117" i="69"/>
  <c r="BZ117" i="69"/>
  <c r="W116" i="69"/>
  <c r="U116" i="69"/>
  <c r="S116" i="69"/>
  <c r="CE117" i="69"/>
  <c r="CC117" i="69"/>
  <c r="CA117" i="69"/>
  <c r="BY117" i="69"/>
  <c r="X116" i="69"/>
  <c r="V116" i="69"/>
  <c r="T116" i="69"/>
  <c r="R116" i="69"/>
  <c r="CD119" i="69"/>
  <c r="CB119" i="69"/>
  <c r="BZ119" i="69"/>
  <c r="W118" i="69"/>
  <c r="U118" i="69"/>
  <c r="S118" i="69"/>
  <c r="CE119" i="69"/>
  <c r="CC119" i="69"/>
  <c r="CA119" i="69"/>
  <c r="BY119" i="69"/>
  <c r="X118" i="69"/>
  <c r="V118" i="69"/>
  <c r="T118" i="69"/>
  <c r="R118" i="69"/>
  <c r="CD121" i="69"/>
  <c r="CB121" i="69"/>
  <c r="BZ121" i="69"/>
  <c r="W120" i="69"/>
  <c r="U120" i="69"/>
  <c r="S120" i="69"/>
  <c r="CE121" i="69"/>
  <c r="CC121" i="69"/>
  <c r="CA121" i="69"/>
  <c r="BY121" i="69"/>
  <c r="X120" i="69"/>
  <c r="V120" i="69"/>
  <c r="T120" i="69"/>
  <c r="R120" i="69"/>
  <c r="CD123" i="69"/>
  <c r="CB123" i="69"/>
  <c r="BZ123" i="69"/>
  <c r="W122" i="69"/>
  <c r="U122" i="69"/>
  <c r="S122" i="69"/>
  <c r="CE123" i="69"/>
  <c r="CC123" i="69"/>
  <c r="CA123" i="69"/>
  <c r="BY123" i="69"/>
  <c r="X122" i="69"/>
  <c r="V122" i="69"/>
  <c r="T122" i="69"/>
  <c r="R122" i="69"/>
  <c r="CD125" i="69"/>
  <c r="CB125" i="69"/>
  <c r="BZ125" i="69"/>
  <c r="W124" i="69"/>
  <c r="U124" i="69"/>
  <c r="S124" i="69"/>
  <c r="CE125" i="69"/>
  <c r="CC125" i="69"/>
  <c r="CA125" i="69"/>
  <c r="BY125" i="69"/>
  <c r="X124" i="69"/>
  <c r="V124" i="69"/>
  <c r="T124" i="69"/>
  <c r="R124" i="69"/>
  <c r="CD127" i="69"/>
  <c r="CB127" i="69"/>
  <c r="BZ127" i="69"/>
  <c r="W126" i="69"/>
  <c r="U126" i="69"/>
  <c r="S126" i="69"/>
  <c r="CE127" i="69"/>
  <c r="CC127" i="69"/>
  <c r="CA127" i="69"/>
  <c r="BY127" i="69"/>
  <c r="X126" i="69"/>
  <c r="V126" i="69"/>
  <c r="T126" i="69"/>
  <c r="R126" i="69"/>
  <c r="CD129" i="69"/>
  <c r="CB129" i="69"/>
  <c r="BZ129" i="69"/>
  <c r="W128" i="69"/>
  <c r="U128" i="69"/>
  <c r="S128" i="69"/>
  <c r="CE129" i="69"/>
  <c r="CC129" i="69"/>
  <c r="CA129" i="69"/>
  <c r="BY129" i="69"/>
  <c r="X128" i="69"/>
  <c r="V128" i="69"/>
  <c r="T128" i="69"/>
  <c r="R128" i="69"/>
  <c r="CD131" i="69"/>
  <c r="CB131" i="69"/>
  <c r="BZ131" i="69"/>
  <c r="W130" i="69"/>
  <c r="U130" i="69"/>
  <c r="S130" i="69"/>
  <c r="CE131" i="69"/>
  <c r="CC131" i="69"/>
  <c r="CA131" i="69"/>
  <c r="BY131" i="69"/>
  <c r="X130" i="69"/>
  <c r="V130" i="69"/>
  <c r="T130" i="69"/>
  <c r="R130" i="69"/>
  <c r="CD133" i="69"/>
  <c r="CB133" i="69"/>
  <c r="BZ133" i="69"/>
  <c r="W132" i="69"/>
  <c r="U132" i="69"/>
  <c r="S132" i="69"/>
  <c r="CE133" i="69"/>
  <c r="CC133" i="69"/>
  <c r="CA133" i="69"/>
  <c r="BY133" i="69"/>
  <c r="X132" i="69"/>
  <c r="V132" i="69"/>
  <c r="T132" i="69"/>
  <c r="R132" i="69"/>
  <c r="CE135" i="69"/>
  <c r="CC135" i="69"/>
  <c r="CA135" i="69"/>
  <c r="BY135" i="69"/>
  <c r="CD135" i="69"/>
  <c r="BZ135" i="69"/>
  <c r="W134" i="69"/>
  <c r="U134" i="69"/>
  <c r="S134" i="69"/>
  <c r="CB135" i="69"/>
  <c r="X134" i="69"/>
  <c r="V134" i="69"/>
  <c r="T134" i="69"/>
  <c r="R134" i="69"/>
  <c r="CE139" i="69"/>
  <c r="CC139" i="69"/>
  <c r="CA139" i="69"/>
  <c r="BY139" i="69"/>
  <c r="X138" i="69"/>
  <c r="V138" i="69"/>
  <c r="T138" i="69"/>
  <c r="R138" i="69"/>
  <c r="CD139" i="69"/>
  <c r="CB139" i="69"/>
  <c r="BZ139" i="69"/>
  <c r="W138" i="69"/>
  <c r="U138" i="69"/>
  <c r="S138" i="69"/>
  <c r="CE141" i="69"/>
  <c r="CC141" i="69"/>
  <c r="CA141" i="69"/>
  <c r="BY141" i="69"/>
  <c r="X140" i="69"/>
  <c r="V140" i="69"/>
  <c r="T140" i="69"/>
  <c r="R140" i="69"/>
  <c r="CD141" i="69"/>
  <c r="CB141" i="69"/>
  <c r="BZ141" i="69"/>
  <c r="W140" i="69"/>
  <c r="U140" i="69"/>
  <c r="S140" i="69"/>
  <c r="CE143" i="69"/>
  <c r="CC143" i="69"/>
  <c r="CA143" i="69"/>
  <c r="BY143" i="69"/>
  <c r="X142" i="69"/>
  <c r="V142" i="69"/>
  <c r="T142" i="69"/>
  <c r="R142" i="69"/>
  <c r="CD143" i="69"/>
  <c r="CB143" i="69"/>
  <c r="BZ143" i="69"/>
  <c r="W142" i="69"/>
  <c r="U142" i="69"/>
  <c r="S142" i="69"/>
  <c r="CE145" i="69"/>
  <c r="CC145" i="69"/>
  <c r="CA145" i="69"/>
  <c r="BY145" i="69"/>
  <c r="X144" i="69"/>
  <c r="V144" i="69"/>
  <c r="T144" i="69"/>
  <c r="R144" i="69"/>
  <c r="CD145" i="69"/>
  <c r="CB145" i="69"/>
  <c r="BZ145" i="69"/>
  <c r="W144" i="69"/>
  <c r="U144" i="69"/>
  <c r="S144" i="69"/>
  <c r="CE147" i="69"/>
  <c r="CC147" i="69"/>
  <c r="CA147" i="69"/>
  <c r="BY147" i="69"/>
  <c r="X146" i="69"/>
  <c r="V146" i="69"/>
  <c r="T146" i="69"/>
  <c r="R146" i="69"/>
  <c r="CD147" i="69"/>
  <c r="CB147" i="69"/>
  <c r="BZ147" i="69"/>
  <c r="W146" i="69"/>
  <c r="U146" i="69"/>
  <c r="S146" i="69"/>
  <c r="CE149" i="69"/>
  <c r="CC149" i="69"/>
  <c r="CA149" i="69"/>
  <c r="BY149" i="69"/>
  <c r="X148" i="69"/>
  <c r="V148" i="69"/>
  <c r="T148" i="69"/>
  <c r="R148" i="69"/>
  <c r="CD149" i="69"/>
  <c r="CB149" i="69"/>
  <c r="BZ149" i="69"/>
  <c r="W148" i="69"/>
  <c r="U148" i="69"/>
  <c r="S148" i="69"/>
  <c r="CE151" i="69"/>
  <c r="CC151" i="69"/>
  <c r="CA151" i="69"/>
  <c r="BY151" i="69"/>
  <c r="X150" i="69"/>
  <c r="V150" i="69"/>
  <c r="T150" i="69"/>
  <c r="R150" i="69"/>
  <c r="CD151" i="69"/>
  <c r="CB151" i="69"/>
  <c r="BZ151" i="69"/>
  <c r="W150" i="69"/>
  <c r="U150" i="69"/>
  <c r="S150" i="69"/>
  <c r="CE153" i="69"/>
  <c r="CC153" i="69"/>
  <c r="CA153" i="69"/>
  <c r="BY153" i="69"/>
  <c r="X152" i="69"/>
  <c r="V152" i="69"/>
  <c r="T152" i="69"/>
  <c r="R152" i="69"/>
  <c r="CD153" i="69"/>
  <c r="CB153" i="69"/>
  <c r="BZ153" i="69"/>
  <c r="W152" i="69"/>
  <c r="U152" i="69"/>
  <c r="S152" i="69"/>
  <c r="CE155" i="69"/>
  <c r="CC155" i="69"/>
  <c r="CA155" i="69"/>
  <c r="BY155" i="69"/>
  <c r="X154" i="69"/>
  <c r="V154" i="69"/>
  <c r="T154" i="69"/>
  <c r="R154" i="69"/>
  <c r="CD155" i="69"/>
  <c r="CB155" i="69"/>
  <c r="BZ155" i="69"/>
  <c r="W154" i="69"/>
  <c r="U154" i="69"/>
  <c r="S154" i="69"/>
  <c r="CE157" i="69"/>
  <c r="CC157" i="69"/>
  <c r="CA157" i="69"/>
  <c r="BY157" i="69"/>
  <c r="X156" i="69"/>
  <c r="V156" i="69"/>
  <c r="T156" i="69"/>
  <c r="CD157" i="69"/>
  <c r="BZ157" i="69"/>
  <c r="W156" i="69"/>
  <c r="CB157" i="69"/>
  <c r="U156" i="69"/>
  <c r="R156" i="69"/>
  <c r="S156" i="69"/>
  <c r="CE159" i="69"/>
  <c r="CC159" i="69"/>
  <c r="CA159" i="69"/>
  <c r="BY159" i="69"/>
  <c r="X158" i="69"/>
  <c r="V158" i="69"/>
  <c r="T158" i="69"/>
  <c r="R158" i="69"/>
  <c r="CD159" i="69"/>
  <c r="BZ159" i="69"/>
  <c r="W158" i="69"/>
  <c r="S158" i="69"/>
  <c r="CB159" i="69"/>
  <c r="U158" i="69"/>
  <c r="CE161" i="69"/>
  <c r="CC161" i="69"/>
  <c r="CA161" i="69"/>
  <c r="BY161" i="69"/>
  <c r="X160" i="69"/>
  <c r="V160" i="69"/>
  <c r="T160" i="69"/>
  <c r="R160" i="69"/>
  <c r="CD161" i="69"/>
  <c r="BZ161" i="69"/>
  <c r="W160" i="69"/>
  <c r="S160" i="69"/>
  <c r="CB161" i="69"/>
  <c r="U160" i="69"/>
  <c r="CE163" i="69"/>
  <c r="CC163" i="69"/>
  <c r="CA163" i="69"/>
  <c r="BY163" i="69"/>
  <c r="X162" i="69"/>
  <c r="V162" i="69"/>
  <c r="T162" i="69"/>
  <c r="R162" i="69"/>
  <c r="CD163" i="69"/>
  <c r="BZ163" i="69"/>
  <c r="W162" i="69"/>
  <c r="S162" i="69"/>
  <c r="CB163" i="69"/>
  <c r="U162" i="69"/>
  <c r="CE165" i="69"/>
  <c r="CC165" i="69"/>
  <c r="CA165" i="69"/>
  <c r="BY165" i="69"/>
  <c r="X164" i="69"/>
  <c r="V164" i="69"/>
  <c r="T164" i="69"/>
  <c r="R164" i="69"/>
  <c r="CD165" i="69"/>
  <c r="BZ165" i="69"/>
  <c r="W164" i="69"/>
  <c r="S164" i="69"/>
  <c r="CB165" i="69"/>
  <c r="U164" i="69"/>
  <c r="CE167" i="69"/>
  <c r="CC167" i="69"/>
  <c r="CA167" i="69"/>
  <c r="BY167" i="69"/>
  <c r="X166" i="69"/>
  <c r="V166" i="69"/>
  <c r="T166" i="69"/>
  <c r="R166" i="69"/>
  <c r="CD167" i="69"/>
  <c r="BZ167" i="69"/>
  <c r="W166" i="69"/>
  <c r="S166" i="69"/>
  <c r="CB167" i="69"/>
  <c r="U166" i="69"/>
  <c r="CE169" i="69"/>
  <c r="CC169" i="69"/>
  <c r="CA169" i="69"/>
  <c r="BY169" i="69"/>
  <c r="X168" i="69"/>
  <c r="V168" i="69"/>
  <c r="T168" i="69"/>
  <c r="R168" i="69"/>
  <c r="CD169" i="69"/>
  <c r="BZ169" i="69"/>
  <c r="W168" i="69"/>
  <c r="S168" i="69"/>
  <c r="CB169" i="69"/>
  <c r="U168" i="69"/>
  <c r="CE171" i="69"/>
  <c r="CC171" i="69"/>
  <c r="CA171" i="69"/>
  <c r="BY171" i="69"/>
  <c r="X170" i="69"/>
  <c r="V170" i="69"/>
  <c r="T170" i="69"/>
  <c r="R170" i="69"/>
  <c r="CD171" i="69"/>
  <c r="BZ171" i="69"/>
  <c r="W170" i="69"/>
  <c r="S170" i="69"/>
  <c r="CB171" i="69"/>
  <c r="U170" i="69"/>
  <c r="CE173" i="69"/>
  <c r="CC173" i="69"/>
  <c r="CA173" i="69"/>
  <c r="BY173" i="69"/>
  <c r="X172" i="69"/>
  <c r="V172" i="69"/>
  <c r="T172" i="69"/>
  <c r="CB173" i="69"/>
  <c r="U172" i="69"/>
  <c r="R172" i="69"/>
  <c r="BZ173" i="69"/>
  <c r="S172" i="69"/>
  <c r="CD173" i="69"/>
  <c r="W172" i="69"/>
  <c r="CE175" i="69"/>
  <c r="CC175" i="69"/>
  <c r="CA175" i="69"/>
  <c r="BY175" i="69"/>
  <c r="X174" i="69"/>
  <c r="V174" i="69"/>
  <c r="T174" i="69"/>
  <c r="R174" i="69"/>
  <c r="CB175" i="69"/>
  <c r="U174" i="69"/>
  <c r="BZ175" i="69"/>
  <c r="S174" i="69"/>
  <c r="CD175" i="69"/>
  <c r="W174" i="69"/>
  <c r="CE177" i="69"/>
  <c r="CC177" i="69"/>
  <c r="CA177" i="69"/>
  <c r="BY177" i="69"/>
  <c r="X176" i="69"/>
  <c r="V176" i="69"/>
  <c r="T176" i="69"/>
  <c r="R176" i="69"/>
  <c r="CB177" i="69"/>
  <c r="U176" i="69"/>
  <c r="BZ177" i="69"/>
  <c r="S176" i="69"/>
  <c r="CD177" i="69"/>
  <c r="W176" i="69"/>
  <c r="CE179" i="69"/>
  <c r="CC179" i="69"/>
  <c r="CA179" i="69"/>
  <c r="BY179" i="69"/>
  <c r="X178" i="69"/>
  <c r="V178" i="69"/>
  <c r="T178" i="69"/>
  <c r="R178" i="69"/>
  <c r="CB179" i="69"/>
  <c r="U178" i="69"/>
  <c r="BZ179" i="69"/>
  <c r="S178" i="69"/>
  <c r="CD179" i="69"/>
  <c r="W178" i="69"/>
  <c r="CE181" i="69"/>
  <c r="CC181" i="69"/>
  <c r="CA181" i="69"/>
  <c r="BY181" i="69"/>
  <c r="X180" i="69"/>
  <c r="V180" i="69"/>
  <c r="T180" i="69"/>
  <c r="R180" i="69"/>
  <c r="CB181" i="69"/>
  <c r="U180" i="69"/>
  <c r="BZ181" i="69"/>
  <c r="S180" i="69"/>
  <c r="CD181" i="69"/>
  <c r="W180" i="69"/>
  <c r="X182" i="69"/>
  <c r="V182" i="69"/>
  <c r="T182" i="69"/>
  <c r="R182" i="69"/>
  <c r="U182" i="69"/>
  <c r="S182" i="69"/>
  <c r="W182" i="69"/>
  <c r="CD10" i="69"/>
  <c r="CB10" i="69"/>
  <c r="BZ10" i="69"/>
  <c r="CE10" i="69"/>
  <c r="CC10" i="69"/>
  <c r="CA10" i="69"/>
  <c r="CD15" i="69"/>
  <c r="CB15" i="69"/>
  <c r="BZ15" i="69"/>
  <c r="CE15" i="69"/>
  <c r="CC15" i="69"/>
  <c r="CA15" i="69"/>
  <c r="CD19" i="69"/>
  <c r="CB19" i="69"/>
  <c r="BZ19" i="69"/>
  <c r="CE19" i="69"/>
  <c r="CC19" i="69"/>
  <c r="CA19" i="69"/>
  <c r="CD23" i="69"/>
  <c r="CB23" i="69"/>
  <c r="BZ23" i="69"/>
  <c r="CE23" i="69"/>
  <c r="CC23" i="69"/>
  <c r="CA23" i="69"/>
  <c r="CD37" i="69"/>
  <c r="CB37" i="69"/>
  <c r="BZ37" i="69"/>
  <c r="CE37" i="69"/>
  <c r="CC37" i="69"/>
  <c r="CA37" i="69"/>
  <c r="CE13" i="69"/>
  <c r="CC13" i="69"/>
  <c r="CA13" i="69"/>
  <c r="CD13" i="69"/>
  <c r="CB13" i="69"/>
  <c r="BZ13" i="69"/>
  <c r="CE24" i="69"/>
  <c r="CC24" i="69"/>
  <c r="CA24" i="69"/>
  <c r="CD24" i="69"/>
  <c r="CB24" i="69"/>
  <c r="BZ24" i="69"/>
  <c r="CE29" i="69"/>
  <c r="CC29" i="69"/>
  <c r="CD29" i="69"/>
  <c r="CB29" i="69"/>
  <c r="BZ29" i="69"/>
  <c r="CE31" i="69"/>
  <c r="CC31" i="69"/>
  <c r="CD31" i="69"/>
  <c r="CB31" i="69"/>
  <c r="BZ31" i="69"/>
  <c r="CE33" i="69"/>
  <c r="CC33" i="69"/>
  <c r="CD33" i="69"/>
  <c r="CB33" i="69"/>
  <c r="BZ33" i="69"/>
  <c r="CE35" i="69"/>
  <c r="CC35" i="69"/>
  <c r="CD35" i="69"/>
  <c r="CB35" i="69"/>
  <c r="BZ35" i="69"/>
  <c r="CE38" i="69"/>
  <c r="CC38" i="69"/>
  <c r="CA38" i="69"/>
  <c r="CD38" i="69"/>
  <c r="CB38" i="69"/>
  <c r="BZ38" i="69"/>
  <c r="CE41" i="69"/>
  <c r="CC41" i="69"/>
  <c r="CA41" i="69"/>
  <c r="CD41" i="69"/>
  <c r="CB41" i="69"/>
  <c r="BZ41" i="69"/>
  <c r="CD44" i="69"/>
  <c r="CB44" i="69"/>
  <c r="BZ44" i="69"/>
  <c r="CE44" i="69"/>
  <c r="CC44" i="69"/>
  <c r="CA44" i="69"/>
  <c r="CD49" i="69"/>
  <c r="CB49" i="69"/>
  <c r="BZ49" i="69"/>
  <c r="CE49" i="69"/>
  <c r="CC49" i="69"/>
  <c r="CA49" i="69"/>
  <c r="CE43" i="69"/>
  <c r="CC43" i="69"/>
  <c r="CA43" i="69"/>
  <c r="CD43" i="69"/>
  <c r="CB43" i="69"/>
  <c r="BZ43" i="69"/>
  <c r="CE46" i="69"/>
  <c r="CC46" i="69"/>
  <c r="CA46" i="69"/>
  <c r="CD46" i="69"/>
  <c r="CB46" i="69"/>
  <c r="BZ46" i="69"/>
  <c r="CE50" i="69"/>
  <c r="CC50" i="69"/>
  <c r="CA50" i="69"/>
  <c r="CD50" i="69"/>
  <c r="CB50" i="69"/>
  <c r="BZ50" i="69"/>
  <c r="U10" i="67"/>
  <c r="S10" i="67"/>
  <c r="Q10" i="67"/>
  <c r="T10" i="67"/>
  <c r="R10" i="67"/>
  <c r="P10" i="67"/>
  <c r="T11" i="67"/>
  <c r="R11" i="67"/>
  <c r="P11" i="67"/>
  <c r="U11" i="67"/>
  <c r="S11" i="67"/>
  <c r="Q11" i="67"/>
  <c r="U20" i="67"/>
  <c r="S20" i="67"/>
  <c r="Q20" i="67"/>
  <c r="T20" i="67"/>
  <c r="R20" i="67"/>
  <c r="P20" i="67"/>
  <c r="U23" i="67"/>
  <c r="S23" i="67"/>
  <c r="Q23" i="67"/>
  <c r="T23" i="67"/>
  <c r="R23" i="67"/>
  <c r="P23" i="67"/>
  <c r="U26" i="67"/>
  <c r="S26" i="67"/>
  <c r="R26" i="67"/>
  <c r="P26" i="67"/>
  <c r="T26" i="67"/>
  <c r="Q26" i="67"/>
  <c r="U39" i="67"/>
  <c r="S39" i="67"/>
  <c r="Q39" i="67"/>
  <c r="T39" i="67"/>
  <c r="P39" i="67"/>
  <c r="R39" i="67"/>
  <c r="T31" i="67"/>
  <c r="R31" i="67"/>
  <c r="P31" i="67"/>
  <c r="U31" i="67"/>
  <c r="Q31" i="67"/>
  <c r="S31" i="67"/>
  <c r="P35" i="67"/>
  <c r="T38" i="67"/>
  <c r="R38" i="67"/>
  <c r="P38" i="67"/>
  <c r="S38" i="67"/>
  <c r="U38" i="67"/>
  <c r="Q38" i="67"/>
  <c r="T9" i="67"/>
  <c r="R9" i="67"/>
  <c r="U9" i="67"/>
  <c r="S9" i="67"/>
  <c r="Q9" i="67"/>
  <c r="P9" i="67"/>
  <c r="U12" i="67"/>
  <c r="S12" i="67"/>
  <c r="Q12" i="67"/>
  <c r="T12" i="67"/>
  <c r="R12" i="67"/>
  <c r="P12" i="67"/>
  <c r="T16" i="67"/>
  <c r="R16" i="67"/>
  <c r="P16" i="67"/>
  <c r="U16" i="67"/>
  <c r="S16" i="67"/>
  <c r="Q16" i="67"/>
  <c r="U25" i="67"/>
  <c r="S25" i="67"/>
  <c r="Q25" i="67"/>
  <c r="T25" i="67"/>
  <c r="R25" i="67"/>
  <c r="P25" i="67"/>
  <c r="U28" i="67"/>
  <c r="S28" i="67"/>
  <c r="Q28" i="67"/>
  <c r="R28" i="67"/>
  <c r="T28" i="67"/>
  <c r="P28" i="67"/>
  <c r="U32" i="67"/>
  <c r="S32" i="67"/>
  <c r="Q32" i="67"/>
  <c r="R32" i="67"/>
  <c r="T32" i="67"/>
  <c r="P32" i="67"/>
  <c r="T43" i="67"/>
  <c r="R43" i="67"/>
  <c r="U43" i="67"/>
  <c r="Q43" i="67"/>
  <c r="S43" i="67"/>
  <c r="T13" i="67"/>
  <c r="R13" i="67"/>
  <c r="P13" i="67"/>
  <c r="U13" i="67"/>
  <c r="S13" i="67"/>
  <c r="Q13" i="67"/>
  <c r="T21" i="67"/>
  <c r="R21" i="67"/>
  <c r="P21" i="67"/>
  <c r="U21" i="67"/>
  <c r="S21" i="67"/>
  <c r="Q21" i="67"/>
  <c r="T24" i="67"/>
  <c r="R24" i="67"/>
  <c r="P24" i="67"/>
  <c r="U24" i="67"/>
  <c r="S24" i="67"/>
  <c r="Q24" i="67"/>
  <c r="U37" i="67"/>
  <c r="S37" i="67"/>
  <c r="Q37" i="67"/>
  <c r="T37" i="67"/>
  <c r="P37" i="67"/>
  <c r="R37" i="67"/>
  <c r="T29" i="67"/>
  <c r="R29" i="67"/>
  <c r="P29" i="67"/>
  <c r="U29" i="67"/>
  <c r="Q29" i="67"/>
  <c r="S29" i="67"/>
  <c r="T33" i="67"/>
  <c r="R33" i="67"/>
  <c r="P33" i="67"/>
  <c r="U33" i="67"/>
  <c r="Q33" i="67"/>
  <c r="S33" i="67"/>
  <c r="P36" i="67"/>
  <c r="T40" i="67"/>
  <c r="R40" i="67"/>
  <c r="P40" i="67"/>
  <c r="S40" i="67"/>
  <c r="U40" i="67"/>
  <c r="Q40" i="67"/>
  <c r="T7" i="67"/>
  <c r="R7" i="67"/>
  <c r="P7" i="67"/>
  <c r="U7" i="67"/>
  <c r="S7" i="67"/>
  <c r="Q7" i="67"/>
  <c r="U17" i="67"/>
  <c r="S17" i="67"/>
  <c r="Q17" i="67"/>
  <c r="T17" i="67"/>
  <c r="R17" i="67"/>
  <c r="P17" i="67"/>
  <c r="T27" i="67"/>
  <c r="R27" i="67"/>
  <c r="P27" i="67"/>
  <c r="U27" i="67"/>
  <c r="Q27" i="67"/>
  <c r="S27" i="67"/>
  <c r="U30" i="67"/>
  <c r="S30" i="67"/>
  <c r="Q30" i="67"/>
  <c r="R30" i="67"/>
  <c r="T30" i="67"/>
  <c r="P30" i="67"/>
  <c r="AU35" i="65"/>
  <c r="AS35" i="65"/>
  <c r="AQ35" i="65"/>
  <c r="AT35" i="65"/>
  <c r="AR35" i="65"/>
  <c r="AP35" i="65"/>
  <c r="AU37" i="65"/>
  <c r="AS37" i="65"/>
  <c r="AQ37" i="65"/>
  <c r="AT37" i="65"/>
  <c r="AR37" i="65"/>
  <c r="AP37" i="65"/>
  <c r="AU40" i="65"/>
  <c r="AS40" i="65"/>
  <c r="AQ40" i="65"/>
  <c r="AT40" i="65"/>
  <c r="AR40" i="65"/>
  <c r="AP40" i="65"/>
  <c r="AU43" i="65"/>
  <c r="AS43" i="65"/>
  <c r="AQ43" i="65"/>
  <c r="AT43" i="65"/>
  <c r="AR43" i="65"/>
  <c r="AP43" i="65"/>
  <c r="AU45" i="65"/>
  <c r="AS45" i="65"/>
  <c r="AQ45" i="65"/>
  <c r="AT45" i="65"/>
  <c r="AR45" i="65"/>
  <c r="AP45" i="65"/>
  <c r="AU49" i="65"/>
  <c r="AS49" i="65"/>
  <c r="AQ49" i="65"/>
  <c r="AT49" i="65"/>
  <c r="AR49" i="65"/>
  <c r="AP49" i="65"/>
  <c r="AT32" i="65"/>
  <c r="AR32" i="65"/>
  <c r="AP32" i="65"/>
  <c r="AU32" i="65"/>
  <c r="AQ32" i="65"/>
  <c r="AS32" i="65"/>
  <c r="AT30" i="65"/>
  <c r="AR30" i="65"/>
  <c r="AP30" i="65"/>
  <c r="AU30" i="65"/>
  <c r="AQ30" i="65"/>
  <c r="AS30" i="65"/>
  <c r="AT28" i="65"/>
  <c r="AR28" i="65"/>
  <c r="AP28" i="65"/>
  <c r="AU28" i="65"/>
  <c r="AQ28" i="65"/>
  <c r="AS28" i="65"/>
  <c r="AT24" i="65"/>
  <c r="AR24" i="65"/>
  <c r="AP24" i="65"/>
  <c r="AU24" i="65"/>
  <c r="AS24" i="65"/>
  <c r="AQ24" i="65"/>
  <c r="AT22" i="65"/>
  <c r="AR22" i="65"/>
  <c r="AP22" i="65"/>
  <c r="AU22" i="65"/>
  <c r="AS22" i="65"/>
  <c r="AQ22" i="65"/>
  <c r="AT20" i="65"/>
  <c r="AR20" i="65"/>
  <c r="AP20" i="65"/>
  <c r="AU20" i="65"/>
  <c r="AS20" i="65"/>
  <c r="AQ20" i="65"/>
  <c r="AT18" i="65"/>
  <c r="AR18" i="65"/>
  <c r="AP18" i="65"/>
  <c r="AU18" i="65"/>
  <c r="AS18" i="65"/>
  <c r="AQ18" i="65"/>
  <c r="AT16" i="65"/>
  <c r="AR16" i="65"/>
  <c r="AP16" i="65"/>
  <c r="AU16" i="65"/>
  <c r="AS16" i="65"/>
  <c r="AQ16" i="65"/>
  <c r="AT12" i="65"/>
  <c r="AR12" i="65"/>
  <c r="AP12" i="65"/>
  <c r="AU12" i="65"/>
  <c r="AS12" i="65"/>
  <c r="AQ12" i="65"/>
  <c r="AT10" i="65"/>
  <c r="AR10" i="65"/>
  <c r="AP10" i="65"/>
  <c r="AU10" i="65"/>
  <c r="AS10" i="65"/>
  <c r="AQ10" i="65"/>
  <c r="V9" i="65"/>
  <c r="T9" i="65"/>
  <c r="R9" i="65"/>
  <c r="U9" i="65"/>
  <c r="S9" i="65"/>
  <c r="Q9" i="65"/>
  <c r="V11" i="65"/>
  <c r="T11" i="65"/>
  <c r="R11" i="65"/>
  <c r="U11" i="65"/>
  <c r="S11" i="65"/>
  <c r="Q11" i="65"/>
  <c r="S17" i="65"/>
  <c r="T27" i="65"/>
  <c r="V29" i="65"/>
  <c r="T29" i="65"/>
  <c r="R29" i="65"/>
  <c r="S29" i="65"/>
  <c r="U29" i="65"/>
  <c r="Q29" i="65"/>
  <c r="V35" i="65"/>
  <c r="U37" i="65"/>
  <c r="S37" i="65"/>
  <c r="Q37" i="65"/>
  <c r="V37" i="65"/>
  <c r="T37" i="65"/>
  <c r="R37" i="65"/>
  <c r="S43" i="65"/>
  <c r="R43" i="65"/>
  <c r="U45" i="65"/>
  <c r="T45" i="65"/>
  <c r="R59" i="65"/>
  <c r="S65" i="65"/>
  <c r="R71" i="65"/>
  <c r="S71" i="65"/>
  <c r="Q71" i="65"/>
  <c r="S73" i="65"/>
  <c r="Q73" i="65"/>
  <c r="R73" i="65"/>
  <c r="S75" i="65"/>
  <c r="Q75" i="65"/>
  <c r="R75" i="65"/>
  <c r="R79" i="65"/>
  <c r="S83" i="65"/>
  <c r="Q83" i="65"/>
  <c r="R83" i="65"/>
  <c r="S89" i="65"/>
  <c r="AU34" i="65"/>
  <c r="AS34" i="65"/>
  <c r="AQ34" i="65"/>
  <c r="AT34" i="65"/>
  <c r="AR34" i="65"/>
  <c r="AP34" i="65"/>
  <c r="AU36" i="65"/>
  <c r="AS36" i="65"/>
  <c r="AQ36" i="65"/>
  <c r="AT36" i="65"/>
  <c r="AR36" i="65"/>
  <c r="AP36" i="65"/>
  <c r="AU38" i="65"/>
  <c r="AS38" i="65"/>
  <c r="AQ38" i="65"/>
  <c r="AT38" i="65"/>
  <c r="AR38" i="65"/>
  <c r="AP38" i="65"/>
  <c r="AU41" i="65"/>
  <c r="AS41" i="65"/>
  <c r="AQ41" i="65"/>
  <c r="AT41" i="65"/>
  <c r="AR41" i="65"/>
  <c r="AP41" i="65"/>
  <c r="AU42" i="65"/>
  <c r="AS42" i="65"/>
  <c r="AQ42" i="65"/>
  <c r="AT42" i="65"/>
  <c r="AR42" i="65"/>
  <c r="AP42" i="65"/>
  <c r="AU44" i="65"/>
  <c r="AS44" i="65"/>
  <c r="AQ44" i="65"/>
  <c r="AT44" i="65"/>
  <c r="AR44" i="65"/>
  <c r="AP44" i="65"/>
  <c r="AU48" i="65"/>
  <c r="AS48" i="65"/>
  <c r="AQ48" i="65"/>
  <c r="AT48" i="65"/>
  <c r="AR48" i="65"/>
  <c r="AP48" i="65"/>
  <c r="AT31" i="65"/>
  <c r="AR31" i="65"/>
  <c r="AP31" i="65"/>
  <c r="AU31" i="65"/>
  <c r="AQ31" i="65"/>
  <c r="AS31" i="65"/>
  <c r="AT29" i="65"/>
  <c r="AR29" i="65"/>
  <c r="AP29" i="65"/>
  <c r="AU29" i="65"/>
  <c r="AQ29" i="65"/>
  <c r="AS29" i="65"/>
  <c r="AT27" i="65"/>
  <c r="AR27" i="65"/>
  <c r="AP27" i="65"/>
  <c r="AU27" i="65"/>
  <c r="AS27" i="65"/>
  <c r="AQ27" i="65"/>
  <c r="AT25" i="65"/>
  <c r="AR25" i="65"/>
  <c r="AP25" i="65"/>
  <c r="AU25" i="65"/>
  <c r="AS25" i="65"/>
  <c r="AQ25" i="65"/>
  <c r="AT23" i="65"/>
  <c r="AR23" i="65"/>
  <c r="AP23" i="65"/>
  <c r="AU23" i="65"/>
  <c r="AS23" i="65"/>
  <c r="AQ23" i="65"/>
  <c r="AT21" i="65"/>
  <c r="AR21" i="65"/>
  <c r="AP21" i="65"/>
  <c r="AU21" i="65"/>
  <c r="AS21" i="65"/>
  <c r="AQ21" i="65"/>
  <c r="AT17" i="65"/>
  <c r="AR17" i="65"/>
  <c r="AP17" i="65"/>
  <c r="AU17" i="65"/>
  <c r="AS17" i="65"/>
  <c r="AQ17" i="65"/>
  <c r="AT13" i="65"/>
  <c r="AR13" i="65"/>
  <c r="AP13" i="65"/>
  <c r="AU13" i="65"/>
  <c r="AS13" i="65"/>
  <c r="AQ13" i="65"/>
  <c r="AT11" i="65"/>
  <c r="AR11" i="65"/>
  <c r="AP11" i="65"/>
  <c r="AU11" i="65"/>
  <c r="AS11" i="65"/>
  <c r="AQ11" i="65"/>
  <c r="AT9" i="65"/>
  <c r="AR9" i="65"/>
  <c r="AU9" i="65"/>
  <c r="AS9" i="65"/>
  <c r="AQ9" i="65"/>
  <c r="AT7" i="65"/>
  <c r="AR7" i="65"/>
  <c r="AP7" i="65"/>
  <c r="AS7" i="65"/>
  <c r="AQ7" i="65"/>
  <c r="Q12" i="65"/>
  <c r="T22" i="65"/>
  <c r="U30" i="65"/>
  <c r="T32" i="65"/>
  <c r="Q32" i="65"/>
  <c r="R38" i="65"/>
  <c r="U41" i="65"/>
  <c r="T41" i="65"/>
  <c r="R42" i="65"/>
  <c r="S48" i="65"/>
  <c r="R48" i="65"/>
  <c r="S62" i="65"/>
  <c r="S72" i="65"/>
  <c r="Q80" i="65"/>
  <c r="R88" i="65"/>
  <c r="U16" i="65" l="1"/>
  <c r="Q27" i="65"/>
  <c r="T34" i="65"/>
  <c r="Q59" i="65"/>
  <c r="V24" i="65"/>
  <c r="Q88" i="65"/>
  <c r="S80" i="65"/>
  <c r="Q64" i="65"/>
  <c r="R56" i="65"/>
  <c r="T48" i="65"/>
  <c r="U48" i="65"/>
  <c r="V41" i="65"/>
  <c r="U32" i="65"/>
  <c r="V32" i="65"/>
  <c r="U24" i="65"/>
  <c r="R16" i="65"/>
  <c r="Q67" i="65"/>
  <c r="S27" i="65"/>
  <c r="V27" i="65"/>
  <c r="S24" i="65"/>
  <c r="R72" i="65"/>
  <c r="S64" i="65"/>
  <c r="Q56" i="65"/>
  <c r="V48" i="65"/>
  <c r="Q41" i="65"/>
  <c r="S32" i="65"/>
  <c r="R24" i="65"/>
  <c r="Q16" i="65"/>
  <c r="T16" i="65"/>
  <c r="S67" i="65"/>
  <c r="U27" i="65"/>
  <c r="R41" i="65"/>
  <c r="S41" i="65"/>
  <c r="R32" i="65"/>
  <c r="Q24" i="65"/>
  <c r="S16" i="65"/>
  <c r="V16" i="65"/>
  <c r="R27" i="65"/>
  <c r="Q42" i="65"/>
  <c r="W42" i="65"/>
  <c r="Q34" i="65"/>
  <c r="W34" i="65"/>
  <c r="V10" i="65"/>
  <c r="W10" i="65"/>
  <c r="T33" i="65"/>
  <c r="W33" i="65"/>
  <c r="T13" i="65"/>
  <c r="W13" i="65"/>
  <c r="T31" i="65"/>
  <c r="W31" i="65"/>
  <c r="U35" i="65"/>
  <c r="W35" i="65"/>
  <c r="Q43" i="65"/>
  <c r="W43" i="65"/>
  <c r="U38" i="65"/>
  <c r="W38" i="65"/>
  <c r="T30" i="65"/>
  <c r="W30" i="65"/>
  <c r="T17" i="65"/>
  <c r="W17" i="65"/>
  <c r="S45" i="65"/>
  <c r="W45" i="65"/>
  <c r="U44" i="65"/>
  <c r="W44" i="65"/>
  <c r="U36" i="65"/>
  <c r="W36" i="65"/>
  <c r="V28" i="65"/>
  <c r="W28" i="65"/>
  <c r="R12" i="65"/>
  <c r="W12" i="65"/>
  <c r="J21" i="65"/>
  <c r="W21" i="65" s="1"/>
  <c r="J25" i="65"/>
  <c r="W25" i="65" s="1"/>
  <c r="J22" i="65"/>
  <c r="W22" i="65" s="1"/>
  <c r="J20" i="65"/>
  <c r="W20" i="65" s="1"/>
  <c r="J23" i="65"/>
  <c r="W23" i="65" s="1"/>
  <c r="J24" i="65"/>
  <c r="W24" i="65" s="1"/>
  <c r="J48" i="65"/>
  <c r="W48" i="65" s="1"/>
  <c r="J49" i="65"/>
  <c r="W49" i="65" s="1"/>
  <c r="U28" i="65"/>
  <c r="T43" i="65"/>
  <c r="S57" i="65"/>
  <c r="U43" i="65"/>
  <c r="Q61" i="65"/>
  <c r="V43" i="65"/>
  <c r="Q20" i="65"/>
  <c r="V23" i="65"/>
  <c r="V44" i="65"/>
  <c r="S91" i="65"/>
  <c r="Q92" i="65"/>
  <c r="T20" i="65"/>
  <c r="Q84" i="65"/>
  <c r="Q76" i="65"/>
  <c r="S68" i="65"/>
  <c r="T12" i="65"/>
  <c r="S55" i="65"/>
  <c r="S60" i="65"/>
  <c r="S42" i="65"/>
  <c r="V36" i="65"/>
  <c r="U10" i="65"/>
  <c r="R91" i="65"/>
  <c r="Q49" i="65"/>
  <c r="R25" i="65"/>
  <c r="V17" i="65"/>
  <c r="Q69" i="65"/>
  <c r="S23" i="65"/>
  <c r="Q86" i="65"/>
  <c r="V38" i="65"/>
  <c r="R30" i="65"/>
  <c r="Q85" i="65"/>
  <c r="Q63" i="65"/>
  <c r="Q35" i="65"/>
  <c r="R33" i="65"/>
  <c r="V31" i="65"/>
  <c r="Q21" i="65"/>
  <c r="Q78" i="65"/>
  <c r="S38" i="65"/>
  <c r="V30" i="65"/>
  <c r="Q22" i="65"/>
  <c r="R89" i="65"/>
  <c r="Q77" i="65"/>
  <c r="R63" i="65"/>
  <c r="R35" i="65"/>
  <c r="S35" i="65"/>
  <c r="V33" i="65"/>
  <c r="U21" i="65"/>
  <c r="S13" i="65"/>
  <c r="S70" i="65"/>
  <c r="U22" i="65"/>
  <c r="T35" i="65"/>
  <c r="U31" i="65"/>
  <c r="T21" i="65"/>
  <c r="R13" i="65"/>
  <c r="S90" i="65"/>
  <c r="R86" i="65"/>
  <c r="S82" i="65"/>
  <c r="R78" i="65"/>
  <c r="S74" i="65"/>
  <c r="Q70" i="65"/>
  <c r="R66" i="65"/>
  <c r="Q62" i="65"/>
  <c r="R58" i="65"/>
  <c r="T42" i="65"/>
  <c r="U42" i="65"/>
  <c r="T38" i="65"/>
  <c r="Q38" i="65"/>
  <c r="R34" i="65"/>
  <c r="S34" i="65"/>
  <c r="Q30" i="65"/>
  <c r="S30" i="65"/>
  <c r="S22" i="65"/>
  <c r="R22" i="65"/>
  <c r="R10" i="65"/>
  <c r="R85" i="65"/>
  <c r="S81" i="65"/>
  <c r="R77" i="65"/>
  <c r="Q65" i="65"/>
  <c r="R49" i="65"/>
  <c r="S49" i="65"/>
  <c r="V45" i="65"/>
  <c r="Q33" i="65"/>
  <c r="S33" i="65"/>
  <c r="Q31" i="65"/>
  <c r="S31" i="65"/>
  <c r="S21" i="65"/>
  <c r="R21" i="65"/>
  <c r="U17" i="65"/>
  <c r="Q13" i="65"/>
  <c r="U13" i="65"/>
  <c r="S92" i="65"/>
  <c r="S84" i="65"/>
  <c r="S76" i="65"/>
  <c r="R68" i="65"/>
  <c r="R60" i="65"/>
  <c r="Q36" i="65"/>
  <c r="S20" i="65"/>
  <c r="V20" i="65"/>
  <c r="S12" i="65"/>
  <c r="V12" i="65"/>
  <c r="T55" i="65"/>
  <c r="T25" i="65"/>
  <c r="R90" i="65"/>
  <c r="R82" i="65"/>
  <c r="R74" i="65"/>
  <c r="Q66" i="65"/>
  <c r="Q58" i="65"/>
  <c r="R44" i="65"/>
  <c r="S44" i="65"/>
  <c r="V42" i="65"/>
  <c r="R36" i="65"/>
  <c r="S36" i="65"/>
  <c r="V34" i="65"/>
  <c r="Q28" i="65"/>
  <c r="T28" i="65"/>
  <c r="U20" i="65"/>
  <c r="U12" i="65"/>
  <c r="Q10" i="65"/>
  <c r="T10" i="65"/>
  <c r="Q87" i="65"/>
  <c r="R81" i="65"/>
  <c r="Q79" i="65"/>
  <c r="R69" i="65"/>
  <c r="R61" i="65"/>
  <c r="R57" i="65"/>
  <c r="R55" i="65"/>
  <c r="T49" i="65"/>
  <c r="U49" i="65"/>
  <c r="Q45" i="65"/>
  <c r="S25" i="65"/>
  <c r="V25" i="65"/>
  <c r="R23" i="65"/>
  <c r="R17" i="65"/>
  <c r="Q44" i="65"/>
  <c r="R28" i="65"/>
  <c r="R87" i="65"/>
  <c r="Q25" i="65"/>
  <c r="U23" i="65"/>
  <c r="T44" i="65"/>
  <c r="T36" i="65"/>
  <c r="S28" i="65"/>
  <c r="S10" i="65"/>
  <c r="R45" i="65"/>
  <c r="Q23" i="65"/>
  <c r="Q17" i="65"/>
</calcChain>
</file>

<file path=xl/sharedStrings.xml><?xml version="1.0" encoding="utf-8"?>
<sst xmlns="http://schemas.openxmlformats.org/spreadsheetml/2006/main" count="9253" uniqueCount="700">
  <si>
    <t xml:space="preserve"> </t>
  </si>
  <si>
    <t xml:space="preserve">Contents </t>
  </si>
  <si>
    <t>CoWA Key Indicators</t>
  </si>
  <si>
    <t xml:space="preserve">Table 1 </t>
  </si>
  <si>
    <t>Scottish Domiciled Entrants, Full-time First Degree at University and All Undergraduate HE, by 20% Most Deprived (MD20) Areas and Care Experience (CE), 2013-14 to 2019-20</t>
  </si>
  <si>
    <t xml:space="preserve">Table 1A </t>
  </si>
  <si>
    <t>Scottish Domiciled UG Entrants to Higher Education in Scotland by Institution and 20% Most Deprived , 2013-14 to 2019-20</t>
  </si>
  <si>
    <t>Table1B</t>
  </si>
  <si>
    <t xml:space="preserve"> Scottish domiciled Full-time First Degree Entrants at Scottish HEIs by Institution and   20% Most Deprived, AY2019-20</t>
  </si>
  <si>
    <t xml:space="preserve">Table 2 </t>
  </si>
  <si>
    <t>Scottish Domiciled Full-time First Degree Entrants Returning to Study in Year 2 by 20% Most Deprived Areas (MD20), 2013-14 to 2019-20</t>
  </si>
  <si>
    <t>Table 2A</t>
  </si>
  <si>
    <t>Scottish Domiciled Full-time First Degree Entrants Returning to Study in Year 2 by Institution and 20% Most Deprived Areas (MD20), 2013-14 to 2019-20</t>
  </si>
  <si>
    <t>Table 3</t>
  </si>
  <si>
    <t xml:space="preserve"> Scottish Domiciled Qualifiers, Full-time First Degree at University and All Undergraduate HE, by 20% Most Deprived Areas (MD20), 2013-14 to 2019-20</t>
  </si>
  <si>
    <t xml:space="preserve">Table 3A </t>
  </si>
  <si>
    <t>Scottish Domiciled Qualifiers, All Undergraduate HE, by Institution and 20% Most Deprived Areas (MD20), 2013-14 to 2019-20</t>
  </si>
  <si>
    <t>Table 3B</t>
  </si>
  <si>
    <t>Scottish Domiciled Qualifiers, Full-time First Degree at University, by Institution and  20% Most Deprived Areas (MD20), 2013-14 to 2019-20</t>
  </si>
  <si>
    <t>Participation Indicators for Scottish HEIs</t>
  </si>
  <si>
    <t>HESA PI Table 2019-20</t>
  </si>
  <si>
    <t>Scottish Domiciled Entrants to Full-time Undergraduate Courses at Scottish HEIs from the 20% and 40% Most Deprived Data Zones by Age Group, 2019-20</t>
  </si>
  <si>
    <t>Background Tables</t>
  </si>
  <si>
    <t>Background Table 1</t>
  </si>
  <si>
    <t>Number and Proportion of Scottish-domiciled entrants to Scottish Universities, 2013-14 to 2019-20</t>
  </si>
  <si>
    <t>Background Table 2</t>
  </si>
  <si>
    <t>Number and Proportion of Scottish-domiciled entrants to Scottish Universities across deprivation quintiles, 2013-14 to 2019-20</t>
  </si>
  <si>
    <t>Background Table 3</t>
  </si>
  <si>
    <t>Retention rates of Scottish-domiciled students at Scottish Universities, 2013-14 into 2014-15 to 2018-19 into 2019-20</t>
  </si>
  <si>
    <t>Background Table 4</t>
  </si>
  <si>
    <t>Retention rates of Scottish-domiciled students at Scottish Universities by deprivation quintile, 2013-14 into 2014-15 to 2018-19 into 2019-20</t>
  </si>
  <si>
    <t>Background Table 5</t>
  </si>
  <si>
    <t>Number and Proportion of Enrolments at Scotland's Colleges by  characteristic, 2013-14 to 2019-20</t>
  </si>
  <si>
    <t>Background Table 6</t>
  </si>
  <si>
    <t>Successful completion rates of entrants to courses at Scotland's Colleges, by characteristic 2013-14 to 2018-19</t>
  </si>
  <si>
    <t>Background Table 7</t>
  </si>
  <si>
    <t>Successful completion rates of entrants to courses at Scotland's Colleges, by deprivation quintile and characteristic 2013-14 to 2018-19</t>
  </si>
  <si>
    <t>Background Table 8a</t>
  </si>
  <si>
    <t>Number and Proportion of Full-person equivalent (FPE) Scottish domiciled Entrants to Scotland's Universities by Subject Studied, mode and level, and deprivation quintile, 2014-15 to 2019-20</t>
  </si>
  <si>
    <t>Background Table 8b</t>
  </si>
  <si>
    <t>Number and Proportion of Full-person equivalent (FPE) Scottish domiciled Entrants to Scotland's Universities by Subject Studied, mode and level, and ethnic group,  2014-15 to 2019-20</t>
  </si>
  <si>
    <t>Background Table 8c</t>
  </si>
  <si>
    <t>Number and Proportion of Full-person equivalent (FPE) Scottish domiciled Entrants to Scotland's Universities 2019-20 by Subject Studied, mode and level, and disability group</t>
  </si>
  <si>
    <t>Background Table 9</t>
  </si>
  <si>
    <t>Scottish domiciled enrolments at college by superclass and deprivation quintile, 2014-15 to 2019-20</t>
  </si>
  <si>
    <t>Background Table 10</t>
  </si>
  <si>
    <t>Scottish domiciled enrolments at college by superclass and ethnic group, 2014-15 to 2019-20</t>
  </si>
  <si>
    <t>Background Table 11</t>
  </si>
  <si>
    <t>Scottish-domiciled enrolments at college by superclass and disability type, 2014-15 to 2019-20</t>
  </si>
  <si>
    <t>Background Table 12</t>
  </si>
  <si>
    <t>University staff by Employment Function 2013-14 to 2019-20</t>
  </si>
  <si>
    <t>Background Table 13</t>
  </si>
  <si>
    <t>College Leavers Destinations from Scotland's Colleges by characteristic 2015-16 to 2018-19</t>
  </si>
  <si>
    <t>Background Table 14a</t>
  </si>
  <si>
    <t>Proportions of Scottish-domiciled First Degree Entrants via HE College Routes 2014-15 to 2019-20 (WAM overall and countable, MAM countable)</t>
  </si>
  <si>
    <t>Background Table 14b</t>
  </si>
  <si>
    <t>Articulation: Number and Proportion of Students Articulating with Advanced Standing by Characteristic, 2015-16 to 2019-20</t>
  </si>
  <si>
    <t>Background Table 14c</t>
  </si>
  <si>
    <t>Number and propoprtion of students articulating with advanced standing, 2019-20, by university subject of study (HECOS 1)</t>
  </si>
  <si>
    <t>Background Table 14d</t>
  </si>
  <si>
    <t>Scottish domiciled full-time first degree entrants to University from 20% most deprived areas, and proportions entering via college routes</t>
  </si>
  <si>
    <t>Background Table 15</t>
  </si>
  <si>
    <t>Scottish Domiciled Full-time First Degree Qualifiers from Universities  by Characteristic, 2015-16 to 2019-20</t>
  </si>
  <si>
    <t>Background Table 16</t>
  </si>
  <si>
    <t>Scottish-domiciled full-time first degree entrants to Scotland's Universities, 2019-20 by selected characteristics</t>
  </si>
  <si>
    <t>Background Table 17</t>
  </si>
  <si>
    <t>Enrolments to courses 160 hours+ in duration, 2019-20, by various protected characteristic groups</t>
  </si>
  <si>
    <t>Background Table 18</t>
  </si>
  <si>
    <t>Background Table 18: Number and proportion of Scottish-domiciled full-time first degree graduates from Scotland's Universities in 2017-18 in positive destinations 15 months after graduation</t>
  </si>
  <si>
    <t>Other</t>
  </si>
  <si>
    <t>Figure 1</t>
  </si>
  <si>
    <r>
      <t xml:space="preserve">The proportion of Scottish-domiciled full-time first degree entrants, full-time college entrants and all undergraduate HE entrants from SIMD0-20 areas, 2013-14 to 2019-20. </t>
    </r>
    <r>
      <rPr>
        <sz val="11"/>
        <color theme="1"/>
        <rFont val="Calibri"/>
        <family val="2"/>
        <scheme val="minor"/>
      </rPr>
      <t xml:space="preserve"> </t>
    </r>
  </si>
  <si>
    <t>Figure 1B</t>
  </si>
  <si>
    <r>
      <t xml:space="preserve">The proportion of Scottish-domiciled full-time entrants by level and sector of study from SIMD0-20 areas, 2014-15 to 2019-20. </t>
    </r>
    <r>
      <rPr>
        <sz val="11"/>
        <color theme="1"/>
        <rFont val="Calibri"/>
        <family val="2"/>
        <scheme val="minor"/>
      </rPr>
      <t xml:space="preserve"> </t>
    </r>
  </si>
  <si>
    <t>Figure 2</t>
  </si>
  <si>
    <t>The proportion of Scottish-domiciled full-time first degree entrants cintinuing their studies in year 2, 2013-14 to 2018-19</t>
  </si>
  <si>
    <t>Figure 3</t>
  </si>
  <si>
    <t>Proportion of Enrolments by Disability Type, 2019-20</t>
  </si>
  <si>
    <t>Figure 4</t>
  </si>
  <si>
    <t>Distribution of Scottish-domiciled Undergraduate Entrants across SIMD quintiles by care experience (CE), 2019-20</t>
  </si>
  <si>
    <t>Context data</t>
  </si>
  <si>
    <t>Scottish-domiciled undergraduate entrants to University, 2019-20, by level and mode</t>
  </si>
  <si>
    <t>Please note that the proportions throughout this document are based on the unrounded values</t>
  </si>
  <si>
    <t>Any proportion based on a denominator less than 22.5 has been supressed to "-"</t>
  </si>
  <si>
    <t>All student and staff counts (enrolments/entrants/Full-time equivalents have been rounded to the nearest 5</t>
  </si>
  <si>
    <t>Any unrounded count less than 2.5 has been supressed to "-"</t>
  </si>
  <si>
    <t>Table 1:  Entrants</t>
  </si>
  <si>
    <r>
      <t xml:space="preserve"> </t>
    </r>
    <r>
      <rPr>
        <i/>
        <sz val="12"/>
        <color theme="1"/>
        <rFont val="Calibri Light"/>
        <family val="2"/>
      </rPr>
      <t>Scottish-domiciled</t>
    </r>
    <r>
      <rPr>
        <b/>
        <sz val="13"/>
        <color theme="1"/>
        <rFont val="Calibri Light"/>
        <family val="2"/>
      </rPr>
      <t xml:space="preserve"> </t>
    </r>
    <r>
      <rPr>
        <i/>
        <sz val="12"/>
        <color theme="1"/>
        <rFont val="Calibri Light"/>
        <family val="2"/>
      </rPr>
      <t>Full-time First Degree at University and All Undergraduate HE, by 20% Most Deprived</t>
    </r>
    <r>
      <rPr>
        <b/>
        <sz val="12"/>
        <color theme="1"/>
        <rFont val="Calibri Light"/>
        <family val="2"/>
      </rPr>
      <t xml:space="preserve"> </t>
    </r>
    <r>
      <rPr>
        <i/>
        <sz val="12"/>
        <color theme="1"/>
        <rFont val="Calibri Light"/>
        <family val="2"/>
      </rPr>
      <t>(SIMD0-20) Areas and Care Experience (CE), 2013-14 to 2019-20</t>
    </r>
  </si>
  <si>
    <t>COWA Key Indicator - Entrants</t>
  </si>
  <si>
    <t>2013-14</t>
  </si>
  <si>
    <t>2014-15</t>
  </si>
  <si>
    <t>2015-16</t>
  </si>
  <si>
    <t>2016-17</t>
  </si>
  <si>
    <t>2017-18</t>
  </si>
  <si>
    <t>2018-19</t>
  </si>
  <si>
    <t>2019-20</t>
  </si>
  <si>
    <t>FT First Degree</t>
  </si>
  <si>
    <t xml:space="preserve">All UG HE </t>
  </si>
  <si>
    <t xml:space="preserve">Total Entrants </t>
  </si>
  <si>
    <t xml:space="preserve">Entrants from  MD20 </t>
  </si>
  <si>
    <t xml:space="preserve">% MD20 entrants </t>
  </si>
  <si>
    <t xml:space="preserve">CE Entrants </t>
  </si>
  <si>
    <t xml:space="preserve">% CE entrants </t>
  </si>
  <si>
    <t xml:space="preserve">SIMD data used the unweighted SIMD2012 file in all years prior to 2017-18. Proportions are derived excluding those with unknown postcodes/SIMD rank.  2017-18 onwards uses the Scottish Government SIMD 2016 file. </t>
  </si>
  <si>
    <t xml:space="preserve">Total Scottish-domiciled entrant figures in the University sector may differ from those published elsewhere due to difference in domicile definitions applied. </t>
  </si>
  <si>
    <t>Institutions: Please Note: These tables use SG Standard SIMD and will therefore not match institutional MD20 figures, based on SFC SIMD Quintiles.</t>
  </si>
  <si>
    <t>Table 1A: Scottish Domiciled UG Entrants to Higher Education in Scotland by Institution and 20% Most Deprived , 2013-14 to 2019-20</t>
  </si>
  <si>
    <t>Proportion MD20</t>
  </si>
  <si>
    <t xml:space="preserve">MD20 </t>
  </si>
  <si>
    <t>Total Entrants</t>
  </si>
  <si>
    <t>Total with Known SIMD Rank</t>
  </si>
  <si>
    <t>Scottish Domiciled UG Entrants to Higher Education at Scottish FEIs by Institution</t>
  </si>
  <si>
    <t>Ayrshire College</t>
  </si>
  <si>
    <t>Borders College</t>
  </si>
  <si>
    <t xml:space="preserve">City of Glasgow College </t>
  </si>
  <si>
    <t>Dumfries and Galloway College</t>
  </si>
  <si>
    <t>Dundee and Angus college</t>
  </si>
  <si>
    <t>Edinburgh College</t>
  </si>
  <si>
    <t xml:space="preserve">Fife College </t>
  </si>
  <si>
    <t xml:space="preserve">Forth Valley College </t>
  </si>
  <si>
    <t>Glasgow Clyde College</t>
  </si>
  <si>
    <t>Glasgow Kelvin College</t>
  </si>
  <si>
    <t>Lews Castle College</t>
  </si>
  <si>
    <t>n/a</t>
  </si>
  <si>
    <t>N/A</t>
  </si>
  <si>
    <t>New College Lanarkshire</t>
  </si>
  <si>
    <t>Newbattle Abbey College</t>
  </si>
  <si>
    <t>North East Scotland College</t>
  </si>
  <si>
    <t>Orkney College</t>
  </si>
  <si>
    <t>Perth College</t>
  </si>
  <si>
    <t>-</t>
  </si>
  <si>
    <t>South Lanarkshire College</t>
  </si>
  <si>
    <t>West College Scotland</t>
  </si>
  <si>
    <t>West Lothian College</t>
  </si>
  <si>
    <t>Total HE at FECs</t>
  </si>
  <si>
    <t xml:space="preserve">Scottish Domiciled UG Entrants to Higher Education at Scottish HEIs by Institution </t>
  </si>
  <si>
    <t>Aberdeen,The University of</t>
  </si>
  <si>
    <t>Abertay Dundee, University of</t>
  </si>
  <si>
    <t>Dundee, The University of</t>
  </si>
  <si>
    <t>Edinburgh Napier University</t>
  </si>
  <si>
    <t>Edinburgh,The University of</t>
  </si>
  <si>
    <t>Glasgow Caledonian University</t>
  </si>
  <si>
    <t>Glasgow School of Art</t>
  </si>
  <si>
    <t>Glasgow,The University of</t>
  </si>
  <si>
    <t>Heriot-Watt University</t>
  </si>
  <si>
    <t>Highlands and Islands, the University of</t>
  </si>
  <si>
    <t>Open University, The</t>
  </si>
  <si>
    <t>Queen Margaret University, Edinburgh</t>
  </si>
  <si>
    <t>Robert Gordon University, The</t>
  </si>
  <si>
    <t>Royal Conservatoire of Scotland, The</t>
  </si>
  <si>
    <t>Scotland's Rural College</t>
  </si>
  <si>
    <t>St Andrews, The University of</t>
  </si>
  <si>
    <t>Stirling, The University of</t>
  </si>
  <si>
    <t>Strathclyde, The University of</t>
  </si>
  <si>
    <t>The West of Scotland, The University of</t>
  </si>
  <si>
    <t>Total HE at HEIs</t>
  </si>
  <si>
    <t xml:space="preserve">Total HE at Scottish Institutions </t>
  </si>
  <si>
    <r>
      <t>SIMD data used the unweighted SIMD2012 file in all years prior to 2017-18. Proportions are derived excluding those with unknown postcodes/SIMD rank.</t>
    </r>
    <r>
      <rPr>
        <b/>
        <i/>
        <sz val="10"/>
        <color theme="1"/>
        <rFont val="Calibri"/>
        <family val="2"/>
        <scheme val="minor"/>
      </rPr>
      <t xml:space="preserve">  </t>
    </r>
    <r>
      <rPr>
        <i/>
        <sz val="10"/>
        <color theme="1"/>
        <rFont val="Calibri"/>
        <family val="2"/>
        <scheme val="minor"/>
      </rPr>
      <t>2017-18 and onwards uses the Scottish Government SIMD 2016 file.</t>
    </r>
    <r>
      <rPr>
        <b/>
        <i/>
        <sz val="10"/>
        <color theme="1"/>
        <rFont val="Calibri"/>
        <family val="2"/>
        <scheme val="minor"/>
      </rPr>
      <t xml:space="preserve"> </t>
    </r>
  </si>
  <si>
    <t>Table 1B: Scottish domiciled Full-time First Degree Entrants at Scottish HEIs by Institution and   20% Most Deprived, AY 2013-14 to 2019-20</t>
  </si>
  <si>
    <t xml:space="preserve">Scottish Domiciled Full-time First Degree Entrants to Higher Education at Scottish HEIs by Institution </t>
  </si>
  <si>
    <t>Total Full-time First Degree Entrants</t>
  </si>
  <si>
    <r>
      <t>SIMD data used the unweighted SIMD2012 file in all years prior to 2017-18. Proportions are derived excluding those with unknown postcodes/SIMD rank.</t>
    </r>
    <r>
      <rPr>
        <b/>
        <i/>
        <sz val="10"/>
        <color theme="1"/>
        <rFont val="Calibri"/>
        <family val="2"/>
        <scheme val="minor"/>
      </rPr>
      <t xml:space="preserve">  </t>
    </r>
    <r>
      <rPr>
        <i/>
        <sz val="10"/>
        <color theme="1"/>
        <rFont val="Calibri"/>
        <family val="2"/>
        <scheme val="minor"/>
      </rPr>
      <t>2017-18  and onwards uses the Scottish Government SIMD 2016 file.</t>
    </r>
    <r>
      <rPr>
        <b/>
        <i/>
        <sz val="10"/>
        <color theme="1"/>
        <rFont val="Calibri"/>
        <family val="2"/>
        <scheme val="minor"/>
      </rPr>
      <t xml:space="preserve"> </t>
    </r>
  </si>
  <si>
    <t>Table 2:  Retention Rates</t>
  </si>
  <si>
    <t>Scottish Domiciled Full-time First Degree Entrants Returning to Study in Year 2 by 20% Most Deprived Areas (SIMD0-20), 2013-14 to 2019-20</t>
  </si>
  <si>
    <t xml:space="preserve">COWA Key Indicator - Retention </t>
  </si>
  <si>
    <t>2012-13 
into 
2013-14</t>
  </si>
  <si>
    <t>2013-14 
into 
2014-15</t>
  </si>
  <si>
    <t>2014-15 
into 
2015-16</t>
  </si>
  <si>
    <t>2015-16 
into 
2016-17</t>
  </si>
  <si>
    <t>2016-17 
into 
2017-18</t>
  </si>
  <si>
    <t>2017-18 
into 
2018-19</t>
  </si>
  <si>
    <t>2018-19
into 
2019-20</t>
  </si>
  <si>
    <t>Overall Retention Rate</t>
  </si>
  <si>
    <t xml:space="preserve">Retention for MD20 </t>
  </si>
  <si>
    <t># MD20</t>
  </si>
  <si>
    <t>Retention Rate for CE</t>
  </si>
  <si>
    <t xml:space="preserve"># CE </t>
  </si>
  <si>
    <r>
      <t>SIMD data used the unweighted SIMD2012 file in all years prior to 2017-18. Proportions are derived excluding those with unknown postcodes/SIMD rank.</t>
    </r>
    <r>
      <rPr>
        <b/>
        <i/>
        <sz val="10"/>
        <color theme="1"/>
        <rFont val="Calibri"/>
        <family val="2"/>
        <scheme val="minor"/>
      </rPr>
      <t xml:space="preserve">  </t>
    </r>
    <r>
      <rPr>
        <i/>
        <sz val="10"/>
        <color theme="1"/>
        <rFont val="Calibri"/>
        <family val="2"/>
        <scheme val="minor"/>
      </rPr>
      <t>2017-18 onwards uses the Scottish Government SIMD 2016 file.</t>
    </r>
    <r>
      <rPr>
        <b/>
        <i/>
        <sz val="10"/>
        <color theme="1"/>
        <rFont val="Calibri"/>
        <family val="2"/>
        <scheme val="minor"/>
      </rPr>
      <t xml:space="preserve"> </t>
    </r>
  </si>
  <si>
    <t>Table 2A: Scottish Domiciled Full-time First Degree Entrants Returning to Study in Year 2 by Institution and 20% Most Deprived Areas (MD20), 2013-14 to 2018-19</t>
  </si>
  <si>
    <t>Retention Rate</t>
  </si>
  <si>
    <t xml:space="preserve">Number of MD20 </t>
  </si>
  <si>
    <t>Number of MD20</t>
  </si>
  <si>
    <t>Aberdeen, University of</t>
  </si>
  <si>
    <t>Dundee, University of</t>
  </si>
  <si>
    <t>Edinburgh, University of</t>
  </si>
  <si>
    <t>Glasgow, University of</t>
  </si>
  <si>
    <t>Robert Gordon University</t>
  </si>
  <si>
    <t>Royal Conservatoire of Scotland</t>
  </si>
  <si>
    <t>St Andrews, University of</t>
  </si>
  <si>
    <t>Stirling, University of</t>
  </si>
  <si>
    <t>Strathclyde, University of</t>
  </si>
  <si>
    <t>Highlands and Islands, University of the</t>
  </si>
  <si>
    <t>West of Scotland, University of the</t>
  </si>
  <si>
    <t>*</t>
  </si>
  <si>
    <t>*Due to data coding issues relating to the commencement date of students, this institution has been excluded from this analysis</t>
  </si>
  <si>
    <t xml:space="preserve">PLEASE NOTE: 2019-20 Qualifier figures are not directly comparable with prior years as they are affected by the Covid-19 Pandemic. </t>
  </si>
  <si>
    <t>Table 3: Qualifiers</t>
  </si>
  <si>
    <t xml:space="preserve"> Scottish-domiciled Full-time First Degree at University and All Undergraduate HE, by 20% Most Deprived Areas (SIMD 0-20), 2013-14 to 2019-20</t>
  </si>
  <si>
    <t>COWA Key Indicator - Qualifiers</t>
  </si>
  <si>
    <t>Total Qualifiers</t>
  </si>
  <si>
    <t xml:space="preserve">Qualifiers from  MD20 </t>
  </si>
  <si>
    <t>% MD20 qualifiers</t>
  </si>
  <si>
    <r>
      <t>SIMD data used the unweighted SIMD2012 file in all years prior to 2017-18. Proportions are derived excluding those with unknown postcodes/SIMD rank.</t>
    </r>
    <r>
      <rPr>
        <b/>
        <i/>
        <sz val="10"/>
        <color theme="1"/>
        <rFont val="Calibri"/>
        <family val="2"/>
        <scheme val="minor"/>
      </rPr>
      <t xml:space="preserve">  </t>
    </r>
    <r>
      <rPr>
        <i/>
        <sz val="10"/>
        <color theme="1"/>
        <rFont val="Calibri"/>
        <family val="2"/>
        <scheme val="minor"/>
      </rPr>
      <t>2017-18 uses the Scottish Government SIMD 2016 file.</t>
    </r>
    <r>
      <rPr>
        <b/>
        <i/>
        <sz val="10"/>
        <color theme="1"/>
        <rFont val="Calibri"/>
        <family val="2"/>
        <scheme val="minor"/>
      </rPr>
      <t xml:space="preserve"> </t>
    </r>
  </si>
  <si>
    <t>Table 3A: Scottish Domiciled Qualifiers, All Undergraduate HE, by Institution and 20% Most Deprived Areas (MD20), 2013-14 to 2019-20</t>
  </si>
  <si>
    <t>Scottish Domiciled UG Qualifiers from Higher Education at Scottish FEIs by Institution</t>
  </si>
  <si>
    <t xml:space="preserve">Scottish Domiciled UG Qualifiers from Higher Education at Scottish HEIs by Institution </t>
  </si>
  <si>
    <t>Table 3B: Scottish Domiciled Qualifiers, Full-time First Degree at University, by Institution and  20% Most Deprived Areas (MD20), 2013-14 to 2017-18</t>
  </si>
  <si>
    <t xml:space="preserve">Scottish Domiciled Full-time First Degree Qualifiers from Higher Education at Scottish HEIs by Institution </t>
  </si>
  <si>
    <t>Institution</t>
  </si>
  <si>
    <t>Under 21</t>
  </si>
  <si>
    <t>21 and Over</t>
  </si>
  <si>
    <t>Total</t>
  </si>
  <si>
    <t>Scottish Domicile Entrants to FT UG</t>
  </si>
  <si>
    <t>Percentage known SIMD rank</t>
  </si>
  <si>
    <t xml:space="preserve">Percentage from SIMD20 </t>
  </si>
  <si>
    <t xml:space="preserve">Percentage from SIMD 20-40 </t>
  </si>
  <si>
    <t>Scottish Agricultural College</t>
  </si>
  <si>
    <t>Number and Proportion of Scottish-domiciled entrants to Scottish Universities, 2013-14 to 2019-20 by various characteristic groups</t>
  </si>
  <si>
    <t>1A: Scottish Domiciled Full-time First Degree Entrants to Universities: proportion by characteristics</t>
  </si>
  <si>
    <t>Please use the drop-down below to view number and proportion of 
Scottish-domiciled full-time first degree entrants (FTFD) or Scottish-domiciled Undergraduate Entrants (SDUE)</t>
  </si>
  <si>
    <t xml:space="preserve">1A: Scottish Domiciled Full-time First Degree Entrants to Universities: </t>
  </si>
  <si>
    <r>
      <t xml:space="preserve">MODE AND LEVEL OF STUDY (PLEASE SELECT) </t>
    </r>
    <r>
      <rPr>
        <b/>
        <sz val="11"/>
        <color theme="1"/>
        <rFont val="Calibri"/>
        <family val="2"/>
      </rPr>
      <t>→</t>
    </r>
  </si>
  <si>
    <t>FTFD</t>
  </si>
  <si>
    <t>Unique List</t>
  </si>
  <si>
    <t>MODE</t>
  </si>
  <si>
    <t>Helper 1</t>
  </si>
  <si>
    <t>Helper 2</t>
  </si>
  <si>
    <t>Helper 3</t>
  </si>
  <si>
    <t>SDUE</t>
  </si>
  <si>
    <t>Deprivation Quintile</t>
  </si>
  <si>
    <t>SIMD0-20</t>
  </si>
  <si>
    <t>SIMD20-40</t>
  </si>
  <si>
    <t>SIMD40-60</t>
  </si>
  <si>
    <t>SIMD60-80</t>
  </si>
  <si>
    <t>SIMD80-100</t>
  </si>
  <si>
    <t>Unknown Deprivation Quintile</t>
  </si>
  <si>
    <r>
      <rPr>
        <i/>
        <sz val="11"/>
        <color theme="1"/>
        <rFont val="Calibri"/>
        <family val="2"/>
        <scheme val="minor"/>
      </rPr>
      <t>Unknown deprivation quintile excluded</t>
    </r>
    <r>
      <rPr>
        <sz val="11"/>
        <color theme="1"/>
        <rFont val="Calibri"/>
        <family val="2"/>
        <scheme val="minor"/>
      </rPr>
      <t xml:space="preserve"> </t>
    </r>
  </si>
  <si>
    <t xml:space="preserve">Unknown Deprivation Quintile Excluded </t>
  </si>
  <si>
    <t>Sex</t>
  </si>
  <si>
    <t>Male</t>
  </si>
  <si>
    <t>Female</t>
  </si>
  <si>
    <t xml:space="preserve">Other genders excluded </t>
  </si>
  <si>
    <t>Age Group</t>
  </si>
  <si>
    <t>15 and under</t>
  </si>
  <si>
    <t>16 to 20</t>
  </si>
  <si>
    <t>21 to 24</t>
  </si>
  <si>
    <t>25 to 29</t>
  </si>
  <si>
    <t>30 and over</t>
  </si>
  <si>
    <t>Not Known</t>
  </si>
  <si>
    <t>Disability Status</t>
  </si>
  <si>
    <t>A. A long standing illness or health condition such as cancer, HIV, dia</t>
  </si>
  <si>
    <t>A long standing illness or health condition such as cancer, HIV, diabetes, chronic heart disease, or epilepsy</t>
  </si>
  <si>
    <t>B. A mental health condition, such as depression, schizophrenia or anxi</t>
  </si>
  <si>
    <t>A mental health condition, such as depression, schizophrenia or anxiety disorder</t>
  </si>
  <si>
    <t>C. A physical impairment or mobility issues, such as difficulty using a</t>
  </si>
  <si>
    <t>A physical impairment or mobility issues, such as difficulty using arms or using a wheelchair or crutches</t>
  </si>
  <si>
    <t>D. A social/communication impairment such as Asperger's syndrome/other a</t>
  </si>
  <si>
    <t>A social/communication impairment such as Asperger’s syndrome/other autistic spectrum disorder</t>
  </si>
  <si>
    <t>E. A specific learning difficulty such as dyslexia, dyspraxia or AD(H)D</t>
  </si>
  <si>
    <t>A specific learning difficulty such as dyslexia, dyspraxia or AD(H)D</t>
  </si>
  <si>
    <t>F. Blind or a serious visual impairment uncorrected by glasses</t>
  </si>
  <si>
    <t>Blind or a serious visual impairment uncorrected by glasses</t>
  </si>
  <si>
    <t>G. Deaf or a serious hearing impairment</t>
  </si>
  <si>
    <t>Deaf or a serious hearing impairment</t>
  </si>
  <si>
    <t>H. A disability, impairment or medical condition that is not listed abo</t>
  </si>
  <si>
    <t>A disability, impairment or medical condition that is not listed above</t>
  </si>
  <si>
    <t>I. Two or more impairments and/or disabling medical conditions</t>
  </si>
  <si>
    <t>Two or more impairments and/or disabling medical conditions</t>
  </si>
  <si>
    <t>J. No known disability</t>
  </si>
  <si>
    <t>No known disability</t>
  </si>
  <si>
    <t>Total Disability</t>
  </si>
  <si>
    <t>Total No Known Disability</t>
  </si>
  <si>
    <t>Ethnicity</t>
  </si>
  <si>
    <t>Asian, Asian Scottish or Asian British</t>
  </si>
  <si>
    <t>Black, African or Caribbean</t>
  </si>
  <si>
    <t>Mixed or multiple ethnic group</t>
  </si>
  <si>
    <t>Other ethnic group</t>
  </si>
  <si>
    <t>White</t>
  </si>
  <si>
    <t>Total BME</t>
  </si>
  <si>
    <t>UNKNOWN ETHNICITY EXCLUDED</t>
  </si>
  <si>
    <t xml:space="preserve">Unknown ethnicity excluded </t>
  </si>
  <si>
    <t>Unknown ethnicity excluded</t>
  </si>
  <si>
    <t>Care Experienced</t>
  </si>
  <si>
    <t>Care-experienced</t>
  </si>
  <si>
    <t>Not Care-experienced</t>
  </si>
  <si>
    <t>Unknown</t>
  </si>
  <si>
    <t xml:space="preserve">Other gender excluded </t>
  </si>
  <si>
    <t>21 to 24 years</t>
  </si>
  <si>
    <t>25 to 29 years</t>
  </si>
  <si>
    <t>30 years and over</t>
  </si>
  <si>
    <t>D. A social/communication impairment such as Aspergers syndrome/other a</t>
  </si>
  <si>
    <t>Please use the drop-down below to view number and proportion of Scottish-domiciled full-time first degree entrants (FTFD) or Scottish-domiciled Undergraduate Entrants (SDUE)</t>
  </si>
  <si>
    <t>MODE AND LEVEL OF STUDY (PLEASE SELECT) →</t>
  </si>
  <si>
    <t>Characteristic</t>
  </si>
  <si>
    <t>Academic Year</t>
  </si>
  <si>
    <t>SIMD 0-20</t>
  </si>
  <si>
    <t>student type</t>
  </si>
  <si>
    <t>Total Known Quintile</t>
  </si>
  <si>
    <t>Gender</t>
  </si>
  <si>
    <t>Unknown gender excluded</t>
  </si>
  <si>
    <t>BME</t>
  </si>
  <si>
    <t>Disability</t>
  </si>
  <si>
    <t>Known 
Disability</t>
  </si>
  <si>
    <t>Known Disability</t>
  </si>
  <si>
    <t>No Known 
Disability</t>
  </si>
  <si>
    <t>No 
Known 
Disability</t>
  </si>
  <si>
    <t>No Known Disability</t>
  </si>
  <si>
    <t>Care-Experience</t>
  </si>
  <si>
    <t>Care Experience</t>
  </si>
  <si>
    <t>Age</t>
  </si>
  <si>
    <t>21 and above</t>
  </si>
  <si>
    <t>Scottish Domiciled Full-time First Degree Entrants to Universities: Retention Rates</t>
  </si>
  <si>
    <t>Please use the drop-down below to view retention rates of Scottish-domiciled full-time first degree entrants (FTFD) or Scottish-domiciled Undergraduate Entrants (SDUE)</t>
  </si>
  <si>
    <t>EXCLUDES UNKNOWN QUINTILE</t>
  </si>
  <si>
    <t>Unknown quintile excluded</t>
  </si>
  <si>
    <t>EXCLUDES OTHER GENDER</t>
  </si>
  <si>
    <t>Other gender excluded</t>
  </si>
  <si>
    <t>under 21</t>
  </si>
  <si>
    <t>21 and over</t>
  </si>
  <si>
    <t>A long standing illness or health condition</t>
  </si>
  <si>
    <t>A mental health condition</t>
  </si>
  <si>
    <t>A physical impairment or mobility issues</t>
  </si>
  <si>
    <t>A social/communication impairment</t>
  </si>
  <si>
    <t xml:space="preserve">A specific learning difficulty </t>
  </si>
  <si>
    <t>Blind/serious visual impairment uncorrected by glasses</t>
  </si>
  <si>
    <t>Deaf/serious hearing impairment</t>
  </si>
  <si>
    <t>A disability, impairment/medical condition not listed above</t>
  </si>
  <si>
    <t>Two or more impairments/disabling medical conditions</t>
  </si>
  <si>
    <t>Total Black and Minority Ethnic</t>
  </si>
  <si>
    <t>Not care-experienced</t>
  </si>
  <si>
    <t>UKNOWN ETHNICITY EXCLUDED</t>
  </si>
  <si>
    <t>Scottish Domiciled Full-time First Degree Entrants to Universities: Retention rates by Characteristics</t>
  </si>
  <si>
    <t xml:space="preserve">student type </t>
  </si>
  <si>
    <t xml:space="preserve">Characteristic </t>
  </si>
  <si>
    <t>Year</t>
  </si>
  <si>
    <t>2013-14 into 2014-15</t>
  </si>
  <si>
    <t>2014-15 into 2015-16</t>
  </si>
  <si>
    <t>2015-16 into 2016-17</t>
  </si>
  <si>
    <t>2016-17 into 2017-18</t>
  </si>
  <si>
    <t>2017-18 into 2018-19</t>
  </si>
  <si>
    <t>2018-19 into 2019-20</t>
  </si>
  <si>
    <t>OTHER GENDER EXCLUDED</t>
  </si>
  <si>
    <t>..</t>
  </si>
  <si>
    <t>Number and Proportion of Enrolments to courses 160 hours+ in duration at Scotland's Colleges by  characteristic, 2013-14 to 2019-20</t>
  </si>
  <si>
    <t>Please use the drop-down below to view the number and proportion of enrolments by Full-time Higher Education (FTHE), Part-time Higher Education (PTHE), Full-time Further Education (FTFE) or Part-time Further Education (PTFE) at college</t>
  </si>
  <si>
    <r>
      <rPr>
        <b/>
        <sz val="11"/>
        <color theme="1"/>
        <rFont val="Calibri"/>
        <family val="2"/>
        <scheme val="minor"/>
      </rPr>
      <t xml:space="preserve">MODE AND LEVEL OF STUDY (PLEASE SELECT) </t>
    </r>
    <r>
      <rPr>
        <b/>
        <sz val="11"/>
        <color theme="1"/>
        <rFont val="Calibri"/>
        <family val="2"/>
      </rPr>
      <t>→</t>
    </r>
  </si>
  <si>
    <t>FTHE</t>
  </si>
  <si>
    <t>UNIQUE ID</t>
  </si>
  <si>
    <t>PTHE</t>
  </si>
  <si>
    <t>FTFE</t>
  </si>
  <si>
    <t>PTFE</t>
  </si>
  <si>
    <t>Unknown Quintile excluded</t>
  </si>
  <si>
    <t>A social/communication impairment*</t>
  </si>
  <si>
    <t>A disability, impairment/medical condition not listed above*</t>
  </si>
  <si>
    <t>Not known</t>
  </si>
  <si>
    <t xml:space="preserve">*'Disability, impairment/medical condition not listed above' figures in 2014-15 may contain students with a social/communication impairment due to data return issues. It is not possible to quantify the split. </t>
  </si>
  <si>
    <t>Please use the drop-down below to view the proportion of successful completions by Full-time Higher Education (FTHE), Part-time Higher Education (PTHE), Full-time Further Education (FTFE) or Part-time Further Education (PTFE) at college</t>
  </si>
  <si>
    <r>
      <t>MODE AND LEVEL OF STUDY (PLEASE SELECT)</t>
    </r>
    <r>
      <rPr>
        <b/>
        <sz val="11"/>
        <color theme="1"/>
        <rFont val="Calibri"/>
        <family val="2"/>
      </rPr>
      <t>→</t>
    </r>
  </si>
  <si>
    <t>Mode</t>
  </si>
  <si>
    <t>Care 
Experience</t>
  </si>
  <si>
    <t>Not 
Care-experienced</t>
  </si>
  <si>
    <t>Full-Person Equivalent by Subject Group and Deprivation Quintile at Scottish HEIs in 2019-20: Scottish domiciled undergraduate entrants</t>
  </si>
  <si>
    <t>Number and Proportion of Full-person equivalent (FPE) Scottish domiciled Entrants to Scotland's Universities 2019-20 by Subject Studied, mode and level, and deprivation quintile</t>
  </si>
  <si>
    <t>Subject</t>
  </si>
  <si>
    <t xml:space="preserve">MD0-20  </t>
  </si>
  <si>
    <t xml:space="preserve">MD20-40 </t>
  </si>
  <si>
    <t xml:space="preserve">MD40-60 </t>
  </si>
  <si>
    <t xml:space="preserve">MD60-80 </t>
  </si>
  <si>
    <t>MD80-100</t>
  </si>
  <si>
    <t>Row Labels</t>
  </si>
  <si>
    <t xml:space="preserve">SIMD0-20  </t>
  </si>
  <si>
    <t xml:space="preserve">SIMD20-40 </t>
  </si>
  <si>
    <t xml:space="preserve">SIMD40-60 </t>
  </si>
  <si>
    <t xml:space="preserve">SIMD60-80 </t>
  </si>
  <si>
    <t>Grand Total</t>
  </si>
  <si>
    <t>Known Quintile</t>
  </si>
  <si>
    <t xml:space="preserve">agriculture, food and related studies                                 </t>
  </si>
  <si>
    <t xml:space="preserve">architecture, building and planning                                   </t>
  </si>
  <si>
    <t xml:space="preserve">biological and sport sciences                                         </t>
  </si>
  <si>
    <t xml:space="preserve">business and management                                               </t>
  </si>
  <si>
    <t xml:space="preserve">combined and general studies                                          </t>
  </si>
  <si>
    <t xml:space="preserve">communications and media                                              </t>
  </si>
  <si>
    <t xml:space="preserve">computing                                                             </t>
  </si>
  <si>
    <t xml:space="preserve">creative arts and design                                              </t>
  </si>
  <si>
    <t xml:space="preserve">education and teaching                                                </t>
  </si>
  <si>
    <t xml:space="preserve">engineering and technology                                            </t>
  </si>
  <si>
    <t xml:space="preserve">general and others in sciences                                        </t>
  </si>
  <si>
    <t xml:space="preserve">geographical and environmental studies                                </t>
  </si>
  <si>
    <t xml:space="preserve">historical, philosophical and religious studies                       </t>
  </si>
  <si>
    <t xml:space="preserve">humanities and liberal arts (non-specific)                            </t>
  </si>
  <si>
    <t xml:space="preserve">language and area studies                                             </t>
  </si>
  <si>
    <t xml:space="preserve">law                                                                   </t>
  </si>
  <si>
    <t xml:space="preserve">mathematical sciences                                                 </t>
  </si>
  <si>
    <t xml:space="preserve">medicine and dentistry                                                </t>
  </si>
  <si>
    <t xml:space="preserve">physical sciences                                                     </t>
  </si>
  <si>
    <t xml:space="preserve">psychology                                                            </t>
  </si>
  <si>
    <t xml:space="preserve">social sciences                                                       </t>
  </si>
  <si>
    <t xml:space="preserve">subjects allied to medicine                                           </t>
  </si>
  <si>
    <t xml:space="preserve">veterinary sciences                                                   </t>
  </si>
  <si>
    <t>ROWAtabl3s1920</t>
  </si>
  <si>
    <t>Full-Person Equivalent by Subject Group and Deprivation Quintile at Scottish HEIs in 2018-19: Scottish domiciled undergraduate entrants</t>
  </si>
  <si>
    <t xml:space="preserve">Mixed or Multiple ethnic groups </t>
  </si>
  <si>
    <t xml:space="preserve">Other ethnic group </t>
  </si>
  <si>
    <t xml:space="preserve">White </t>
  </si>
  <si>
    <t>Asian, Asi</t>
  </si>
  <si>
    <t>Black, Afr</t>
  </si>
  <si>
    <t>Mixed or m</t>
  </si>
  <si>
    <t xml:space="preserve">Not known </t>
  </si>
  <si>
    <t>Other ethn</t>
  </si>
  <si>
    <t xml:space="preserve">White     </t>
  </si>
  <si>
    <t>Number and Proportion of Full-person equivalent (FPE) Scottish domiciled Entrants to Scotland's Universities 2019-20 by Subject Studied, mode and level, and ethnic group</t>
  </si>
  <si>
    <t>Asian, 
Asian Scottish 
or Asian British</t>
  </si>
  <si>
    <t>Black, 
African or 
Caribbean</t>
  </si>
  <si>
    <t xml:space="preserve">Mixed or 
Multiple 
ethnic groups </t>
  </si>
  <si>
    <t xml:space="preserve">Other 
ethnic 
group </t>
  </si>
  <si>
    <t>Total 
BME</t>
  </si>
  <si>
    <t>Grand 
Total</t>
  </si>
  <si>
    <t>Excludes unknown ethnicity</t>
  </si>
  <si>
    <t>A social/communication impairment such as Asperger's syndrome/other autistic spectrum disorder</t>
  </si>
  <si>
    <t>Total disability</t>
  </si>
  <si>
    <t>A disability, impairment 
or medical condition that 
is not listed above</t>
  </si>
  <si>
    <t>Blind or a serious visual 
impairment uncorrected 
by glasses</t>
  </si>
  <si>
    <t>Deaf or a serious 
hearing impairment</t>
  </si>
  <si>
    <t>A physical impairment 
or mobility issues, such as 
difficulty using arms or using 
a wheelchair or crutches</t>
  </si>
  <si>
    <t>A mental health condition, 
such as depression, schizophrenia 
or anxiety disorder</t>
  </si>
  <si>
    <t>A long standing illness or 
health condition such as cancer, 
HIV, diabetes, chronic heart disease, 
or epilepsy</t>
  </si>
  <si>
    <t>A social/communication 
impairment such as Asperger's 
syndrome/other autistic spectrum 
disorder</t>
  </si>
  <si>
    <t>A specific learning difficulty 
such as dyslexia, dyspraxia 
or AD(H)D</t>
  </si>
  <si>
    <t>Two or more impairments 
and/or disabling medical 
conditions</t>
  </si>
  <si>
    <t>No known 
disability</t>
  </si>
  <si>
    <t>Total 
Disability</t>
  </si>
  <si>
    <t>Excludes unknown disability</t>
  </si>
  <si>
    <t>ROUND THIS TABLE</t>
  </si>
  <si>
    <t>Scottish domiciled enrolments at college to courses 160+ hours in duration by subject and deprivation quintile, 2014-15 to 2019-20</t>
  </si>
  <si>
    <t xml:space="preserve">Subject </t>
  </si>
  <si>
    <t xml:space="preserve">unknown </t>
  </si>
  <si>
    <t>Please use the drop-down below to view the number and proportion of Scottish domiciled enrolments at college by superclass and deprivation quintile by academic year</t>
  </si>
  <si>
    <t>Agriculture, Horticulture and Animal Care</t>
  </si>
  <si>
    <r>
      <t xml:space="preserve">Academic Year (PLEASE SELECT) </t>
    </r>
    <r>
      <rPr>
        <b/>
        <sz val="11"/>
        <color theme="1"/>
        <rFont val="Calibri"/>
        <family val="2"/>
      </rPr>
      <t>→</t>
    </r>
  </si>
  <si>
    <t>Area Studies/Cultural Studies/Languages/Literature</t>
  </si>
  <si>
    <t>Arts and Crafts</t>
  </si>
  <si>
    <t>Subject area</t>
  </si>
  <si>
    <t>Authorship/Photography/Publishing/Media</t>
  </si>
  <si>
    <t>Business/Management/Office Studies</t>
  </si>
  <si>
    <t>Catering/Food/Leisure Services/Tourism</t>
  </si>
  <si>
    <t>Construction and Property (Built Environment</t>
  </si>
  <si>
    <t>Education/Training/Teaching</t>
  </si>
  <si>
    <t>Engineering</t>
  </si>
  <si>
    <t>Environment Protection/Energy/Cleansing/Security</t>
  </si>
  <si>
    <t>Family Care/Personal Development/Personal Care and Appearance</t>
  </si>
  <si>
    <t>Health Care/Medicine/Health and Safety</t>
  </si>
  <si>
    <t>Humanities (History/Archaeology/Religious Studies/Philosophy</t>
  </si>
  <si>
    <t>Information Technology and Information</t>
  </si>
  <si>
    <t>Manufacturing/Production Work</t>
  </si>
  <si>
    <t>Oil/Mining/Plastics/Chemicals</t>
  </si>
  <si>
    <t>Performing Arts</t>
  </si>
  <si>
    <t>Politics/Economics/Law/Social Sciences</t>
  </si>
  <si>
    <t>Sales, Marketing and Retailing</t>
  </si>
  <si>
    <t>Sciences and Mathematics</t>
  </si>
  <si>
    <t>Services to Industry and Commerce</t>
  </si>
  <si>
    <t>Sports, Games and Recreation</t>
  </si>
  <si>
    <t>Transport Services</t>
  </si>
  <si>
    <t>Scottish domiciled enrolments at college to courses 160 hours+ in duration by superclass and ethnic group, 2014-15 to 2019-20</t>
  </si>
  <si>
    <t>Please use the drop-down below to view the number and proportion of Scottish domiciled enrolments at college by superclass and ethnic group by academic year</t>
  </si>
  <si>
    <t>Table 11b: Scottish domiciled entrants at college by superclass and Ethnicity, 2019-20</t>
  </si>
  <si>
    <t>ethnicity</t>
  </si>
  <si>
    <t>Asian, Asian Scottish 
or Asian British</t>
  </si>
  <si>
    <t>Black, African 
or Caribbean</t>
  </si>
  <si>
    <t>Mixed or multiple 
ethnic group</t>
  </si>
  <si>
    <t>Other 
ethnic group</t>
  </si>
  <si>
    <t>BME total</t>
  </si>
  <si>
    <t>enrol</t>
  </si>
  <si>
    <t>Sum</t>
  </si>
  <si>
    <t>subject_1</t>
  </si>
  <si>
    <t>Scottish-domiciled enrolments at college to courses 160+ hours in duration by subject and disability type, 2014-15 to 2019-20</t>
  </si>
  <si>
    <t>Please use the drop-down below to view the number and proportion of Scottish-domiciled enrolments at college by superclass and disability type by academic year</t>
  </si>
  <si>
    <t>Unseen Disability</t>
  </si>
  <si>
    <t>Mental Health Difficulties</t>
  </si>
  <si>
    <t>Wheelchair user/have mobility difficulties</t>
  </si>
  <si>
    <t>Social/Communication Impairment</t>
  </si>
  <si>
    <t>Dyslexia</t>
  </si>
  <si>
    <t>Blind/are partially sighted</t>
  </si>
  <si>
    <t>Deaf/have a hearing impairment</t>
  </si>
  <si>
    <t>Multiple disabilities</t>
  </si>
  <si>
    <t>year</t>
  </si>
  <si>
    <t>A long standing illness 
or health condition</t>
  </si>
  <si>
    <t xml:space="preserve">No Known 
Disability </t>
  </si>
  <si>
    <t>A mental health 
condition</t>
  </si>
  <si>
    <t>A physical impairment 
or mobility issues</t>
  </si>
  <si>
    <t>A social or communication 
impairment</t>
  </si>
  <si>
    <t xml:space="preserve">A specific learning 
difficulty </t>
  </si>
  <si>
    <t>Blind/serious 
visual impairment 
uncorrected by glasses</t>
  </si>
  <si>
    <t>Deaf/serious 
hearing 
impairment</t>
  </si>
  <si>
    <t>A disability, impairment or medical condition 
not listed above</t>
  </si>
  <si>
    <t>Two or more 
impairments or disabling 
medical conditions</t>
  </si>
  <si>
    <t xml:space="preserve">Please use the drop down to display academic or professional &amp; support staff by age, disability, ethnicity and gender </t>
  </si>
  <si>
    <t>12A University staff by employment function 2013-14 to 2018-19</t>
  </si>
  <si>
    <r>
      <t xml:space="preserve">Employment Function (Please select) </t>
    </r>
    <r>
      <rPr>
        <b/>
        <sz val="11"/>
        <color theme="1"/>
        <rFont val="Calibri"/>
        <family val="2"/>
      </rPr>
      <t>→</t>
    </r>
  </si>
  <si>
    <t>Academic Staff</t>
  </si>
  <si>
    <t>Professional and Support  Staff</t>
  </si>
  <si>
    <t xml:space="preserve">Staff Type </t>
  </si>
  <si>
    <t>Academic staff</t>
  </si>
  <si>
    <t>Professional &amp; Support staff</t>
  </si>
  <si>
    <t xml:space="preserve">Total </t>
  </si>
  <si>
    <t>12B University staff by employment function and age group 2013-14 to 2018-19</t>
  </si>
  <si>
    <t>University staff by Age Group 2013-14 to 2019-20</t>
  </si>
  <si>
    <t>EMPLOYMENT FUNCTION</t>
  </si>
  <si>
    <t>25 &amp; under</t>
  </si>
  <si>
    <t>26-30</t>
  </si>
  <si>
    <t>31-35</t>
  </si>
  <si>
    <t>36-40</t>
  </si>
  <si>
    <t>41-45</t>
  </si>
  <si>
    <t>46-50</t>
  </si>
  <si>
    <t>51-55</t>
  </si>
  <si>
    <t>56-60</t>
  </si>
  <si>
    <t>61-65</t>
  </si>
  <si>
    <t>66 &amp; over</t>
  </si>
  <si>
    <t>University staff by Disability Type, 2013-14 to 2019-20</t>
  </si>
  <si>
    <t xml:space="preserve">Disability Type </t>
  </si>
  <si>
    <t>Disability Type</t>
  </si>
  <si>
    <t>12C University staff by disability status and employment function 2013-14 to 2018-19</t>
  </si>
  <si>
    <t>Deaf or serious hearing impairment</t>
  </si>
  <si>
    <t>University staff by Ethnicity, 2013-14 to 2019-20</t>
  </si>
  <si>
    <t>General learning disability (such as Downs syndrome)</t>
  </si>
  <si>
    <t>Ethnic Group</t>
  </si>
  <si>
    <t>Information refused</t>
  </si>
  <si>
    <t>University staff by Gender, 2013-14 to 2019-20</t>
  </si>
  <si>
    <t xml:space="preserve">Gender </t>
  </si>
  <si>
    <t>12D University staff by ethnicity and employment function 2013-14 to 2018-19</t>
  </si>
  <si>
    <t>12E University staff by gender and employment function 2013-14 to 2018-19</t>
  </si>
  <si>
    <t xml:space="preserve">Male </t>
  </si>
  <si>
    <t xml:space="preserve">Female </t>
  </si>
  <si>
    <t>Other/ Unknown</t>
  </si>
  <si>
    <t>Number and proportion of college leavers by destination category, 3 to 6 months after qualifying, 2015-16 to 2018-19</t>
  </si>
  <si>
    <t>HE</t>
  </si>
  <si>
    <t>NEED TO AGGREGATE ETHNICITY AND DISABILITY FIGURES TO BAME/WHITE and DIS/NON DIS</t>
  </si>
  <si>
    <t>FE</t>
  </si>
  <si>
    <t xml:space="preserve">Please use the drop-down below to view the number and proportion of college leavers destinations by level of study (HE or FE) </t>
  </si>
  <si>
    <r>
      <t xml:space="preserve">LEVEL OF STUDY (PLEASE SELECT) </t>
    </r>
    <r>
      <rPr>
        <b/>
        <sz val="11"/>
        <color theme="1"/>
        <rFont val="Calibri"/>
        <family val="2"/>
      </rPr>
      <t>→</t>
    </r>
  </si>
  <si>
    <t>Negative</t>
  </si>
  <si>
    <t>Positive</t>
  </si>
  <si>
    <t>Unconfirmed</t>
  </si>
  <si>
    <t xml:space="preserve">Known </t>
  </si>
  <si>
    <t>NEGATIVE</t>
  </si>
  <si>
    <t>OTHER</t>
  </si>
  <si>
    <t>POSITIVE</t>
  </si>
  <si>
    <t>UNCONFIRMED</t>
  </si>
  <si>
    <t>KNOWN</t>
  </si>
  <si>
    <t>Level</t>
  </si>
  <si>
    <t>SIMD 20-40</t>
  </si>
  <si>
    <t>SIMD 60-80</t>
  </si>
  <si>
    <t>SIMD 80-100</t>
  </si>
  <si>
    <t>1. Male</t>
  </si>
  <si>
    <t>2. Female</t>
  </si>
  <si>
    <t>Declared disability</t>
  </si>
  <si>
    <t>1. Care Leaver</t>
  </si>
  <si>
    <t>2. Not Care Lea</t>
  </si>
  <si>
    <t>a. under 21</t>
  </si>
  <si>
    <t>21 and 
above</t>
  </si>
  <si>
    <t>b. 21 and over</t>
  </si>
  <si>
    <t>Table 14a: Proportions of Scottish-domiciled First Degree Entrants via HE College Routes 2014-15 to 2019-20 (WAM overall and countable, MAM countable)</t>
  </si>
  <si>
    <t>Academic year</t>
  </si>
  <si>
    <t>All Scottish domiciled degree entrants 2018-19</t>
  </si>
  <si>
    <t xml:space="preserve">Wider Articulation Measure (overall) </t>
  </si>
  <si>
    <t xml:space="preserve">Wider Articulation Measure (count) </t>
  </si>
  <si>
    <t>Main Articulation Measure (count)</t>
  </si>
  <si>
    <t>(includes colleges students enrolling at a HEI irrespective of gap in learning between completing college course and enrolling at HEI)</t>
  </si>
  <si>
    <t>(only includes colleges students who enrolled at a HEI within 3 years of completing their college course)</t>
  </si>
  <si>
    <t>Main Articulation Measure, 2014-15 to 2019-20</t>
  </si>
  <si>
    <t>Advanced Standing</t>
  </si>
  <si>
    <t>Advanced Progression</t>
  </si>
  <si>
    <t>Progression</t>
  </si>
  <si>
    <t>All</t>
  </si>
  <si>
    <t>% Advanced Standing</t>
  </si>
  <si>
    <t>Wider Articulation Measure (all quals &amp; internal and external), 2014-15 to 2019-20</t>
  </si>
  <si>
    <t>Total number of Students articulating with Advanced Standing</t>
  </si>
  <si>
    <t xml:space="preserve">Total number of Articulating Students </t>
  </si>
  <si>
    <t>Number of Articulating Students with Advanced Standing</t>
  </si>
  <si>
    <t>Of those articulating with advanced standing:</t>
  </si>
  <si>
    <t>Unknown Deprivation Quintile excluded</t>
  </si>
  <si>
    <t>Table 14C: Number and propoprtion of students articulating with advanced standing, 2019-20, by university subject of study (HECOS 1)</t>
  </si>
  <si>
    <t>HECOS Subject Classification</t>
  </si>
  <si>
    <t>Number of students</t>
  </si>
  <si>
    <t>Proportion per subject</t>
  </si>
  <si>
    <t>agriculture, food and related studies</t>
  </si>
  <si>
    <t>h_ay2</t>
  </si>
  <si>
    <t>architecture, building and planning</t>
  </si>
  <si>
    <t>biological and sport sciences</t>
  </si>
  <si>
    <t>N</t>
  </si>
  <si>
    <t>business and management</t>
  </si>
  <si>
    <t>hecos</t>
  </si>
  <si>
    <t>combined and general studies</t>
  </si>
  <si>
    <t>communications and media</t>
  </si>
  <si>
    <t>computing</t>
  </si>
  <si>
    <t>creative arts and design</t>
  </si>
  <si>
    <t>education and teaching</t>
  </si>
  <si>
    <t>engineering and technology</t>
  </si>
  <si>
    <t>general and others in sciences</t>
  </si>
  <si>
    <t>geographical and environmental studies</t>
  </si>
  <si>
    <t>historical, philosophical and religious studies</t>
  </si>
  <si>
    <t>humanities and liberal arts (non specific)</t>
  </si>
  <si>
    <t>language and area studies</t>
  </si>
  <si>
    <t>law</t>
  </si>
  <si>
    <t>physical sciences</t>
  </si>
  <si>
    <t>psychology</t>
  </si>
  <si>
    <t>social sciences</t>
  </si>
  <si>
    <t>subjects allied to medicine</t>
  </si>
  <si>
    <t>veterinary sciences</t>
  </si>
  <si>
    <t>Table 14d Scottish domiciled full-time first degree entrants to University from 20% most deprived areas, and proportions entering via college routes</t>
  </si>
  <si>
    <t>Acadenic Year</t>
  </si>
  <si>
    <t>Total SIMD 20% entrants</t>
  </si>
  <si>
    <t>Entrants via college routes</t>
  </si>
  <si>
    <t>% from college route</t>
  </si>
  <si>
    <t>Unknown deprivation quintile excluded</t>
  </si>
  <si>
    <t>16 to 20 years</t>
  </si>
  <si>
    <t xml:space="preserve">21 to 24 years </t>
  </si>
  <si>
    <t>30 years and older</t>
  </si>
  <si>
    <t>Table 16: Scottish-domiciled full-time first degree entrants to Scotland's Universities, 2019-20 by selected characteristics</t>
  </si>
  <si>
    <t>Table 16a: Scottish-domiciled full-time first degree entrants by Gender Identity, 2019-20</t>
  </si>
  <si>
    <t>Gender Identity</t>
  </si>
  <si>
    <t>Entrants</t>
  </si>
  <si>
    <t>Not the same as assigned at birth</t>
  </si>
  <si>
    <t>Same as assigned at birth</t>
  </si>
  <si>
    <t>Table 16b: Scottish-domiciled full-time first degree entrants by Carer status, 2019-20</t>
  </si>
  <si>
    <t>Carer Status</t>
  </si>
  <si>
    <t>Carer</t>
  </si>
  <si>
    <t>Information Refused</t>
  </si>
  <si>
    <t>Not a Carer</t>
  </si>
  <si>
    <t>Table 16C: Scottish-domiciled full-time first degree entrants by Religion or Belief, 2019-20</t>
  </si>
  <si>
    <t>Religion or Belief</t>
  </si>
  <si>
    <t>Table 16d: Scottish-domiciled full-time first degree entrants by Sexual Orientation, 2019-20</t>
  </si>
  <si>
    <t>Sexual Orientation</t>
  </si>
  <si>
    <t>Table 17: Enrolments to courses 160 hours+ in duration, 2019-20, by various protected characteristic groups</t>
  </si>
  <si>
    <t>Table 17a: Enrolments to courses 160+ hours at colleges by Carer status, 2019-20</t>
  </si>
  <si>
    <t>Enrolments</t>
  </si>
  <si>
    <t>Table 17b: Enrolments to courses 160+ hours at colleges by Gender Identity, 2019-20</t>
  </si>
  <si>
    <t>Prefer not to say</t>
  </si>
  <si>
    <t>Table 17c: Enrolments to courses 160+ hours at colleges by marital status, 2019-20</t>
  </si>
  <si>
    <t>Marital Status</t>
  </si>
  <si>
    <t>In a same-sex civil partnership</t>
  </si>
  <si>
    <t>Married</t>
  </si>
  <si>
    <t>Table 17d: Enrolments to courses 160+ hours at colleges by pregnancy/maternity status, 2019-20</t>
  </si>
  <si>
    <t>Pregnancy/Maternity Status</t>
  </si>
  <si>
    <t>Not pregnant currently or in the last year</t>
  </si>
  <si>
    <t>Pregnant currently or in the last year</t>
  </si>
  <si>
    <t>Table 17e: Enrolments to courses 160+ hours at colleges by sexual orientation, 2019-20</t>
  </si>
  <si>
    <t>Bi/Bisexual</t>
  </si>
  <si>
    <t>Gay Man</t>
  </si>
  <si>
    <t>Gay Woman/Lesbian</t>
  </si>
  <si>
    <t>Heterosexual/Straight</t>
  </si>
  <si>
    <t>Table 17f: Enrolments to courses 160+ hours at colleges by religion or belief, 2019-20</t>
  </si>
  <si>
    <t>Religion or belief</t>
  </si>
  <si>
    <t>Another Religion or Body</t>
  </si>
  <si>
    <t>Buddhist</t>
  </si>
  <si>
    <t>Christian: Other</t>
  </si>
  <si>
    <t>Christian: Protestant</t>
  </si>
  <si>
    <t>Christian: Roman Catholic</t>
  </si>
  <si>
    <t>Hindu</t>
  </si>
  <si>
    <t>Jewish</t>
  </si>
  <si>
    <t>Muslim</t>
  </si>
  <si>
    <t>None</t>
  </si>
  <si>
    <t>Sikh</t>
  </si>
  <si>
    <t>graduate outcomes</t>
  </si>
  <si>
    <t>Negative Destination</t>
  </si>
  <si>
    <t>Positive Destination</t>
  </si>
  <si>
    <t>Total Known*</t>
  </si>
  <si>
    <t>% in Positive Destinations</t>
  </si>
  <si>
    <t>Unknown disability status excluded</t>
  </si>
  <si>
    <t>Source: SFC/HESA Graduate Outcomes</t>
  </si>
  <si>
    <t xml:space="preserve">Notes: </t>
  </si>
  <si>
    <r>
      <t xml:space="preserve">* - </t>
    </r>
    <r>
      <rPr>
        <sz val="10"/>
        <color theme="1"/>
        <rFont val="Calibri"/>
        <family val="2"/>
        <scheme val="minor"/>
      </rPr>
      <t>totals of graduates with known destinations excludes those with the graduate destinations 'Other, including travel, caring for someone or retired'.</t>
    </r>
  </si>
  <si>
    <t>Positive destinations are defined as work or further study</t>
  </si>
  <si>
    <t xml:space="preserve">Figure 1:  SIMD0-20 Entrants </t>
  </si>
  <si>
    <r>
      <t xml:space="preserve">The proportion of Scottish-domiciled full-time first degree entrants, college entrants and all undergraduate HE entrants from SIMD0-20 areas, 2013-14 to 2019-20. </t>
    </r>
    <r>
      <rPr>
        <i/>
        <sz val="11"/>
        <color theme="1"/>
        <rFont val="Calibri Light"/>
        <family val="2"/>
      </rPr>
      <t xml:space="preserve"> </t>
    </r>
  </si>
  <si>
    <t xml:space="preserve">Type of Activity </t>
  </si>
  <si>
    <t>University Full-time First Degree</t>
  </si>
  <si>
    <t>All Undergraduate HE</t>
  </si>
  <si>
    <t>College HE</t>
  </si>
  <si>
    <t>Figure 1b:  SIMD0-20 Entrants to full-time courses</t>
  </si>
  <si>
    <r>
      <t xml:space="preserve">The proportion of Scottish-domiciled full-time entrants by level and sector of study from SIMD0-20 areas, 2014-15 to 2019-20. </t>
    </r>
    <r>
      <rPr>
        <b/>
        <i/>
        <sz val="11"/>
        <color theme="1"/>
        <rFont val="Calibri Light"/>
        <family val="2"/>
      </rPr>
      <t xml:space="preserve"> </t>
    </r>
  </si>
  <si>
    <t>University Full-time First Degree (COWA cohort)</t>
  </si>
  <si>
    <t>University Full-time Other Undergraduate (non-COWA cohort)</t>
  </si>
  <si>
    <t>College Full-time HE</t>
  </si>
  <si>
    <t>Tertiary sector full-time HE</t>
  </si>
  <si>
    <t>Figure 2:  University Retention Rates</t>
  </si>
  <si>
    <t>Care-experienced retention rates</t>
  </si>
  <si>
    <t>SIMD20 retention rate</t>
  </si>
  <si>
    <t>Overall retention rate</t>
  </si>
  <si>
    <t>Figure 3: Proportion of Enrolments by Disability Type, 2019-20</t>
  </si>
  <si>
    <t>Scottish domiciled full-time first degree university entrants</t>
  </si>
  <si>
    <t>College (160 hours+)</t>
  </si>
  <si>
    <t>Figure 4: Entrants across SIMD quintile by Care-Experience Status</t>
  </si>
  <si>
    <t>SIMD Quintile</t>
  </si>
  <si>
    <t xml:space="preserve">Proportion of care-experienced entrants </t>
  </si>
  <si>
    <t xml:space="preserve">Proportion of non care-experienced entrants </t>
  </si>
  <si>
    <t>Full-time</t>
  </si>
  <si>
    <t>Part-time</t>
  </si>
  <si>
    <t>First Degree</t>
  </si>
  <si>
    <t>HN-level undergraduate</t>
  </si>
  <si>
    <t>Other undergraduate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</si>
</sst>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.0%"/>
    <numFmt numFmtId="165" formatCode="_(* #,##0.00_);_(* \(#,##0.00\);_(* &quot;-&quot;??_);_(@_)"/>
    <numFmt numFmtId="166" formatCode="_-* #,##0_-;\-* #,##0_-;_-* &quot;-&quot;??_-;_-@_-"/>
  </numFmts>
  <fonts count="3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2"/>
      <color theme="1"/>
      <name val="Garamond"/>
      <family val="2"/>
    </font>
    <font>
      <u/>
      <sz val="10"/>
      <color theme="10"/>
      <name val="Arial"/>
      <family val="2"/>
    </font>
    <font>
      <b/>
      <sz val="14"/>
      <color theme="1"/>
      <name val="Calibri"/>
      <family val="2"/>
      <scheme val="minor"/>
    </font>
    <font>
      <b/>
      <sz val="13"/>
      <color theme="1"/>
      <name val="Calibri Light"/>
      <family val="2"/>
    </font>
    <font>
      <i/>
      <sz val="12"/>
      <color theme="1"/>
      <name val="Calibri Light"/>
      <family val="2"/>
    </font>
    <font>
      <b/>
      <sz val="12"/>
      <color theme="1"/>
      <name val="Calibri Light"/>
      <family val="2"/>
    </font>
    <font>
      <b/>
      <sz val="11"/>
      <color theme="1"/>
      <name val="Calibri Light"/>
      <family val="2"/>
    </font>
    <font>
      <i/>
      <sz val="11"/>
      <color theme="1"/>
      <name val="Calibri Light"/>
      <family val="2"/>
    </font>
    <font>
      <i/>
      <sz val="10"/>
      <color theme="1"/>
      <name val="Calibri Light"/>
      <family val="2"/>
    </font>
    <font>
      <b/>
      <i/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171413"/>
      <name val="Calibri"/>
      <family val="2"/>
      <scheme val="minor"/>
    </font>
    <font>
      <b/>
      <sz val="20"/>
      <color rgb="FFFF0000"/>
      <name val="Calibri"/>
      <family val="2"/>
      <scheme val="minor"/>
    </font>
    <font>
      <b/>
      <i/>
      <sz val="12"/>
      <color theme="1"/>
      <name val="Calibri Light"/>
      <family val="2"/>
    </font>
    <font>
      <b/>
      <i/>
      <sz val="11"/>
      <color theme="1"/>
      <name val="Calibri Light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FF"/>
        <bgColor indexed="64"/>
      </patternFill>
    </fill>
  </fills>
  <borders count="102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 style="thick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/>
      <bottom style="thick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ck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/>
      <top style="medium">
        <color auto="1"/>
      </top>
      <bottom style="medium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ck">
        <color auto="1"/>
      </right>
      <top/>
      <bottom style="medium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ck">
        <color auto="1"/>
      </right>
      <top style="medium">
        <color auto="1"/>
      </top>
      <bottom/>
      <diagonal/>
    </border>
    <border>
      <left style="medium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/>
      <diagonal/>
    </border>
    <border>
      <left style="medium">
        <color auto="1"/>
      </left>
      <right style="medium">
        <color auto="1"/>
      </right>
      <top style="thick">
        <color auto="1"/>
      </top>
      <bottom/>
      <diagonal/>
    </border>
    <border>
      <left style="medium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 style="thick">
        <color auto="1"/>
      </left>
      <right/>
      <top style="double">
        <color auto="1"/>
      </top>
      <bottom style="thick">
        <color auto="1"/>
      </bottom>
      <diagonal/>
    </border>
    <border>
      <left/>
      <right/>
      <top style="double">
        <color auto="1"/>
      </top>
      <bottom style="thick">
        <color auto="1"/>
      </bottom>
      <diagonal/>
    </border>
    <border>
      <left/>
      <right style="thick">
        <color auto="1"/>
      </right>
      <top style="double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double">
        <color auto="1"/>
      </top>
      <bottom style="thick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medium">
        <color indexed="64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 style="thin">
        <color indexed="64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 style="thin">
        <color indexed="64"/>
      </right>
      <top/>
      <bottom/>
      <diagonal/>
    </border>
    <border>
      <left style="medium">
        <color auto="1"/>
      </left>
      <right style="thin">
        <color indexed="64"/>
      </right>
      <top/>
      <bottom style="medium">
        <color auto="1"/>
      </bottom>
      <diagonal/>
    </border>
    <border>
      <left style="medium">
        <color auto="1"/>
      </left>
      <right style="thin">
        <color indexed="64"/>
      </right>
      <top style="medium">
        <color auto="1"/>
      </top>
      <bottom/>
      <diagonal/>
    </border>
    <border>
      <left style="medium">
        <color auto="1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/>
      <top/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auto="1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auto="1"/>
      </right>
      <top style="medium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thick">
        <color auto="1"/>
      </bottom>
      <diagonal/>
    </border>
    <border>
      <left style="thick">
        <color auto="1"/>
      </left>
      <right style="medium">
        <color indexed="64"/>
      </right>
      <top style="medium">
        <color indexed="64"/>
      </top>
      <bottom style="thick">
        <color auto="1"/>
      </bottom>
      <diagonal/>
    </border>
    <border>
      <left style="medium">
        <color indexed="64"/>
      </left>
      <right/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 style="thick">
        <color auto="1"/>
      </bottom>
      <diagonal/>
    </border>
    <border>
      <left style="medium">
        <color indexed="64"/>
      </left>
      <right/>
      <top style="thick">
        <color auto="1"/>
      </top>
      <bottom style="medium">
        <color indexed="64"/>
      </bottom>
      <diagonal/>
    </border>
    <border>
      <left/>
      <right/>
      <top style="thick">
        <color auto="1"/>
      </top>
      <bottom style="medium">
        <color indexed="64"/>
      </bottom>
      <diagonal/>
    </border>
    <border>
      <left/>
      <right style="medium">
        <color indexed="64"/>
      </right>
      <top style="thick">
        <color auto="1"/>
      </top>
      <bottom style="medium">
        <color indexed="64"/>
      </bottom>
      <diagonal/>
    </border>
    <border>
      <left/>
      <right style="medium">
        <color auto="1"/>
      </right>
      <top/>
      <bottom style="thick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176">
    <xf numFmtId="0" fontId="0" fillId="0" borderId="0"/>
    <xf numFmtId="9" fontId="1" fillId="0" borderId="0" applyFont="0" applyFill="0" applyBorder="0" applyAlignment="0" applyProtection="0"/>
    <xf numFmtId="0" fontId="5" fillId="0" borderId="0"/>
    <xf numFmtId="0" fontId="9" fillId="0" borderId="0" applyNumberForma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6" fillId="0" borderId="0" applyNumberFormat="0" applyFill="0" applyBorder="0" applyAlignment="0" applyProtection="0"/>
    <xf numFmtId="0" fontId="15" fillId="0" borderId="0"/>
    <xf numFmtId="0" fontId="1" fillId="0" borderId="0"/>
    <xf numFmtId="43" fontId="1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5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793">
    <xf numFmtId="0" fontId="0" fillId="0" borderId="0" xfId="0"/>
    <xf numFmtId="0" fontId="0" fillId="2" borderId="0" xfId="0" applyFill="1"/>
    <xf numFmtId="0" fontId="2" fillId="2" borderId="0" xfId="0" applyFont="1" applyFill="1"/>
    <xf numFmtId="3" fontId="3" fillId="2" borderId="21" xfId="0" applyNumberFormat="1" applyFont="1" applyFill="1" applyBorder="1" applyAlignment="1">
      <alignment horizontal="center"/>
    </xf>
    <xf numFmtId="3" fontId="3" fillId="2" borderId="18" xfId="0" applyNumberFormat="1" applyFont="1" applyFill="1" applyBorder="1" applyAlignment="1">
      <alignment horizontal="center"/>
    </xf>
    <xf numFmtId="164" fontId="3" fillId="2" borderId="23" xfId="1" applyNumberFormat="1" applyFont="1" applyFill="1" applyBorder="1" applyAlignment="1">
      <alignment horizontal="center" vertical="center"/>
    </xf>
    <xf numFmtId="164" fontId="3" fillId="2" borderId="20" xfId="1" applyNumberFormat="1" applyFont="1" applyFill="1" applyBorder="1" applyAlignment="1">
      <alignment horizontal="center" vertical="center"/>
    </xf>
    <xf numFmtId="164" fontId="0" fillId="2" borderId="34" xfId="0" applyNumberFormat="1" applyFill="1" applyBorder="1" applyAlignment="1">
      <alignment horizontal="center"/>
    </xf>
    <xf numFmtId="3" fontId="0" fillId="2" borderId="0" xfId="0" applyNumberFormat="1" applyFill="1" applyAlignment="1">
      <alignment horizontal="center"/>
    </xf>
    <xf numFmtId="3" fontId="0" fillId="2" borderId="28" xfId="0" applyNumberFormat="1" applyFill="1" applyBorder="1" applyAlignment="1">
      <alignment horizontal="center"/>
    </xf>
    <xf numFmtId="164" fontId="8" fillId="2" borderId="34" xfId="0" applyNumberFormat="1" applyFont="1" applyFill="1" applyBorder="1" applyAlignment="1">
      <alignment horizontal="center"/>
    </xf>
    <xf numFmtId="3" fontId="8" fillId="2" borderId="0" xfId="0" applyNumberFormat="1" applyFont="1" applyFill="1" applyAlignment="1">
      <alignment horizontal="center"/>
    </xf>
    <xf numFmtId="3" fontId="8" fillId="2" borderId="28" xfId="0" applyNumberFormat="1" applyFont="1" applyFill="1" applyBorder="1" applyAlignment="1">
      <alignment horizontal="center"/>
    </xf>
    <xf numFmtId="0" fontId="2" fillId="2" borderId="9" xfId="0" applyFont="1" applyFill="1" applyBorder="1"/>
    <xf numFmtId="164" fontId="2" fillId="2" borderId="12" xfId="0" applyNumberFormat="1" applyFont="1" applyFill="1" applyBorder="1" applyAlignment="1">
      <alignment horizontal="center"/>
    </xf>
    <xf numFmtId="3" fontId="2" fillId="2" borderId="9" xfId="0" applyNumberFormat="1" applyFont="1" applyFill="1" applyBorder="1" applyAlignment="1">
      <alignment horizontal="center"/>
    </xf>
    <xf numFmtId="3" fontId="2" fillId="2" borderId="8" xfId="0" applyNumberFormat="1" applyFont="1" applyFill="1" applyBorder="1" applyAlignment="1">
      <alignment horizontal="center"/>
    </xf>
    <xf numFmtId="164" fontId="0" fillId="2" borderId="0" xfId="0" applyNumberFormat="1" applyFill="1"/>
    <xf numFmtId="0" fontId="0" fillId="2" borderId="33" xfId="0" applyFill="1" applyBorder="1"/>
    <xf numFmtId="0" fontId="0" fillId="2" borderId="34" xfId="0" applyFill="1" applyBorder="1"/>
    <xf numFmtId="0" fontId="12" fillId="2" borderId="0" xfId="0" applyFont="1" applyFill="1" applyAlignment="1">
      <alignment vertical="center"/>
    </xf>
    <xf numFmtId="0" fontId="7" fillId="2" borderId="12" xfId="0" applyFont="1" applyFill="1" applyBorder="1" applyAlignment="1">
      <alignment horizontal="center" vertical="center" wrapText="1"/>
    </xf>
    <xf numFmtId="0" fontId="0" fillId="2" borderId="1" xfId="0" applyFill="1" applyBorder="1"/>
    <xf numFmtId="3" fontId="0" fillId="2" borderId="7" xfId="0" applyNumberFormat="1" applyFill="1" applyBorder="1" applyAlignment="1">
      <alignment horizontal="center"/>
    </xf>
    <xf numFmtId="0" fontId="2" fillId="2" borderId="5" xfId="0" applyFont="1" applyFill="1" applyBorder="1" applyAlignment="1">
      <alignment vertical="center"/>
    </xf>
    <xf numFmtId="164" fontId="2" fillId="2" borderId="12" xfId="0" applyNumberFormat="1" applyFont="1" applyFill="1" applyBorder="1" applyAlignment="1">
      <alignment horizontal="center" vertical="center"/>
    </xf>
    <xf numFmtId="3" fontId="2" fillId="2" borderId="9" xfId="0" applyNumberFormat="1" applyFont="1" applyFill="1" applyBorder="1" applyAlignment="1">
      <alignment horizontal="center" vertical="center"/>
    </xf>
    <xf numFmtId="3" fontId="2" fillId="2" borderId="8" xfId="0" applyNumberFormat="1" applyFont="1" applyFill="1" applyBorder="1" applyAlignment="1">
      <alignment horizontal="center" vertical="center"/>
    </xf>
    <xf numFmtId="0" fontId="7" fillId="3" borderId="17" xfId="0" applyFont="1" applyFill="1" applyBorder="1" applyAlignment="1">
      <alignment horizontal="center" vertical="center" wrapText="1"/>
    </xf>
    <xf numFmtId="0" fontId="7" fillId="3" borderId="18" xfId="0" applyFont="1" applyFill="1" applyBorder="1" applyAlignment="1">
      <alignment horizontal="center" vertical="center" wrapText="1"/>
    </xf>
    <xf numFmtId="0" fontId="7" fillId="3" borderId="21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27" xfId="0" applyFont="1" applyFill="1" applyBorder="1" applyAlignment="1">
      <alignment horizontal="center" vertical="center" wrapText="1"/>
    </xf>
    <xf numFmtId="0" fontId="2" fillId="3" borderId="25" xfId="0" applyFont="1" applyFill="1" applyBorder="1" applyAlignment="1">
      <alignment horizontal="center" vertical="center" wrapText="1"/>
    </xf>
    <xf numFmtId="0" fontId="2" fillId="3" borderId="26" xfId="0" applyFont="1" applyFill="1" applyBorder="1" applyAlignment="1">
      <alignment horizontal="center" vertical="center" wrapText="1"/>
    </xf>
    <xf numFmtId="164" fontId="0" fillId="2" borderId="0" xfId="1" applyNumberFormat="1" applyFont="1" applyFill="1"/>
    <xf numFmtId="0" fontId="7" fillId="2" borderId="35" xfId="0" applyFont="1" applyFill="1" applyBorder="1" applyAlignment="1">
      <alignment horizontal="center" vertical="center"/>
    </xf>
    <xf numFmtId="164" fontId="3" fillId="2" borderId="21" xfId="1" applyNumberFormat="1" applyFont="1" applyFill="1" applyBorder="1" applyAlignment="1">
      <alignment horizontal="center" vertical="center"/>
    </xf>
    <xf numFmtId="164" fontId="3" fillId="2" borderId="36" xfId="1" applyNumberFormat="1" applyFont="1" applyFill="1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/>
    </xf>
    <xf numFmtId="0" fontId="7" fillId="2" borderId="29" xfId="0" applyFont="1" applyFill="1" applyBorder="1" applyAlignment="1">
      <alignment horizontal="center" vertical="center"/>
    </xf>
    <xf numFmtId="3" fontId="3" fillId="2" borderId="23" xfId="0" applyNumberFormat="1" applyFont="1" applyFill="1" applyBorder="1" applyAlignment="1">
      <alignment horizontal="center" vertical="center"/>
    </xf>
    <xf numFmtId="3" fontId="3" fillId="2" borderId="30" xfId="0" applyNumberFormat="1" applyFont="1" applyFill="1" applyBorder="1" applyAlignment="1">
      <alignment horizontal="center" vertical="center"/>
    </xf>
    <xf numFmtId="0" fontId="0" fillId="2" borderId="21" xfId="0" applyFill="1" applyBorder="1" applyAlignment="1">
      <alignment horizontal="center"/>
    </xf>
    <xf numFmtId="164" fontId="0" fillId="2" borderId="21" xfId="1" applyNumberFormat="1" applyFont="1" applyFill="1" applyBorder="1" applyAlignment="1">
      <alignment horizontal="center"/>
    </xf>
    <xf numFmtId="164" fontId="0" fillId="2" borderId="36" xfId="1" applyNumberFormat="1" applyFont="1" applyFill="1" applyBorder="1" applyAlignment="1">
      <alignment horizontal="center"/>
    </xf>
    <xf numFmtId="0" fontId="7" fillId="2" borderId="13" xfId="0" applyFont="1" applyFill="1" applyBorder="1" applyAlignment="1">
      <alignment horizontal="center" vertical="center"/>
    </xf>
    <xf numFmtId="0" fontId="0" fillId="2" borderId="24" xfId="0" applyFill="1" applyBorder="1" applyAlignment="1">
      <alignment horizontal="center"/>
    </xf>
    <xf numFmtId="0" fontId="0" fillId="2" borderId="37" xfId="0" applyFill="1" applyBorder="1" applyAlignment="1">
      <alignment horizontal="center"/>
    </xf>
    <xf numFmtId="164" fontId="0" fillId="2" borderId="34" xfId="1" applyNumberFormat="1" applyFont="1" applyFill="1" applyBorder="1" applyAlignment="1">
      <alignment horizontal="center"/>
    </xf>
    <xf numFmtId="164" fontId="0" fillId="2" borderId="0" xfId="1" applyNumberFormat="1" applyFont="1" applyFill="1" applyBorder="1" applyAlignment="1">
      <alignment horizontal="center"/>
    </xf>
    <xf numFmtId="0" fontId="0" fillId="2" borderId="28" xfId="0" applyFill="1" applyBorder="1" applyAlignment="1">
      <alignment horizontal="center"/>
    </xf>
    <xf numFmtId="0" fontId="13" fillId="2" borderId="0" xfId="0" applyFont="1" applyFill="1"/>
    <xf numFmtId="0" fontId="0" fillId="2" borderId="41" xfId="0" applyFill="1" applyBorder="1"/>
    <xf numFmtId="164" fontId="0" fillId="2" borderId="41" xfId="1" applyNumberFormat="1" applyFont="1" applyFill="1" applyBorder="1" applyAlignment="1">
      <alignment horizontal="center"/>
    </xf>
    <xf numFmtId="164" fontId="0" fillId="2" borderId="4" xfId="1" applyNumberFormat="1" applyFon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164" fontId="13" fillId="2" borderId="0" xfId="1" applyNumberFormat="1" applyFont="1" applyFill="1"/>
    <xf numFmtId="0" fontId="7" fillId="2" borderId="14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164" fontId="0" fillId="2" borderId="12" xfId="0" applyNumberFormat="1" applyFill="1" applyBorder="1" applyAlignment="1">
      <alignment horizontal="center"/>
    </xf>
    <xf numFmtId="3" fontId="0" fillId="2" borderId="9" xfId="0" applyNumberFormat="1" applyFill="1" applyBorder="1" applyAlignment="1">
      <alignment horizontal="center"/>
    </xf>
    <xf numFmtId="3" fontId="0" fillId="2" borderId="8" xfId="0" applyNumberFormat="1" applyFill="1" applyBorder="1" applyAlignment="1">
      <alignment horizontal="center"/>
    </xf>
    <xf numFmtId="164" fontId="0" fillId="2" borderId="31" xfId="0" applyNumberFormat="1" applyFill="1" applyBorder="1" applyAlignment="1">
      <alignment horizontal="center"/>
    </xf>
    <xf numFmtId="0" fontId="0" fillId="3" borderId="12" xfId="0" applyFill="1" applyBorder="1"/>
    <xf numFmtId="0" fontId="0" fillId="3" borderId="9" xfId="0" applyFill="1" applyBorder="1"/>
    <xf numFmtId="0" fontId="7" fillId="3" borderId="8" xfId="0" applyFont="1" applyFill="1" applyBorder="1" applyAlignment="1">
      <alignment horizontal="center" vertical="center" wrapText="1"/>
    </xf>
    <xf numFmtId="164" fontId="8" fillId="2" borderId="12" xfId="0" applyNumberFormat="1" applyFont="1" applyFill="1" applyBorder="1" applyAlignment="1">
      <alignment horizontal="center"/>
    </xf>
    <xf numFmtId="3" fontId="8" fillId="2" borderId="9" xfId="0" applyNumberFormat="1" applyFont="1" applyFill="1" applyBorder="1" applyAlignment="1">
      <alignment horizontal="center"/>
    </xf>
    <xf numFmtId="3" fontId="0" fillId="2" borderId="0" xfId="0" applyNumberFormat="1" applyFill="1"/>
    <xf numFmtId="164" fontId="0" fillId="2" borderId="19" xfId="0" applyNumberFormat="1" applyFill="1" applyBorder="1"/>
    <xf numFmtId="164" fontId="0" fillId="2" borderId="0" xfId="1" applyNumberFormat="1" applyFont="1" applyFill="1" applyBorder="1"/>
    <xf numFmtId="164" fontId="0" fillId="2" borderId="19" xfId="1" applyNumberFormat="1" applyFont="1" applyFill="1" applyBorder="1"/>
    <xf numFmtId="164" fontId="0" fillId="2" borderId="11" xfId="1" applyNumberFormat="1" applyFont="1" applyFill="1" applyBorder="1"/>
    <xf numFmtId="164" fontId="0" fillId="2" borderId="20" xfId="1" applyNumberFormat="1" applyFont="1" applyFill="1" applyBorder="1"/>
    <xf numFmtId="0" fontId="2" fillId="2" borderId="50" xfId="0" applyFont="1" applyFill="1" applyBorder="1"/>
    <xf numFmtId="0" fontId="21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4" fillId="2" borderId="0" xfId="0" applyFont="1" applyFill="1"/>
    <xf numFmtId="0" fontId="18" fillId="2" borderId="0" xfId="0" applyFont="1" applyFill="1" applyAlignment="1">
      <alignment vertical="center"/>
    </xf>
    <xf numFmtId="0" fontId="6" fillId="3" borderId="31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6" fillId="3" borderId="32" xfId="0" applyFont="1" applyFill="1" applyBorder="1" applyAlignment="1">
      <alignment horizontal="center" vertical="center" wrapText="1"/>
    </xf>
    <xf numFmtId="0" fontId="0" fillId="0" borderId="28" xfId="0" applyBorder="1" applyAlignment="1">
      <alignment horizontal="center"/>
    </xf>
    <xf numFmtId="0" fontId="0" fillId="0" borderId="3" xfId="0" applyBorder="1" applyAlignment="1">
      <alignment horizontal="center"/>
    </xf>
    <xf numFmtId="3" fontId="0" fillId="0" borderId="3" xfId="0" applyNumberFormat="1" applyBorder="1" applyAlignment="1">
      <alignment horizontal="center"/>
    </xf>
    <xf numFmtId="3" fontId="3" fillId="0" borderId="30" xfId="0" applyNumberFormat="1" applyFont="1" applyBorder="1" applyAlignment="1">
      <alignment horizontal="center" vertical="center"/>
    </xf>
    <xf numFmtId="3" fontId="3" fillId="0" borderId="23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wrapText="1"/>
    </xf>
    <xf numFmtId="0" fontId="2" fillId="2" borderId="48" xfId="0" applyFont="1" applyFill="1" applyBorder="1" applyAlignment="1">
      <alignment horizontal="right"/>
    </xf>
    <xf numFmtId="0" fontId="2" fillId="2" borderId="49" xfId="0" applyFont="1" applyFill="1" applyBorder="1" applyAlignment="1">
      <alignment horizontal="right"/>
    </xf>
    <xf numFmtId="0" fontId="0" fillId="2" borderId="51" xfId="0" applyFill="1" applyBorder="1"/>
    <xf numFmtId="0" fontId="0" fillId="2" borderId="52" xfId="0" applyFill="1" applyBorder="1"/>
    <xf numFmtId="0" fontId="0" fillId="0" borderId="0" xfId="0" applyProtection="1">
      <protection hidden="1"/>
    </xf>
    <xf numFmtId="0" fontId="0" fillId="0" borderId="59" xfId="0" applyBorder="1" applyProtection="1">
      <protection hidden="1"/>
    </xf>
    <xf numFmtId="164" fontId="0" fillId="0" borderId="59" xfId="1" applyNumberFormat="1" applyFont="1" applyFill="1" applyBorder="1" applyProtection="1">
      <protection hidden="1"/>
    </xf>
    <xf numFmtId="164" fontId="0" fillId="0" borderId="64" xfId="1" applyNumberFormat="1" applyFont="1" applyFill="1" applyBorder="1" applyProtection="1">
      <protection hidden="1"/>
    </xf>
    <xf numFmtId="164" fontId="0" fillId="0" borderId="0" xfId="1" applyNumberFormat="1" applyFont="1" applyFill="1" applyBorder="1" applyProtection="1">
      <protection hidden="1"/>
    </xf>
    <xf numFmtId="164" fontId="0" fillId="0" borderId="19" xfId="1" applyNumberFormat="1" applyFont="1" applyFill="1" applyBorder="1" applyProtection="1">
      <protection hidden="1"/>
    </xf>
    <xf numFmtId="3" fontId="0" fillId="0" borderId="0" xfId="1" applyNumberFormat="1" applyFont="1" applyFill="1" applyBorder="1" applyProtection="1">
      <protection hidden="1"/>
    </xf>
    <xf numFmtId="3" fontId="0" fillId="0" borderId="19" xfId="1" applyNumberFormat="1" applyFont="1" applyFill="1" applyBorder="1" applyProtection="1">
      <protection hidden="1"/>
    </xf>
    <xf numFmtId="164" fontId="0" fillId="0" borderId="55" xfId="1" applyNumberFormat="1" applyFont="1" applyFill="1" applyBorder="1" applyProtection="1">
      <protection hidden="1"/>
    </xf>
    <xf numFmtId="164" fontId="0" fillId="0" borderId="56" xfId="1" applyNumberFormat="1" applyFont="1" applyFill="1" applyBorder="1" applyProtection="1">
      <protection hidden="1"/>
    </xf>
    <xf numFmtId="164" fontId="0" fillId="0" borderId="11" xfId="1" applyNumberFormat="1" applyFont="1" applyFill="1" applyBorder="1" applyProtection="1">
      <protection hidden="1"/>
    </xf>
    <xf numFmtId="164" fontId="0" fillId="0" borderId="20" xfId="1" applyNumberFormat="1" applyFont="1" applyFill="1" applyBorder="1" applyProtection="1">
      <protection hidden="1"/>
    </xf>
    <xf numFmtId="0" fontId="0" fillId="0" borderId="55" xfId="0" applyBorder="1" applyProtection="1">
      <protection hidden="1"/>
    </xf>
    <xf numFmtId="0" fontId="0" fillId="2" borderId="21" xfId="0" applyFill="1" applyBorder="1" applyProtection="1">
      <protection hidden="1"/>
    </xf>
    <xf numFmtId="0" fontId="2" fillId="2" borderId="46" xfId="0" applyFont="1" applyFill="1" applyBorder="1" applyProtection="1">
      <protection hidden="1"/>
    </xf>
    <xf numFmtId="0" fontId="2" fillId="2" borderId="18" xfId="0" applyFont="1" applyFill="1" applyBorder="1" applyProtection="1">
      <protection hidden="1"/>
    </xf>
    <xf numFmtId="164" fontId="0" fillId="2" borderId="0" xfId="0" applyNumberFormat="1" applyFill="1" applyProtection="1">
      <protection hidden="1"/>
    </xf>
    <xf numFmtId="164" fontId="0" fillId="2" borderId="0" xfId="1" applyNumberFormat="1" applyFont="1" applyFill="1" applyBorder="1" applyProtection="1">
      <protection hidden="1"/>
    </xf>
    <xf numFmtId="164" fontId="0" fillId="0" borderId="0" xfId="0" applyNumberFormat="1" applyProtection="1">
      <protection hidden="1"/>
    </xf>
    <xf numFmtId="164" fontId="0" fillId="2" borderId="0" xfId="1" applyNumberFormat="1" applyFont="1" applyFill="1" applyBorder="1" applyAlignment="1" applyProtection="1">
      <alignment horizontal="right"/>
      <protection hidden="1"/>
    </xf>
    <xf numFmtId="0" fontId="2" fillId="4" borderId="68" xfId="0" applyFont="1" applyFill="1" applyBorder="1" applyProtection="1">
      <protection hidden="1"/>
    </xf>
    <xf numFmtId="0" fontId="0" fillId="4" borderId="68" xfId="0" applyFill="1" applyBorder="1" applyProtection="1">
      <protection hidden="1"/>
    </xf>
    <xf numFmtId="164" fontId="2" fillId="4" borderId="68" xfId="1" applyNumberFormat="1" applyFont="1" applyFill="1" applyBorder="1" applyAlignment="1" applyProtection="1">
      <alignment horizontal="right" vertical="center"/>
      <protection hidden="1"/>
    </xf>
    <xf numFmtId="164" fontId="2" fillId="4" borderId="0" xfId="1" applyNumberFormat="1" applyFont="1" applyFill="1" applyAlignment="1" applyProtection="1">
      <alignment horizontal="right" vertical="center"/>
      <protection hidden="1"/>
    </xf>
    <xf numFmtId="0" fontId="2" fillId="2" borderId="48" xfId="0" applyFont="1" applyFill="1" applyBorder="1" applyAlignment="1" applyProtection="1">
      <alignment horizontal="center" vertical="center" wrapText="1"/>
      <protection hidden="1"/>
    </xf>
    <xf numFmtId="0" fontId="2" fillId="2" borderId="49" xfId="0" applyFont="1" applyFill="1" applyBorder="1" applyAlignment="1" applyProtection="1">
      <alignment horizontal="center" vertical="center" wrapText="1"/>
      <protection hidden="1"/>
    </xf>
    <xf numFmtId="0" fontId="0" fillId="2" borderId="0" xfId="1" applyNumberFormat="1" applyFont="1" applyFill="1" applyBorder="1" applyProtection="1">
      <protection hidden="1"/>
    </xf>
    <xf numFmtId="164" fontId="2" fillId="4" borderId="0" xfId="1" applyNumberFormat="1" applyFont="1" applyFill="1" applyAlignment="1" applyProtection="1">
      <alignment horizontal="right"/>
      <protection hidden="1"/>
    </xf>
    <xf numFmtId="0" fontId="2" fillId="4" borderId="0" xfId="0" applyFont="1" applyFill="1" applyAlignment="1" applyProtection="1">
      <alignment horizontal="right"/>
      <protection hidden="1"/>
    </xf>
    <xf numFmtId="0" fontId="2" fillId="2" borderId="50" xfId="0" applyFont="1" applyFill="1" applyBorder="1" applyProtection="1">
      <protection hidden="1"/>
    </xf>
    <xf numFmtId="166" fontId="0" fillId="2" borderId="0" xfId="175" applyNumberFormat="1" applyFont="1" applyFill="1" applyBorder="1" applyProtection="1">
      <protection hidden="1"/>
    </xf>
    <xf numFmtId="0" fontId="0" fillId="0" borderId="0" xfId="0" applyAlignment="1" applyProtection="1">
      <alignment horizontal="left" indent="1"/>
      <protection hidden="1"/>
    </xf>
    <xf numFmtId="166" fontId="0" fillId="0" borderId="0" xfId="175" applyNumberFormat="1" applyFont="1" applyFill="1" applyBorder="1" applyProtection="1">
      <protection hidden="1"/>
    </xf>
    <xf numFmtId="3" fontId="0" fillId="2" borderId="0" xfId="0" applyNumberFormat="1" applyFill="1" applyAlignment="1" applyProtection="1">
      <alignment horizontal="right" indent="1"/>
      <protection hidden="1"/>
    </xf>
    <xf numFmtId="3" fontId="0" fillId="0" borderId="0" xfId="0" applyNumberFormat="1" applyAlignment="1" applyProtection="1">
      <alignment horizontal="right" indent="1"/>
      <protection hidden="1"/>
    </xf>
    <xf numFmtId="0" fontId="2" fillId="0" borderId="46" xfId="0" applyFont="1" applyBorder="1" applyAlignment="1" applyProtection="1">
      <alignment wrapText="1"/>
      <protection hidden="1"/>
    </xf>
    <xf numFmtId="0" fontId="2" fillId="0" borderId="46" xfId="0" applyFont="1" applyBorder="1" applyAlignment="1" applyProtection="1">
      <alignment horizontal="right"/>
      <protection hidden="1"/>
    </xf>
    <xf numFmtId="0" fontId="2" fillId="0" borderId="18" xfId="0" applyFont="1" applyBorder="1" applyAlignment="1" applyProtection="1">
      <alignment horizontal="right"/>
      <protection hidden="1"/>
    </xf>
    <xf numFmtId="3" fontId="0" fillId="0" borderId="59" xfId="0" applyNumberFormat="1" applyBorder="1" applyProtection="1">
      <protection hidden="1"/>
    </xf>
    <xf numFmtId="3" fontId="0" fillId="0" borderId="64" xfId="0" applyNumberFormat="1" applyBorder="1" applyProtection="1">
      <protection hidden="1"/>
    </xf>
    <xf numFmtId="164" fontId="0" fillId="0" borderId="59" xfId="1" applyNumberFormat="1" applyFont="1" applyFill="1" applyBorder="1" applyAlignment="1" applyProtection="1">
      <alignment horizontal="right"/>
      <protection hidden="1"/>
    </xf>
    <xf numFmtId="164" fontId="0" fillId="0" borderId="64" xfId="1" applyNumberFormat="1" applyFont="1" applyFill="1" applyBorder="1" applyAlignment="1" applyProtection="1">
      <alignment horizontal="right"/>
      <protection hidden="1"/>
    </xf>
    <xf numFmtId="3" fontId="0" fillId="0" borderId="0" xfId="0" applyNumberFormat="1" applyProtection="1">
      <protection hidden="1"/>
    </xf>
    <xf numFmtId="3" fontId="0" fillId="0" borderId="19" xfId="0" applyNumberFormat="1" applyBorder="1" applyProtection="1">
      <protection hidden="1"/>
    </xf>
    <xf numFmtId="164" fontId="0" fillId="0" borderId="0" xfId="1" applyNumberFormat="1" applyFont="1" applyFill="1" applyBorder="1" applyAlignment="1" applyProtection="1">
      <alignment horizontal="right"/>
      <protection hidden="1"/>
    </xf>
    <xf numFmtId="164" fontId="0" fillId="0" borderId="19" xfId="1" applyNumberFormat="1" applyFont="1" applyFill="1" applyBorder="1" applyAlignment="1" applyProtection="1">
      <alignment horizontal="right"/>
      <protection hidden="1"/>
    </xf>
    <xf numFmtId="3" fontId="0" fillId="0" borderId="55" xfId="0" applyNumberFormat="1" applyBorder="1" applyProtection="1">
      <protection hidden="1"/>
    </xf>
    <xf numFmtId="3" fontId="0" fillId="0" borderId="56" xfId="0" applyNumberFormat="1" applyBorder="1" applyProtection="1">
      <protection hidden="1"/>
    </xf>
    <xf numFmtId="164" fontId="0" fillId="0" borderId="55" xfId="1" applyNumberFormat="1" applyFont="1" applyFill="1" applyBorder="1" applyAlignment="1" applyProtection="1">
      <alignment horizontal="right"/>
      <protection hidden="1"/>
    </xf>
    <xf numFmtId="164" fontId="0" fillId="0" borderId="56" xfId="1" applyNumberFormat="1" applyFont="1" applyFill="1" applyBorder="1" applyAlignment="1" applyProtection="1">
      <alignment horizontal="right"/>
      <protection hidden="1"/>
    </xf>
    <xf numFmtId="0" fontId="4" fillId="0" borderId="55" xfId="0" applyFont="1" applyBorder="1" applyProtection="1">
      <protection hidden="1"/>
    </xf>
    <xf numFmtId="3" fontId="0" fillId="0" borderId="11" xfId="0" applyNumberFormat="1" applyBorder="1" applyProtection="1">
      <protection hidden="1"/>
    </xf>
    <xf numFmtId="3" fontId="0" fillId="0" borderId="20" xfId="0" applyNumberFormat="1" applyBorder="1" applyProtection="1">
      <protection hidden="1"/>
    </xf>
    <xf numFmtId="164" fontId="0" fillId="0" borderId="11" xfId="1" applyNumberFormat="1" applyFont="1" applyFill="1" applyBorder="1" applyAlignment="1" applyProtection="1">
      <alignment horizontal="right"/>
      <protection hidden="1"/>
    </xf>
    <xf numFmtId="164" fontId="0" fillId="0" borderId="20" xfId="1" applyNumberFormat="1" applyFont="1" applyFill="1" applyBorder="1" applyAlignment="1" applyProtection="1">
      <alignment horizontal="right"/>
      <protection hidden="1"/>
    </xf>
    <xf numFmtId="0" fontId="0" fillId="2" borderId="55" xfId="0" applyFill="1" applyBorder="1" applyProtection="1">
      <protection hidden="1"/>
    </xf>
    <xf numFmtId="0" fontId="0" fillId="2" borderId="0" xfId="0" applyFill="1" applyProtection="1">
      <protection hidden="1"/>
    </xf>
    <xf numFmtId="0" fontId="18" fillId="0" borderId="0" xfId="0" applyFont="1" applyAlignment="1" applyProtection="1">
      <alignment vertical="center"/>
      <protection hidden="1"/>
    </xf>
    <xf numFmtId="0" fontId="7" fillId="3" borderId="17" xfId="0" applyFont="1" applyFill="1" applyBorder="1" applyAlignment="1" applyProtection="1">
      <alignment horizontal="center" vertical="center" wrapText="1"/>
      <protection hidden="1"/>
    </xf>
    <xf numFmtId="0" fontId="7" fillId="3" borderId="18" xfId="0" applyFont="1" applyFill="1" applyBorder="1" applyAlignment="1" applyProtection="1">
      <alignment horizontal="center" vertical="center" wrapText="1"/>
      <protection hidden="1"/>
    </xf>
    <xf numFmtId="0" fontId="7" fillId="3" borderId="21" xfId="0" applyFont="1" applyFill="1" applyBorder="1" applyAlignment="1" applyProtection="1">
      <alignment horizontal="center" vertical="center" wrapText="1"/>
      <protection hidden="1"/>
    </xf>
    <xf numFmtId="3" fontId="3" fillId="2" borderId="21" xfId="0" applyNumberFormat="1" applyFont="1" applyFill="1" applyBorder="1" applyAlignment="1" applyProtection="1">
      <alignment horizontal="center"/>
      <protection hidden="1"/>
    </xf>
    <xf numFmtId="3" fontId="3" fillId="2" borderId="18" xfId="0" applyNumberFormat="1" applyFont="1" applyFill="1" applyBorder="1" applyAlignment="1" applyProtection="1">
      <alignment horizontal="center"/>
      <protection hidden="1"/>
    </xf>
    <xf numFmtId="3" fontId="3" fillId="0" borderId="18" xfId="0" applyNumberFormat="1" applyFont="1" applyBorder="1" applyAlignment="1" applyProtection="1">
      <alignment horizontal="center"/>
      <protection hidden="1"/>
    </xf>
    <xf numFmtId="164" fontId="3" fillId="2" borderId="23" xfId="1" applyNumberFormat="1" applyFont="1" applyFill="1" applyBorder="1" applyAlignment="1" applyProtection="1">
      <alignment horizontal="center" vertical="center"/>
      <protection hidden="1"/>
    </xf>
    <xf numFmtId="164" fontId="3" fillId="2" borderId="20" xfId="1" applyNumberFormat="1" applyFont="1" applyFill="1" applyBorder="1" applyAlignment="1" applyProtection="1">
      <alignment horizontal="center" vertical="center"/>
      <protection hidden="1"/>
    </xf>
    <xf numFmtId="164" fontId="0" fillId="2" borderId="0" xfId="1" applyNumberFormat="1" applyFont="1" applyFill="1" applyProtection="1">
      <protection hidden="1"/>
    </xf>
    <xf numFmtId="0" fontId="12" fillId="2" borderId="0" xfId="0" applyFont="1" applyFill="1" applyProtection="1">
      <protection hidden="1"/>
    </xf>
    <xf numFmtId="0" fontId="10" fillId="2" borderId="0" xfId="0" applyFont="1" applyFill="1" applyProtection="1">
      <protection hidden="1"/>
    </xf>
    <xf numFmtId="0" fontId="2" fillId="2" borderId="0" xfId="0" applyFont="1" applyFill="1" applyProtection="1">
      <protection hidden="1"/>
    </xf>
    <xf numFmtId="0" fontId="0" fillId="2" borderId="12" xfId="0" applyFill="1" applyBorder="1" applyProtection="1">
      <protection hidden="1"/>
    </xf>
    <xf numFmtId="0" fontId="0" fillId="2" borderId="9" xfId="0" applyFill="1" applyBorder="1" applyProtection="1">
      <protection hidden="1"/>
    </xf>
    <xf numFmtId="0" fontId="2" fillId="3" borderId="12" xfId="0" applyFont="1" applyFill="1" applyBorder="1" applyAlignment="1" applyProtection="1">
      <alignment horizontal="center" vertical="center" wrapText="1"/>
      <protection hidden="1"/>
    </xf>
    <xf numFmtId="0" fontId="2" fillId="3" borderId="9" xfId="0" applyFont="1" applyFill="1" applyBorder="1" applyAlignment="1" applyProtection="1">
      <alignment horizontal="center" vertical="center" wrapText="1"/>
      <protection hidden="1"/>
    </xf>
    <xf numFmtId="0" fontId="2" fillId="3" borderId="8" xfId="0" applyFont="1" applyFill="1" applyBorder="1" applyAlignment="1" applyProtection="1">
      <alignment horizontal="center" vertical="center" wrapText="1"/>
      <protection hidden="1"/>
    </xf>
    <xf numFmtId="164" fontId="0" fillId="2" borderId="34" xfId="0" applyNumberFormat="1" applyFill="1" applyBorder="1" applyAlignment="1" applyProtection="1">
      <alignment horizontal="center"/>
      <protection hidden="1"/>
    </xf>
    <xf numFmtId="3" fontId="0" fillId="2" borderId="0" xfId="0" applyNumberFormat="1" applyFill="1" applyAlignment="1" applyProtection="1">
      <alignment horizontal="center"/>
      <protection hidden="1"/>
    </xf>
    <xf numFmtId="3" fontId="0" fillId="2" borderId="28" xfId="0" applyNumberFormat="1" applyFill="1" applyBorder="1" applyAlignment="1" applyProtection="1">
      <alignment horizontal="center"/>
      <protection hidden="1"/>
    </xf>
    <xf numFmtId="164" fontId="8" fillId="2" borderId="34" xfId="0" applyNumberFormat="1" applyFont="1" applyFill="1" applyBorder="1" applyAlignment="1" applyProtection="1">
      <alignment horizontal="center"/>
      <protection hidden="1"/>
    </xf>
    <xf numFmtId="3" fontId="8" fillId="2" borderId="0" xfId="0" applyNumberFormat="1" applyFont="1" applyFill="1" applyAlignment="1" applyProtection="1">
      <alignment horizontal="center"/>
      <protection hidden="1"/>
    </xf>
    <xf numFmtId="3" fontId="8" fillId="2" borderId="28" xfId="0" applyNumberFormat="1" applyFont="1" applyFill="1" applyBorder="1" applyAlignment="1" applyProtection="1">
      <alignment horizontal="center"/>
      <protection hidden="1"/>
    </xf>
    <xf numFmtId="0" fontId="2" fillId="2" borderId="9" xfId="0" applyFont="1" applyFill="1" applyBorder="1" applyProtection="1">
      <protection hidden="1"/>
    </xf>
    <xf numFmtId="164" fontId="2" fillId="2" borderId="12" xfId="0" applyNumberFormat="1" applyFont="1" applyFill="1" applyBorder="1" applyAlignment="1" applyProtection="1">
      <alignment horizontal="center"/>
      <protection hidden="1"/>
    </xf>
    <xf numFmtId="3" fontId="2" fillId="2" borderId="9" xfId="0" applyNumberFormat="1" applyFont="1" applyFill="1" applyBorder="1" applyAlignment="1" applyProtection="1">
      <alignment horizontal="center"/>
      <protection hidden="1"/>
    </xf>
    <xf numFmtId="3" fontId="2" fillId="2" borderId="8" xfId="0" applyNumberFormat="1" applyFont="1" applyFill="1" applyBorder="1" applyAlignment="1" applyProtection="1">
      <alignment horizontal="center"/>
      <protection hidden="1"/>
    </xf>
    <xf numFmtId="164" fontId="6" fillId="2" borderId="12" xfId="0" applyNumberFormat="1" applyFont="1" applyFill="1" applyBorder="1" applyAlignment="1" applyProtection="1">
      <alignment horizontal="center"/>
      <protection hidden="1"/>
    </xf>
    <xf numFmtId="3" fontId="6" fillId="2" borderId="9" xfId="0" applyNumberFormat="1" applyFont="1" applyFill="1" applyBorder="1" applyAlignment="1" applyProtection="1">
      <alignment horizontal="center"/>
      <protection hidden="1"/>
    </xf>
    <xf numFmtId="3" fontId="6" fillId="2" borderId="8" xfId="0" applyNumberFormat="1" applyFont="1" applyFill="1" applyBorder="1" applyAlignment="1" applyProtection="1">
      <alignment horizontal="center"/>
      <protection hidden="1"/>
    </xf>
    <xf numFmtId="0" fontId="0" fillId="2" borderId="33" xfId="0" applyFill="1" applyBorder="1" applyProtection="1">
      <protection hidden="1"/>
    </xf>
    <xf numFmtId="3" fontId="2" fillId="0" borderId="9" xfId="0" applyNumberFormat="1" applyFont="1" applyBorder="1" applyAlignment="1" applyProtection="1">
      <alignment horizontal="center"/>
      <protection hidden="1"/>
    </xf>
    <xf numFmtId="0" fontId="0" fillId="2" borderId="34" xfId="0" applyFill="1" applyBorder="1" applyProtection="1">
      <protection hidden="1"/>
    </xf>
    <xf numFmtId="0" fontId="0" fillId="2" borderId="28" xfId="0" applyFill="1" applyBorder="1" applyProtection="1">
      <protection hidden="1"/>
    </xf>
    <xf numFmtId="0" fontId="0" fillId="2" borderId="45" xfId="0" applyFill="1" applyBorder="1" applyAlignment="1" applyProtection="1">
      <alignment vertical="center"/>
      <protection hidden="1"/>
    </xf>
    <xf numFmtId="0" fontId="2" fillId="2" borderId="43" xfId="0" applyFont="1" applyFill="1" applyBorder="1" applyAlignment="1" applyProtection="1">
      <alignment vertical="center"/>
      <protection hidden="1"/>
    </xf>
    <xf numFmtId="164" fontId="2" fillId="2" borderId="42" xfId="0" applyNumberFormat="1" applyFont="1" applyFill="1" applyBorder="1" applyAlignment="1" applyProtection="1">
      <alignment horizontal="center" vertical="center"/>
      <protection hidden="1"/>
    </xf>
    <xf numFmtId="3" fontId="2" fillId="2" borderId="43" xfId="0" applyNumberFormat="1" applyFont="1" applyFill="1" applyBorder="1" applyAlignment="1" applyProtection="1">
      <alignment horizontal="center" vertical="center"/>
      <protection hidden="1"/>
    </xf>
    <xf numFmtId="3" fontId="2" fillId="2" borderId="44" xfId="0" applyNumberFormat="1" applyFont="1" applyFill="1" applyBorder="1" applyAlignment="1" applyProtection="1">
      <alignment horizontal="center" vertical="center"/>
      <protection hidden="1"/>
    </xf>
    <xf numFmtId="0" fontId="12" fillId="2" borderId="0" xfId="0" applyFont="1" applyFill="1" applyAlignment="1" applyProtection="1">
      <alignment vertical="center"/>
      <protection hidden="1"/>
    </xf>
    <xf numFmtId="0" fontId="7" fillId="2" borderId="12" xfId="0" applyFont="1" applyFill="1" applyBorder="1" applyAlignment="1" applyProtection="1">
      <alignment horizontal="center" vertical="center" wrapText="1"/>
      <protection hidden="1"/>
    </xf>
    <xf numFmtId="0" fontId="7" fillId="2" borderId="8" xfId="0" applyFont="1" applyFill="1" applyBorder="1" applyAlignment="1" applyProtection="1">
      <alignment horizontal="center" vertical="center" wrapText="1"/>
      <protection hidden="1"/>
    </xf>
    <xf numFmtId="0" fontId="0" fillId="2" borderId="1" xfId="0" applyFill="1" applyBorder="1" applyProtection="1">
      <protection hidden="1"/>
    </xf>
    <xf numFmtId="3" fontId="0" fillId="2" borderId="7" xfId="0" applyNumberFormat="1" applyFill="1" applyBorder="1" applyAlignment="1" applyProtection="1">
      <alignment horizontal="center"/>
      <protection hidden="1"/>
    </xf>
    <xf numFmtId="164" fontId="0" fillId="2" borderId="7" xfId="0" applyNumberFormat="1" applyFill="1" applyBorder="1" applyAlignment="1" applyProtection="1">
      <alignment horizontal="center"/>
      <protection hidden="1"/>
    </xf>
    <xf numFmtId="3" fontId="0" fillId="2" borderId="32" xfId="0" applyNumberFormat="1" applyFill="1" applyBorder="1" applyAlignment="1" applyProtection="1">
      <alignment horizontal="center"/>
      <protection hidden="1"/>
    </xf>
    <xf numFmtId="164" fontId="0" fillId="2" borderId="0" xfId="0" applyNumberFormat="1" applyFill="1" applyAlignment="1" applyProtection="1">
      <alignment horizontal="center"/>
      <protection hidden="1"/>
    </xf>
    <xf numFmtId="3" fontId="0" fillId="0" borderId="0" xfId="0" applyNumberFormat="1" applyAlignment="1" applyProtection="1">
      <alignment horizontal="center"/>
      <protection hidden="1"/>
    </xf>
    <xf numFmtId="0" fontId="2" fillId="2" borderId="5" xfId="0" applyFont="1" applyFill="1" applyBorder="1" applyAlignment="1" applyProtection="1">
      <alignment vertical="center"/>
      <protection hidden="1"/>
    </xf>
    <xf numFmtId="164" fontId="2" fillId="2" borderId="12" xfId="0" applyNumberFormat="1" applyFont="1" applyFill="1" applyBorder="1" applyAlignment="1" applyProtection="1">
      <alignment horizontal="center" vertical="center"/>
      <protection hidden="1"/>
    </xf>
    <xf numFmtId="3" fontId="2" fillId="2" borderId="9" xfId="0" applyNumberFormat="1" applyFont="1" applyFill="1" applyBorder="1" applyAlignment="1" applyProtection="1">
      <alignment horizontal="center" vertical="center"/>
      <protection hidden="1"/>
    </xf>
    <xf numFmtId="3" fontId="2" fillId="2" borderId="8" xfId="0" applyNumberFormat="1" applyFont="1" applyFill="1" applyBorder="1" applyAlignment="1" applyProtection="1">
      <alignment horizontal="center" vertical="center"/>
      <protection hidden="1"/>
    </xf>
    <xf numFmtId="164" fontId="2" fillId="2" borderId="17" xfId="0" applyNumberFormat="1" applyFont="1" applyFill="1" applyBorder="1" applyAlignment="1" applyProtection="1">
      <alignment horizontal="center"/>
      <protection hidden="1"/>
    </xf>
    <xf numFmtId="3" fontId="2" fillId="2" borderId="25" xfId="0" applyNumberFormat="1" applyFont="1" applyFill="1" applyBorder="1" applyAlignment="1" applyProtection="1">
      <alignment horizontal="center"/>
      <protection hidden="1"/>
    </xf>
    <xf numFmtId="3" fontId="2" fillId="2" borderId="16" xfId="0" applyNumberFormat="1" applyFont="1" applyFill="1" applyBorder="1" applyAlignment="1" applyProtection="1">
      <alignment horizontal="center"/>
      <protection hidden="1"/>
    </xf>
    <xf numFmtId="3" fontId="2" fillId="0" borderId="16" xfId="0" applyNumberFormat="1" applyFont="1" applyBorder="1" applyAlignment="1" applyProtection="1">
      <alignment horizontal="center"/>
      <protection hidden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0" fillId="2" borderId="6" xfId="0" applyFill="1" applyBorder="1"/>
    <xf numFmtId="164" fontId="0" fillId="2" borderId="0" xfId="1" applyNumberFormat="1" applyFont="1" applyFill="1" applyBorder="1" applyAlignment="1">
      <alignment horizontal="right" indent="1"/>
    </xf>
    <xf numFmtId="0" fontId="2" fillId="2" borderId="67" xfId="0" applyFont="1" applyFill="1" applyBorder="1" applyAlignment="1">
      <alignment vertical="center"/>
    </xf>
    <xf numFmtId="0" fontId="2" fillId="4" borderId="68" xfId="0" applyFont="1" applyFill="1" applyBorder="1" applyAlignment="1" applyProtection="1">
      <alignment horizontal="right"/>
      <protection hidden="1"/>
    </xf>
    <xf numFmtId="0" fontId="2" fillId="2" borderId="0" xfId="0" applyFont="1" applyFill="1" applyAlignment="1">
      <alignment vertical="center"/>
    </xf>
    <xf numFmtId="3" fontId="0" fillId="2" borderId="0" xfId="0" applyNumberFormat="1" applyFill="1" applyAlignment="1">
      <alignment horizontal="right" indent="1"/>
    </xf>
    <xf numFmtId="0" fontId="24" fillId="2" borderId="0" xfId="0" applyFont="1" applyFill="1" applyProtection="1">
      <protection hidden="1"/>
    </xf>
    <xf numFmtId="0" fontId="4" fillId="2" borderId="0" xfId="0" applyFont="1" applyFill="1" applyProtection="1">
      <protection hidden="1"/>
    </xf>
    <xf numFmtId="0" fontId="0" fillId="2" borderId="68" xfId="0" applyFill="1" applyBorder="1" applyProtection="1">
      <protection locked="0" hidden="1"/>
    </xf>
    <xf numFmtId="0" fontId="2" fillId="0" borderId="48" xfId="0" applyFont="1" applyBorder="1" applyProtection="1">
      <protection hidden="1"/>
    </xf>
    <xf numFmtId="0" fontId="2" fillId="0" borderId="49" xfId="0" applyFont="1" applyBorder="1" applyProtection="1">
      <protection hidden="1"/>
    </xf>
    <xf numFmtId="0" fontId="0" fillId="2" borderId="0" xfId="0" applyFill="1" applyAlignment="1" applyProtection="1">
      <alignment horizontal="left" indent="1"/>
      <protection hidden="1"/>
    </xf>
    <xf numFmtId="0" fontId="2" fillId="2" borderId="0" xfId="0" applyFont="1" applyFill="1" applyAlignment="1" applyProtection="1">
      <alignment horizontal="left"/>
      <protection hidden="1"/>
    </xf>
    <xf numFmtId="10" fontId="0" fillId="2" borderId="0" xfId="0" applyNumberFormat="1" applyFill="1" applyProtection="1">
      <protection hidden="1"/>
    </xf>
    <xf numFmtId="10" fontId="2" fillId="2" borderId="0" xfId="0" applyNumberFormat="1" applyFont="1" applyFill="1" applyProtection="1">
      <protection hidden="1"/>
    </xf>
    <xf numFmtId="164" fontId="2" fillId="2" borderId="0" xfId="0" applyNumberFormat="1" applyFont="1" applyFill="1" applyProtection="1">
      <protection hidden="1"/>
    </xf>
    <xf numFmtId="0" fontId="2" fillId="2" borderId="0" xfId="0" applyFont="1" applyFill="1" applyAlignment="1" applyProtection="1">
      <alignment horizontal="left" indent="1"/>
      <protection hidden="1"/>
    </xf>
    <xf numFmtId="0" fontId="0" fillId="2" borderId="0" xfId="0" applyFill="1" applyAlignment="1" applyProtection="1">
      <alignment horizontal="left"/>
      <protection hidden="1"/>
    </xf>
    <xf numFmtId="164" fontId="0" fillId="2" borderId="0" xfId="0" applyNumberFormat="1" applyFill="1" applyAlignment="1" applyProtection="1">
      <alignment horizontal="left" indent="1"/>
      <protection hidden="1"/>
    </xf>
    <xf numFmtId="0" fontId="12" fillId="2" borderId="0" xfId="0" applyFont="1" applyFill="1" applyAlignment="1" applyProtection="1">
      <alignment horizontal="left" vertical="center"/>
      <protection hidden="1"/>
    </xf>
    <xf numFmtId="0" fontId="0" fillId="2" borderId="68" xfId="0" applyFill="1" applyBorder="1" applyProtection="1">
      <protection locked="0"/>
    </xf>
    <xf numFmtId="164" fontId="0" fillId="2" borderId="0" xfId="0" applyNumberFormat="1" applyFill="1" applyAlignment="1" applyProtection="1">
      <alignment horizontal="right"/>
      <protection hidden="1"/>
    </xf>
    <xf numFmtId="0" fontId="2" fillId="0" borderId="62" xfId="0" applyFont="1" applyBorder="1" applyProtection="1">
      <protection hidden="1"/>
    </xf>
    <xf numFmtId="164" fontId="0" fillId="0" borderId="0" xfId="0" applyNumberFormat="1" applyAlignment="1" applyProtection="1">
      <alignment horizontal="right"/>
      <protection hidden="1"/>
    </xf>
    <xf numFmtId="0" fontId="0" fillId="0" borderId="55" xfId="0" applyBorder="1" applyAlignment="1" applyProtection="1">
      <alignment horizontal="right"/>
      <protection hidden="1"/>
    </xf>
    <xf numFmtId="0" fontId="0" fillId="0" borderId="56" xfId="0" applyBorder="1" applyAlignment="1" applyProtection="1">
      <alignment horizontal="right"/>
      <protection hidden="1"/>
    </xf>
    <xf numFmtId="164" fontId="0" fillId="0" borderId="59" xfId="0" applyNumberFormat="1" applyBorder="1" applyAlignment="1" applyProtection="1">
      <alignment horizontal="right"/>
      <protection hidden="1"/>
    </xf>
    <xf numFmtId="164" fontId="0" fillId="0" borderId="55" xfId="0" applyNumberFormat="1" applyBorder="1" applyAlignment="1" applyProtection="1">
      <alignment horizontal="right"/>
      <protection hidden="1"/>
    </xf>
    <xf numFmtId="0" fontId="0" fillId="0" borderId="58" xfId="0" applyBorder="1" applyProtection="1">
      <protection hidden="1"/>
    </xf>
    <xf numFmtId="164" fontId="0" fillId="0" borderId="59" xfId="0" applyNumberFormat="1" applyBorder="1" applyProtection="1">
      <protection hidden="1"/>
    </xf>
    <xf numFmtId="164" fontId="0" fillId="0" borderId="64" xfId="0" applyNumberFormat="1" applyBorder="1" applyProtection="1">
      <protection hidden="1"/>
    </xf>
    <xf numFmtId="164" fontId="0" fillId="0" borderId="19" xfId="0" applyNumberFormat="1" applyBorder="1" applyProtection="1">
      <protection hidden="1"/>
    </xf>
    <xf numFmtId="164" fontId="0" fillId="0" borderId="11" xfId="0" applyNumberFormat="1" applyBorder="1" applyProtection="1">
      <protection hidden="1"/>
    </xf>
    <xf numFmtId="164" fontId="0" fillId="0" borderId="20" xfId="0" applyNumberFormat="1" applyBorder="1" applyProtection="1">
      <protection hidden="1"/>
    </xf>
    <xf numFmtId="0" fontId="0" fillId="0" borderId="50" xfId="0" applyBorder="1" applyAlignment="1" applyProtection="1">
      <alignment horizontal="right"/>
      <protection hidden="1"/>
    </xf>
    <xf numFmtId="164" fontId="2" fillId="0" borderId="48" xfId="0" applyNumberFormat="1" applyFont="1" applyBorder="1" applyAlignment="1" applyProtection="1">
      <alignment horizontal="right"/>
      <protection hidden="1"/>
    </xf>
    <xf numFmtId="0" fontId="0" fillId="0" borderId="58" xfId="0" applyBorder="1" applyAlignment="1" applyProtection="1">
      <alignment horizontal="right"/>
      <protection hidden="1"/>
    </xf>
    <xf numFmtId="0" fontId="2" fillId="0" borderId="48" xfId="0" applyFont="1" applyBorder="1" applyAlignment="1" applyProtection="1">
      <alignment horizontal="right"/>
      <protection hidden="1"/>
    </xf>
    <xf numFmtId="0" fontId="2" fillId="0" borderId="49" xfId="0" applyFont="1" applyBorder="1" applyAlignment="1" applyProtection="1">
      <alignment horizontal="right"/>
      <protection hidden="1"/>
    </xf>
    <xf numFmtId="0" fontId="2" fillId="0" borderId="66" xfId="0" applyFont="1" applyBorder="1" applyProtection="1">
      <protection hidden="1"/>
    </xf>
    <xf numFmtId="0" fontId="2" fillId="0" borderId="72" xfId="0" applyFont="1" applyBorder="1" applyProtection="1">
      <protection hidden="1"/>
    </xf>
    <xf numFmtId="3" fontId="0" fillId="0" borderId="73" xfId="0" applyNumberFormat="1" applyBorder="1" applyProtection="1">
      <protection hidden="1"/>
    </xf>
    <xf numFmtId="0" fontId="0" fillId="0" borderId="51" xfId="0" applyBorder="1" applyAlignment="1" applyProtection="1">
      <alignment horizontal="left" indent="1"/>
      <protection hidden="1"/>
    </xf>
    <xf numFmtId="0" fontId="2" fillId="0" borderId="63" xfId="0" applyFont="1" applyBorder="1" applyProtection="1">
      <protection hidden="1"/>
    </xf>
    <xf numFmtId="0" fontId="0" fillId="0" borderId="22" xfId="0" applyBorder="1" applyAlignment="1" applyProtection="1">
      <alignment horizontal="left" indent="1"/>
      <protection hidden="1"/>
    </xf>
    <xf numFmtId="0" fontId="4" fillId="0" borderId="54" xfId="0" applyFont="1" applyBorder="1" applyAlignment="1" applyProtection="1">
      <alignment horizontal="left" indent="1"/>
      <protection hidden="1"/>
    </xf>
    <xf numFmtId="0" fontId="0" fillId="0" borderId="57" xfId="0" applyBorder="1" applyAlignment="1" applyProtection="1">
      <alignment horizontal="left" indent="1"/>
      <protection hidden="1"/>
    </xf>
    <xf numFmtId="0" fontId="2" fillId="0" borderId="63" xfId="0" applyFont="1" applyBorder="1" applyAlignment="1" applyProtection="1">
      <alignment horizontal="left"/>
      <protection hidden="1"/>
    </xf>
    <xf numFmtId="0" fontId="0" fillId="0" borderId="22" xfId="0" applyBorder="1" applyAlignment="1" applyProtection="1">
      <alignment horizontal="left" indent="2"/>
      <protection hidden="1"/>
    </xf>
    <xf numFmtId="0" fontId="0" fillId="0" borderId="54" xfId="0" applyBorder="1" applyAlignment="1" applyProtection="1">
      <alignment horizontal="left" indent="1"/>
      <protection hidden="1"/>
    </xf>
    <xf numFmtId="0" fontId="0" fillId="0" borderId="57" xfId="0" applyBorder="1" applyAlignment="1" applyProtection="1">
      <alignment horizontal="left" indent="2"/>
      <protection hidden="1"/>
    </xf>
    <xf numFmtId="0" fontId="0" fillId="0" borderId="22" xfId="0" applyBorder="1" applyProtection="1">
      <protection hidden="1"/>
    </xf>
    <xf numFmtId="0" fontId="2" fillId="0" borderId="51" xfId="0" applyFont="1" applyBorder="1" applyProtection="1">
      <protection hidden="1"/>
    </xf>
    <xf numFmtId="0" fontId="4" fillId="0" borderId="57" xfId="0" applyFont="1" applyBorder="1" applyProtection="1">
      <protection hidden="1"/>
    </xf>
    <xf numFmtId="0" fontId="2" fillId="0" borderId="22" xfId="0" applyFont="1" applyBorder="1" applyAlignment="1" applyProtection="1">
      <alignment horizontal="left"/>
      <protection hidden="1"/>
    </xf>
    <xf numFmtId="0" fontId="0" fillId="0" borderId="52" xfId="0" applyBorder="1" applyAlignment="1" applyProtection="1">
      <alignment horizontal="left" indent="1"/>
      <protection hidden="1"/>
    </xf>
    <xf numFmtId="0" fontId="0" fillId="0" borderId="23" xfId="0" applyBorder="1" applyAlignment="1" applyProtection="1">
      <alignment horizontal="left" indent="1"/>
      <protection hidden="1"/>
    </xf>
    <xf numFmtId="0" fontId="0" fillId="2" borderId="0" xfId="0" applyFill="1" applyAlignment="1" applyProtection="1">
      <alignment horizontal="right"/>
      <protection hidden="1"/>
    </xf>
    <xf numFmtId="164" fontId="2" fillId="2" borderId="0" xfId="0" applyNumberFormat="1" applyFont="1" applyFill="1" applyAlignment="1" applyProtection="1">
      <alignment horizontal="right"/>
      <protection hidden="1"/>
    </xf>
    <xf numFmtId="0" fontId="2" fillId="2" borderId="0" xfId="0" applyFont="1" applyFill="1" applyAlignment="1" applyProtection="1">
      <alignment horizontal="right"/>
      <protection hidden="1"/>
    </xf>
    <xf numFmtId="0" fontId="0" fillId="2" borderId="0" xfId="0" applyFill="1" applyAlignment="1" applyProtection="1">
      <alignment horizontal="left" indent="2"/>
      <protection hidden="1"/>
    </xf>
    <xf numFmtId="0" fontId="0" fillId="2" borderId="0" xfId="0" applyFill="1" applyAlignment="1" applyProtection="1">
      <alignment horizontal="left" vertical="center" wrapText="1"/>
      <protection hidden="1"/>
    </xf>
    <xf numFmtId="0" fontId="0" fillId="0" borderId="0" xfId="0" applyAlignment="1" applyProtection="1">
      <alignment horizontal="left"/>
      <protection hidden="1"/>
    </xf>
    <xf numFmtId="0" fontId="0" fillId="2" borderId="69" xfId="0" applyFill="1" applyBorder="1" applyProtection="1">
      <protection hidden="1"/>
    </xf>
    <xf numFmtId="0" fontId="0" fillId="2" borderId="70" xfId="0" applyFill="1" applyBorder="1" applyProtection="1">
      <protection hidden="1"/>
    </xf>
    <xf numFmtId="0" fontId="0" fillId="2" borderId="71" xfId="0" applyFill="1" applyBorder="1" applyProtection="1">
      <protection hidden="1"/>
    </xf>
    <xf numFmtId="0" fontId="0" fillId="0" borderId="50" xfId="0" applyBorder="1" applyProtection="1">
      <protection hidden="1"/>
    </xf>
    <xf numFmtId="0" fontId="2" fillId="0" borderId="75" xfId="0" applyFont="1" applyBorder="1" applyProtection="1">
      <protection hidden="1"/>
    </xf>
    <xf numFmtId="164" fontId="0" fillId="0" borderId="73" xfId="1" applyNumberFormat="1" applyFont="1" applyFill="1" applyBorder="1" applyAlignment="1" applyProtection="1">
      <alignment horizontal="right"/>
      <protection hidden="1"/>
    </xf>
    <xf numFmtId="164" fontId="0" fillId="0" borderId="74" xfId="1" applyNumberFormat="1" applyFont="1" applyFill="1" applyBorder="1" applyAlignment="1" applyProtection="1">
      <alignment horizontal="right"/>
      <protection hidden="1"/>
    </xf>
    <xf numFmtId="0" fontId="0" fillId="2" borderId="68" xfId="0" applyFill="1" applyBorder="1" applyProtection="1">
      <protection hidden="1"/>
    </xf>
    <xf numFmtId="0" fontId="0" fillId="0" borderId="59" xfId="0" applyBorder="1" applyAlignment="1" applyProtection="1">
      <alignment vertical="top"/>
      <protection hidden="1"/>
    </xf>
    <xf numFmtId="0" fontId="0" fillId="0" borderId="0" xfId="0" applyAlignment="1" applyProtection="1">
      <alignment vertical="top"/>
      <protection hidden="1"/>
    </xf>
    <xf numFmtId="0" fontId="0" fillId="0" borderId="0" xfId="0" applyAlignment="1" applyProtection="1">
      <alignment horizontal="left" vertical="top"/>
      <protection hidden="1"/>
    </xf>
    <xf numFmtId="0" fontId="2" fillId="0" borderId="57" xfId="0" applyFont="1" applyBorder="1" applyProtection="1">
      <protection hidden="1"/>
    </xf>
    <xf numFmtId="0" fontId="0" fillId="0" borderId="59" xfId="0" applyBorder="1" applyAlignment="1" applyProtection="1">
      <alignment horizontal="left"/>
      <protection hidden="1"/>
    </xf>
    <xf numFmtId="0" fontId="0" fillId="0" borderId="55" xfId="0" applyBorder="1" applyAlignment="1" applyProtection="1">
      <alignment horizontal="left"/>
      <protection hidden="1"/>
    </xf>
    <xf numFmtId="0" fontId="0" fillId="0" borderId="11" xfId="0" applyBorder="1" applyAlignment="1" applyProtection="1">
      <alignment horizontal="left"/>
      <protection hidden="1"/>
    </xf>
    <xf numFmtId="164" fontId="2" fillId="0" borderId="50" xfId="1" applyNumberFormat="1" applyFont="1" applyFill="1" applyBorder="1" applyProtection="1">
      <protection hidden="1"/>
    </xf>
    <xf numFmtId="164" fontId="0" fillId="0" borderId="22" xfId="1" applyNumberFormat="1" applyFont="1" applyFill="1" applyBorder="1" applyProtection="1">
      <protection hidden="1"/>
    </xf>
    <xf numFmtId="0" fontId="0" fillId="0" borderId="51" xfId="1" applyNumberFormat="1" applyFont="1" applyFill="1" applyBorder="1" applyProtection="1">
      <protection hidden="1"/>
    </xf>
    <xf numFmtId="3" fontId="0" fillId="0" borderId="0" xfId="1" applyNumberFormat="1" applyFont="1" applyFill="1" applyBorder="1" applyAlignment="1" applyProtection="1">
      <alignment horizontal="right"/>
      <protection hidden="1"/>
    </xf>
    <xf numFmtId="164" fontId="0" fillId="0" borderId="23" xfId="1" applyNumberFormat="1" applyFont="1" applyFill="1" applyBorder="1" applyProtection="1">
      <protection hidden="1"/>
    </xf>
    <xf numFmtId="0" fontId="0" fillId="0" borderId="52" xfId="1" applyNumberFormat="1" applyFont="1" applyFill="1" applyBorder="1" applyProtection="1">
      <protection hidden="1"/>
    </xf>
    <xf numFmtId="164" fontId="0" fillId="2" borderId="68" xfId="1" applyNumberFormat="1" applyFont="1" applyFill="1" applyBorder="1" applyProtection="1">
      <protection locked="0"/>
    </xf>
    <xf numFmtId="164" fontId="25" fillId="2" borderId="0" xfId="1" applyNumberFormat="1" applyFont="1" applyFill="1" applyAlignment="1" applyProtection="1">
      <protection hidden="1"/>
    </xf>
    <xf numFmtId="164" fontId="24" fillId="2" borderId="0" xfId="1" applyNumberFormat="1" applyFont="1" applyFill="1" applyProtection="1">
      <protection hidden="1"/>
    </xf>
    <xf numFmtId="0" fontId="0" fillId="2" borderId="0" xfId="1" applyNumberFormat="1" applyFont="1" applyFill="1" applyProtection="1">
      <protection hidden="1"/>
    </xf>
    <xf numFmtId="0" fontId="0" fillId="2" borderId="0" xfId="1" applyNumberFormat="1" applyFont="1" applyFill="1" applyBorder="1" applyAlignment="1" applyProtection="1">
      <alignment horizontal="right"/>
      <protection hidden="1"/>
    </xf>
    <xf numFmtId="0" fontId="2" fillId="0" borderId="48" xfId="0" applyFont="1" applyBorder="1" applyAlignment="1" applyProtection="1">
      <alignment horizontal="center" vertical="center" wrapText="1"/>
      <protection hidden="1"/>
    </xf>
    <xf numFmtId="0" fontId="2" fillId="0" borderId="48" xfId="0" applyFont="1" applyBorder="1" applyAlignment="1" applyProtection="1">
      <alignment horizontal="center" vertical="center"/>
      <protection hidden="1"/>
    </xf>
    <xf numFmtId="0" fontId="2" fillId="0" borderId="49" xfId="0" applyFont="1" applyBorder="1" applyAlignment="1" applyProtection="1">
      <alignment horizontal="center" vertical="center" wrapText="1"/>
      <protection hidden="1"/>
    </xf>
    <xf numFmtId="164" fontId="0" fillId="0" borderId="51" xfId="1" applyNumberFormat="1" applyFont="1" applyFill="1" applyBorder="1" applyProtection="1">
      <protection hidden="1"/>
    </xf>
    <xf numFmtId="164" fontId="0" fillId="0" borderId="52" xfId="1" applyNumberFormat="1" applyFont="1" applyFill="1" applyBorder="1" applyProtection="1">
      <protection hidden="1"/>
    </xf>
    <xf numFmtId="0" fontId="0" fillId="0" borderId="19" xfId="1" applyNumberFormat="1" applyFont="1" applyFill="1" applyBorder="1" applyAlignment="1" applyProtection="1">
      <alignment horizontal="right"/>
      <protection hidden="1"/>
    </xf>
    <xf numFmtId="0" fontId="2" fillId="0" borderId="49" xfId="0" applyFont="1" applyBorder="1" applyAlignment="1" applyProtection="1">
      <alignment horizontal="center" vertical="center"/>
      <protection hidden="1"/>
    </xf>
    <xf numFmtId="164" fontId="0" fillId="2" borderId="0" xfId="1" applyNumberFormat="1" applyFont="1" applyFill="1" applyAlignment="1" applyProtection="1">
      <alignment horizontal="center" vertical="center"/>
      <protection locked="0"/>
    </xf>
    <xf numFmtId="0" fontId="0" fillId="2" borderId="0" xfId="0" applyFill="1" applyAlignment="1" applyProtection="1">
      <alignment wrapText="1"/>
      <protection hidden="1"/>
    </xf>
    <xf numFmtId="0" fontId="0" fillId="2" borderId="0" xfId="0" applyFill="1" applyAlignment="1" applyProtection="1">
      <alignment vertical="center" wrapText="1"/>
      <protection hidden="1"/>
    </xf>
    <xf numFmtId="0" fontId="0" fillId="2" borderId="0" xfId="0" applyFill="1" applyAlignment="1" applyProtection="1">
      <alignment vertical="center"/>
      <protection locked="0" hidden="1"/>
    </xf>
    <xf numFmtId="0" fontId="0" fillId="2" borderId="0" xfId="0" applyFill="1" applyAlignment="1" applyProtection="1">
      <alignment vertical="center"/>
      <protection hidden="1"/>
    </xf>
    <xf numFmtId="0" fontId="2" fillId="0" borderId="58" xfId="0" applyFont="1" applyBorder="1" applyProtection="1">
      <protection hidden="1"/>
    </xf>
    <xf numFmtId="0" fontId="0" fillId="0" borderId="23" xfId="0" applyBorder="1" applyProtection="1">
      <protection hidden="1"/>
    </xf>
    <xf numFmtId="0" fontId="2" fillId="0" borderId="50" xfId="0" applyFont="1" applyBorder="1" applyProtection="1">
      <protection hidden="1"/>
    </xf>
    <xf numFmtId="0" fontId="0" fillId="0" borderId="51" xfId="0" applyBorder="1" applyProtection="1">
      <protection hidden="1"/>
    </xf>
    <xf numFmtId="0" fontId="0" fillId="0" borderId="52" xfId="0" applyBorder="1" applyProtection="1">
      <protection hidden="1"/>
    </xf>
    <xf numFmtId="1" fontId="0" fillId="2" borderId="0" xfId="0" applyNumberFormat="1" applyFill="1" applyProtection="1">
      <protection hidden="1"/>
    </xf>
    <xf numFmtId="1" fontId="2" fillId="2" borderId="0" xfId="0" applyNumberFormat="1" applyFont="1" applyFill="1" applyProtection="1">
      <protection hidden="1"/>
    </xf>
    <xf numFmtId="1" fontId="0" fillId="2" borderId="0" xfId="1" applyNumberFormat="1" applyFont="1" applyFill="1" applyBorder="1" applyProtection="1">
      <protection hidden="1"/>
    </xf>
    <xf numFmtId="1" fontId="0" fillId="2" borderId="0" xfId="1" applyNumberFormat="1" applyFont="1" applyFill="1" applyProtection="1">
      <protection hidden="1"/>
    </xf>
    <xf numFmtId="0" fontId="0" fillId="2" borderId="51" xfId="0" applyFill="1" applyBorder="1" applyProtection="1">
      <protection hidden="1"/>
    </xf>
    <xf numFmtId="0" fontId="0" fillId="2" borderId="52" xfId="0" applyFill="1" applyBorder="1" applyProtection="1">
      <protection hidden="1"/>
    </xf>
    <xf numFmtId="0" fontId="0" fillId="2" borderId="0" xfId="0" applyFill="1" applyAlignment="1" applyProtection="1">
      <alignment vertical="center"/>
      <protection locked="0"/>
    </xf>
    <xf numFmtId="0" fontId="4" fillId="2" borderId="0" xfId="0" applyFont="1" applyFill="1" applyAlignment="1" applyProtection="1">
      <alignment horizontal="left" wrapText="1"/>
      <protection hidden="1"/>
    </xf>
    <xf numFmtId="0" fontId="2" fillId="0" borderId="50" xfId="0" applyFont="1" applyBorder="1" applyAlignment="1" applyProtection="1">
      <alignment horizontal="left"/>
      <protection hidden="1"/>
    </xf>
    <xf numFmtId="0" fontId="17" fillId="2" borderId="0" xfId="0" applyFont="1" applyFill="1" applyProtection="1">
      <protection hidden="1"/>
    </xf>
    <xf numFmtId="0" fontId="0" fillId="2" borderId="0" xfId="0" applyFill="1" applyProtection="1">
      <protection locked="0"/>
    </xf>
    <xf numFmtId="166" fontId="0" fillId="2" borderId="0" xfId="175" applyNumberFormat="1" applyFont="1" applyFill="1" applyAlignment="1" applyProtection="1">
      <alignment horizontal="right"/>
      <protection hidden="1"/>
    </xf>
    <xf numFmtId="166" fontId="0" fillId="2" borderId="0" xfId="175" applyNumberFormat="1" applyFont="1" applyFill="1" applyProtection="1">
      <protection hidden="1"/>
    </xf>
    <xf numFmtId="9" fontId="0" fillId="2" borderId="0" xfId="1" applyFont="1" applyFill="1" applyProtection="1">
      <protection hidden="1"/>
    </xf>
    <xf numFmtId="166" fontId="0" fillId="0" borderId="19" xfId="175" applyNumberFormat="1" applyFont="1" applyFill="1" applyBorder="1" applyProtection="1">
      <protection hidden="1"/>
    </xf>
    <xf numFmtId="166" fontId="0" fillId="0" borderId="11" xfId="175" applyNumberFormat="1" applyFont="1" applyFill="1" applyBorder="1" applyProtection="1">
      <protection hidden="1"/>
    </xf>
    <xf numFmtId="166" fontId="0" fillId="0" borderId="20" xfId="175" applyNumberFormat="1" applyFont="1" applyFill="1" applyBorder="1" applyProtection="1">
      <protection hidden="1"/>
    </xf>
    <xf numFmtId="3" fontId="0" fillId="0" borderId="19" xfId="0" applyNumberFormat="1" applyBorder="1" applyAlignment="1" applyProtection="1">
      <alignment horizontal="right" indent="1"/>
      <protection hidden="1"/>
    </xf>
    <xf numFmtId="3" fontId="0" fillId="0" borderId="11" xfId="0" applyNumberFormat="1" applyBorder="1" applyAlignment="1" applyProtection="1">
      <alignment horizontal="right" indent="1"/>
      <protection hidden="1"/>
    </xf>
    <xf numFmtId="3" fontId="0" fillId="0" borderId="20" xfId="0" applyNumberFormat="1" applyBorder="1" applyAlignment="1" applyProtection="1">
      <alignment horizontal="right" indent="1"/>
      <protection hidden="1"/>
    </xf>
    <xf numFmtId="9" fontId="0" fillId="0" borderId="51" xfId="1" applyFont="1" applyFill="1" applyBorder="1" applyProtection="1">
      <protection hidden="1"/>
    </xf>
    <xf numFmtId="9" fontId="0" fillId="0" borderId="52" xfId="1" applyFont="1" applyFill="1" applyBorder="1" applyProtection="1">
      <protection hidden="1"/>
    </xf>
    <xf numFmtId="164" fontId="2" fillId="0" borderId="48" xfId="1" applyNumberFormat="1" applyFont="1" applyFill="1" applyBorder="1" applyAlignment="1" applyProtection="1">
      <alignment horizontal="right"/>
      <protection hidden="1"/>
    </xf>
    <xf numFmtId="3" fontId="0" fillId="2" borderId="0" xfId="0" applyNumberFormat="1" applyFill="1" applyAlignment="1" applyProtection="1">
      <alignment horizontal="right"/>
      <protection hidden="1"/>
    </xf>
    <xf numFmtId="0" fontId="0" fillId="0" borderId="72" xfId="0" applyBorder="1" applyProtection="1">
      <protection hidden="1"/>
    </xf>
    <xf numFmtId="0" fontId="0" fillId="0" borderId="76" xfId="0" applyBorder="1" applyAlignment="1" applyProtection="1">
      <alignment horizontal="left" indent="1"/>
      <protection hidden="1"/>
    </xf>
    <xf numFmtId="0" fontId="0" fillId="0" borderId="60" xfId="0" applyBorder="1" applyAlignment="1" applyProtection="1">
      <alignment horizontal="left" indent="1"/>
      <protection hidden="1"/>
    </xf>
    <xf numFmtId="0" fontId="0" fillId="0" borderId="47" xfId="0" applyBorder="1" applyAlignment="1" applyProtection="1">
      <alignment horizontal="left" indent="1"/>
      <protection hidden="1"/>
    </xf>
    <xf numFmtId="0" fontId="4" fillId="0" borderId="61" xfId="0" applyFont="1" applyBorder="1" applyAlignment="1" applyProtection="1">
      <alignment horizontal="left" indent="1"/>
      <protection hidden="1"/>
    </xf>
    <xf numFmtId="164" fontId="0" fillId="0" borderId="55" xfId="0" applyNumberFormat="1" applyBorder="1" applyProtection="1">
      <protection hidden="1"/>
    </xf>
    <xf numFmtId="164" fontId="0" fillId="0" borderId="56" xfId="0" applyNumberFormat="1" applyBorder="1" applyProtection="1">
      <protection hidden="1"/>
    </xf>
    <xf numFmtId="0" fontId="0" fillId="0" borderId="61" xfId="0" applyBorder="1" applyAlignment="1" applyProtection="1">
      <alignment horizontal="left" indent="1"/>
      <protection hidden="1"/>
    </xf>
    <xf numFmtId="0" fontId="0" fillId="0" borderId="60" xfId="0" applyBorder="1" applyAlignment="1" applyProtection="1">
      <alignment horizontal="left" indent="2"/>
      <protection hidden="1"/>
    </xf>
    <xf numFmtId="0" fontId="0" fillId="0" borderId="65" xfId="0" applyBorder="1" applyAlignment="1" applyProtection="1">
      <alignment horizontal="left" indent="2"/>
      <protection hidden="1"/>
    </xf>
    <xf numFmtId="0" fontId="0" fillId="0" borderId="21" xfId="0" applyBorder="1" applyProtection="1">
      <protection hidden="1"/>
    </xf>
    <xf numFmtId="0" fontId="0" fillId="0" borderId="46" xfId="0" applyBorder="1" applyProtection="1">
      <protection hidden="1"/>
    </xf>
    <xf numFmtId="0" fontId="0" fillId="0" borderId="63" xfId="0" applyBorder="1" applyProtection="1">
      <protection hidden="1"/>
    </xf>
    <xf numFmtId="3" fontId="0" fillId="0" borderId="59" xfId="0" applyNumberFormat="1" applyBorder="1" applyAlignment="1" applyProtection="1">
      <alignment horizontal="right"/>
      <protection hidden="1"/>
    </xf>
    <xf numFmtId="3" fontId="0" fillId="0" borderId="64" xfId="0" applyNumberFormat="1" applyBorder="1" applyAlignment="1" applyProtection="1">
      <alignment horizontal="right"/>
      <protection hidden="1"/>
    </xf>
    <xf numFmtId="0" fontId="0" fillId="0" borderId="57" xfId="0" applyBorder="1" applyProtection="1">
      <protection hidden="1"/>
    </xf>
    <xf numFmtId="3" fontId="0" fillId="0" borderId="55" xfId="0" applyNumberFormat="1" applyBorder="1" applyAlignment="1" applyProtection="1">
      <alignment horizontal="right"/>
      <protection hidden="1"/>
    </xf>
    <xf numFmtId="3" fontId="0" fillId="0" borderId="56" xfId="0" applyNumberFormat="1" applyBorder="1" applyAlignment="1" applyProtection="1">
      <alignment horizontal="right"/>
      <protection hidden="1"/>
    </xf>
    <xf numFmtId="0" fontId="0" fillId="0" borderId="59" xfId="0" applyBorder="1" applyAlignment="1" applyProtection="1">
      <alignment horizontal="left" indent="1"/>
      <protection hidden="1"/>
    </xf>
    <xf numFmtId="3" fontId="0" fillId="0" borderId="0" xfId="0" applyNumberFormat="1" applyAlignment="1" applyProtection="1">
      <alignment horizontal="right"/>
      <protection hidden="1"/>
    </xf>
    <xf numFmtId="3" fontId="0" fillId="0" borderId="19" xfId="0" applyNumberFormat="1" applyBorder="1" applyAlignment="1" applyProtection="1">
      <alignment horizontal="right"/>
      <protection hidden="1"/>
    </xf>
    <xf numFmtId="0" fontId="0" fillId="0" borderId="55" xfId="0" applyBorder="1" applyAlignment="1" applyProtection="1">
      <alignment horizontal="left" indent="1"/>
      <protection hidden="1"/>
    </xf>
    <xf numFmtId="0" fontId="4" fillId="0" borderId="55" xfId="0" applyFont="1" applyBorder="1" applyAlignment="1" applyProtection="1">
      <alignment horizontal="left" indent="1"/>
      <protection hidden="1"/>
    </xf>
    <xf numFmtId="0" fontId="0" fillId="0" borderId="11" xfId="0" applyBorder="1" applyAlignment="1" applyProtection="1">
      <alignment horizontal="left" indent="1"/>
      <protection hidden="1"/>
    </xf>
    <xf numFmtId="3" fontId="0" fillId="0" borderId="11" xfId="0" applyNumberFormat="1" applyBorder="1" applyAlignment="1" applyProtection="1">
      <alignment horizontal="right"/>
      <protection hidden="1"/>
    </xf>
    <xf numFmtId="3" fontId="0" fillId="0" borderId="20" xfId="0" applyNumberFormat="1" applyBorder="1" applyAlignment="1" applyProtection="1">
      <alignment horizontal="right"/>
      <protection hidden="1"/>
    </xf>
    <xf numFmtId="0" fontId="0" fillId="0" borderId="48" xfId="0" applyBorder="1" applyProtection="1">
      <protection hidden="1"/>
    </xf>
    <xf numFmtId="3" fontId="2" fillId="0" borderId="48" xfId="0" applyNumberFormat="1" applyFont="1" applyBorder="1" applyAlignment="1" applyProtection="1">
      <alignment horizontal="right"/>
      <protection hidden="1"/>
    </xf>
    <xf numFmtId="0" fontId="0" fillId="0" borderId="73" xfId="0" applyBorder="1" applyProtection="1">
      <protection hidden="1"/>
    </xf>
    <xf numFmtId="3" fontId="0" fillId="0" borderId="73" xfId="0" applyNumberFormat="1" applyBorder="1" applyAlignment="1" applyProtection="1">
      <alignment horizontal="right"/>
      <protection hidden="1"/>
    </xf>
    <xf numFmtId="3" fontId="0" fillId="2" borderId="0" xfId="0" applyNumberFormat="1" applyFill="1" applyProtection="1">
      <protection hidden="1"/>
    </xf>
    <xf numFmtId="0" fontId="2" fillId="0" borderId="46" xfId="0" applyFont="1" applyBorder="1" applyProtection="1">
      <protection hidden="1"/>
    </xf>
    <xf numFmtId="0" fontId="2" fillId="0" borderId="18" xfId="0" applyFont="1" applyBorder="1" applyProtection="1">
      <protection hidden="1"/>
    </xf>
    <xf numFmtId="0" fontId="4" fillId="0" borderId="57" xfId="0" applyFont="1" applyBorder="1" applyAlignment="1" applyProtection="1">
      <alignment horizontal="left" indent="1"/>
      <protection hidden="1"/>
    </xf>
    <xf numFmtId="0" fontId="2" fillId="0" borderId="22" xfId="0" applyFont="1" applyBorder="1" applyProtection="1">
      <protection hidden="1"/>
    </xf>
    <xf numFmtId="164" fontId="2" fillId="2" borderId="25" xfId="0" applyNumberFormat="1" applyFont="1" applyFill="1" applyBorder="1" applyAlignment="1" applyProtection="1">
      <alignment horizontal="center"/>
      <protection hidden="1"/>
    </xf>
    <xf numFmtId="0" fontId="2" fillId="3" borderId="80" xfId="0" applyFont="1" applyFill="1" applyBorder="1" applyAlignment="1" applyProtection="1">
      <alignment horizontal="center" vertical="center" wrapText="1"/>
      <protection hidden="1"/>
    </xf>
    <xf numFmtId="0" fontId="2" fillId="3" borderId="81" xfId="0" applyFont="1" applyFill="1" applyBorder="1" applyAlignment="1" applyProtection="1">
      <alignment horizontal="center" vertical="center" wrapText="1"/>
      <protection hidden="1"/>
    </xf>
    <xf numFmtId="164" fontId="0" fillId="2" borderId="22" xfId="0" applyNumberFormat="1" applyFill="1" applyBorder="1" applyAlignment="1" applyProtection="1">
      <alignment horizontal="center"/>
      <protection hidden="1"/>
    </xf>
    <xf numFmtId="3" fontId="0" fillId="2" borderId="19" xfId="0" applyNumberFormat="1" applyFill="1" applyBorder="1" applyAlignment="1" applyProtection="1">
      <alignment horizontal="center"/>
      <protection hidden="1"/>
    </xf>
    <xf numFmtId="164" fontId="2" fillId="2" borderId="82" xfId="0" applyNumberFormat="1" applyFont="1" applyFill="1" applyBorder="1" applyAlignment="1" applyProtection="1">
      <alignment horizontal="center"/>
      <protection hidden="1"/>
    </xf>
    <xf numFmtId="3" fontId="2" fillId="2" borderId="83" xfId="0" applyNumberFormat="1" applyFont="1" applyFill="1" applyBorder="1" applyAlignment="1" applyProtection="1">
      <alignment horizontal="center"/>
      <protection hidden="1"/>
    </xf>
    <xf numFmtId="3" fontId="2" fillId="2" borderId="84" xfId="0" applyNumberFormat="1" applyFont="1" applyFill="1" applyBorder="1" applyAlignment="1" applyProtection="1">
      <alignment horizontal="center"/>
      <protection hidden="1"/>
    </xf>
    <xf numFmtId="0" fontId="2" fillId="0" borderId="0" xfId="0" applyFont="1"/>
    <xf numFmtId="3" fontId="0" fillId="0" borderId="0" xfId="0" applyNumberFormat="1"/>
    <xf numFmtId="0" fontId="0" fillId="0" borderId="0" xfId="0" applyAlignment="1">
      <alignment horizontal="left" indent="1"/>
    </xf>
    <xf numFmtId="0" fontId="2" fillId="0" borderId="0" xfId="0" applyFont="1" applyAlignment="1">
      <alignment horizontal="left"/>
    </xf>
    <xf numFmtId="164" fontId="0" fillId="0" borderId="0" xfId="0" applyNumberFormat="1"/>
    <xf numFmtId="0" fontId="2" fillId="0" borderId="51" xfId="0" applyFont="1" applyBorder="1" applyAlignment="1" applyProtection="1">
      <alignment horizontal="left"/>
      <protection hidden="1"/>
    </xf>
    <xf numFmtId="164" fontId="0" fillId="2" borderId="21" xfId="0" applyNumberFormat="1" applyFill="1" applyBorder="1" applyAlignment="1">
      <alignment horizontal="center"/>
    </xf>
    <xf numFmtId="3" fontId="0" fillId="2" borderId="46" xfId="0" applyNumberFormat="1" applyFill="1" applyBorder="1" applyAlignment="1">
      <alignment horizontal="center"/>
    </xf>
    <xf numFmtId="3" fontId="0" fillId="2" borderId="18" xfId="0" applyNumberFormat="1" applyFill="1" applyBorder="1" applyAlignment="1">
      <alignment horizontal="center"/>
    </xf>
    <xf numFmtId="164" fontId="0" fillId="2" borderId="22" xfId="0" applyNumberFormat="1" applyFill="1" applyBorder="1" applyAlignment="1">
      <alignment horizontal="center"/>
    </xf>
    <xf numFmtId="3" fontId="0" fillId="2" borderId="19" xfId="0" applyNumberFormat="1" applyFill="1" applyBorder="1" applyAlignment="1">
      <alignment horizontal="center"/>
    </xf>
    <xf numFmtId="164" fontId="2" fillId="2" borderId="82" xfId="0" applyNumberFormat="1" applyFont="1" applyFill="1" applyBorder="1" applyAlignment="1">
      <alignment horizontal="center"/>
    </xf>
    <xf numFmtId="3" fontId="2" fillId="2" borderId="83" xfId="0" applyNumberFormat="1" applyFont="1" applyFill="1" applyBorder="1" applyAlignment="1">
      <alignment horizontal="center"/>
    </xf>
    <xf numFmtId="3" fontId="2" fillId="2" borderId="84" xfId="0" applyNumberFormat="1" applyFont="1" applyFill="1" applyBorder="1" applyAlignment="1">
      <alignment horizontal="center"/>
    </xf>
    <xf numFmtId="164" fontId="2" fillId="2" borderId="23" xfId="0" applyNumberFormat="1" applyFont="1" applyFill="1" applyBorder="1" applyAlignment="1" applyProtection="1">
      <alignment horizontal="center"/>
      <protection hidden="1"/>
    </xf>
    <xf numFmtId="3" fontId="2" fillId="2" borderId="11" xfId="0" applyNumberFormat="1" applyFont="1" applyFill="1" applyBorder="1" applyAlignment="1" applyProtection="1">
      <alignment horizontal="center"/>
      <protection hidden="1"/>
    </xf>
    <xf numFmtId="3" fontId="2" fillId="0" borderId="20" xfId="0" applyNumberFormat="1" applyFont="1" applyBorder="1" applyAlignment="1" applyProtection="1">
      <alignment horizontal="center"/>
      <protection hidden="1"/>
    </xf>
    <xf numFmtId="164" fontId="0" fillId="2" borderId="31" xfId="0" applyNumberFormat="1" applyFill="1" applyBorder="1" applyAlignment="1" applyProtection="1">
      <alignment horizontal="center"/>
      <protection hidden="1"/>
    </xf>
    <xf numFmtId="164" fontId="0" fillId="2" borderId="41" xfId="0" applyNumberFormat="1" applyFill="1" applyBorder="1" applyAlignment="1" applyProtection="1">
      <alignment horizontal="center"/>
      <protection hidden="1"/>
    </xf>
    <xf numFmtId="3" fontId="0" fillId="2" borderId="4" xfId="0" applyNumberFormat="1" applyFill="1" applyBorder="1" applyAlignment="1" applyProtection="1">
      <alignment horizontal="center"/>
      <protection hidden="1"/>
    </xf>
    <xf numFmtId="3" fontId="0" fillId="2" borderId="3" xfId="0" applyNumberFormat="1" applyFill="1" applyBorder="1" applyAlignment="1" applyProtection="1">
      <alignment horizontal="center"/>
      <protection hidden="1"/>
    </xf>
    <xf numFmtId="3" fontId="0" fillId="0" borderId="0" xfId="0" applyNumberFormat="1" applyAlignment="1">
      <alignment horizontal="center"/>
    </xf>
    <xf numFmtId="3" fontId="3" fillId="0" borderId="46" xfId="0" applyNumberFormat="1" applyFont="1" applyBorder="1" applyAlignment="1">
      <alignment horizontal="center"/>
    </xf>
    <xf numFmtId="3" fontId="3" fillId="0" borderId="21" xfId="0" applyNumberFormat="1" applyFont="1" applyBorder="1" applyAlignment="1">
      <alignment horizontal="center"/>
    </xf>
    <xf numFmtId="164" fontId="3" fillId="0" borderId="23" xfId="0" applyNumberFormat="1" applyFont="1" applyBorder="1" applyAlignment="1">
      <alignment horizontal="center"/>
    </xf>
    <xf numFmtId="164" fontId="0" fillId="0" borderId="12" xfId="0" applyNumberFormat="1" applyBorder="1" applyAlignment="1">
      <alignment horizontal="center"/>
    </xf>
    <xf numFmtId="3" fontId="0" fillId="0" borderId="9" xfId="0" applyNumberFormat="1" applyBorder="1" applyAlignment="1">
      <alignment horizontal="center"/>
    </xf>
    <xf numFmtId="3" fontId="0" fillId="0" borderId="8" xfId="0" applyNumberFormat="1" applyBorder="1" applyAlignment="1">
      <alignment horizontal="center"/>
    </xf>
    <xf numFmtId="164" fontId="8" fillId="0" borderId="12" xfId="0" applyNumberFormat="1" applyFont="1" applyBorder="1" applyAlignment="1">
      <alignment horizontal="center"/>
    </xf>
    <xf numFmtId="3" fontId="8" fillId="0" borderId="9" xfId="0" applyNumberFormat="1" applyFont="1" applyBorder="1" applyAlignment="1">
      <alignment horizontal="center"/>
    </xf>
    <xf numFmtId="3" fontId="8" fillId="0" borderId="8" xfId="0" applyNumberFormat="1" applyFont="1" applyBorder="1" applyAlignment="1">
      <alignment horizontal="center"/>
    </xf>
    <xf numFmtId="164" fontId="0" fillId="2" borderId="24" xfId="0" applyNumberFormat="1" applyFill="1" applyBorder="1" applyAlignment="1">
      <alignment horizontal="center"/>
    </xf>
    <xf numFmtId="3" fontId="0" fillId="2" borderId="4" xfId="0" applyNumberFormat="1" applyFill="1" applyBorder="1" applyAlignment="1">
      <alignment horizontal="center"/>
    </xf>
    <xf numFmtId="3" fontId="0" fillId="2" borderId="85" xfId="0" applyNumberFormat="1" applyFill="1" applyBorder="1" applyAlignment="1">
      <alignment horizontal="center"/>
    </xf>
    <xf numFmtId="164" fontId="0" fillId="0" borderId="34" xfId="0" applyNumberFormat="1" applyBorder="1" applyAlignment="1">
      <alignment horizontal="center"/>
    </xf>
    <xf numFmtId="3" fontId="0" fillId="0" borderId="28" xfId="0" applyNumberFormat="1" applyBorder="1" applyAlignment="1">
      <alignment horizontal="center"/>
    </xf>
    <xf numFmtId="3" fontId="3" fillId="0" borderId="18" xfId="0" applyNumberFormat="1" applyFont="1" applyBorder="1" applyAlignment="1">
      <alignment horizontal="center"/>
    </xf>
    <xf numFmtId="164" fontId="3" fillId="0" borderId="11" xfId="1" applyNumberFormat="1" applyFont="1" applyFill="1" applyBorder="1" applyAlignment="1">
      <alignment horizontal="center" vertical="center"/>
    </xf>
    <xf numFmtId="164" fontId="3" fillId="0" borderId="20" xfId="1" applyNumberFormat="1" applyFont="1" applyFill="1" applyBorder="1" applyAlignment="1">
      <alignment horizontal="center" vertical="center"/>
    </xf>
    <xf numFmtId="0" fontId="7" fillId="5" borderId="25" xfId="0" applyFont="1" applyFill="1" applyBorder="1" applyAlignment="1">
      <alignment horizontal="center" vertical="center"/>
    </xf>
    <xf numFmtId="0" fontId="7" fillId="5" borderId="46" xfId="0" applyFont="1" applyFill="1" applyBorder="1" applyAlignment="1">
      <alignment horizontal="center" vertical="center" wrapText="1"/>
    </xf>
    <xf numFmtId="3" fontId="3" fillId="5" borderId="46" xfId="0" applyNumberFormat="1" applyFont="1" applyFill="1" applyBorder="1" applyAlignment="1">
      <alignment horizontal="center"/>
    </xf>
    <xf numFmtId="164" fontId="3" fillId="5" borderId="11" xfId="1" applyNumberFormat="1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center"/>
    </xf>
    <xf numFmtId="0" fontId="2" fillId="5" borderId="9" xfId="0" applyFont="1" applyFill="1" applyBorder="1" applyAlignment="1">
      <alignment horizontal="center" vertical="center" wrapText="1"/>
    </xf>
    <xf numFmtId="3" fontId="0" fillId="5" borderId="0" xfId="0" applyNumberFormat="1" applyFill="1" applyAlignment="1">
      <alignment horizontal="center"/>
    </xf>
    <xf numFmtId="3" fontId="0" fillId="5" borderId="9" xfId="0" applyNumberFormat="1" applyFill="1" applyBorder="1" applyAlignment="1">
      <alignment horizontal="center"/>
    </xf>
    <xf numFmtId="3" fontId="8" fillId="5" borderId="0" xfId="0" applyNumberFormat="1" applyFont="1" applyFill="1" applyAlignment="1">
      <alignment horizontal="center"/>
    </xf>
    <xf numFmtId="3" fontId="8" fillId="5" borderId="9" xfId="0" applyNumberFormat="1" applyFont="1" applyFill="1" applyBorder="1" applyAlignment="1">
      <alignment horizontal="center"/>
    </xf>
    <xf numFmtId="0" fontId="6" fillId="5" borderId="5" xfId="0" applyFont="1" applyFill="1" applyBorder="1" applyAlignment="1">
      <alignment horizontal="center"/>
    </xf>
    <xf numFmtId="0" fontId="6" fillId="5" borderId="7" xfId="0" applyFont="1" applyFill="1" applyBorder="1" applyAlignment="1">
      <alignment horizontal="center" vertical="center" wrapText="1"/>
    </xf>
    <xf numFmtId="3" fontId="0" fillId="5" borderId="46" xfId="0" applyNumberFormat="1" applyFill="1" applyBorder="1" applyAlignment="1">
      <alignment horizontal="center"/>
    </xf>
    <xf numFmtId="3" fontId="2" fillId="5" borderId="83" xfId="0" applyNumberFormat="1" applyFont="1" applyFill="1" applyBorder="1" applyAlignment="1">
      <alignment horizontal="center"/>
    </xf>
    <xf numFmtId="166" fontId="0" fillId="0" borderId="0" xfId="175" applyNumberFormat="1" applyFont="1" applyFill="1" applyAlignment="1" applyProtection="1">
      <alignment horizontal="right"/>
      <protection hidden="1"/>
    </xf>
    <xf numFmtId="0" fontId="2" fillId="2" borderId="0" xfId="0" applyFont="1" applyFill="1" applyAlignment="1" applyProtection="1">
      <alignment horizontal="center"/>
      <protection hidden="1"/>
    </xf>
    <xf numFmtId="0" fontId="0" fillId="0" borderId="63" xfId="0" applyBorder="1" applyAlignment="1" applyProtection="1">
      <alignment horizontal="center" vertical="center"/>
      <protection hidden="1"/>
    </xf>
    <xf numFmtId="0" fontId="0" fillId="0" borderId="59" xfId="0" applyBorder="1" applyAlignment="1" applyProtection="1">
      <alignment horizontal="center" vertical="center"/>
      <protection hidden="1"/>
    </xf>
    <xf numFmtId="0" fontId="0" fillId="0" borderId="22" xfId="0" applyBorder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0" borderId="22" xfId="0" applyBorder="1" applyAlignment="1" applyProtection="1">
      <alignment horizontal="center" vertical="center" textRotation="90"/>
      <protection hidden="1"/>
    </xf>
    <xf numFmtId="3" fontId="0" fillId="0" borderId="22" xfId="0" applyNumberFormat="1" applyBorder="1" applyAlignment="1">
      <alignment horizontal="right" indent="1"/>
    </xf>
    <xf numFmtId="164" fontId="0" fillId="0" borderId="0" xfId="1" applyNumberFormat="1" applyFont="1" applyFill="1" applyBorder="1" applyAlignment="1">
      <alignment horizontal="right" indent="1"/>
    </xf>
    <xf numFmtId="3" fontId="0" fillId="0" borderId="21" xfId="0" applyNumberFormat="1" applyBorder="1" applyAlignment="1">
      <alignment horizontal="right" indent="1"/>
    </xf>
    <xf numFmtId="164" fontId="0" fillId="0" borderId="46" xfId="1" applyNumberFormat="1" applyFont="1" applyFill="1" applyBorder="1" applyAlignment="1">
      <alignment horizontal="right" indent="1"/>
    </xf>
    <xf numFmtId="164" fontId="0" fillId="0" borderId="18" xfId="1" applyNumberFormat="1" applyFont="1" applyFill="1" applyBorder="1" applyAlignment="1">
      <alignment horizontal="right" indent="1"/>
    </xf>
    <xf numFmtId="164" fontId="0" fillId="0" borderId="19" xfId="1" applyNumberFormat="1" applyFont="1" applyFill="1" applyBorder="1" applyAlignment="1">
      <alignment horizontal="right" indent="1"/>
    </xf>
    <xf numFmtId="3" fontId="0" fillId="0" borderId="17" xfId="0" applyNumberFormat="1" applyBorder="1" applyAlignment="1">
      <alignment horizontal="right" indent="1"/>
    </xf>
    <xf numFmtId="164" fontId="0" fillId="0" borderId="25" xfId="1" applyNumberFormat="1" applyFont="1" applyFill="1" applyBorder="1" applyAlignment="1">
      <alignment horizontal="right" indent="1"/>
    </xf>
    <xf numFmtId="164" fontId="0" fillId="0" borderId="16" xfId="1" applyNumberFormat="1" applyFont="1" applyFill="1" applyBorder="1" applyAlignment="1">
      <alignment horizontal="right" indent="1"/>
    </xf>
    <xf numFmtId="0" fontId="0" fillId="0" borderId="23" xfId="0" applyBorder="1" applyAlignment="1" applyProtection="1">
      <alignment horizontal="center" vertical="center"/>
      <protection hidden="1"/>
    </xf>
    <xf numFmtId="0" fontId="0" fillId="0" borderId="11" xfId="0" applyBorder="1" applyAlignment="1" applyProtection="1">
      <alignment horizontal="center" vertical="center"/>
      <protection hidden="1"/>
    </xf>
    <xf numFmtId="0" fontId="0" fillId="0" borderId="11" xfId="0" applyBorder="1" applyProtection="1">
      <protection hidden="1"/>
    </xf>
    <xf numFmtId="0" fontId="2" fillId="0" borderId="69" xfId="0" applyFont="1" applyBorder="1" applyAlignment="1" applyProtection="1">
      <alignment horizontal="center" vertical="center"/>
      <protection hidden="1"/>
    </xf>
    <xf numFmtId="0" fontId="0" fillId="0" borderId="69" xfId="0" applyBorder="1" applyProtection="1">
      <protection hidden="1"/>
    </xf>
    <xf numFmtId="164" fontId="0" fillId="0" borderId="69" xfId="1" applyNumberFormat="1" applyFont="1" applyFill="1" applyBorder="1" applyProtection="1">
      <protection hidden="1"/>
    </xf>
    <xf numFmtId="0" fontId="2" fillId="0" borderId="70" xfId="0" applyFont="1" applyBorder="1" applyAlignment="1" applyProtection="1">
      <alignment horizontal="center" vertical="center" textRotation="90"/>
      <protection hidden="1"/>
    </xf>
    <xf numFmtId="0" fontId="2" fillId="0" borderId="70" xfId="0" applyFont="1" applyBorder="1" applyAlignment="1" applyProtection="1">
      <alignment horizontal="center" vertical="center"/>
      <protection hidden="1"/>
    </xf>
    <xf numFmtId="0" fontId="0" fillId="0" borderId="70" xfId="0" applyBorder="1" applyProtection="1">
      <protection hidden="1"/>
    </xf>
    <xf numFmtId="164" fontId="0" fillId="0" borderId="70" xfId="1" applyNumberFormat="1" applyFont="1" applyFill="1" applyBorder="1" applyProtection="1">
      <protection hidden="1"/>
    </xf>
    <xf numFmtId="0" fontId="4" fillId="0" borderId="70" xfId="0" applyFont="1" applyBorder="1" applyAlignment="1" applyProtection="1">
      <alignment horizontal="left"/>
      <protection hidden="1"/>
    </xf>
    <xf numFmtId="0" fontId="2" fillId="0" borderId="70" xfId="0" applyFont="1" applyBorder="1" applyAlignment="1" applyProtection="1">
      <alignment horizontal="center" vertical="center" wrapText="1"/>
      <protection hidden="1"/>
    </xf>
    <xf numFmtId="164" fontId="0" fillId="0" borderId="71" xfId="1" applyNumberFormat="1" applyFont="1" applyFill="1" applyBorder="1" applyProtection="1">
      <protection hidden="1"/>
    </xf>
    <xf numFmtId="3" fontId="0" fillId="0" borderId="69" xfId="1" applyNumberFormat="1" applyFont="1" applyFill="1" applyBorder="1" applyAlignment="1" applyProtection="1">
      <protection hidden="1"/>
    </xf>
    <xf numFmtId="0" fontId="0" fillId="0" borderId="70" xfId="0" applyBorder="1" applyAlignment="1" applyProtection="1">
      <alignment horizontal="left"/>
      <protection hidden="1"/>
    </xf>
    <xf numFmtId="0" fontId="2" fillId="0" borderId="71" xfId="0" applyFont="1" applyBorder="1" applyAlignment="1" applyProtection="1">
      <alignment horizontal="center" vertical="center"/>
      <protection hidden="1"/>
    </xf>
    <xf numFmtId="0" fontId="0" fillId="0" borderId="71" xfId="0" applyBorder="1" applyProtection="1">
      <protection hidden="1"/>
    </xf>
    <xf numFmtId="0" fontId="0" fillId="2" borderId="86" xfId="0" applyFill="1" applyBorder="1" applyProtection="1">
      <protection hidden="1"/>
    </xf>
    <xf numFmtId="0" fontId="2" fillId="0" borderId="69" xfId="0" applyFont="1" applyBorder="1" applyAlignment="1" applyProtection="1">
      <alignment horizontal="center" vertical="center" wrapText="1"/>
      <protection hidden="1"/>
    </xf>
    <xf numFmtId="0" fontId="2" fillId="0" borderId="71" xfId="0" applyFont="1" applyBorder="1" applyAlignment="1" applyProtection="1">
      <alignment horizontal="center" vertical="center" textRotation="90"/>
      <protection hidden="1"/>
    </xf>
    <xf numFmtId="0" fontId="0" fillId="2" borderId="47" xfId="0" applyFill="1" applyBorder="1" applyProtection="1">
      <protection hidden="1"/>
    </xf>
    <xf numFmtId="0" fontId="0" fillId="2" borderId="87" xfId="0" applyFill="1" applyBorder="1" applyProtection="1">
      <protection hidden="1"/>
    </xf>
    <xf numFmtId="0" fontId="0" fillId="2" borderId="61" xfId="0" applyFill="1" applyBorder="1" applyProtection="1">
      <protection hidden="1"/>
    </xf>
    <xf numFmtId="0" fontId="4" fillId="0" borderId="71" xfId="0" applyFont="1" applyBorder="1" applyAlignment="1" applyProtection="1">
      <alignment horizontal="left"/>
      <protection hidden="1"/>
    </xf>
    <xf numFmtId="164" fontId="0" fillId="0" borderId="60" xfId="0" applyNumberFormat="1" applyBorder="1" applyAlignment="1" applyProtection="1">
      <alignment horizontal="right"/>
      <protection hidden="1"/>
    </xf>
    <xf numFmtId="0" fontId="2" fillId="0" borderId="86" xfId="0" applyFont="1" applyBorder="1" applyAlignment="1" applyProtection="1">
      <alignment horizontal="center" vertical="center" textRotation="90"/>
      <protection hidden="1"/>
    </xf>
    <xf numFmtId="164" fontId="0" fillId="0" borderId="47" xfId="0" applyNumberFormat="1" applyBorder="1" applyAlignment="1" applyProtection="1">
      <alignment horizontal="right"/>
      <protection hidden="1"/>
    </xf>
    <xf numFmtId="0" fontId="2" fillId="0" borderId="87" xfId="0" applyFont="1" applyBorder="1" applyAlignment="1" applyProtection="1">
      <alignment horizontal="center" vertical="center" textRotation="90"/>
      <protection hidden="1"/>
    </xf>
    <xf numFmtId="164" fontId="0" fillId="0" borderId="61" xfId="0" applyNumberFormat="1" applyBorder="1" applyAlignment="1" applyProtection="1">
      <alignment horizontal="right"/>
      <protection hidden="1"/>
    </xf>
    <xf numFmtId="0" fontId="2" fillId="2" borderId="86" xfId="0" applyFont="1" applyFill="1" applyBorder="1" applyAlignment="1" applyProtection="1">
      <alignment horizontal="center" vertical="center" textRotation="90"/>
      <protection hidden="1"/>
    </xf>
    <xf numFmtId="0" fontId="4" fillId="0" borderId="0" xfId="0" applyFont="1" applyProtection="1">
      <protection hidden="1"/>
    </xf>
    <xf numFmtId="164" fontId="0" fillId="0" borderId="88" xfId="0" applyNumberFormat="1" applyBorder="1" applyAlignment="1" applyProtection="1">
      <alignment horizontal="right"/>
      <protection hidden="1"/>
    </xf>
    <xf numFmtId="164" fontId="0" fillId="0" borderId="86" xfId="0" applyNumberFormat="1" applyBorder="1" applyAlignment="1" applyProtection="1">
      <alignment horizontal="right"/>
      <protection hidden="1"/>
    </xf>
    <xf numFmtId="164" fontId="0" fillId="0" borderId="87" xfId="0" applyNumberFormat="1" applyBorder="1" applyAlignment="1" applyProtection="1">
      <alignment horizontal="right"/>
      <protection hidden="1"/>
    </xf>
    <xf numFmtId="164" fontId="2" fillId="0" borderId="18" xfId="0" applyNumberFormat="1" applyFont="1" applyBorder="1" applyAlignment="1" applyProtection="1">
      <alignment horizontal="right"/>
      <protection hidden="1"/>
    </xf>
    <xf numFmtId="164" fontId="2" fillId="0" borderId="53" xfId="1" applyNumberFormat="1" applyFont="1" applyFill="1" applyBorder="1" applyProtection="1">
      <protection hidden="1"/>
    </xf>
    <xf numFmtId="164" fontId="2" fillId="0" borderId="46" xfId="1" applyNumberFormat="1" applyFont="1" applyFill="1" applyBorder="1" applyProtection="1">
      <protection hidden="1"/>
    </xf>
    <xf numFmtId="0" fontId="0" fillId="0" borderId="53" xfId="1" applyNumberFormat="1" applyFont="1" applyFill="1" applyBorder="1" applyProtection="1">
      <protection hidden="1"/>
    </xf>
    <xf numFmtId="0" fontId="0" fillId="0" borderId="14" xfId="1" applyNumberFormat="1" applyFont="1" applyFill="1" applyBorder="1" applyProtection="1">
      <protection hidden="1"/>
    </xf>
    <xf numFmtId="0" fontId="0" fillId="0" borderId="6" xfId="1" applyNumberFormat="1" applyFont="1" applyFill="1" applyBorder="1" applyProtection="1">
      <protection hidden="1"/>
    </xf>
    <xf numFmtId="0" fontId="0" fillId="0" borderId="15" xfId="1" applyNumberFormat="1" applyFont="1" applyFill="1" applyBorder="1" applyProtection="1">
      <protection hidden="1"/>
    </xf>
    <xf numFmtId="0" fontId="0" fillId="0" borderId="46" xfId="1" applyNumberFormat="1" applyFont="1" applyFill="1" applyBorder="1" applyProtection="1">
      <protection hidden="1"/>
    </xf>
    <xf numFmtId="0" fontId="0" fillId="0" borderId="0" xfId="1" applyNumberFormat="1" applyFont="1" applyFill="1" applyBorder="1" applyProtection="1">
      <protection hidden="1"/>
    </xf>
    <xf numFmtId="3" fontId="0" fillId="0" borderId="53" xfId="1" applyNumberFormat="1" applyFont="1" applyFill="1" applyBorder="1" applyProtection="1">
      <protection hidden="1"/>
    </xf>
    <xf numFmtId="3" fontId="0" fillId="0" borderId="14" xfId="1" applyNumberFormat="1" applyFont="1" applyFill="1" applyBorder="1" applyProtection="1">
      <protection hidden="1"/>
    </xf>
    <xf numFmtId="3" fontId="0" fillId="0" borderId="51" xfId="1" applyNumberFormat="1" applyFont="1" applyFill="1" applyBorder="1" applyProtection="1">
      <protection hidden="1"/>
    </xf>
    <xf numFmtId="3" fontId="0" fillId="0" borderId="6" xfId="1" applyNumberFormat="1" applyFont="1" applyFill="1" applyBorder="1" applyProtection="1">
      <protection hidden="1"/>
    </xf>
    <xf numFmtId="3" fontId="0" fillId="0" borderId="52" xfId="1" applyNumberFormat="1" applyFont="1" applyFill="1" applyBorder="1" applyProtection="1">
      <protection hidden="1"/>
    </xf>
    <xf numFmtId="3" fontId="0" fillId="0" borderId="15" xfId="1" applyNumberFormat="1" applyFont="1" applyFill="1" applyBorder="1" applyProtection="1">
      <protection hidden="1"/>
    </xf>
    <xf numFmtId="164" fontId="2" fillId="0" borderId="21" xfId="1" applyNumberFormat="1" applyFont="1" applyFill="1" applyBorder="1" applyProtection="1">
      <protection hidden="1"/>
    </xf>
    <xf numFmtId="164" fontId="2" fillId="0" borderId="18" xfId="1" applyNumberFormat="1" applyFont="1" applyFill="1" applyBorder="1" applyProtection="1">
      <protection hidden="1"/>
    </xf>
    <xf numFmtId="164" fontId="0" fillId="0" borderId="21" xfId="1" applyNumberFormat="1" applyFont="1" applyFill="1" applyBorder="1" applyProtection="1">
      <protection hidden="1"/>
    </xf>
    <xf numFmtId="164" fontId="0" fillId="0" borderId="14" xfId="1" applyNumberFormat="1" applyFont="1" applyFill="1" applyBorder="1" applyProtection="1">
      <protection hidden="1"/>
    </xf>
    <xf numFmtId="164" fontId="0" fillId="0" borderId="6" xfId="1" applyNumberFormat="1" applyFont="1" applyFill="1" applyBorder="1" applyProtection="1">
      <protection hidden="1"/>
    </xf>
    <xf numFmtId="164" fontId="0" fillId="0" borderId="15" xfId="1" applyNumberFormat="1" applyFont="1" applyFill="1" applyBorder="1" applyProtection="1">
      <protection hidden="1"/>
    </xf>
    <xf numFmtId="164" fontId="0" fillId="0" borderId="89" xfId="1" applyNumberFormat="1" applyFont="1" applyFill="1" applyBorder="1" applyProtection="1">
      <protection hidden="1"/>
    </xf>
    <xf numFmtId="164" fontId="0" fillId="0" borderId="89" xfId="1" applyNumberFormat="1" applyFont="1" applyFill="1" applyBorder="1" applyAlignment="1" applyProtection="1">
      <alignment horizontal="right"/>
      <protection hidden="1"/>
    </xf>
    <xf numFmtId="164" fontId="0" fillId="0" borderId="6" xfId="1" applyNumberFormat="1" applyFont="1" applyFill="1" applyBorder="1" applyAlignment="1" applyProtection="1">
      <alignment horizontal="right"/>
      <protection hidden="1"/>
    </xf>
    <xf numFmtId="164" fontId="0" fillId="0" borderId="15" xfId="1" applyNumberFormat="1" applyFont="1" applyFill="1" applyBorder="1" applyAlignment="1" applyProtection="1">
      <alignment horizontal="right"/>
      <protection hidden="1"/>
    </xf>
    <xf numFmtId="0" fontId="2" fillId="0" borderId="46" xfId="0" applyFont="1" applyBorder="1" applyAlignment="1" applyProtection="1">
      <alignment horizontal="center" wrapText="1"/>
      <protection hidden="1"/>
    </xf>
    <xf numFmtId="0" fontId="0" fillId="0" borderId="14" xfId="1" applyNumberFormat="1" applyFont="1" applyFill="1" applyBorder="1" applyAlignment="1" applyProtection="1">
      <alignment horizontal="right"/>
      <protection hidden="1"/>
    </xf>
    <xf numFmtId="0" fontId="0" fillId="0" borderId="6" xfId="1" applyNumberFormat="1" applyFont="1" applyFill="1" applyBorder="1" applyAlignment="1" applyProtection="1">
      <alignment horizontal="right"/>
      <protection hidden="1"/>
    </xf>
    <xf numFmtId="0" fontId="0" fillId="0" borderId="15" xfId="1" applyNumberFormat="1" applyFont="1" applyFill="1" applyBorder="1" applyAlignment="1" applyProtection="1">
      <alignment horizontal="right"/>
      <protection hidden="1"/>
    </xf>
    <xf numFmtId="0" fontId="2" fillId="0" borderId="46" xfId="0" applyFont="1" applyBorder="1" applyAlignment="1" applyProtection="1">
      <alignment horizontal="center" vertical="center" wrapText="1"/>
      <protection hidden="1"/>
    </xf>
    <xf numFmtId="0" fontId="2" fillId="0" borderId="18" xfId="0" applyFont="1" applyBorder="1" applyAlignment="1" applyProtection="1">
      <alignment horizontal="center" vertical="center" wrapText="1"/>
      <protection hidden="1"/>
    </xf>
    <xf numFmtId="164" fontId="0" fillId="0" borderId="53" xfId="1" applyNumberFormat="1" applyFont="1" applyFill="1" applyBorder="1" applyProtection="1">
      <protection hidden="1"/>
    </xf>
    <xf numFmtId="164" fontId="0" fillId="0" borderId="46" xfId="1" applyNumberFormat="1" applyFont="1" applyFill="1" applyBorder="1" applyAlignment="1" applyProtection="1">
      <alignment horizontal="right"/>
      <protection hidden="1"/>
    </xf>
    <xf numFmtId="164" fontId="0" fillId="0" borderId="18" xfId="1" applyNumberFormat="1" applyFont="1" applyFill="1" applyBorder="1" applyAlignment="1" applyProtection="1">
      <alignment horizontal="right"/>
      <protection hidden="1"/>
    </xf>
    <xf numFmtId="0" fontId="0" fillId="0" borderId="66" xfId="1" applyNumberFormat="1" applyFont="1" applyFill="1" applyBorder="1" applyProtection="1">
      <protection hidden="1"/>
    </xf>
    <xf numFmtId="3" fontId="0" fillId="0" borderId="66" xfId="1" applyNumberFormat="1" applyFont="1" applyFill="1" applyBorder="1" applyProtection="1">
      <protection hidden="1"/>
    </xf>
    <xf numFmtId="164" fontId="0" fillId="0" borderId="88" xfId="1" applyNumberFormat="1" applyFont="1" applyFill="1" applyBorder="1" applyProtection="1">
      <protection hidden="1"/>
    </xf>
    <xf numFmtId="164" fontId="0" fillId="0" borderId="60" xfId="1" applyNumberFormat="1" applyFont="1" applyFill="1" applyBorder="1" applyProtection="1">
      <protection hidden="1"/>
    </xf>
    <xf numFmtId="164" fontId="0" fillId="0" borderId="86" xfId="1" applyNumberFormat="1" applyFont="1" applyFill="1" applyBorder="1" applyProtection="1">
      <protection hidden="1"/>
    </xf>
    <xf numFmtId="164" fontId="0" fillId="0" borderId="47" xfId="1" applyNumberFormat="1" applyFont="1" applyFill="1" applyBorder="1" applyProtection="1">
      <protection hidden="1"/>
    </xf>
    <xf numFmtId="164" fontId="0" fillId="0" borderId="87" xfId="1" applyNumberFormat="1" applyFont="1" applyFill="1" applyBorder="1" applyProtection="1">
      <protection hidden="1"/>
    </xf>
    <xf numFmtId="164" fontId="0" fillId="0" borderId="61" xfId="1" applyNumberFormat="1" applyFont="1" applyFill="1" applyBorder="1" applyProtection="1">
      <protection hidden="1"/>
    </xf>
    <xf numFmtId="0" fontId="2" fillId="0" borderId="67" xfId="0" applyFont="1" applyBorder="1" applyAlignment="1" applyProtection="1">
      <alignment horizontal="right"/>
      <protection hidden="1"/>
    </xf>
    <xf numFmtId="3" fontId="0" fillId="0" borderId="86" xfId="1" applyNumberFormat="1" applyFont="1" applyFill="1" applyBorder="1" applyAlignment="1" applyProtection="1">
      <alignment horizontal="right"/>
      <protection hidden="1"/>
    </xf>
    <xf numFmtId="3" fontId="0" fillId="0" borderId="59" xfId="1" applyNumberFormat="1" applyFont="1" applyFill="1" applyBorder="1" applyAlignment="1" applyProtection="1">
      <alignment horizontal="right"/>
      <protection hidden="1"/>
    </xf>
    <xf numFmtId="3" fontId="0" fillId="0" borderId="60" xfId="1" applyNumberFormat="1" applyFont="1" applyFill="1" applyBorder="1" applyAlignment="1" applyProtection="1">
      <alignment horizontal="right"/>
      <protection hidden="1"/>
    </xf>
    <xf numFmtId="3" fontId="0" fillId="0" borderId="47" xfId="1" applyNumberFormat="1" applyFont="1" applyFill="1" applyBorder="1" applyAlignment="1" applyProtection="1">
      <alignment horizontal="right"/>
      <protection hidden="1"/>
    </xf>
    <xf numFmtId="3" fontId="0" fillId="0" borderId="87" xfId="1" applyNumberFormat="1" applyFont="1" applyFill="1" applyBorder="1" applyAlignment="1" applyProtection="1">
      <alignment horizontal="right"/>
      <protection hidden="1"/>
    </xf>
    <xf numFmtId="3" fontId="0" fillId="0" borderId="55" xfId="1" applyNumberFormat="1" applyFont="1" applyFill="1" applyBorder="1" applyAlignment="1" applyProtection="1">
      <alignment horizontal="right"/>
      <protection hidden="1"/>
    </xf>
    <xf numFmtId="3" fontId="0" fillId="0" borderId="61" xfId="1" applyNumberFormat="1" applyFont="1" applyFill="1" applyBorder="1" applyAlignment="1" applyProtection="1">
      <alignment horizontal="right"/>
      <protection hidden="1"/>
    </xf>
    <xf numFmtId="3" fontId="0" fillId="0" borderId="88" xfId="1" applyNumberFormat="1" applyFont="1" applyFill="1" applyBorder="1" applyAlignment="1" applyProtection="1">
      <alignment horizontal="right"/>
      <protection hidden="1"/>
    </xf>
    <xf numFmtId="164" fontId="0" fillId="0" borderId="88" xfId="1" applyNumberFormat="1" applyFont="1" applyFill="1" applyBorder="1" applyAlignment="1" applyProtection="1">
      <alignment horizontal="right"/>
      <protection hidden="1"/>
    </xf>
    <xf numFmtId="164" fontId="0" fillId="0" borderId="60" xfId="1" applyNumberFormat="1" applyFont="1" applyFill="1" applyBorder="1" applyAlignment="1" applyProtection="1">
      <alignment horizontal="right"/>
      <protection hidden="1"/>
    </xf>
    <xf numFmtId="164" fontId="0" fillId="0" borderId="86" xfId="1" applyNumberFormat="1" applyFont="1" applyFill="1" applyBorder="1" applyAlignment="1" applyProtection="1">
      <alignment horizontal="right"/>
      <protection hidden="1"/>
    </xf>
    <xf numFmtId="164" fontId="0" fillId="0" borderId="47" xfId="1" applyNumberFormat="1" applyFont="1" applyFill="1" applyBorder="1" applyAlignment="1" applyProtection="1">
      <alignment horizontal="right"/>
      <protection hidden="1"/>
    </xf>
    <xf numFmtId="164" fontId="0" fillId="0" borderId="87" xfId="1" applyNumberFormat="1" applyFont="1" applyFill="1" applyBorder="1" applyAlignment="1" applyProtection="1">
      <alignment horizontal="right"/>
      <protection hidden="1"/>
    </xf>
    <xf numFmtId="164" fontId="0" fillId="0" borderId="61" xfId="1" applyNumberFormat="1" applyFont="1" applyFill="1" applyBorder="1" applyAlignment="1" applyProtection="1">
      <alignment horizontal="right"/>
      <protection hidden="1"/>
    </xf>
    <xf numFmtId="0" fontId="0" fillId="0" borderId="69" xfId="0" applyBorder="1" applyAlignment="1" applyProtection="1">
      <alignment horizontal="left" indent="1"/>
      <protection hidden="1"/>
    </xf>
    <xf numFmtId="3" fontId="0" fillId="0" borderId="59" xfId="0" applyNumberFormat="1" applyBorder="1" applyAlignment="1" applyProtection="1">
      <alignment horizontal="right" indent="1"/>
      <protection hidden="1"/>
    </xf>
    <xf numFmtId="0" fontId="0" fillId="0" borderId="70" xfId="0" applyBorder="1" applyAlignment="1" applyProtection="1">
      <alignment horizontal="left" indent="1"/>
      <protection hidden="1"/>
    </xf>
    <xf numFmtId="3" fontId="0" fillId="0" borderId="47" xfId="0" applyNumberFormat="1" applyBorder="1" applyAlignment="1" applyProtection="1">
      <alignment horizontal="right" indent="1"/>
      <protection hidden="1"/>
    </xf>
    <xf numFmtId="0" fontId="0" fillId="2" borderId="59" xfId="0" applyFill="1" applyBorder="1" applyProtection="1">
      <protection hidden="1"/>
    </xf>
    <xf numFmtId="3" fontId="0" fillId="0" borderId="6" xfId="0" applyNumberFormat="1" applyBorder="1" applyAlignment="1" applyProtection="1">
      <alignment horizontal="right" indent="1"/>
      <protection hidden="1"/>
    </xf>
    <xf numFmtId="3" fontId="0" fillId="0" borderId="15" xfId="0" applyNumberFormat="1" applyBorder="1" applyAlignment="1" applyProtection="1">
      <alignment horizontal="right" indent="1"/>
      <protection hidden="1"/>
    </xf>
    <xf numFmtId="3" fontId="0" fillId="0" borderId="90" xfId="0" applyNumberFormat="1" applyBorder="1" applyAlignment="1" applyProtection="1">
      <alignment horizontal="right" indent="1"/>
      <protection hidden="1"/>
    </xf>
    <xf numFmtId="3" fontId="0" fillId="0" borderId="61" xfId="0" applyNumberFormat="1" applyBorder="1" applyAlignment="1" applyProtection="1">
      <alignment horizontal="right" indent="1"/>
      <protection hidden="1"/>
    </xf>
    <xf numFmtId="164" fontId="0" fillId="0" borderId="18" xfId="1" applyNumberFormat="1" applyFont="1" applyFill="1" applyBorder="1" applyProtection="1">
      <protection hidden="1"/>
    </xf>
    <xf numFmtId="0" fontId="2" fillId="0" borderId="73" xfId="0" applyFont="1" applyBorder="1" applyAlignment="1" applyProtection="1">
      <alignment horizontal="right"/>
      <protection hidden="1"/>
    </xf>
    <xf numFmtId="164" fontId="0" fillId="0" borderId="47" xfId="0" applyNumberFormat="1" applyBorder="1" applyProtection="1">
      <protection hidden="1"/>
    </xf>
    <xf numFmtId="164" fontId="0" fillId="0" borderId="61" xfId="0" applyNumberFormat="1" applyBorder="1" applyProtection="1">
      <protection hidden="1"/>
    </xf>
    <xf numFmtId="0" fontId="2" fillId="0" borderId="68" xfId="0" applyFont="1" applyBorder="1" applyAlignment="1" applyProtection="1">
      <alignment horizontal="right"/>
      <protection hidden="1"/>
    </xf>
    <xf numFmtId="0" fontId="0" fillId="0" borderId="19" xfId="0" applyBorder="1" applyProtection="1">
      <protection hidden="1"/>
    </xf>
    <xf numFmtId="164" fontId="0" fillId="0" borderId="60" xfId="0" applyNumberFormat="1" applyBorder="1" applyProtection="1">
      <protection hidden="1"/>
    </xf>
    <xf numFmtId="164" fontId="0" fillId="0" borderId="88" xfId="0" applyNumberFormat="1" applyBorder="1" applyProtection="1">
      <protection hidden="1"/>
    </xf>
    <xf numFmtId="164" fontId="0" fillId="0" borderId="86" xfId="0" applyNumberFormat="1" applyBorder="1" applyProtection="1">
      <protection hidden="1"/>
    </xf>
    <xf numFmtId="164" fontId="0" fillId="0" borderId="87" xfId="0" applyNumberFormat="1" applyBorder="1" applyProtection="1">
      <protection hidden="1"/>
    </xf>
    <xf numFmtId="164" fontId="0" fillId="2" borderId="88" xfId="0" applyNumberFormat="1" applyFill="1" applyBorder="1" applyProtection="1">
      <protection hidden="1"/>
    </xf>
    <xf numFmtId="164" fontId="0" fillId="2" borderId="59" xfId="0" applyNumberFormat="1" applyFill="1" applyBorder="1" applyProtection="1">
      <protection hidden="1"/>
    </xf>
    <xf numFmtId="164" fontId="0" fillId="2" borderId="60" xfId="0" applyNumberFormat="1" applyFill="1" applyBorder="1" applyProtection="1">
      <protection hidden="1"/>
    </xf>
    <xf numFmtId="164" fontId="0" fillId="2" borderId="86" xfId="0" applyNumberFormat="1" applyFill="1" applyBorder="1" applyProtection="1">
      <protection hidden="1"/>
    </xf>
    <xf numFmtId="164" fontId="0" fillId="2" borderId="47" xfId="0" applyNumberFormat="1" applyFill="1" applyBorder="1" applyProtection="1">
      <protection hidden="1"/>
    </xf>
    <xf numFmtId="164" fontId="0" fillId="2" borderId="55" xfId="0" applyNumberFormat="1" applyFill="1" applyBorder="1" applyProtection="1">
      <protection hidden="1"/>
    </xf>
    <xf numFmtId="0" fontId="2" fillId="0" borderId="91" xfId="0" applyFont="1" applyBorder="1" applyAlignment="1" applyProtection="1">
      <alignment horizontal="right"/>
      <protection hidden="1"/>
    </xf>
    <xf numFmtId="0" fontId="2" fillId="2" borderId="73" xfId="0" applyFont="1" applyFill="1" applyBorder="1" applyProtection="1">
      <protection hidden="1"/>
    </xf>
    <xf numFmtId="0" fontId="2" fillId="2" borderId="76" xfId="0" applyFont="1" applyFill="1" applyBorder="1" applyProtection="1">
      <protection hidden="1"/>
    </xf>
    <xf numFmtId="0" fontId="0" fillId="0" borderId="74" xfId="0" applyBorder="1" applyProtection="1">
      <protection hidden="1"/>
    </xf>
    <xf numFmtId="0" fontId="0" fillId="0" borderId="87" xfId="0" applyBorder="1" applyProtection="1">
      <protection hidden="1"/>
    </xf>
    <xf numFmtId="164" fontId="0" fillId="2" borderId="61" xfId="0" applyNumberFormat="1" applyFill="1" applyBorder="1" applyProtection="1">
      <protection hidden="1"/>
    </xf>
    <xf numFmtId="0" fontId="2" fillId="2" borderId="60" xfId="0" applyFont="1" applyFill="1" applyBorder="1" applyProtection="1">
      <protection hidden="1"/>
    </xf>
    <xf numFmtId="3" fontId="0" fillId="2" borderId="76" xfId="0" applyNumberFormat="1" applyFill="1" applyBorder="1" applyProtection="1">
      <protection hidden="1"/>
    </xf>
    <xf numFmtId="3" fontId="0" fillId="2" borderId="47" xfId="0" applyNumberFormat="1" applyFill="1" applyBorder="1" applyProtection="1">
      <protection hidden="1"/>
    </xf>
    <xf numFmtId="3" fontId="0" fillId="2" borderId="60" xfId="0" applyNumberFormat="1" applyFill="1" applyBorder="1" applyProtection="1">
      <protection hidden="1"/>
    </xf>
    <xf numFmtId="3" fontId="0" fillId="2" borderId="61" xfId="0" applyNumberFormat="1" applyFill="1" applyBorder="1" applyProtection="1">
      <protection hidden="1"/>
    </xf>
    <xf numFmtId="0" fontId="0" fillId="0" borderId="23" xfId="0" applyBorder="1" applyAlignment="1" applyProtection="1">
      <alignment horizontal="center" vertical="center" textRotation="90"/>
      <protection hidden="1"/>
    </xf>
    <xf numFmtId="0" fontId="2" fillId="0" borderId="21" xfId="0" applyFont="1" applyBorder="1" applyAlignment="1" applyProtection="1">
      <alignment horizontal="right"/>
      <protection hidden="1"/>
    </xf>
    <xf numFmtId="0" fontId="13" fillId="0" borderId="0" xfId="0" applyFont="1"/>
    <xf numFmtId="0" fontId="11" fillId="0" borderId="0" xfId="0" applyFont="1"/>
    <xf numFmtId="0" fontId="9" fillId="0" borderId="0" xfId="3" applyFill="1"/>
    <xf numFmtId="0" fontId="18" fillId="0" borderId="0" xfId="0" applyFont="1" applyAlignment="1">
      <alignment vertical="center"/>
    </xf>
    <xf numFmtId="0" fontId="0" fillId="0" borderId="0" xfId="0" applyAlignment="1">
      <alignment horizontal="left" vertical="top" wrapText="1"/>
    </xf>
    <xf numFmtId="164" fontId="1" fillId="0" borderId="0" xfId="1" applyNumberFormat="1" applyFont="1" applyFill="1" applyAlignment="1"/>
    <xf numFmtId="164" fontId="24" fillId="0" borderId="0" xfId="1" applyNumberFormat="1" applyFont="1" applyFill="1" applyAlignment="1"/>
    <xf numFmtId="164" fontId="0" fillId="0" borderId="0" xfId="1" applyNumberFormat="1" applyFont="1" applyFill="1" applyAlignment="1"/>
    <xf numFmtId="0" fontId="17" fillId="0" borderId="0" xfId="0" applyFont="1"/>
    <xf numFmtId="0" fontId="0" fillId="0" borderId="0" xfId="0" applyAlignment="1">
      <alignment horizontal="left"/>
    </xf>
    <xf numFmtId="0" fontId="4" fillId="0" borderId="0" xfId="0" applyFont="1"/>
    <xf numFmtId="0" fontId="2" fillId="2" borderId="92" xfId="0" applyFont="1" applyFill="1" applyBorder="1" applyAlignment="1">
      <alignment horizontal="right"/>
    </xf>
    <xf numFmtId="164" fontId="0" fillId="2" borderId="86" xfId="0" applyNumberFormat="1" applyFill="1" applyBorder="1"/>
    <xf numFmtId="164" fontId="0" fillId="2" borderId="86" xfId="1" applyNumberFormat="1" applyFont="1" applyFill="1" applyBorder="1"/>
    <xf numFmtId="164" fontId="0" fillId="2" borderId="93" xfId="1" applyNumberFormat="1" applyFont="1" applyFill="1" applyBorder="1"/>
    <xf numFmtId="0" fontId="2" fillId="2" borderId="94" xfId="0" applyFont="1" applyFill="1" applyBorder="1"/>
    <xf numFmtId="0" fontId="2" fillId="2" borderId="94" xfId="0" applyFont="1" applyFill="1" applyBorder="1" applyAlignment="1">
      <alignment horizontal="right"/>
    </xf>
    <xf numFmtId="0" fontId="0" fillId="2" borderId="89" xfId="0" applyFill="1" applyBorder="1"/>
    <xf numFmtId="164" fontId="0" fillId="2" borderId="89" xfId="0" applyNumberFormat="1" applyFill="1" applyBorder="1"/>
    <xf numFmtId="164" fontId="0" fillId="2" borderId="6" xfId="0" applyNumberFormat="1" applyFill="1" applyBorder="1"/>
    <xf numFmtId="0" fontId="0" fillId="2" borderId="15" xfId="0" applyFill="1" applyBorder="1"/>
    <xf numFmtId="164" fontId="0" fillId="2" borderId="15" xfId="0" applyNumberFormat="1" applyFill="1" applyBorder="1"/>
    <xf numFmtId="0" fontId="0" fillId="0" borderId="68" xfId="0" applyBorder="1"/>
    <xf numFmtId="3" fontId="0" fillId="0" borderId="68" xfId="0" applyNumberFormat="1" applyBorder="1"/>
    <xf numFmtId="0" fontId="2" fillId="0" borderId="68" xfId="0" applyFont="1" applyBorder="1"/>
    <xf numFmtId="3" fontId="2" fillId="0" borderId="68" xfId="0" applyNumberFormat="1" applyFont="1" applyBorder="1"/>
    <xf numFmtId="1" fontId="0" fillId="0" borderId="0" xfId="0" applyNumberFormat="1"/>
    <xf numFmtId="0" fontId="2" fillId="0" borderId="69" xfId="0" applyFont="1" applyBorder="1"/>
    <xf numFmtId="0" fontId="0" fillId="0" borderId="70" xfId="0" applyBorder="1"/>
    <xf numFmtId="164" fontId="0" fillId="0" borderId="70" xfId="0" applyNumberFormat="1" applyBorder="1"/>
    <xf numFmtId="0" fontId="0" fillId="0" borderId="71" xfId="0" applyBorder="1"/>
    <xf numFmtId="164" fontId="0" fillId="0" borderId="71" xfId="0" applyNumberFormat="1" applyBorder="1"/>
    <xf numFmtId="0" fontId="0" fillId="0" borderId="69" xfId="0" applyBorder="1"/>
    <xf numFmtId="164" fontId="0" fillId="0" borderId="69" xfId="0" applyNumberFormat="1" applyBorder="1"/>
    <xf numFmtId="3" fontId="0" fillId="0" borderId="69" xfId="0" applyNumberFormat="1" applyBorder="1"/>
    <xf numFmtId="3" fontId="0" fillId="0" borderId="70" xfId="0" applyNumberFormat="1" applyBorder="1"/>
    <xf numFmtId="3" fontId="0" fillId="0" borderId="71" xfId="0" applyNumberFormat="1" applyBorder="1"/>
    <xf numFmtId="3" fontId="0" fillId="0" borderId="69" xfId="0" applyNumberFormat="1" applyBorder="1" applyProtection="1">
      <protection hidden="1"/>
    </xf>
    <xf numFmtId="3" fontId="0" fillId="0" borderId="70" xfId="0" applyNumberFormat="1" applyBorder="1" applyProtection="1">
      <protection hidden="1"/>
    </xf>
    <xf numFmtId="3" fontId="0" fillId="0" borderId="71" xfId="0" applyNumberFormat="1" applyBorder="1" applyProtection="1">
      <protection hidden="1"/>
    </xf>
    <xf numFmtId="164" fontId="0" fillId="0" borderId="69" xfId="0" applyNumberFormat="1" applyBorder="1" applyProtection="1">
      <protection hidden="1"/>
    </xf>
    <xf numFmtId="164" fontId="0" fillId="0" borderId="70" xfId="0" applyNumberFormat="1" applyBorder="1" applyProtection="1">
      <protection hidden="1"/>
    </xf>
    <xf numFmtId="164" fontId="0" fillId="0" borderId="71" xfId="0" applyNumberFormat="1" applyBorder="1" applyProtection="1">
      <protection hidden="1"/>
    </xf>
    <xf numFmtId="0" fontId="2" fillId="0" borderId="0" xfId="0" applyFont="1" applyAlignment="1" applyProtection="1">
      <alignment horizontal="center" vertical="center"/>
      <protection hidden="1"/>
    </xf>
    <xf numFmtId="3" fontId="2" fillId="0" borderId="69" xfId="0" applyNumberFormat="1" applyFont="1" applyBorder="1" applyAlignment="1" applyProtection="1">
      <alignment horizontal="right"/>
      <protection hidden="1"/>
    </xf>
    <xf numFmtId="3" fontId="0" fillId="0" borderId="70" xfId="0" applyNumberFormat="1" applyBorder="1" applyAlignment="1" applyProtection="1">
      <alignment horizontal="right"/>
      <protection hidden="1"/>
    </xf>
    <xf numFmtId="0" fontId="4" fillId="0" borderId="70" xfId="0" applyFont="1" applyBorder="1" applyAlignment="1" applyProtection="1">
      <alignment horizontal="left" indent="1"/>
      <protection hidden="1"/>
    </xf>
    <xf numFmtId="0" fontId="4" fillId="0" borderId="70" xfId="0" applyFont="1" applyBorder="1" applyProtection="1">
      <protection hidden="1"/>
    </xf>
    <xf numFmtId="0" fontId="0" fillId="0" borderId="71" xfId="0" applyBorder="1" applyAlignment="1" applyProtection="1">
      <alignment horizontal="left" indent="1"/>
      <protection hidden="1"/>
    </xf>
    <xf numFmtId="3" fontId="0" fillId="0" borderId="71" xfId="0" applyNumberFormat="1" applyBorder="1" applyAlignment="1" applyProtection="1">
      <alignment horizontal="right"/>
      <protection hidden="1"/>
    </xf>
    <xf numFmtId="0" fontId="0" fillId="0" borderId="68" xfId="0" applyBorder="1" applyProtection="1">
      <protection hidden="1"/>
    </xf>
    <xf numFmtId="3" fontId="0" fillId="0" borderId="68" xfId="0" applyNumberFormat="1" applyBorder="1" applyAlignment="1" applyProtection="1">
      <alignment horizontal="right"/>
      <protection hidden="1"/>
    </xf>
    <xf numFmtId="164" fontId="0" fillId="0" borderId="68" xfId="0" applyNumberFormat="1" applyBorder="1"/>
    <xf numFmtId="3" fontId="0" fillId="0" borderId="69" xfId="0" applyNumberFormat="1" applyBorder="1" applyAlignment="1" applyProtection="1">
      <alignment horizontal="right"/>
      <protection hidden="1"/>
    </xf>
    <xf numFmtId="0" fontId="4" fillId="0" borderId="71" xfId="0" applyFont="1" applyBorder="1" applyProtection="1">
      <protection hidden="1"/>
    </xf>
    <xf numFmtId="0" fontId="0" fillId="6" borderId="0" xfId="0" applyFill="1"/>
    <xf numFmtId="0" fontId="27" fillId="0" borderId="0" xfId="0" applyFont="1" applyAlignment="1" applyProtection="1">
      <alignment horizontal="left" vertical="center"/>
      <protection hidden="1"/>
    </xf>
    <xf numFmtId="0" fontId="29" fillId="6" borderId="95" xfId="0" applyFont="1" applyFill="1" applyBorder="1" applyAlignment="1">
      <alignment vertical="top"/>
    </xf>
    <xf numFmtId="0" fontId="24" fillId="0" borderId="0" xfId="0" applyFont="1"/>
    <xf numFmtId="0" fontId="24" fillId="0" borderId="0" xfId="0" applyFont="1" applyAlignment="1" applyProtection="1">
      <alignment horizontal="left" vertical="center"/>
      <protection hidden="1"/>
    </xf>
    <xf numFmtId="0" fontId="30" fillId="2" borderId="0" xfId="0" applyFont="1" applyFill="1"/>
    <xf numFmtId="0" fontId="2" fillId="0" borderId="96" xfId="0" applyFont="1" applyBorder="1" applyAlignment="1" applyProtection="1">
      <alignment horizontal="center" wrapText="1"/>
      <protection hidden="1"/>
    </xf>
    <xf numFmtId="0" fontId="2" fillId="0" borderId="96" xfId="0" applyFont="1" applyBorder="1" applyAlignment="1" applyProtection="1">
      <alignment wrapText="1"/>
      <protection hidden="1"/>
    </xf>
    <xf numFmtId="0" fontId="2" fillId="0" borderId="97" xfId="0" applyFont="1" applyBorder="1" applyAlignment="1" applyProtection="1">
      <alignment wrapText="1"/>
      <protection hidden="1"/>
    </xf>
    <xf numFmtId="164" fontId="2" fillId="0" borderId="75" xfId="0" applyNumberFormat="1" applyFont="1" applyBorder="1" applyProtection="1">
      <protection hidden="1"/>
    </xf>
    <xf numFmtId="164" fontId="0" fillId="0" borderId="68" xfId="0" applyNumberFormat="1" applyBorder="1" applyProtection="1">
      <protection hidden="1"/>
    </xf>
    <xf numFmtId="164" fontId="0" fillId="0" borderId="98" xfId="0" applyNumberFormat="1" applyBorder="1" applyProtection="1">
      <protection hidden="1"/>
    </xf>
    <xf numFmtId="164" fontId="2" fillId="0" borderId="66" xfId="0" applyNumberFormat="1" applyFont="1" applyBorder="1" applyProtection="1">
      <protection hidden="1"/>
    </xf>
    <xf numFmtId="164" fontId="0" fillId="0" borderId="99" xfId="0" applyNumberFormat="1" applyBorder="1" applyProtection="1">
      <protection hidden="1"/>
    </xf>
    <xf numFmtId="164" fontId="0" fillId="0" borderId="51" xfId="0" applyNumberFormat="1" applyBorder="1" applyAlignment="1" applyProtection="1">
      <alignment horizontal="left" indent="1"/>
      <protection hidden="1"/>
    </xf>
    <xf numFmtId="164" fontId="4" fillId="0" borderId="51" xfId="0" applyNumberFormat="1" applyFont="1" applyBorder="1" applyAlignment="1" applyProtection="1">
      <alignment horizontal="left" indent="1"/>
      <protection hidden="1"/>
    </xf>
    <xf numFmtId="164" fontId="4" fillId="0" borderId="70" xfId="0" applyNumberFormat="1" applyFont="1" applyBorder="1" applyProtection="1">
      <protection hidden="1"/>
    </xf>
    <xf numFmtId="164" fontId="2" fillId="0" borderId="51" xfId="0" applyNumberFormat="1" applyFont="1" applyBorder="1" applyProtection="1">
      <protection hidden="1"/>
    </xf>
    <xf numFmtId="164" fontId="0" fillId="0" borderId="52" xfId="0" applyNumberFormat="1" applyBorder="1" applyAlignment="1" applyProtection="1">
      <alignment horizontal="left" indent="1"/>
      <protection hidden="1"/>
    </xf>
    <xf numFmtId="164" fontId="0" fillId="0" borderId="100" xfId="0" applyNumberFormat="1" applyBorder="1" applyProtection="1">
      <protection hidden="1"/>
    </xf>
    <xf numFmtId="164" fontId="0" fillId="0" borderId="101" xfId="0" applyNumberFormat="1" applyBorder="1" applyProtection="1">
      <protection hidden="1"/>
    </xf>
    <xf numFmtId="164" fontId="4" fillId="0" borderId="70" xfId="0" applyNumberFormat="1" applyFont="1" applyBorder="1" applyAlignment="1" applyProtection="1">
      <alignment horizontal="left" indent="1"/>
      <protection hidden="1"/>
    </xf>
    <xf numFmtId="0" fontId="2" fillId="0" borderId="88" xfId="0" applyFont="1" applyBorder="1" applyAlignment="1" applyProtection="1">
      <alignment horizontal="center" vertical="center"/>
      <protection hidden="1"/>
    </xf>
    <xf numFmtId="0" fontId="2" fillId="0" borderId="86" xfId="0" applyFont="1" applyBorder="1" applyAlignment="1" applyProtection="1">
      <alignment horizontal="center" vertical="center"/>
      <protection hidden="1"/>
    </xf>
    <xf numFmtId="0" fontId="4" fillId="0" borderId="86" xfId="0" applyFont="1" applyBorder="1" applyProtection="1">
      <protection hidden="1"/>
    </xf>
    <xf numFmtId="0" fontId="2" fillId="0" borderId="87" xfId="0" applyFont="1" applyBorder="1" applyAlignment="1" applyProtection="1">
      <alignment horizontal="center" vertical="center"/>
      <protection hidden="1"/>
    </xf>
    <xf numFmtId="0" fontId="2" fillId="2" borderId="86" xfId="0" applyFont="1" applyFill="1" applyBorder="1" applyAlignment="1" applyProtection="1">
      <alignment horizontal="center" vertical="center"/>
      <protection hidden="1"/>
    </xf>
    <xf numFmtId="0" fontId="2" fillId="2" borderId="86" xfId="0" applyFont="1" applyFill="1" applyBorder="1" applyProtection="1">
      <protection hidden="1"/>
    </xf>
    <xf numFmtId="0" fontId="2" fillId="0" borderId="59" xfId="0" applyFont="1" applyBorder="1" applyAlignment="1" applyProtection="1">
      <alignment horizontal="right"/>
      <protection hidden="1"/>
    </xf>
    <xf numFmtId="0" fontId="2" fillId="2" borderId="64" xfId="0" applyFont="1" applyFill="1" applyBorder="1" applyAlignment="1" applyProtection="1">
      <alignment horizontal="right"/>
      <protection hidden="1"/>
    </xf>
    <xf numFmtId="0" fontId="13" fillId="2" borderId="0" xfId="0" applyFont="1" applyFill="1" applyProtection="1">
      <protection hidden="1"/>
    </xf>
    <xf numFmtId="3" fontId="0" fillId="0" borderId="69" xfId="1" applyNumberFormat="1" applyFont="1" applyFill="1" applyBorder="1" applyAlignment="1" applyProtection="1">
      <alignment horizontal="right"/>
      <protection hidden="1"/>
    </xf>
    <xf numFmtId="3" fontId="0" fillId="0" borderId="70" xfId="1" applyNumberFormat="1" applyFont="1" applyFill="1" applyBorder="1" applyAlignment="1" applyProtection="1">
      <alignment horizontal="right"/>
      <protection hidden="1"/>
    </xf>
    <xf numFmtId="3" fontId="0" fillId="0" borderId="71" xfId="1" applyNumberFormat="1" applyFont="1" applyFill="1" applyBorder="1" applyAlignment="1" applyProtection="1">
      <alignment horizontal="right"/>
      <protection hidden="1"/>
    </xf>
    <xf numFmtId="0" fontId="2" fillId="0" borderId="69" xfId="0" applyFont="1" applyBorder="1" applyAlignment="1">
      <alignment wrapText="1"/>
    </xf>
    <xf numFmtId="0" fontId="0" fillId="0" borderId="69" xfId="0" applyBorder="1" applyAlignment="1">
      <alignment wrapText="1"/>
    </xf>
    <xf numFmtId="0" fontId="2" fillId="2" borderId="48" xfId="0" applyFont="1" applyFill="1" applyBorder="1" applyProtection="1">
      <protection hidden="1"/>
    </xf>
    <xf numFmtId="0" fontId="2" fillId="2" borderId="49" xfId="0" applyFont="1" applyFill="1" applyBorder="1" applyProtection="1">
      <protection hidden="1"/>
    </xf>
    <xf numFmtId="0" fontId="2" fillId="2" borderId="14" xfId="0" applyFont="1" applyFill="1" applyBorder="1"/>
    <xf numFmtId="0" fontId="2" fillId="2" borderId="14" xfId="0" applyFont="1" applyFill="1" applyBorder="1" applyAlignment="1">
      <alignment horizontal="right"/>
    </xf>
    <xf numFmtId="164" fontId="0" fillId="2" borderId="6" xfId="1" applyNumberFormat="1" applyFont="1" applyFill="1" applyBorder="1"/>
    <xf numFmtId="164" fontId="0" fillId="2" borderId="15" xfId="1" applyNumberFormat="1" applyFont="1" applyFill="1" applyBorder="1"/>
    <xf numFmtId="0" fontId="0" fillId="2" borderId="14" xfId="0" applyFill="1" applyBorder="1"/>
    <xf numFmtId="164" fontId="0" fillId="2" borderId="14" xfId="0" applyNumberFormat="1" applyFill="1" applyBorder="1"/>
    <xf numFmtId="164" fontId="0" fillId="2" borderId="89" xfId="0" applyNumberFormat="1" applyFill="1" applyBorder="1" applyProtection="1">
      <protection hidden="1"/>
    </xf>
    <xf numFmtId="164" fontId="0" fillId="2" borderId="6" xfId="0" applyNumberFormat="1" applyFill="1" applyBorder="1" applyProtection="1">
      <protection hidden="1"/>
    </xf>
    <xf numFmtId="164" fontId="0" fillId="2" borderId="15" xfId="0" applyNumberFormat="1" applyFill="1" applyBorder="1" applyProtection="1">
      <protection hidden="1"/>
    </xf>
    <xf numFmtId="164" fontId="0" fillId="2" borderId="70" xfId="0" applyNumberFormat="1" applyFill="1" applyBorder="1" applyProtection="1">
      <protection hidden="1"/>
    </xf>
    <xf numFmtId="0" fontId="0" fillId="0" borderId="59" xfId="0" applyBorder="1"/>
    <xf numFmtId="0" fontId="2" fillId="0" borderId="71" xfId="0" applyFont="1" applyBorder="1"/>
    <xf numFmtId="164" fontId="2" fillId="0" borderId="71" xfId="0" applyNumberFormat="1" applyFont="1" applyBorder="1"/>
    <xf numFmtId="0" fontId="2" fillId="0" borderId="70" xfId="0" applyFont="1" applyBorder="1"/>
    <xf numFmtId="164" fontId="2" fillId="0" borderId="70" xfId="0" applyNumberFormat="1" applyFont="1" applyBorder="1"/>
    <xf numFmtId="0" fontId="2" fillId="0" borderId="69" xfId="0" applyFont="1" applyBorder="1" applyAlignment="1">
      <alignment horizontal="center" vertical="center" wrapText="1"/>
    </xf>
    <xf numFmtId="3" fontId="0" fillId="0" borderId="70" xfId="1" applyNumberFormat="1" applyFont="1" applyFill="1" applyBorder="1" applyAlignment="1" applyProtection="1">
      <protection hidden="1"/>
    </xf>
    <xf numFmtId="3" fontId="0" fillId="0" borderId="71" xfId="1" applyNumberFormat="1" applyFont="1" applyFill="1" applyBorder="1" applyAlignment="1" applyProtection="1">
      <protection hidden="1"/>
    </xf>
    <xf numFmtId="0" fontId="2" fillId="0" borderId="16" xfId="0" applyFont="1" applyBorder="1" applyAlignment="1" applyProtection="1">
      <alignment horizontal="right"/>
      <protection hidden="1"/>
    </xf>
    <xf numFmtId="3" fontId="2" fillId="0" borderId="71" xfId="0" applyNumberFormat="1" applyFont="1" applyBorder="1"/>
    <xf numFmtId="164" fontId="8" fillId="0" borderId="0" xfId="0" applyNumberFormat="1" applyFont="1" applyProtection="1">
      <protection hidden="1"/>
    </xf>
    <xf numFmtId="164" fontId="8" fillId="0" borderId="47" xfId="0" applyNumberFormat="1" applyFont="1" applyBorder="1" applyProtection="1">
      <protection hidden="1"/>
    </xf>
    <xf numFmtId="164" fontId="2" fillId="0" borderId="0" xfId="0" applyNumberFormat="1" applyFont="1"/>
    <xf numFmtId="0" fontId="0" fillId="2" borderId="60" xfId="0" applyFill="1" applyBorder="1" applyProtection="1">
      <protection hidden="1"/>
    </xf>
    <xf numFmtId="0" fontId="0" fillId="0" borderId="55" xfId="0" applyBorder="1" applyAlignment="1" applyProtection="1">
      <alignment horizontal="center" vertical="center"/>
      <protection hidden="1"/>
    </xf>
    <xf numFmtId="0" fontId="2" fillId="0" borderId="21" xfId="0" applyFont="1" applyBorder="1" applyAlignment="1" applyProtection="1">
      <alignment wrapText="1"/>
      <protection hidden="1"/>
    </xf>
    <xf numFmtId="0" fontId="3" fillId="0" borderId="0" xfId="0" applyFont="1" applyAlignment="1">
      <alignment horizontal="left" vertical="top" wrapText="1"/>
    </xf>
    <xf numFmtId="0" fontId="0" fillId="2" borderId="0" xfId="0" applyFill="1" applyAlignment="1" applyProtection="1">
      <alignment horizontal="left"/>
      <protection hidden="1"/>
    </xf>
    <xf numFmtId="0" fontId="2" fillId="3" borderId="5" xfId="0" applyFont="1" applyFill="1" applyBorder="1" applyAlignment="1" applyProtection="1">
      <alignment horizontal="center"/>
      <protection hidden="1"/>
    </xf>
    <xf numFmtId="0" fontId="7" fillId="2" borderId="21" xfId="0" applyFont="1" applyFill="1" applyBorder="1" applyAlignment="1" applyProtection="1">
      <alignment horizontal="center" vertical="center"/>
      <protection hidden="1"/>
    </xf>
    <xf numFmtId="0" fontId="7" fillId="2" borderId="18" xfId="0" applyFont="1" applyFill="1" applyBorder="1" applyAlignment="1" applyProtection="1">
      <alignment horizontal="center" vertical="center"/>
      <protection hidden="1"/>
    </xf>
    <xf numFmtId="0" fontId="2" fillId="3" borderId="8" xfId="0" applyFont="1" applyFill="1" applyBorder="1" applyAlignment="1" applyProtection="1">
      <alignment horizontal="center"/>
      <protection hidden="1"/>
    </xf>
    <xf numFmtId="0" fontId="7" fillId="3" borderId="17" xfId="0" applyFont="1" applyFill="1" applyBorder="1" applyAlignment="1" applyProtection="1">
      <alignment horizontal="center" vertical="center"/>
      <protection hidden="1"/>
    </xf>
    <xf numFmtId="0" fontId="7" fillId="3" borderId="16" xfId="0" applyFont="1" applyFill="1" applyBorder="1" applyAlignment="1" applyProtection="1">
      <alignment horizontal="center" vertical="center"/>
      <protection hidden="1"/>
    </xf>
    <xf numFmtId="0" fontId="2" fillId="3" borderId="77" xfId="0" applyFont="1" applyFill="1" applyBorder="1" applyAlignment="1" applyProtection="1">
      <alignment horizontal="center"/>
      <protection hidden="1"/>
    </xf>
    <xf numFmtId="0" fontId="2" fillId="3" borderId="78" xfId="0" applyFont="1" applyFill="1" applyBorder="1" applyAlignment="1" applyProtection="1">
      <alignment horizontal="center"/>
      <protection hidden="1"/>
    </xf>
    <xf numFmtId="0" fontId="2" fillId="3" borderId="79" xfId="0" applyFont="1" applyFill="1" applyBorder="1" applyAlignment="1" applyProtection="1">
      <alignment horizontal="center"/>
      <protection hidden="1"/>
    </xf>
    <xf numFmtId="0" fontId="2" fillId="3" borderId="12" xfId="0" applyFont="1" applyFill="1" applyBorder="1" applyAlignment="1" applyProtection="1">
      <alignment horizontal="center"/>
      <protection hidden="1"/>
    </xf>
    <xf numFmtId="0" fontId="2" fillId="2" borderId="33" xfId="0" applyFont="1" applyFill="1" applyBorder="1" applyAlignment="1" applyProtection="1">
      <alignment horizontal="center" vertical="center" wrapText="1"/>
      <protection hidden="1"/>
    </xf>
    <xf numFmtId="0" fontId="7" fillId="3" borderId="25" xfId="0" applyFont="1" applyFill="1" applyBorder="1" applyAlignment="1" applyProtection="1">
      <alignment horizontal="center" vertical="center"/>
      <protection hidden="1"/>
    </xf>
    <xf numFmtId="0" fontId="7" fillId="2" borderId="23" xfId="0" applyFont="1" applyFill="1" applyBorder="1" applyAlignment="1" applyProtection="1">
      <alignment horizontal="center" vertical="center"/>
      <protection hidden="1"/>
    </xf>
    <xf numFmtId="0" fontId="7" fillId="2" borderId="20" xfId="0" applyFont="1" applyFill="1" applyBorder="1" applyAlignment="1" applyProtection="1">
      <alignment horizontal="center" vertical="center"/>
      <protection hidden="1"/>
    </xf>
    <xf numFmtId="0" fontId="2" fillId="2" borderId="1" xfId="0" applyFont="1" applyFill="1" applyBorder="1" applyAlignment="1" applyProtection="1">
      <alignment horizontal="center" vertical="center" wrapText="1"/>
      <protection hidden="1"/>
    </xf>
    <xf numFmtId="0" fontId="2" fillId="2" borderId="2" xfId="0" applyFont="1" applyFill="1" applyBorder="1" applyAlignment="1" applyProtection="1">
      <alignment horizontal="center" vertical="center" wrapText="1"/>
      <protection hidden="1"/>
    </xf>
    <xf numFmtId="0" fontId="7" fillId="3" borderId="21" xfId="0" applyFont="1" applyFill="1" applyBorder="1" applyAlignment="1" applyProtection="1">
      <alignment horizontal="center" vertical="center" wrapText="1"/>
      <protection hidden="1"/>
    </xf>
    <xf numFmtId="0" fontId="7" fillId="3" borderId="18" xfId="0" applyFont="1" applyFill="1" applyBorder="1" applyAlignment="1" applyProtection="1">
      <alignment horizontal="center" vertical="center" wrapText="1"/>
      <protection hidden="1"/>
    </xf>
    <xf numFmtId="0" fontId="7" fillId="3" borderId="22" xfId="0" applyFont="1" applyFill="1" applyBorder="1" applyAlignment="1" applyProtection="1">
      <alignment horizontal="center" vertical="center" wrapText="1"/>
      <protection hidden="1"/>
    </xf>
    <xf numFmtId="0" fontId="7" fillId="3" borderId="19" xfId="0" applyFont="1" applyFill="1" applyBorder="1" applyAlignment="1" applyProtection="1">
      <alignment horizontal="center" vertical="center" wrapText="1"/>
      <protection hidden="1"/>
    </xf>
    <xf numFmtId="0" fontId="7" fillId="2" borderId="17" xfId="0" applyFont="1" applyFill="1" applyBorder="1" applyAlignment="1" applyProtection="1">
      <alignment horizontal="center" vertical="center"/>
      <protection hidden="1"/>
    </xf>
    <xf numFmtId="0" fontId="7" fillId="2" borderId="16" xfId="0" applyFont="1" applyFill="1" applyBorder="1" applyAlignment="1" applyProtection="1">
      <alignment horizontal="center" vertical="center"/>
      <protection hidden="1"/>
    </xf>
    <xf numFmtId="0" fontId="7" fillId="2" borderId="22" xfId="0" applyFont="1" applyFill="1" applyBorder="1" applyAlignment="1" applyProtection="1">
      <alignment horizontal="center" vertical="center"/>
      <protection hidden="1"/>
    </xf>
    <xf numFmtId="0" fontId="7" fillId="2" borderId="19" xfId="0" applyFont="1" applyFill="1" applyBorder="1" applyAlignment="1" applyProtection="1">
      <alignment horizontal="center" vertical="center"/>
      <protection hidden="1"/>
    </xf>
    <xf numFmtId="0" fontId="2" fillId="3" borderId="31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32" xfId="0" applyFont="1" applyFill="1" applyBorder="1" applyAlignment="1">
      <alignment horizontal="center"/>
    </xf>
    <xf numFmtId="0" fontId="7" fillId="3" borderId="38" xfId="0" applyFont="1" applyFill="1" applyBorder="1" applyAlignment="1">
      <alignment horizontal="center" vertical="center" wrapText="1"/>
    </xf>
    <xf numFmtId="0" fontId="7" fillId="3" borderId="29" xfId="0" applyFont="1" applyFill="1" applyBorder="1" applyAlignment="1">
      <alignment horizontal="center" vertical="center" wrapText="1"/>
    </xf>
    <xf numFmtId="0" fontId="7" fillId="3" borderId="39" xfId="0" applyFont="1" applyFill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center" vertical="center"/>
    </xf>
    <xf numFmtId="0" fontId="7" fillId="3" borderId="40" xfId="0" applyFont="1" applyFill="1" applyBorder="1" applyAlignment="1">
      <alignment horizontal="center" vertical="center" wrapText="1"/>
    </xf>
    <xf numFmtId="0" fontId="7" fillId="3" borderId="30" xfId="0" applyFont="1" applyFill="1" applyBorder="1" applyAlignment="1">
      <alignment horizontal="center" vertical="center"/>
    </xf>
    <xf numFmtId="0" fontId="0" fillId="3" borderId="31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7" fillId="3" borderId="17" xfId="0" applyFont="1" applyFill="1" applyBorder="1" applyAlignment="1">
      <alignment horizontal="center" vertical="center"/>
    </xf>
    <xf numFmtId="0" fontId="7" fillId="3" borderId="16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center" vertical="center" wrapText="1"/>
    </xf>
    <xf numFmtId="0" fontId="7" fillId="3" borderId="25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2" fillId="2" borderId="21" xfId="0" applyFont="1" applyFill="1" applyBorder="1" applyAlignment="1">
      <alignment horizontal="center"/>
    </xf>
    <xf numFmtId="0" fontId="2" fillId="2" borderId="46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0" fontId="24" fillId="2" borderId="0" xfId="0" applyFont="1" applyFill="1" applyAlignment="1" applyProtection="1">
      <alignment horizontal="left"/>
      <protection hidden="1"/>
    </xf>
    <xf numFmtId="0" fontId="4" fillId="2" borderId="0" xfId="0" applyFont="1" applyFill="1" applyAlignment="1" applyProtection="1">
      <alignment horizontal="left" vertical="center" wrapText="1"/>
      <protection hidden="1"/>
    </xf>
    <xf numFmtId="0" fontId="2" fillId="4" borderId="68" xfId="0" applyFont="1" applyFill="1" applyBorder="1" applyAlignment="1" applyProtection="1">
      <alignment horizontal="right" wrapText="1"/>
      <protection hidden="1"/>
    </xf>
    <xf numFmtId="0" fontId="2" fillId="0" borderId="58" xfId="0" applyFont="1" applyBorder="1" applyAlignment="1" applyProtection="1">
      <alignment horizontal="center"/>
      <protection hidden="1"/>
    </xf>
    <xf numFmtId="0" fontId="2" fillId="0" borderId="48" xfId="0" applyFont="1" applyBorder="1" applyAlignment="1" applyProtection="1">
      <alignment horizontal="center"/>
      <protection hidden="1"/>
    </xf>
    <xf numFmtId="0" fontId="2" fillId="0" borderId="21" xfId="0" applyFont="1" applyBorder="1" applyAlignment="1" applyProtection="1">
      <alignment horizontal="center"/>
      <protection hidden="1"/>
    </xf>
    <xf numFmtId="0" fontId="2" fillId="0" borderId="46" xfId="0" applyFont="1" applyBorder="1" applyAlignment="1" applyProtection="1">
      <alignment horizontal="center"/>
      <protection hidden="1"/>
    </xf>
    <xf numFmtId="0" fontId="12" fillId="2" borderId="0" xfId="0" applyFont="1" applyFill="1" applyAlignment="1" applyProtection="1">
      <alignment horizontal="left" vertical="center"/>
      <protection hidden="1"/>
    </xf>
    <xf numFmtId="0" fontId="2" fillId="4" borderId="68" xfId="0" applyFont="1" applyFill="1" applyBorder="1" applyAlignment="1" applyProtection="1">
      <alignment horizontal="right"/>
      <protection hidden="1"/>
    </xf>
    <xf numFmtId="0" fontId="4" fillId="2" borderId="0" xfId="0" applyFont="1" applyFill="1" applyAlignment="1" applyProtection="1">
      <alignment vertical="center" wrapText="1"/>
      <protection hidden="1"/>
    </xf>
    <xf numFmtId="0" fontId="0" fillId="2" borderId="0" xfId="0" applyFill="1" applyAlignment="1" applyProtection="1">
      <alignment vertical="center" wrapText="1"/>
      <protection hidden="1"/>
    </xf>
    <xf numFmtId="0" fontId="0" fillId="2" borderId="0" xfId="0" applyFill="1" applyAlignment="1" applyProtection="1">
      <alignment horizontal="left" vertical="center" wrapText="1"/>
      <protection hidden="1"/>
    </xf>
    <xf numFmtId="0" fontId="2" fillId="0" borderId="63" xfId="0" applyFont="1" applyBorder="1" applyAlignment="1" applyProtection="1">
      <alignment horizontal="center" vertical="center"/>
      <protection hidden="1"/>
    </xf>
    <xf numFmtId="0" fontId="2" fillId="0" borderId="22" xfId="0" applyFont="1" applyBorder="1" applyAlignment="1" applyProtection="1">
      <alignment horizontal="center" vertical="center"/>
      <protection hidden="1"/>
    </xf>
    <xf numFmtId="0" fontId="2" fillId="0" borderId="57" xfId="0" applyFont="1" applyBorder="1" applyAlignment="1" applyProtection="1">
      <alignment horizontal="center" vertical="center"/>
      <protection hidden="1"/>
    </xf>
    <xf numFmtId="0" fontId="2" fillId="0" borderId="59" xfId="0" applyFont="1" applyBorder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center" vertical="center"/>
      <protection hidden="1"/>
    </xf>
    <xf numFmtId="0" fontId="2" fillId="0" borderId="23" xfId="0" applyFont="1" applyBorder="1" applyAlignment="1" applyProtection="1">
      <alignment horizontal="center" vertical="center"/>
      <protection hidden="1"/>
    </xf>
    <xf numFmtId="0" fontId="2" fillId="0" borderId="11" xfId="0" applyFont="1" applyBorder="1" applyAlignment="1" applyProtection="1">
      <alignment horizontal="center" vertical="center"/>
      <protection hidden="1"/>
    </xf>
    <xf numFmtId="0" fontId="2" fillId="0" borderId="59" xfId="0" applyFont="1" applyBorder="1" applyAlignment="1" applyProtection="1">
      <alignment horizontal="center" vertical="center" wrapText="1"/>
      <protection hidden="1"/>
    </xf>
    <xf numFmtId="0" fontId="2" fillId="0" borderId="0" xfId="0" applyFont="1" applyAlignment="1" applyProtection="1">
      <alignment horizontal="center" vertical="center" wrapText="1"/>
      <protection hidden="1"/>
    </xf>
    <xf numFmtId="0" fontId="2" fillId="0" borderId="55" xfId="0" applyFont="1" applyBorder="1" applyAlignment="1" applyProtection="1">
      <alignment horizontal="center" vertical="center"/>
      <protection hidden="1"/>
    </xf>
    <xf numFmtId="0" fontId="2" fillId="0" borderId="63" xfId="0" applyFont="1" applyBorder="1" applyAlignment="1" applyProtection="1">
      <alignment horizontal="center" vertical="center" wrapText="1"/>
      <protection hidden="1"/>
    </xf>
    <xf numFmtId="164" fontId="24" fillId="2" borderId="0" xfId="1" applyNumberFormat="1" applyFont="1" applyFill="1" applyAlignment="1" applyProtection="1">
      <alignment horizontal="left"/>
      <protection hidden="1"/>
    </xf>
    <xf numFmtId="164" fontId="24" fillId="2" borderId="0" xfId="1" applyNumberFormat="1" applyFont="1" applyFill="1" applyAlignment="1" applyProtection="1">
      <alignment horizontal="center"/>
      <protection hidden="1"/>
    </xf>
    <xf numFmtId="0" fontId="2" fillId="2" borderId="0" xfId="0" applyFont="1" applyFill="1" applyAlignment="1" applyProtection="1">
      <alignment horizontal="center"/>
      <protection hidden="1"/>
    </xf>
    <xf numFmtId="0" fontId="4" fillId="2" borderId="0" xfId="0" applyFont="1" applyFill="1" applyAlignment="1" applyProtection="1">
      <alignment horizontal="left" wrapText="1"/>
      <protection hidden="1"/>
    </xf>
    <xf numFmtId="0" fontId="17" fillId="2" borderId="0" xfId="0" applyFont="1" applyFill="1" applyAlignment="1" applyProtection="1">
      <alignment horizontal="center"/>
      <protection hidden="1"/>
    </xf>
    <xf numFmtId="0" fontId="4" fillId="2" borderId="0" xfId="0" applyFont="1" applyFill="1" applyAlignment="1" applyProtection="1">
      <alignment horizontal="left"/>
      <protection hidden="1"/>
    </xf>
    <xf numFmtId="0" fontId="2" fillId="0" borderId="69" xfId="0" applyFont="1" applyBorder="1" applyAlignment="1">
      <alignment wrapText="1"/>
    </xf>
    <xf numFmtId="0" fontId="0" fillId="0" borderId="69" xfId="0" applyBorder="1" applyAlignment="1">
      <alignment wrapText="1"/>
    </xf>
    <xf numFmtId="0" fontId="0" fillId="0" borderId="58" xfId="0" applyBorder="1" applyAlignment="1" applyProtection="1">
      <alignment horizontal="center"/>
      <protection hidden="1"/>
    </xf>
    <xf numFmtId="0" fontId="0" fillId="0" borderId="62" xfId="0" applyBorder="1" applyAlignment="1" applyProtection="1">
      <alignment horizontal="center"/>
      <protection hidden="1"/>
    </xf>
    <xf numFmtId="0" fontId="2" fillId="0" borderId="69" xfId="0" applyFont="1" applyBorder="1" applyAlignment="1" applyProtection="1">
      <alignment horizontal="center"/>
      <protection hidden="1"/>
    </xf>
    <xf numFmtId="0" fontId="19" fillId="0" borderId="0" xfId="0" applyFont="1" applyAlignment="1">
      <alignment horizontal="left" vertical="top" wrapText="1"/>
    </xf>
    <xf numFmtId="0" fontId="31" fillId="0" borderId="0" xfId="0" applyFont="1" applyAlignment="1">
      <alignment horizontal="left" vertical="top" wrapText="1"/>
    </xf>
    <xf numFmtId="0" fontId="2" fillId="2" borderId="0" xfId="0" applyFont="1" applyFill="1" applyAlignment="1" applyProtection="1">
      <protection hidden="1"/>
    </xf>
  </cellXfs>
  <cellStyles count="176">
    <cellStyle name="Comma" xfId="175" builtinId="3"/>
    <cellStyle name="Comma 2" xfId="7" xr:uid="{00000000-0005-0000-0000-000001000000}"/>
    <cellStyle name="Comma 2 2" xfId="19" xr:uid="{00000000-0005-0000-0000-000002000000}"/>
    <cellStyle name="Comma 3" xfId="16" xr:uid="{00000000-0005-0000-0000-000003000000}"/>
    <cellStyle name="Comma 4" xfId="30" xr:uid="{00000000-0005-0000-0000-000004000000}"/>
    <cellStyle name="Comma 5" xfId="50" xr:uid="{00000000-0005-0000-0000-000005000000}"/>
    <cellStyle name="Comma 6" xfId="89" xr:uid="{00000000-0005-0000-0000-000006000000}"/>
    <cellStyle name="Comma 6 2" xfId="157" xr:uid="{00000000-0005-0000-0000-000007000000}"/>
    <cellStyle name="Comma 6 2 2" xfId="163" xr:uid="{00000000-0005-0000-0000-000008000000}"/>
    <cellStyle name="Comma 6 2 3" xfId="169" xr:uid="{00000000-0005-0000-0000-000009000000}"/>
    <cellStyle name="Comma 6 3" xfId="159" xr:uid="{00000000-0005-0000-0000-00000A000000}"/>
    <cellStyle name="Comma 6 3 2" xfId="165" xr:uid="{00000000-0005-0000-0000-00000B000000}"/>
    <cellStyle name="Comma 6 3 3" xfId="171" xr:uid="{00000000-0005-0000-0000-00000C000000}"/>
    <cellStyle name="Comma 6 4" xfId="161" xr:uid="{00000000-0005-0000-0000-00000D000000}"/>
    <cellStyle name="Comma 6 5" xfId="167" xr:uid="{00000000-0005-0000-0000-00000E000000}"/>
    <cellStyle name="Comma 7" xfId="4" xr:uid="{00000000-0005-0000-0000-00000F000000}"/>
    <cellStyle name="Hyperlink" xfId="3" builtinId="8"/>
    <cellStyle name="Hyperlink 2" xfId="86" xr:uid="{00000000-0005-0000-0000-000011000000}"/>
    <cellStyle name="Normal" xfId="0" builtinId="0"/>
    <cellStyle name="Normal 10" xfId="2" xr:uid="{00000000-0005-0000-0000-000013000000}"/>
    <cellStyle name="Normal 11" xfId="15" xr:uid="{00000000-0005-0000-0000-000014000000}"/>
    <cellStyle name="Normal 11 2" xfId="39" xr:uid="{00000000-0005-0000-0000-000015000000}"/>
    <cellStyle name="Normal 11 2 2" xfId="76" xr:uid="{00000000-0005-0000-0000-000016000000}"/>
    <cellStyle name="Normal 11 2 2 2" xfId="147" xr:uid="{00000000-0005-0000-0000-000017000000}"/>
    <cellStyle name="Normal 11 2 3" xfId="113" xr:uid="{00000000-0005-0000-0000-000018000000}"/>
    <cellStyle name="Normal 11 3" xfId="59" xr:uid="{00000000-0005-0000-0000-000019000000}"/>
    <cellStyle name="Normal 11 3 2" xfId="130" xr:uid="{00000000-0005-0000-0000-00001A000000}"/>
    <cellStyle name="Normal 11 4" xfId="87" xr:uid="{00000000-0005-0000-0000-00001B000000}"/>
    <cellStyle name="Normal 12" xfId="27" xr:uid="{00000000-0005-0000-0000-00001C000000}"/>
    <cellStyle name="Normal 12 2" xfId="47" xr:uid="{00000000-0005-0000-0000-00001D000000}"/>
    <cellStyle name="Normal 12 2 2" xfId="84" xr:uid="{00000000-0005-0000-0000-00001E000000}"/>
    <cellStyle name="Normal 12 2 2 2" xfId="155" xr:uid="{00000000-0005-0000-0000-00001F000000}"/>
    <cellStyle name="Normal 12 2 3" xfId="121" xr:uid="{00000000-0005-0000-0000-000020000000}"/>
    <cellStyle name="Normal 12 3" xfId="67" xr:uid="{00000000-0005-0000-0000-000021000000}"/>
    <cellStyle name="Normal 12 3 2" xfId="138" xr:uid="{00000000-0005-0000-0000-000022000000}"/>
    <cellStyle name="Normal 12 4" xfId="104" xr:uid="{00000000-0005-0000-0000-000023000000}"/>
    <cellStyle name="Normal 13" xfId="29" xr:uid="{00000000-0005-0000-0000-000024000000}"/>
    <cellStyle name="Normal 14" xfId="28" xr:uid="{00000000-0005-0000-0000-000025000000}"/>
    <cellStyle name="Normal 14 2" xfId="68" xr:uid="{00000000-0005-0000-0000-000026000000}"/>
    <cellStyle name="Normal 14 2 2" xfId="139" xr:uid="{00000000-0005-0000-0000-000027000000}"/>
    <cellStyle name="Normal 14 3" xfId="105" xr:uid="{00000000-0005-0000-0000-000028000000}"/>
    <cellStyle name="Normal 15" xfId="49" xr:uid="{00000000-0005-0000-0000-000029000000}"/>
    <cellStyle name="Normal 16" xfId="48" xr:uid="{00000000-0005-0000-0000-00002A000000}"/>
    <cellStyle name="Normal 16 2" xfId="122" xr:uid="{00000000-0005-0000-0000-00002B000000}"/>
    <cellStyle name="Normal 17" xfId="85" xr:uid="{00000000-0005-0000-0000-00002C000000}"/>
    <cellStyle name="Normal 18" xfId="88" xr:uid="{00000000-0005-0000-0000-00002D000000}"/>
    <cellStyle name="Normal 18 2" xfId="156" xr:uid="{00000000-0005-0000-0000-00002E000000}"/>
    <cellStyle name="Normal 18 2 2" xfId="162" xr:uid="{00000000-0005-0000-0000-00002F000000}"/>
    <cellStyle name="Normal 18 2 3" xfId="168" xr:uid="{00000000-0005-0000-0000-000030000000}"/>
    <cellStyle name="Normal 18 3" xfId="158" xr:uid="{00000000-0005-0000-0000-000031000000}"/>
    <cellStyle name="Normal 18 3 2" xfId="164" xr:uid="{00000000-0005-0000-0000-000032000000}"/>
    <cellStyle name="Normal 18 3 3" xfId="170" xr:uid="{00000000-0005-0000-0000-000033000000}"/>
    <cellStyle name="Normal 18 4" xfId="160" xr:uid="{00000000-0005-0000-0000-000034000000}"/>
    <cellStyle name="Normal 18 5" xfId="166" xr:uid="{00000000-0005-0000-0000-000035000000}"/>
    <cellStyle name="Normal 19" xfId="172" xr:uid="{00000000-0005-0000-0000-000036000000}"/>
    <cellStyle name="Normal 2" xfId="6" xr:uid="{00000000-0005-0000-0000-000037000000}"/>
    <cellStyle name="Normal 2 2" xfId="18" xr:uid="{00000000-0005-0000-0000-000038000000}"/>
    <cellStyle name="Normal 20" xfId="173" xr:uid="{00000000-0005-0000-0000-000039000000}"/>
    <cellStyle name="Normal 3" xfId="8" xr:uid="{00000000-0005-0000-0000-00003A000000}"/>
    <cellStyle name="Normal 3 2" xfId="20" xr:uid="{00000000-0005-0000-0000-00003B000000}"/>
    <cellStyle name="Normal 3 2 2" xfId="40" xr:uid="{00000000-0005-0000-0000-00003C000000}"/>
    <cellStyle name="Normal 3 2 2 2" xfId="77" xr:uid="{00000000-0005-0000-0000-00003D000000}"/>
    <cellStyle name="Normal 3 2 2 2 2" xfId="148" xr:uid="{00000000-0005-0000-0000-00003E000000}"/>
    <cellStyle name="Normal 3 2 2 3" xfId="114" xr:uid="{00000000-0005-0000-0000-00003F000000}"/>
    <cellStyle name="Normal 3 2 3" xfId="60" xr:uid="{00000000-0005-0000-0000-000040000000}"/>
    <cellStyle name="Normal 3 2 3 2" xfId="131" xr:uid="{00000000-0005-0000-0000-000041000000}"/>
    <cellStyle name="Normal 3 2 4" xfId="97" xr:uid="{00000000-0005-0000-0000-000042000000}"/>
    <cellStyle name="Normal 3 3" xfId="32" xr:uid="{00000000-0005-0000-0000-000043000000}"/>
    <cellStyle name="Normal 3 3 2" xfId="69" xr:uid="{00000000-0005-0000-0000-000044000000}"/>
    <cellStyle name="Normal 3 3 2 2" xfId="140" xr:uid="{00000000-0005-0000-0000-000045000000}"/>
    <cellStyle name="Normal 3 3 3" xfId="106" xr:uid="{00000000-0005-0000-0000-000046000000}"/>
    <cellStyle name="Normal 3 4" xfId="52" xr:uid="{00000000-0005-0000-0000-000047000000}"/>
    <cellStyle name="Normal 3 4 2" xfId="123" xr:uid="{00000000-0005-0000-0000-000048000000}"/>
    <cellStyle name="Normal 3 5" xfId="90" xr:uid="{00000000-0005-0000-0000-000049000000}"/>
    <cellStyle name="Normal 4" xfId="9" xr:uid="{00000000-0005-0000-0000-00004A000000}"/>
    <cellStyle name="Normal 4 2" xfId="21" xr:uid="{00000000-0005-0000-0000-00004B000000}"/>
    <cellStyle name="Normal 4 2 2" xfId="41" xr:uid="{00000000-0005-0000-0000-00004C000000}"/>
    <cellStyle name="Normal 4 2 2 2" xfId="78" xr:uid="{00000000-0005-0000-0000-00004D000000}"/>
    <cellStyle name="Normal 4 2 2 2 2" xfId="149" xr:uid="{00000000-0005-0000-0000-00004E000000}"/>
    <cellStyle name="Normal 4 2 2 3" xfId="115" xr:uid="{00000000-0005-0000-0000-00004F000000}"/>
    <cellStyle name="Normal 4 2 3" xfId="61" xr:uid="{00000000-0005-0000-0000-000050000000}"/>
    <cellStyle name="Normal 4 2 3 2" xfId="132" xr:uid="{00000000-0005-0000-0000-000051000000}"/>
    <cellStyle name="Normal 4 2 4" xfId="98" xr:uid="{00000000-0005-0000-0000-000052000000}"/>
    <cellStyle name="Normal 4 3" xfId="33" xr:uid="{00000000-0005-0000-0000-000053000000}"/>
    <cellStyle name="Normal 4 3 2" xfId="70" xr:uid="{00000000-0005-0000-0000-000054000000}"/>
    <cellStyle name="Normal 4 3 2 2" xfId="141" xr:uid="{00000000-0005-0000-0000-000055000000}"/>
    <cellStyle name="Normal 4 3 3" xfId="107" xr:uid="{00000000-0005-0000-0000-000056000000}"/>
    <cellStyle name="Normal 4 4" xfId="53" xr:uid="{00000000-0005-0000-0000-000057000000}"/>
    <cellStyle name="Normal 4 4 2" xfId="124" xr:uid="{00000000-0005-0000-0000-000058000000}"/>
    <cellStyle name="Normal 4 5" xfId="91" xr:uid="{00000000-0005-0000-0000-000059000000}"/>
    <cellStyle name="Normal 5" xfId="10" xr:uid="{00000000-0005-0000-0000-00005A000000}"/>
    <cellStyle name="Normal 5 2" xfId="22" xr:uid="{00000000-0005-0000-0000-00005B000000}"/>
    <cellStyle name="Normal 5 2 2" xfId="42" xr:uid="{00000000-0005-0000-0000-00005C000000}"/>
    <cellStyle name="Normal 5 2 2 2" xfId="79" xr:uid="{00000000-0005-0000-0000-00005D000000}"/>
    <cellStyle name="Normal 5 2 2 2 2" xfId="150" xr:uid="{00000000-0005-0000-0000-00005E000000}"/>
    <cellStyle name="Normal 5 2 2 3" xfId="116" xr:uid="{00000000-0005-0000-0000-00005F000000}"/>
    <cellStyle name="Normal 5 2 3" xfId="62" xr:uid="{00000000-0005-0000-0000-000060000000}"/>
    <cellStyle name="Normal 5 2 3 2" xfId="133" xr:uid="{00000000-0005-0000-0000-000061000000}"/>
    <cellStyle name="Normal 5 2 4" xfId="99" xr:uid="{00000000-0005-0000-0000-000062000000}"/>
    <cellStyle name="Normal 5 3" xfId="34" xr:uid="{00000000-0005-0000-0000-000063000000}"/>
    <cellStyle name="Normal 5 3 2" xfId="71" xr:uid="{00000000-0005-0000-0000-000064000000}"/>
    <cellStyle name="Normal 5 3 2 2" xfId="142" xr:uid="{00000000-0005-0000-0000-000065000000}"/>
    <cellStyle name="Normal 5 3 3" xfId="108" xr:uid="{00000000-0005-0000-0000-000066000000}"/>
    <cellStyle name="Normal 5 4" xfId="54" xr:uid="{00000000-0005-0000-0000-000067000000}"/>
    <cellStyle name="Normal 5 4 2" xfId="125" xr:uid="{00000000-0005-0000-0000-000068000000}"/>
    <cellStyle name="Normal 5 5" xfId="92" xr:uid="{00000000-0005-0000-0000-000069000000}"/>
    <cellStyle name="Normal 6" xfId="11" xr:uid="{00000000-0005-0000-0000-00006A000000}"/>
    <cellStyle name="Normal 6 2" xfId="23" xr:uid="{00000000-0005-0000-0000-00006B000000}"/>
    <cellStyle name="Normal 6 2 2" xfId="43" xr:uid="{00000000-0005-0000-0000-00006C000000}"/>
    <cellStyle name="Normal 6 2 2 2" xfId="80" xr:uid="{00000000-0005-0000-0000-00006D000000}"/>
    <cellStyle name="Normal 6 2 2 2 2" xfId="151" xr:uid="{00000000-0005-0000-0000-00006E000000}"/>
    <cellStyle name="Normal 6 2 2 3" xfId="117" xr:uid="{00000000-0005-0000-0000-00006F000000}"/>
    <cellStyle name="Normal 6 2 3" xfId="63" xr:uid="{00000000-0005-0000-0000-000070000000}"/>
    <cellStyle name="Normal 6 2 3 2" xfId="134" xr:uid="{00000000-0005-0000-0000-000071000000}"/>
    <cellStyle name="Normal 6 2 4" xfId="100" xr:uid="{00000000-0005-0000-0000-000072000000}"/>
    <cellStyle name="Normal 6 3" xfId="35" xr:uid="{00000000-0005-0000-0000-000073000000}"/>
    <cellStyle name="Normal 6 3 2" xfId="72" xr:uid="{00000000-0005-0000-0000-000074000000}"/>
    <cellStyle name="Normal 6 3 2 2" xfId="143" xr:uid="{00000000-0005-0000-0000-000075000000}"/>
    <cellStyle name="Normal 6 3 3" xfId="109" xr:uid="{00000000-0005-0000-0000-000076000000}"/>
    <cellStyle name="Normal 6 4" xfId="55" xr:uid="{00000000-0005-0000-0000-000077000000}"/>
    <cellStyle name="Normal 6 4 2" xfId="126" xr:uid="{00000000-0005-0000-0000-000078000000}"/>
    <cellStyle name="Normal 6 5" xfId="93" xr:uid="{00000000-0005-0000-0000-000079000000}"/>
    <cellStyle name="Normal 7" xfId="12" xr:uid="{00000000-0005-0000-0000-00007A000000}"/>
    <cellStyle name="Normal 7 2" xfId="24" xr:uid="{00000000-0005-0000-0000-00007B000000}"/>
    <cellStyle name="Normal 7 2 2" xfId="44" xr:uid="{00000000-0005-0000-0000-00007C000000}"/>
    <cellStyle name="Normal 7 2 2 2" xfId="81" xr:uid="{00000000-0005-0000-0000-00007D000000}"/>
    <cellStyle name="Normal 7 2 2 2 2" xfId="152" xr:uid="{00000000-0005-0000-0000-00007E000000}"/>
    <cellStyle name="Normal 7 2 2 3" xfId="118" xr:uid="{00000000-0005-0000-0000-00007F000000}"/>
    <cellStyle name="Normal 7 2 3" xfId="64" xr:uid="{00000000-0005-0000-0000-000080000000}"/>
    <cellStyle name="Normal 7 2 3 2" xfId="135" xr:uid="{00000000-0005-0000-0000-000081000000}"/>
    <cellStyle name="Normal 7 2 4" xfId="101" xr:uid="{00000000-0005-0000-0000-000082000000}"/>
    <cellStyle name="Normal 7 3" xfId="36" xr:uid="{00000000-0005-0000-0000-000083000000}"/>
    <cellStyle name="Normal 7 3 2" xfId="73" xr:uid="{00000000-0005-0000-0000-000084000000}"/>
    <cellStyle name="Normal 7 3 2 2" xfId="144" xr:uid="{00000000-0005-0000-0000-000085000000}"/>
    <cellStyle name="Normal 7 3 3" xfId="110" xr:uid="{00000000-0005-0000-0000-000086000000}"/>
    <cellStyle name="Normal 7 4" xfId="56" xr:uid="{00000000-0005-0000-0000-000087000000}"/>
    <cellStyle name="Normal 7 4 2" xfId="127" xr:uid="{00000000-0005-0000-0000-000088000000}"/>
    <cellStyle name="Normal 7 5" xfId="94" xr:uid="{00000000-0005-0000-0000-000089000000}"/>
    <cellStyle name="Normal 8" xfId="13" xr:uid="{00000000-0005-0000-0000-00008A000000}"/>
    <cellStyle name="Normal 8 2" xfId="25" xr:uid="{00000000-0005-0000-0000-00008B000000}"/>
    <cellStyle name="Normal 8 2 2" xfId="45" xr:uid="{00000000-0005-0000-0000-00008C000000}"/>
    <cellStyle name="Normal 8 2 2 2" xfId="82" xr:uid="{00000000-0005-0000-0000-00008D000000}"/>
    <cellStyle name="Normal 8 2 2 2 2" xfId="153" xr:uid="{00000000-0005-0000-0000-00008E000000}"/>
    <cellStyle name="Normal 8 2 2 3" xfId="119" xr:uid="{00000000-0005-0000-0000-00008F000000}"/>
    <cellStyle name="Normal 8 2 3" xfId="65" xr:uid="{00000000-0005-0000-0000-000090000000}"/>
    <cellStyle name="Normal 8 2 3 2" xfId="136" xr:uid="{00000000-0005-0000-0000-000091000000}"/>
    <cellStyle name="Normal 8 2 4" xfId="102" xr:uid="{00000000-0005-0000-0000-000092000000}"/>
    <cellStyle name="Normal 8 3" xfId="37" xr:uid="{00000000-0005-0000-0000-000093000000}"/>
    <cellStyle name="Normal 8 3 2" xfId="74" xr:uid="{00000000-0005-0000-0000-000094000000}"/>
    <cellStyle name="Normal 8 3 2 2" xfId="145" xr:uid="{00000000-0005-0000-0000-000095000000}"/>
    <cellStyle name="Normal 8 3 3" xfId="111" xr:uid="{00000000-0005-0000-0000-000096000000}"/>
    <cellStyle name="Normal 8 4" xfId="57" xr:uid="{00000000-0005-0000-0000-000097000000}"/>
    <cellStyle name="Normal 8 4 2" xfId="128" xr:uid="{00000000-0005-0000-0000-000098000000}"/>
    <cellStyle name="Normal 8 5" xfId="95" xr:uid="{00000000-0005-0000-0000-000099000000}"/>
    <cellStyle name="Normal 9" xfId="14" xr:uid="{00000000-0005-0000-0000-00009A000000}"/>
    <cellStyle name="Normal 9 2" xfId="26" xr:uid="{00000000-0005-0000-0000-00009B000000}"/>
    <cellStyle name="Normal 9 2 2" xfId="46" xr:uid="{00000000-0005-0000-0000-00009C000000}"/>
    <cellStyle name="Normal 9 2 2 2" xfId="83" xr:uid="{00000000-0005-0000-0000-00009D000000}"/>
    <cellStyle name="Normal 9 2 2 2 2" xfId="154" xr:uid="{00000000-0005-0000-0000-00009E000000}"/>
    <cellStyle name="Normal 9 2 2 3" xfId="120" xr:uid="{00000000-0005-0000-0000-00009F000000}"/>
    <cellStyle name="Normal 9 2 3" xfId="66" xr:uid="{00000000-0005-0000-0000-0000A0000000}"/>
    <cellStyle name="Normal 9 2 3 2" xfId="137" xr:uid="{00000000-0005-0000-0000-0000A1000000}"/>
    <cellStyle name="Normal 9 2 4" xfId="103" xr:uid="{00000000-0005-0000-0000-0000A2000000}"/>
    <cellStyle name="Normal 9 3" xfId="38" xr:uid="{00000000-0005-0000-0000-0000A3000000}"/>
    <cellStyle name="Normal 9 3 2" xfId="75" xr:uid="{00000000-0005-0000-0000-0000A4000000}"/>
    <cellStyle name="Normal 9 3 2 2" xfId="146" xr:uid="{00000000-0005-0000-0000-0000A5000000}"/>
    <cellStyle name="Normal 9 3 3" xfId="112" xr:uid="{00000000-0005-0000-0000-0000A6000000}"/>
    <cellStyle name="Normal 9 4" xfId="58" xr:uid="{00000000-0005-0000-0000-0000A7000000}"/>
    <cellStyle name="Normal 9 4 2" xfId="129" xr:uid="{00000000-0005-0000-0000-0000A8000000}"/>
    <cellStyle name="Normal 9 5" xfId="96" xr:uid="{00000000-0005-0000-0000-0000A9000000}"/>
    <cellStyle name="Percent" xfId="1" builtinId="5"/>
    <cellStyle name="Percent 2" xfId="17" xr:uid="{00000000-0005-0000-0000-0000AB000000}"/>
    <cellStyle name="Percent 3" xfId="31" xr:uid="{00000000-0005-0000-0000-0000AC000000}"/>
    <cellStyle name="Percent 4" xfId="51" xr:uid="{00000000-0005-0000-0000-0000AD000000}"/>
    <cellStyle name="Percent 5" xfId="174" xr:uid="{00000000-0005-0000-0000-0000AE000000}"/>
    <cellStyle name="Percent 6" xfId="5" xr:uid="{00000000-0005-0000-0000-0000AF000000}"/>
  </cellStyles>
  <dxfs count="0"/>
  <tableStyles count="0" defaultTableStyle="TableStyleMedium2" defaultPivotStyle="PivotStyleLight16"/>
  <colors>
    <mruColors>
      <color rgb="FFEEEC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ustomXml" Target="../customXml/item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3"/>
          <c:order val="0"/>
          <c:tx>
            <c:strRef>
              <c:f>'Fig 1'!$F$32</c:f>
              <c:strCache>
                <c:ptCount val="1"/>
                <c:pt idx="0">
                  <c:v>University Full-time First Degree</c:v>
                </c:pt>
              </c:strCache>
            </c:strRef>
          </c:tx>
          <c:spPr>
            <a:ln>
              <a:solidFill>
                <a:srgbClr val="873299"/>
              </a:solidFill>
              <a:prstDash val="dash"/>
            </a:ln>
          </c:spPr>
          <c:marker>
            <c:symbol val="none"/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41A-4C17-B536-200D6AF9273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1-F41A-4C17-B536-200D6AF92739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'Fig 1'!$G$31:$M$31</c:f>
              <c:strCache>
                <c:ptCount val="7"/>
                <c:pt idx="0">
                  <c:v>2013-14</c:v>
                </c:pt>
                <c:pt idx="1">
                  <c:v>2014-15</c:v>
                </c:pt>
                <c:pt idx="2">
                  <c:v>2015-16</c:v>
                </c:pt>
                <c:pt idx="3">
                  <c:v>2016-17</c:v>
                </c:pt>
                <c:pt idx="4">
                  <c:v>2017-18</c:v>
                </c:pt>
                <c:pt idx="5">
                  <c:v>2018-19</c:v>
                </c:pt>
                <c:pt idx="6">
                  <c:v>2019-20</c:v>
                </c:pt>
              </c:strCache>
            </c:strRef>
          </c:cat>
          <c:val>
            <c:numRef>
              <c:f>'Fig 1'!$G$32:$M$32</c:f>
              <c:numCache>
                <c:formatCode>0.0%</c:formatCode>
                <c:ptCount val="7"/>
                <c:pt idx="0">
                  <c:v>0.1365862313697658</c:v>
                </c:pt>
                <c:pt idx="1">
                  <c:v>0.13908376596043215</c:v>
                </c:pt>
                <c:pt idx="2">
                  <c:v>0.14000000000000001</c:v>
                </c:pt>
                <c:pt idx="3">
                  <c:v>0.13792143627570369</c:v>
                </c:pt>
                <c:pt idx="4">
                  <c:v>0.15647082576216434</c:v>
                </c:pt>
                <c:pt idx="5">
                  <c:v>0.15865151073545128</c:v>
                </c:pt>
                <c:pt idx="6">
                  <c:v>0.16400000000000001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41A-4C17-B536-200D6AF92739}"/>
            </c:ext>
          </c:extLst>
        </c:ser>
        <c:ser>
          <c:idx val="2"/>
          <c:order val="1"/>
          <c:tx>
            <c:strRef>
              <c:f>'Fig 1'!$F$33</c:f>
              <c:strCache>
                <c:ptCount val="1"/>
                <c:pt idx="0">
                  <c:v>All Undergraduate HE</c:v>
                </c:pt>
              </c:strCache>
            </c:strRef>
          </c:tx>
          <c:spPr>
            <a:ln>
              <a:solidFill>
                <a:srgbClr val="873299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'Fig 1'!$G$31:$M$31</c:f>
              <c:strCache>
                <c:ptCount val="7"/>
                <c:pt idx="0">
                  <c:v>2013-14</c:v>
                </c:pt>
                <c:pt idx="1">
                  <c:v>2014-15</c:v>
                </c:pt>
                <c:pt idx="2">
                  <c:v>2015-16</c:v>
                </c:pt>
                <c:pt idx="3">
                  <c:v>2016-17</c:v>
                </c:pt>
                <c:pt idx="4">
                  <c:v>2017-18</c:v>
                </c:pt>
                <c:pt idx="5">
                  <c:v>2018-19</c:v>
                </c:pt>
                <c:pt idx="6">
                  <c:v>2019-20</c:v>
                </c:pt>
              </c:strCache>
            </c:strRef>
          </c:cat>
          <c:val>
            <c:numRef>
              <c:f>'Fig 1'!$G$33:$M$33</c:f>
              <c:numCache>
                <c:formatCode>0.0%</c:formatCode>
                <c:ptCount val="7"/>
                <c:pt idx="0">
                  <c:v>0.17199999999999999</c:v>
                </c:pt>
                <c:pt idx="1">
                  <c:v>0.17499999999999999</c:v>
                </c:pt>
                <c:pt idx="2">
                  <c:v>0.17699999999999999</c:v>
                </c:pt>
                <c:pt idx="3">
                  <c:v>0.17699999999999999</c:v>
                </c:pt>
                <c:pt idx="4">
                  <c:v>0.189</c:v>
                </c:pt>
                <c:pt idx="5">
                  <c:v>0.19400000000000001</c:v>
                </c:pt>
                <c:pt idx="6">
                  <c:v>0.19600000000000001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41A-4C17-B536-200D6AF92739}"/>
            </c:ext>
          </c:extLst>
        </c:ser>
        <c:ser>
          <c:idx val="0"/>
          <c:order val="2"/>
          <c:tx>
            <c:strRef>
              <c:f>'Fig 1'!$F$34</c:f>
              <c:strCache>
                <c:ptCount val="1"/>
                <c:pt idx="0">
                  <c:v>College HE</c:v>
                </c:pt>
              </c:strCache>
            </c:strRef>
          </c:tx>
          <c:spPr>
            <a:ln>
              <a:solidFill>
                <a:srgbClr val="00A0AE"/>
              </a:solidFill>
              <a:prstDash val="dash"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'Fig 1'!$G$31:$M$31</c:f>
              <c:strCache>
                <c:ptCount val="7"/>
                <c:pt idx="0">
                  <c:v>2013-14</c:v>
                </c:pt>
                <c:pt idx="1">
                  <c:v>2014-15</c:v>
                </c:pt>
                <c:pt idx="2">
                  <c:v>2015-16</c:v>
                </c:pt>
                <c:pt idx="3">
                  <c:v>2016-17</c:v>
                </c:pt>
                <c:pt idx="4">
                  <c:v>2017-18</c:v>
                </c:pt>
                <c:pt idx="5">
                  <c:v>2018-19</c:v>
                </c:pt>
                <c:pt idx="6">
                  <c:v>2019-20</c:v>
                </c:pt>
              </c:strCache>
            </c:strRef>
          </c:cat>
          <c:val>
            <c:numRef>
              <c:f>'Fig 1'!$G$34:$M$34</c:f>
              <c:numCache>
                <c:formatCode>0.0%</c:formatCode>
                <c:ptCount val="7"/>
                <c:pt idx="0">
                  <c:v>0.224</c:v>
                </c:pt>
                <c:pt idx="1">
                  <c:v>0.22900000000000001</c:v>
                </c:pt>
                <c:pt idx="2">
                  <c:v>0.22900000000000001</c:v>
                </c:pt>
                <c:pt idx="3">
                  <c:v>0.23200000000000001</c:v>
                </c:pt>
                <c:pt idx="4">
                  <c:v>0.24299999999999999</c:v>
                </c:pt>
                <c:pt idx="5">
                  <c:v>0.24299999999999999</c:v>
                </c:pt>
                <c:pt idx="6">
                  <c:v>0.252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41A-4C17-B536-200D6AF927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025088"/>
        <c:axId val="124030976"/>
      </c:lineChart>
      <c:catAx>
        <c:axId val="1240250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24030976"/>
        <c:crosses val="autoZero"/>
        <c:auto val="1"/>
        <c:lblAlgn val="ctr"/>
        <c:lblOffset val="100"/>
        <c:noMultiLvlLbl val="0"/>
      </c:catAx>
      <c:valAx>
        <c:axId val="124030976"/>
        <c:scaling>
          <c:orientation val="minMax"/>
        </c:scaling>
        <c:delete val="0"/>
        <c:axPos val="l"/>
        <c:numFmt formatCode="0%" sourceLinked="0"/>
        <c:majorTickMark val="out"/>
        <c:minorTickMark val="none"/>
        <c:tickLblPos val="nextTo"/>
        <c:crossAx val="124025088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3"/>
          <c:order val="0"/>
          <c:tx>
            <c:strRef>
              <c:f>'Fig 1b'!$F$32</c:f>
              <c:strCache>
                <c:ptCount val="1"/>
                <c:pt idx="0">
                  <c:v>University Full-time First Degree (COWA cohort)</c:v>
                </c:pt>
              </c:strCache>
            </c:strRef>
          </c:tx>
          <c:spPr>
            <a:ln>
              <a:solidFill>
                <a:srgbClr val="873299"/>
              </a:solidFill>
              <a:prstDash val="dash"/>
            </a:ln>
          </c:spPr>
          <c:marker>
            <c:symbol val="none"/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297-4F6A-B7EA-157219F1AFD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1-F297-4F6A-B7EA-157219F1AFDD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'Fig 1b'!$G$31:$K$31</c:f>
              <c:strCache>
                <c:ptCount val="5"/>
                <c:pt idx="0">
                  <c:v>2015-16</c:v>
                </c:pt>
                <c:pt idx="1">
                  <c:v>2016-17</c:v>
                </c:pt>
                <c:pt idx="2">
                  <c:v>2017-18</c:v>
                </c:pt>
                <c:pt idx="3">
                  <c:v>2018-19</c:v>
                </c:pt>
                <c:pt idx="4">
                  <c:v>2019-20</c:v>
                </c:pt>
              </c:strCache>
            </c:strRef>
          </c:cat>
          <c:val>
            <c:numRef>
              <c:f>'Fig 1b'!$G$32:$K$32</c:f>
              <c:numCache>
                <c:formatCode>0.0%</c:formatCode>
                <c:ptCount val="5"/>
                <c:pt idx="0">
                  <c:v>0.14061132313294353</c:v>
                </c:pt>
                <c:pt idx="1">
                  <c:v>0.13792143627570369</c:v>
                </c:pt>
                <c:pt idx="2">
                  <c:v>0.15647082576216434</c:v>
                </c:pt>
                <c:pt idx="3">
                  <c:v>0.15865151073545128</c:v>
                </c:pt>
                <c:pt idx="4">
                  <c:v>0.16400000000000001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297-4F6A-B7EA-157219F1AFDD}"/>
            </c:ext>
          </c:extLst>
        </c:ser>
        <c:ser>
          <c:idx val="2"/>
          <c:order val="1"/>
          <c:tx>
            <c:strRef>
              <c:f>'Fig 1b'!$F$33</c:f>
              <c:strCache>
                <c:ptCount val="1"/>
                <c:pt idx="0">
                  <c:v>University Full-time Other Undergraduate (non-COWA cohort)</c:v>
                </c:pt>
              </c:strCache>
            </c:strRef>
          </c:tx>
          <c:spPr>
            <a:ln>
              <a:solidFill>
                <a:srgbClr val="873299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'Fig 1b'!$G$31:$K$31</c:f>
              <c:strCache>
                <c:ptCount val="5"/>
                <c:pt idx="0">
                  <c:v>2015-16</c:v>
                </c:pt>
                <c:pt idx="1">
                  <c:v>2016-17</c:v>
                </c:pt>
                <c:pt idx="2">
                  <c:v>2017-18</c:v>
                </c:pt>
                <c:pt idx="3">
                  <c:v>2018-19</c:v>
                </c:pt>
                <c:pt idx="4">
                  <c:v>2019-20</c:v>
                </c:pt>
              </c:strCache>
            </c:strRef>
          </c:cat>
          <c:val>
            <c:numRef>
              <c:f>'Fig 1b'!$G$33:$K$33</c:f>
              <c:numCache>
                <c:formatCode>0.0%</c:formatCode>
                <c:ptCount val="5"/>
                <c:pt idx="0">
                  <c:v>0.1</c:v>
                </c:pt>
                <c:pt idx="1">
                  <c:v>9.8000000000000004E-2</c:v>
                </c:pt>
                <c:pt idx="2">
                  <c:v>0.105</c:v>
                </c:pt>
                <c:pt idx="3">
                  <c:v>0.11600000000000001</c:v>
                </c:pt>
                <c:pt idx="4">
                  <c:v>0.122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297-4F6A-B7EA-157219F1AFDD}"/>
            </c:ext>
          </c:extLst>
        </c:ser>
        <c:ser>
          <c:idx val="0"/>
          <c:order val="2"/>
          <c:tx>
            <c:strRef>
              <c:f>'Fig 1b'!$F$34</c:f>
              <c:strCache>
                <c:ptCount val="1"/>
                <c:pt idx="0">
                  <c:v>College Full-time HE</c:v>
                </c:pt>
              </c:strCache>
            </c:strRef>
          </c:tx>
          <c:spPr>
            <a:ln>
              <a:solidFill>
                <a:srgbClr val="00A0AE"/>
              </a:solidFill>
              <a:prstDash val="dash"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'Fig 1b'!$G$31:$K$31</c:f>
              <c:strCache>
                <c:ptCount val="5"/>
                <c:pt idx="0">
                  <c:v>2015-16</c:v>
                </c:pt>
                <c:pt idx="1">
                  <c:v>2016-17</c:v>
                </c:pt>
                <c:pt idx="2">
                  <c:v>2017-18</c:v>
                </c:pt>
                <c:pt idx="3">
                  <c:v>2018-19</c:v>
                </c:pt>
                <c:pt idx="4">
                  <c:v>2019-20</c:v>
                </c:pt>
              </c:strCache>
            </c:strRef>
          </c:cat>
          <c:val>
            <c:numRef>
              <c:f>'Fig 1b'!$G$34:$K$34</c:f>
              <c:numCache>
                <c:formatCode>0.0%</c:formatCode>
                <c:ptCount val="5"/>
                <c:pt idx="0">
                  <c:v>0.27300000000000002</c:v>
                </c:pt>
                <c:pt idx="1">
                  <c:v>0.28000000000000003</c:v>
                </c:pt>
                <c:pt idx="2">
                  <c:v>0.27800000000000002</c:v>
                </c:pt>
                <c:pt idx="3">
                  <c:v>0.28999999999999998</c:v>
                </c:pt>
                <c:pt idx="4">
                  <c:v>0.29099999999999998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297-4F6A-B7EA-157219F1AFDD}"/>
            </c:ext>
          </c:extLst>
        </c:ser>
        <c:ser>
          <c:idx val="1"/>
          <c:order val="3"/>
          <c:tx>
            <c:strRef>
              <c:f>'Fig 1b'!$F$35</c:f>
              <c:strCache>
                <c:ptCount val="1"/>
                <c:pt idx="0">
                  <c:v>Tertiary sector full-time HE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'Fig 1b'!$G$31:$K$31</c:f>
              <c:strCache>
                <c:ptCount val="5"/>
                <c:pt idx="0">
                  <c:v>2015-16</c:v>
                </c:pt>
                <c:pt idx="1">
                  <c:v>2016-17</c:v>
                </c:pt>
                <c:pt idx="2">
                  <c:v>2017-18</c:v>
                </c:pt>
                <c:pt idx="3">
                  <c:v>2018-19</c:v>
                </c:pt>
                <c:pt idx="4">
                  <c:v>2019-20</c:v>
                </c:pt>
              </c:strCache>
            </c:strRef>
          </c:cat>
          <c:val>
            <c:numRef>
              <c:f>'Fig 1b'!$G$35:$K$35</c:f>
              <c:numCache>
                <c:formatCode>0.0%</c:formatCode>
                <c:ptCount val="5"/>
                <c:pt idx="0">
                  <c:v>0.19500000000000001</c:v>
                </c:pt>
                <c:pt idx="1">
                  <c:v>0.19700000000000001</c:v>
                </c:pt>
                <c:pt idx="2">
                  <c:v>0.20499999999999999</c:v>
                </c:pt>
                <c:pt idx="3">
                  <c:v>0.20899999999999999</c:v>
                </c:pt>
                <c:pt idx="4">
                  <c:v>0.214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297-4F6A-B7EA-157219F1AF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3945344"/>
        <c:axId val="123946880"/>
      </c:lineChart>
      <c:catAx>
        <c:axId val="1239453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23946880"/>
        <c:crosses val="autoZero"/>
        <c:auto val="1"/>
        <c:lblAlgn val="ctr"/>
        <c:lblOffset val="100"/>
        <c:noMultiLvlLbl val="0"/>
      </c:catAx>
      <c:valAx>
        <c:axId val="123946880"/>
        <c:scaling>
          <c:orientation val="minMax"/>
        </c:scaling>
        <c:delete val="0"/>
        <c:axPos val="l"/>
        <c:numFmt formatCode="0%" sourceLinked="0"/>
        <c:majorTickMark val="out"/>
        <c:minorTickMark val="none"/>
        <c:tickLblPos val="nextTo"/>
        <c:crossAx val="12394534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'Fig 2'!$F$34</c:f>
              <c:strCache>
                <c:ptCount val="1"/>
                <c:pt idx="0">
                  <c:v>Overall retention rate</c:v>
                </c:pt>
              </c:strCache>
            </c:strRef>
          </c:tx>
          <c:spPr>
            <a:ln>
              <a:solidFill>
                <a:srgbClr val="00A0AE"/>
              </a:solidFill>
              <a:prstDash val="dash"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'Fig 2'!$G$31:$L$31</c:f>
              <c:strCache>
                <c:ptCount val="6"/>
                <c:pt idx="0">
                  <c:v>2013-14</c:v>
                </c:pt>
                <c:pt idx="1">
                  <c:v>2014-15</c:v>
                </c:pt>
                <c:pt idx="2">
                  <c:v>2015-16</c:v>
                </c:pt>
                <c:pt idx="3">
                  <c:v>2016-17</c:v>
                </c:pt>
                <c:pt idx="4">
                  <c:v>2017-18</c:v>
                </c:pt>
                <c:pt idx="5">
                  <c:v>2018-19</c:v>
                </c:pt>
              </c:strCache>
            </c:strRef>
          </c:cat>
          <c:val>
            <c:numRef>
              <c:f>'Fig 2'!$G$34:$L$34</c:f>
              <c:numCache>
                <c:formatCode>0.0%</c:formatCode>
                <c:ptCount val="6"/>
                <c:pt idx="0">
                  <c:v>0.91365822148855236</c:v>
                </c:pt>
                <c:pt idx="1">
                  <c:v>0.91310824230387289</c:v>
                </c:pt>
                <c:pt idx="2">
                  <c:v>0.91800000000000004</c:v>
                </c:pt>
                <c:pt idx="3">
                  <c:v>0.9249181597381112</c:v>
                </c:pt>
                <c:pt idx="4">
                  <c:v>0.91100000000000003</c:v>
                </c:pt>
                <c:pt idx="5">
                  <c:v>0.90859936540827557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E37-459C-A346-DA69C188612E}"/>
            </c:ext>
          </c:extLst>
        </c:ser>
        <c:ser>
          <c:idx val="3"/>
          <c:order val="1"/>
          <c:tx>
            <c:strRef>
              <c:f>'Fig 2'!$F$32</c:f>
              <c:strCache>
                <c:ptCount val="1"/>
                <c:pt idx="0">
                  <c:v>Care-experienced retention rates</c:v>
                </c:pt>
              </c:strCache>
            </c:strRef>
          </c:tx>
          <c:spPr>
            <a:ln>
              <a:solidFill>
                <a:srgbClr val="873299"/>
              </a:solidFill>
              <a:prstDash val="dash"/>
            </a:ln>
          </c:spPr>
          <c:marker>
            <c:symbol val="none"/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2E37-459C-A346-DA69C188612E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2-2E37-459C-A346-DA69C188612E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'Fig 2'!$G$31:$L$31</c:f>
              <c:strCache>
                <c:ptCount val="6"/>
                <c:pt idx="0">
                  <c:v>2013-14</c:v>
                </c:pt>
                <c:pt idx="1">
                  <c:v>2014-15</c:v>
                </c:pt>
                <c:pt idx="2">
                  <c:v>2015-16</c:v>
                </c:pt>
                <c:pt idx="3">
                  <c:v>2016-17</c:v>
                </c:pt>
                <c:pt idx="4">
                  <c:v>2017-18</c:v>
                </c:pt>
                <c:pt idx="5">
                  <c:v>2018-19</c:v>
                </c:pt>
              </c:strCache>
            </c:strRef>
          </c:cat>
          <c:val>
            <c:numRef>
              <c:f>'Fig 2'!$G$32:$L$32</c:f>
              <c:numCache>
                <c:formatCode>0.0%</c:formatCode>
                <c:ptCount val="6"/>
                <c:pt idx="0">
                  <c:v>0.85507246376811596</c:v>
                </c:pt>
                <c:pt idx="1">
                  <c:v>0.85207100591715978</c:v>
                </c:pt>
                <c:pt idx="2">
                  <c:v>0.87</c:v>
                </c:pt>
                <c:pt idx="3">
                  <c:v>0.87195121951219512</c:v>
                </c:pt>
                <c:pt idx="4">
                  <c:v>0.92800000000000005</c:v>
                </c:pt>
                <c:pt idx="5">
                  <c:v>0.86956521739130432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E37-459C-A346-DA69C188612E}"/>
            </c:ext>
          </c:extLst>
        </c:ser>
        <c:ser>
          <c:idx val="2"/>
          <c:order val="2"/>
          <c:tx>
            <c:strRef>
              <c:f>'Fig 2'!$F$33</c:f>
              <c:strCache>
                <c:ptCount val="1"/>
                <c:pt idx="0">
                  <c:v>SIMD20 retention rate</c:v>
                </c:pt>
              </c:strCache>
            </c:strRef>
          </c:tx>
          <c:spPr>
            <a:ln>
              <a:solidFill>
                <a:srgbClr val="873299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'Fig 2'!$G$31:$L$31</c:f>
              <c:strCache>
                <c:ptCount val="6"/>
                <c:pt idx="0">
                  <c:v>2013-14</c:v>
                </c:pt>
                <c:pt idx="1">
                  <c:v>2014-15</c:v>
                </c:pt>
                <c:pt idx="2">
                  <c:v>2015-16</c:v>
                </c:pt>
                <c:pt idx="3">
                  <c:v>2016-17</c:v>
                </c:pt>
                <c:pt idx="4">
                  <c:v>2017-18</c:v>
                </c:pt>
                <c:pt idx="5">
                  <c:v>2018-19</c:v>
                </c:pt>
              </c:strCache>
            </c:strRef>
          </c:cat>
          <c:val>
            <c:numRef>
              <c:f>'Fig 2'!$G$33:$L$33</c:f>
              <c:numCache>
                <c:formatCode>0.0%</c:formatCode>
                <c:ptCount val="6"/>
                <c:pt idx="0">
                  <c:v>0.88200000000000001</c:v>
                </c:pt>
                <c:pt idx="1">
                  <c:v>0.871</c:v>
                </c:pt>
                <c:pt idx="2">
                  <c:v>0.87439858191947328</c:v>
                </c:pt>
                <c:pt idx="3">
                  <c:v>0.89406139909411197</c:v>
                </c:pt>
                <c:pt idx="4">
                  <c:v>0.86799999999999999</c:v>
                </c:pt>
                <c:pt idx="5">
                  <c:v>0.87525730753396458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E37-459C-A346-DA69C18861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060416"/>
        <c:axId val="124061952"/>
      </c:lineChart>
      <c:catAx>
        <c:axId val="1240604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24061952"/>
        <c:crosses val="autoZero"/>
        <c:auto val="1"/>
        <c:lblAlgn val="ctr"/>
        <c:lblOffset val="100"/>
        <c:noMultiLvlLbl val="0"/>
      </c:catAx>
      <c:valAx>
        <c:axId val="124061952"/>
        <c:scaling>
          <c:orientation val="minMax"/>
        </c:scaling>
        <c:delete val="0"/>
        <c:axPos val="l"/>
        <c:numFmt formatCode="0%" sourceLinked="0"/>
        <c:majorTickMark val="out"/>
        <c:minorTickMark val="none"/>
        <c:tickLblPos val="nextTo"/>
        <c:crossAx val="124060416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'Fig  4'!$F$22</c:f>
              <c:strCache>
                <c:ptCount val="1"/>
                <c:pt idx="0">
                  <c:v>Proportion of care-experienced entrants </c:v>
                </c:pt>
              </c:strCache>
            </c:strRef>
          </c:tx>
          <c:invertIfNegative val="0"/>
          <c:cat>
            <c:strRef>
              <c:f>'Fig  4'!$E$23:$E$27</c:f>
              <c:strCache>
                <c:ptCount val="5"/>
                <c:pt idx="0">
                  <c:v>SIMD 0-20</c:v>
                </c:pt>
                <c:pt idx="1">
                  <c:v>SIMD20-40</c:v>
                </c:pt>
                <c:pt idx="2">
                  <c:v>SIMD40-60</c:v>
                </c:pt>
                <c:pt idx="3">
                  <c:v>SIMD60-80</c:v>
                </c:pt>
                <c:pt idx="4">
                  <c:v>SIMD80-100</c:v>
                </c:pt>
              </c:strCache>
            </c:strRef>
          </c:cat>
          <c:val>
            <c:numRef>
              <c:f>'Fig  4'!$F$23:$F$27</c:f>
              <c:numCache>
                <c:formatCode>0.0%</c:formatCode>
                <c:ptCount val="5"/>
                <c:pt idx="0">
                  <c:v>0.2638888888888889</c:v>
                </c:pt>
                <c:pt idx="1">
                  <c:v>0.20833333333333334</c:v>
                </c:pt>
                <c:pt idx="2">
                  <c:v>0.19444444444444445</c:v>
                </c:pt>
                <c:pt idx="3">
                  <c:v>0.16666666666666666</c:v>
                </c:pt>
                <c:pt idx="4">
                  <c:v>0.18055555555555555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9A-4FB9-9FED-088EB8ED83AD}"/>
            </c:ext>
          </c:extLst>
        </c:ser>
        <c:ser>
          <c:idx val="1"/>
          <c:order val="1"/>
          <c:tx>
            <c:strRef>
              <c:f>'Fig  4'!$G$22</c:f>
              <c:strCache>
                <c:ptCount val="1"/>
                <c:pt idx="0">
                  <c:v>Proportion of non care-experienced entrants </c:v>
                </c:pt>
              </c:strCache>
            </c:strRef>
          </c:tx>
          <c:invertIfNegative val="0"/>
          <c:cat>
            <c:strRef>
              <c:f>'Fig  4'!$E$23:$E$27</c:f>
              <c:strCache>
                <c:ptCount val="5"/>
                <c:pt idx="0">
                  <c:v>SIMD 0-20</c:v>
                </c:pt>
                <c:pt idx="1">
                  <c:v>SIMD20-40</c:v>
                </c:pt>
                <c:pt idx="2">
                  <c:v>SIMD40-60</c:v>
                </c:pt>
                <c:pt idx="3">
                  <c:v>SIMD60-80</c:v>
                </c:pt>
                <c:pt idx="4">
                  <c:v>SIMD80-100</c:v>
                </c:pt>
              </c:strCache>
            </c:strRef>
          </c:cat>
          <c:val>
            <c:numRef>
              <c:f>'Fig  4'!$G$23:$G$27</c:f>
              <c:numCache>
                <c:formatCode>0.0%</c:formatCode>
                <c:ptCount val="5"/>
                <c:pt idx="0">
                  <c:v>0.16315261044176707</c:v>
                </c:pt>
                <c:pt idx="1">
                  <c:v>0.15277777777777779</c:v>
                </c:pt>
                <c:pt idx="2">
                  <c:v>0.18189424364123161</c:v>
                </c:pt>
                <c:pt idx="3">
                  <c:v>0.22205488621151273</c:v>
                </c:pt>
                <c:pt idx="4">
                  <c:v>0.28028781793842034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9A-4FB9-9FED-088EB8ED83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4115968"/>
        <c:axId val="122180352"/>
      </c:barChart>
      <c:catAx>
        <c:axId val="1241159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22180352"/>
        <c:crosses val="autoZero"/>
        <c:auto val="1"/>
        <c:lblAlgn val="ctr"/>
        <c:lblOffset val="100"/>
        <c:noMultiLvlLbl val="0"/>
      </c:catAx>
      <c:valAx>
        <c:axId val="122180352"/>
        <c:scaling>
          <c:orientation val="minMax"/>
        </c:scaling>
        <c:delete val="0"/>
        <c:axPos val="l"/>
        <c:majorGridlines/>
        <c:numFmt formatCode="0.0%" sourceLinked="1"/>
        <c:majorTickMark val="out"/>
        <c:minorTickMark val="none"/>
        <c:tickLblPos val="nextTo"/>
        <c:crossAx val="1241159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 sz="1400" b="1" i="0" u="none" strike="noStrike" baseline="0">
                <a:effectLst/>
              </a:rPr>
              <a:t>Scottish-domiciled undergraduate entrants to University, 2019-20, by level and mode</a:t>
            </a:r>
            <a:r>
              <a:rPr lang="en-GB" sz="1400" b="1" i="0" u="none" strike="noStrike" baseline="0"/>
              <a:t> </a:t>
            </a:r>
            <a:endParaRPr lang="en-GB" sz="1400"/>
          </a:p>
        </c:rich>
      </c:tx>
      <c:layout>
        <c:manualLayout>
          <c:xMode val="edge"/>
          <c:yMode val="edge"/>
          <c:x val="0.12490266841644794"/>
          <c:y val="2.3148148148148147E-2"/>
        </c:manualLayout>
      </c:layout>
      <c:overlay val="0"/>
    </c:title>
    <c:autoTitleDeleted val="0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'Context Data'!$I$3</c:f>
              <c:strCache>
                <c:ptCount val="1"/>
                <c:pt idx="0">
                  <c:v>Part-time</c:v>
                </c:pt>
              </c:strCache>
            </c:strRef>
          </c:tx>
          <c:invertIfNegative val="0"/>
          <c:dLbls>
            <c:dLbl>
              <c:idx val="1"/>
              <c:layout>
                <c:manualLayout>
                  <c:x val="0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9B-472C-B83E-2424104CBD96}"/>
                </c:ext>
              </c:extLst>
            </c:dLbl>
            <c:dLbl>
              <c:idx val="2"/>
              <c:layout>
                <c:manualLayout>
                  <c:x val="0"/>
                  <c:y val="2.31481481481481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D9B-472C-B83E-2424104CBD96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'Context Data'!$G$4:$G$6</c:f>
              <c:strCache>
                <c:ptCount val="3"/>
                <c:pt idx="0">
                  <c:v>First Degree</c:v>
                </c:pt>
                <c:pt idx="1">
                  <c:v>HN-level undergraduate</c:v>
                </c:pt>
                <c:pt idx="2">
                  <c:v>Other undergraduate</c:v>
                </c:pt>
              </c:strCache>
            </c:strRef>
          </c:cat>
          <c:val>
            <c:numRef>
              <c:f>'Context Data'!$I$4:$I$6</c:f>
              <c:numCache>
                <c:formatCode>#,##0</c:formatCode>
                <c:ptCount val="3"/>
                <c:pt idx="0">
                  <c:v>6815</c:v>
                </c:pt>
                <c:pt idx="1">
                  <c:v>1515</c:v>
                </c:pt>
                <c:pt idx="2">
                  <c:v>8540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D9B-472C-B83E-2424104CBD96}"/>
            </c:ext>
          </c:extLst>
        </c:ser>
        <c:ser>
          <c:idx val="0"/>
          <c:order val="1"/>
          <c:tx>
            <c:strRef>
              <c:f>'Context Data'!$H$3</c:f>
              <c:strCache>
                <c:ptCount val="1"/>
                <c:pt idx="0">
                  <c:v>Full-time</c:v>
                </c:pt>
              </c:strCache>
            </c:strRef>
          </c:tx>
          <c:invertIfNegative val="0"/>
          <c:dLbls>
            <c:dLbl>
              <c:idx val="1"/>
              <c:layout>
                <c:manualLayout>
                  <c:x val="0"/>
                  <c:y val="-4.16670312044327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D9B-472C-B83E-2424104CBD96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'Context Data'!$G$4:$G$6</c:f>
              <c:strCache>
                <c:ptCount val="3"/>
                <c:pt idx="0">
                  <c:v>First Degree</c:v>
                </c:pt>
                <c:pt idx="1">
                  <c:v>HN-level undergraduate</c:v>
                </c:pt>
                <c:pt idx="2">
                  <c:v>Other undergraduate</c:v>
                </c:pt>
              </c:strCache>
            </c:strRef>
          </c:cat>
          <c:val>
            <c:numRef>
              <c:f>'Context Data'!$H$4:$H$6</c:f>
              <c:numCache>
                <c:formatCode>#,##0</c:formatCode>
                <c:ptCount val="3"/>
                <c:pt idx="0">
                  <c:v>30620</c:v>
                </c:pt>
                <c:pt idx="1">
                  <c:v>2565</c:v>
                </c:pt>
                <c:pt idx="2">
                  <c:v>110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D9B-472C-B83E-2424104CBD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4289024"/>
        <c:axId val="124290560"/>
      </c:barChart>
      <c:catAx>
        <c:axId val="1242890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24290560"/>
        <c:crosses val="autoZero"/>
        <c:auto val="1"/>
        <c:lblAlgn val="ctr"/>
        <c:lblOffset val="100"/>
        <c:noMultiLvlLbl val="0"/>
      </c:catAx>
      <c:valAx>
        <c:axId val="124290560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12428902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219075</xdr:colOff>
      <xdr:row>2</xdr:row>
      <xdr:rowOff>133350</xdr:rowOff>
    </xdr:from>
    <xdr:to>
      <xdr:col>15</xdr:col>
      <xdr:colOff>257175</xdr:colOff>
      <xdr:row>24</xdr:row>
      <xdr:rowOff>66675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1C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219075</xdr:colOff>
      <xdr:row>2</xdr:row>
      <xdr:rowOff>133350</xdr:rowOff>
    </xdr:from>
    <xdr:to>
      <xdr:col>15</xdr:col>
      <xdr:colOff>257175</xdr:colOff>
      <xdr:row>24</xdr:row>
      <xdr:rowOff>66675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219075</xdr:colOff>
      <xdr:row>2</xdr:row>
      <xdr:rowOff>133350</xdr:rowOff>
    </xdr:from>
    <xdr:to>
      <xdr:col>15</xdr:col>
      <xdr:colOff>257175</xdr:colOff>
      <xdr:row>24</xdr:row>
      <xdr:rowOff>66675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385762</xdr:colOff>
      <xdr:row>4</xdr:row>
      <xdr:rowOff>9525</xdr:rowOff>
    </xdr:from>
    <xdr:to>
      <xdr:col>7</xdr:col>
      <xdr:colOff>471487</xdr:colOff>
      <xdr:row>18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2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142875</xdr:colOff>
      <xdr:row>11</xdr:row>
      <xdr:rowOff>123825</xdr:rowOff>
    </xdr:from>
    <xdr:to>
      <xdr:col>10</xdr:col>
      <xdr:colOff>228600</xdr:colOff>
      <xdr:row>26</xdr:row>
      <xdr:rowOff>9525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2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4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5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6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8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AB55"/>
  <sheetViews>
    <sheetView tabSelected="1" topLeftCell="B1" zoomScaleNormal="100" workbookViewId="0">
      <selection activeCell="B1" sqref="B1"/>
    </sheetView>
  </sheetViews>
  <sheetFormatPr defaultColWidth="9.28515625" defaultRowHeight="14.45"/>
  <cols>
    <col min="2" max="2" width="86.7109375" bestFit="1" customWidth="1"/>
    <col min="3" max="3" width="155.7109375" customWidth="1"/>
  </cols>
  <sheetData>
    <row r="1" spans="1:9">
      <c r="A1" s="585" t="s">
        <v>0</v>
      </c>
      <c r="B1" s="586" t="s">
        <v>1</v>
      </c>
    </row>
    <row r="2" spans="1:9">
      <c r="B2" s="586" t="s">
        <v>2</v>
      </c>
    </row>
    <row r="4" spans="1:9" ht="17.45">
      <c r="B4" s="587" t="s">
        <v>3</v>
      </c>
      <c r="C4" t="s">
        <v>4</v>
      </c>
      <c r="D4" s="588"/>
    </row>
    <row r="5" spans="1:9" ht="17.45">
      <c r="B5" s="587" t="s">
        <v>5</v>
      </c>
      <c r="C5" t="s">
        <v>6</v>
      </c>
      <c r="D5" s="588"/>
    </row>
    <row r="6" spans="1:9">
      <c r="B6" s="587" t="s">
        <v>7</v>
      </c>
      <c r="C6" t="s">
        <v>8</v>
      </c>
    </row>
    <row r="7" spans="1:9">
      <c r="B7" s="587" t="s">
        <v>9</v>
      </c>
      <c r="C7" t="s">
        <v>10</v>
      </c>
    </row>
    <row r="8" spans="1:9">
      <c r="B8" s="587" t="s">
        <v>11</v>
      </c>
      <c r="C8" t="s">
        <v>12</v>
      </c>
    </row>
    <row r="9" spans="1:9">
      <c r="B9" s="587" t="s">
        <v>13</v>
      </c>
      <c r="C9" t="s">
        <v>14</v>
      </c>
    </row>
    <row r="10" spans="1:9">
      <c r="B10" s="587" t="s">
        <v>15</v>
      </c>
      <c r="C10" t="s">
        <v>16</v>
      </c>
    </row>
    <row r="11" spans="1:9" ht="14.25" customHeight="1">
      <c r="B11" s="587" t="s">
        <v>17</v>
      </c>
      <c r="C11" t="s">
        <v>18</v>
      </c>
    </row>
    <row r="12" spans="1:9">
      <c r="B12" s="587"/>
    </row>
    <row r="13" spans="1:9">
      <c r="B13" s="587"/>
      <c r="C13" s="589"/>
      <c r="D13" s="589"/>
      <c r="E13" s="589"/>
      <c r="F13" s="589"/>
      <c r="G13" s="589"/>
      <c r="H13" s="589"/>
      <c r="I13" s="589"/>
    </row>
    <row r="14" spans="1:9">
      <c r="B14" s="586" t="s">
        <v>19</v>
      </c>
    </row>
    <row r="15" spans="1:9">
      <c r="B15" s="587" t="s">
        <v>20</v>
      </c>
      <c r="C15" t="s">
        <v>21</v>
      </c>
    </row>
    <row r="17" spans="2:28">
      <c r="B17" s="587"/>
      <c r="C17" s="92"/>
    </row>
    <row r="19" spans="2:28">
      <c r="B19" s="586" t="s">
        <v>22</v>
      </c>
    </row>
    <row r="20" spans="2:28">
      <c r="B20" s="587" t="s">
        <v>23</v>
      </c>
      <c r="C20" t="s">
        <v>24</v>
      </c>
    </row>
    <row r="21" spans="2:28">
      <c r="B21" s="587" t="s">
        <v>25</v>
      </c>
      <c r="C21" t="s">
        <v>26</v>
      </c>
    </row>
    <row r="22" spans="2:28">
      <c r="B22" s="587" t="s">
        <v>27</v>
      </c>
      <c r="C22" t="s">
        <v>28</v>
      </c>
    </row>
    <row r="23" spans="2:28">
      <c r="B23" s="587" t="s">
        <v>29</v>
      </c>
      <c r="C23" t="s">
        <v>30</v>
      </c>
    </row>
    <row r="24" spans="2:28">
      <c r="B24" s="587" t="s">
        <v>31</v>
      </c>
      <c r="C24" t="s">
        <v>32</v>
      </c>
    </row>
    <row r="25" spans="2:28">
      <c r="B25" s="587" t="s">
        <v>33</v>
      </c>
      <c r="C25" t="s">
        <v>34</v>
      </c>
    </row>
    <row r="26" spans="2:28">
      <c r="B26" s="587" t="s">
        <v>35</v>
      </c>
      <c r="C26" t="s">
        <v>36</v>
      </c>
    </row>
    <row r="27" spans="2:28">
      <c r="B27" s="587" t="s">
        <v>37</v>
      </c>
      <c r="C27" s="592" t="s">
        <v>38</v>
      </c>
      <c r="D27" s="591"/>
      <c r="E27" s="591"/>
      <c r="F27" s="591"/>
      <c r="G27" s="591"/>
      <c r="H27" s="591"/>
      <c r="I27" s="591"/>
      <c r="J27" s="591"/>
      <c r="K27" s="591"/>
      <c r="L27" s="591"/>
      <c r="M27" s="591"/>
      <c r="N27" s="591"/>
      <c r="O27" s="591"/>
      <c r="P27" s="591"/>
      <c r="Q27" s="591"/>
      <c r="R27" s="591"/>
      <c r="S27" s="591"/>
    </row>
    <row r="28" spans="2:28">
      <c r="B28" s="587" t="s">
        <v>39</v>
      </c>
      <c r="C28" s="592" t="s">
        <v>40</v>
      </c>
      <c r="D28" s="590"/>
      <c r="E28" s="590"/>
      <c r="F28" s="590"/>
      <c r="G28" s="590"/>
      <c r="H28" s="590"/>
      <c r="I28" s="590"/>
      <c r="J28" s="590"/>
      <c r="K28" s="590"/>
      <c r="L28" s="590"/>
      <c r="M28" s="590"/>
      <c r="N28" s="590"/>
      <c r="O28" s="590"/>
      <c r="P28" s="590"/>
      <c r="Q28" s="590"/>
      <c r="R28" s="590"/>
      <c r="S28" s="590"/>
    </row>
    <row r="29" spans="2:28">
      <c r="B29" s="587" t="s">
        <v>41</v>
      </c>
      <c r="C29" s="592" t="s">
        <v>42</v>
      </c>
      <c r="D29" s="590"/>
      <c r="E29" s="590"/>
      <c r="F29" s="590"/>
      <c r="G29" s="590"/>
      <c r="H29" s="590"/>
      <c r="I29" s="590"/>
      <c r="J29" s="590"/>
      <c r="K29" s="590"/>
      <c r="L29" s="590"/>
      <c r="M29" s="590"/>
      <c r="N29" s="590"/>
      <c r="O29" s="590"/>
      <c r="P29" s="590"/>
      <c r="Q29" s="590"/>
      <c r="R29" s="590"/>
      <c r="S29" s="590"/>
      <c r="T29" s="590"/>
      <c r="U29" s="590"/>
      <c r="V29" s="590"/>
      <c r="W29" s="590"/>
      <c r="X29" s="590"/>
      <c r="Y29" s="590"/>
      <c r="Z29" s="590"/>
      <c r="AA29" s="590"/>
      <c r="AB29" s="590"/>
    </row>
    <row r="30" spans="2:28">
      <c r="B30" s="587" t="s">
        <v>43</v>
      </c>
      <c r="C30" t="s">
        <v>44</v>
      </c>
    </row>
    <row r="31" spans="2:28">
      <c r="B31" s="587" t="s">
        <v>45</v>
      </c>
      <c r="C31" t="s">
        <v>46</v>
      </c>
    </row>
    <row r="32" spans="2:28">
      <c r="B32" s="587" t="s">
        <v>47</v>
      </c>
      <c r="C32" t="s">
        <v>48</v>
      </c>
    </row>
    <row r="33" spans="2:19" ht="15" customHeight="1">
      <c r="B33" s="587" t="s">
        <v>49</v>
      </c>
      <c r="C33" t="s">
        <v>50</v>
      </c>
      <c r="D33" s="593"/>
      <c r="E33" s="593"/>
      <c r="F33" s="593"/>
      <c r="G33" s="593"/>
      <c r="H33" s="593"/>
      <c r="I33" s="593"/>
      <c r="J33" s="593"/>
      <c r="K33" s="593"/>
      <c r="L33" s="593"/>
    </row>
    <row r="34" spans="2:19">
      <c r="B34" s="587" t="s">
        <v>51</v>
      </c>
      <c r="C34" s="594" t="s">
        <v>52</v>
      </c>
      <c r="D34" s="594"/>
      <c r="E34" s="594"/>
      <c r="F34" s="594"/>
      <c r="G34" s="594"/>
      <c r="H34" s="594"/>
      <c r="I34" s="594"/>
      <c r="J34" s="594"/>
      <c r="K34" s="594"/>
      <c r="L34" s="594"/>
      <c r="M34" s="594"/>
      <c r="N34" s="594"/>
      <c r="O34" s="594"/>
      <c r="P34" s="594"/>
      <c r="Q34" s="594"/>
      <c r="R34" s="594"/>
      <c r="S34" s="594"/>
    </row>
    <row r="35" spans="2:19">
      <c r="B35" s="587" t="s">
        <v>53</v>
      </c>
      <c r="C35" t="s">
        <v>54</v>
      </c>
      <c r="D35" s="594"/>
      <c r="E35" s="594"/>
      <c r="F35" s="594"/>
      <c r="G35" s="594"/>
      <c r="H35" s="594"/>
      <c r="I35" s="594"/>
      <c r="J35" s="594"/>
      <c r="K35" s="594"/>
      <c r="L35" s="594"/>
      <c r="M35" s="594"/>
      <c r="N35" s="594"/>
      <c r="O35" s="594"/>
      <c r="P35" s="594"/>
      <c r="Q35" s="594"/>
      <c r="R35" s="594"/>
      <c r="S35" s="594"/>
    </row>
    <row r="36" spans="2:19">
      <c r="B36" s="587" t="s">
        <v>55</v>
      </c>
      <c r="C36" s="705" t="s">
        <v>56</v>
      </c>
      <c r="D36" s="705"/>
      <c r="E36" s="705"/>
      <c r="F36" s="705"/>
      <c r="G36" s="705"/>
      <c r="H36" s="705"/>
      <c r="I36" s="705"/>
      <c r="J36" s="705"/>
      <c r="K36" s="705"/>
      <c r="L36" s="705"/>
      <c r="M36" s="705"/>
      <c r="N36" s="705"/>
      <c r="O36" s="705"/>
      <c r="P36" s="594"/>
      <c r="Q36" s="594"/>
      <c r="R36" s="594"/>
      <c r="S36" s="594"/>
    </row>
    <row r="37" spans="2:19">
      <c r="B37" s="587" t="s">
        <v>57</v>
      </c>
      <c r="C37" t="s">
        <v>58</v>
      </c>
      <c r="D37" s="594"/>
      <c r="E37" s="594"/>
      <c r="F37" s="594"/>
      <c r="G37" s="594"/>
      <c r="H37" s="594"/>
      <c r="I37" s="594"/>
      <c r="J37" s="594"/>
      <c r="K37" s="594"/>
      <c r="L37" s="594"/>
      <c r="M37" s="594"/>
      <c r="N37" s="594"/>
      <c r="O37" s="594"/>
      <c r="P37" s="594"/>
      <c r="Q37" s="594"/>
      <c r="R37" s="594"/>
      <c r="S37" s="594"/>
    </row>
    <row r="38" spans="2:19">
      <c r="B38" s="587" t="s">
        <v>59</v>
      </c>
      <c r="C38" t="s">
        <v>60</v>
      </c>
    </row>
    <row r="39" spans="2:19">
      <c r="B39" s="587" t="s">
        <v>61</v>
      </c>
      <c r="C39" t="s">
        <v>62</v>
      </c>
    </row>
    <row r="40" spans="2:19">
      <c r="B40" s="587" t="s">
        <v>63</v>
      </c>
      <c r="C40" t="s">
        <v>64</v>
      </c>
    </row>
    <row r="41" spans="2:19">
      <c r="B41" s="587" t="s">
        <v>65</v>
      </c>
      <c r="C41" t="s">
        <v>66</v>
      </c>
    </row>
    <row r="42" spans="2:19">
      <c r="B42" s="587" t="s">
        <v>67</v>
      </c>
      <c r="C42" t="s">
        <v>68</v>
      </c>
    </row>
    <row r="44" spans="2:19">
      <c r="B44" s="586" t="s">
        <v>69</v>
      </c>
    </row>
    <row r="45" spans="2:19" ht="15.6">
      <c r="B45" s="587" t="s">
        <v>70</v>
      </c>
      <c r="C45" s="704" t="s">
        <v>71</v>
      </c>
      <c r="D45" s="704"/>
      <c r="E45" s="704"/>
      <c r="F45" s="704"/>
      <c r="G45" s="704"/>
      <c r="H45" s="704"/>
      <c r="I45" s="704"/>
      <c r="J45" s="704"/>
      <c r="K45" s="704"/>
      <c r="L45" s="704"/>
      <c r="M45" s="704"/>
    </row>
    <row r="46" spans="2:19" ht="15.6">
      <c r="B46" s="587" t="s">
        <v>72</v>
      </c>
      <c r="C46" s="704" t="s">
        <v>73</v>
      </c>
      <c r="D46" s="704"/>
      <c r="E46" s="704"/>
      <c r="F46" s="704"/>
      <c r="G46" s="704"/>
      <c r="H46" s="704"/>
      <c r="I46" s="704"/>
      <c r="J46" s="704"/>
      <c r="K46" s="704"/>
      <c r="L46" s="704"/>
      <c r="M46" s="704"/>
    </row>
    <row r="47" spans="2:19" ht="15.6">
      <c r="B47" s="587" t="s">
        <v>74</v>
      </c>
      <c r="C47" s="704" t="s">
        <v>75</v>
      </c>
      <c r="D47" s="704"/>
      <c r="E47" s="704"/>
      <c r="F47" s="704"/>
      <c r="G47" s="704"/>
      <c r="H47" s="704"/>
      <c r="I47" s="704"/>
      <c r="J47" s="704"/>
      <c r="K47" s="704"/>
      <c r="L47" s="704"/>
      <c r="M47" s="704"/>
    </row>
    <row r="48" spans="2:19">
      <c r="B48" s="587" t="s">
        <v>76</v>
      </c>
      <c r="C48" t="s">
        <v>77</v>
      </c>
    </row>
    <row r="49" spans="2:3">
      <c r="B49" s="587" t="s">
        <v>78</v>
      </c>
      <c r="C49" s="1" t="s">
        <v>79</v>
      </c>
    </row>
    <row r="50" spans="2:3">
      <c r="B50" s="587" t="s">
        <v>80</v>
      </c>
      <c r="C50" t="s">
        <v>81</v>
      </c>
    </row>
    <row r="51" spans="2:3">
      <c r="C51" s="387"/>
    </row>
    <row r="52" spans="2:3">
      <c r="B52" s="595" t="s">
        <v>82</v>
      </c>
    </row>
    <row r="53" spans="2:3">
      <c r="B53" s="595" t="s">
        <v>83</v>
      </c>
    </row>
    <row r="54" spans="2:3">
      <c r="B54" s="595" t="s">
        <v>84</v>
      </c>
    </row>
    <row r="55" spans="2:3">
      <c r="B55" s="595" t="s">
        <v>85</v>
      </c>
    </row>
  </sheetData>
  <mergeCells count="4">
    <mergeCell ref="C45:M45"/>
    <mergeCell ref="C46:M46"/>
    <mergeCell ref="C47:M47"/>
    <mergeCell ref="C36:O36"/>
  </mergeCells>
  <hyperlinks>
    <hyperlink ref="B4" location="'COWA Table 1 &amp; 1A &amp; 1B'!A1" display="Table 1 " xr:uid="{00000000-0004-0000-0000-000000000000}"/>
    <hyperlink ref="B5" location="'COWA Table 1 &amp; 1A &amp; 1B'!A1" display="Table 1A " xr:uid="{00000000-0004-0000-0000-000001000000}"/>
    <hyperlink ref="B6" location="'COWA Table 1 &amp; 1A &amp; 1B'!A1" display="Table1B" xr:uid="{00000000-0004-0000-0000-000002000000}"/>
    <hyperlink ref="B7" location="'COWA Table 2 &amp; 2A'!A1" display="Table 2 " xr:uid="{00000000-0004-0000-0000-000003000000}"/>
    <hyperlink ref="B8" location="'COWA Table 2 &amp; 2A'!A1" display="Table 2A" xr:uid="{00000000-0004-0000-0000-000004000000}"/>
    <hyperlink ref="B9" location="'COWA Table 3 &amp; 3A &amp; 3B'!A1" display="Table 3" xr:uid="{00000000-0004-0000-0000-000005000000}"/>
    <hyperlink ref="B10" location="'COWA Table 3 &amp; 3A &amp; 3B'!A1" display="Table 3A " xr:uid="{00000000-0004-0000-0000-000006000000}"/>
    <hyperlink ref="B11" location="'COWA Table 3 &amp; 3A &amp; 3B'!A1" display="Table 3B" xr:uid="{00000000-0004-0000-0000-000007000000}"/>
    <hyperlink ref="B15" location="'HESA PI Table 2019-20'!A1" display="HESA PI Table 2019-20" xr:uid="{00000000-0004-0000-0000-000008000000}"/>
    <hyperlink ref="B20" location="'Backgroud Table 1'!A1" display="Background Table 1" xr:uid="{00000000-0004-0000-0000-000009000000}"/>
    <hyperlink ref="B21" location="'Background Table 2'!A1" display="Background Table 2" xr:uid="{00000000-0004-0000-0000-00000A000000}"/>
    <hyperlink ref="B22" location="'Background Table 3'!A1" display="Background Table 3" xr:uid="{00000000-0004-0000-0000-00000B000000}"/>
    <hyperlink ref="B23" location="'Background Table 4'!A1" display="Background Table 4" xr:uid="{00000000-0004-0000-0000-00000C000000}"/>
    <hyperlink ref="B24" location="'Background Table 5'!A1" display="Background Table 5" xr:uid="{00000000-0004-0000-0000-00000D000000}"/>
    <hyperlink ref="B25" location="'Background Table 6'!A1" display="Background Table 6" xr:uid="{00000000-0004-0000-0000-00000E000000}"/>
    <hyperlink ref="B26" location="'Background Table 7'!A1" display="Background Table 7" xr:uid="{00000000-0004-0000-0000-00000F000000}"/>
    <hyperlink ref="B27" location="'Background Table 8a'!A1" display="Background Table 8a" xr:uid="{00000000-0004-0000-0000-000010000000}"/>
    <hyperlink ref="B28" location="'Background Table 8b'!A1" display="Background Table 8b" xr:uid="{00000000-0004-0000-0000-000011000000}"/>
    <hyperlink ref="B29" location="'Background Table 8c'!A1" display="Background Table 8c" xr:uid="{00000000-0004-0000-0000-000012000000}"/>
    <hyperlink ref="B30" location="'Background Table 9'!A1" display="Background Table 9" xr:uid="{00000000-0004-0000-0000-000013000000}"/>
    <hyperlink ref="B31" location="'Background Table 10'!A1" display="Background Table 10" xr:uid="{00000000-0004-0000-0000-000014000000}"/>
    <hyperlink ref="B32" location="'Background Table 11'!A1" display="Background Table 11" xr:uid="{00000000-0004-0000-0000-000015000000}"/>
    <hyperlink ref="B33" location="'Background Table 12'!A1" display="Background Table 12" xr:uid="{00000000-0004-0000-0000-000016000000}"/>
    <hyperlink ref="B34" location="'Background Table 13'!A1" display="Background Table 13" xr:uid="{00000000-0004-0000-0000-000017000000}"/>
    <hyperlink ref="B35" location="'Background Table 14a'!A1" display="Background Table 14a" xr:uid="{00000000-0004-0000-0000-000018000000}"/>
    <hyperlink ref="B39" location="'Background Table 15'!A1" display="Background Table 15" xr:uid="{00000000-0004-0000-0000-000019000000}"/>
    <hyperlink ref="B42" location="'Background Table 18'!A1" display="Background Table 18" xr:uid="{00000000-0004-0000-0000-00001A000000}"/>
    <hyperlink ref="B41" location="'Background Table 17'!A1" display="Background Table 17" xr:uid="{00000000-0004-0000-0000-00001B000000}"/>
    <hyperlink ref="B40" location="'Background Table 16'!A1" display="Background Table 16" xr:uid="{00000000-0004-0000-0000-00001C000000}"/>
    <hyperlink ref="B45" location="'Fig 1'!A1" display="Figure 1" xr:uid="{00000000-0004-0000-0000-00001D000000}"/>
    <hyperlink ref="B46" location="'Fig 1b'!A1" display="Figure 1B" xr:uid="{00000000-0004-0000-0000-00001E000000}"/>
    <hyperlink ref="B47" location="'Fig 2'!A1" display="Figure 2" xr:uid="{00000000-0004-0000-0000-00001F000000}"/>
    <hyperlink ref="B48" location="'Fig 3'!A1" display="Figure 3" xr:uid="{00000000-0004-0000-0000-000020000000}"/>
    <hyperlink ref="B49" location="'Fig  4'!A1" display="Figure 4" xr:uid="{00000000-0004-0000-0000-000021000000}"/>
    <hyperlink ref="B50" location="'Context Data'!A1" display="Context data" xr:uid="{00000000-0004-0000-0000-000022000000}"/>
    <hyperlink ref="B36" location="'Background Table 14b'!A1" display="Background Table 14b" xr:uid="{00000000-0004-0000-0000-000023000000}"/>
    <hyperlink ref="B37" location="'Background Table 14c'!A1" display="Background Table 14c" xr:uid="{00000000-0004-0000-0000-000024000000}"/>
    <hyperlink ref="B38" location="'Background Table 14d'!A1" display="Background Table 14d" xr:uid="{00000000-0004-0000-0000-000025000000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AF106"/>
  <sheetViews>
    <sheetView zoomScale="90" zoomScaleNormal="90" workbookViewId="0">
      <selection activeCell="G26" sqref="G26"/>
    </sheetView>
  </sheetViews>
  <sheetFormatPr defaultColWidth="0" defaultRowHeight="14.45" zeroHeight="1"/>
  <cols>
    <col min="1" max="1" width="3" style="153" customWidth="1"/>
    <col min="2" max="2" width="15.42578125" style="153" customWidth="1"/>
    <col min="3" max="3" width="34.28515625" style="153" customWidth="1"/>
    <col min="4" max="11" width="10.7109375" style="153" customWidth="1"/>
    <col min="12" max="19" width="11.7109375" style="153" customWidth="1"/>
    <col min="20" max="20" width="11.28515625" style="153" customWidth="1"/>
    <col min="21" max="22" width="9.28515625" style="153" customWidth="1"/>
    <col min="23" max="23" width="10.7109375" style="153" customWidth="1"/>
    <col min="24" max="24" width="11.28515625" style="153" customWidth="1"/>
    <col min="25" max="25" width="13.7109375" style="153" customWidth="1"/>
    <col min="26" max="26" width="9.28515625" style="153" customWidth="1"/>
    <col min="27" max="31" width="10.7109375" style="153" customWidth="1"/>
    <col min="32" max="32" width="9.28515625" style="153" customWidth="1"/>
    <col min="33" max="16384" width="9.28515625" style="97" hidden="1"/>
  </cols>
  <sheetData>
    <row r="1" spans="2:31" ht="17.45">
      <c r="B1" s="154" t="s">
        <v>86</v>
      </c>
    </row>
    <row r="2" spans="2:31" ht="18" thickBot="1">
      <c r="B2" s="154" t="s">
        <v>87</v>
      </c>
    </row>
    <row r="3" spans="2:31" ht="18.75" customHeight="1" thickBot="1">
      <c r="B3" s="722" t="s">
        <v>88</v>
      </c>
      <c r="C3" s="723"/>
      <c r="D3" s="710" t="s">
        <v>89</v>
      </c>
      <c r="E3" s="711"/>
      <c r="F3" s="710" t="s">
        <v>90</v>
      </c>
      <c r="G3" s="717"/>
      <c r="H3" s="710" t="s">
        <v>91</v>
      </c>
      <c r="I3" s="711"/>
      <c r="J3" s="710" t="s">
        <v>92</v>
      </c>
      <c r="K3" s="711"/>
      <c r="L3" s="710" t="s">
        <v>93</v>
      </c>
      <c r="M3" s="711"/>
      <c r="N3" s="710" t="s">
        <v>94</v>
      </c>
      <c r="O3" s="711"/>
      <c r="P3" s="710" t="s">
        <v>95</v>
      </c>
      <c r="Q3" s="711"/>
    </row>
    <row r="4" spans="2:31" ht="31.9" thickBot="1">
      <c r="B4" s="724"/>
      <c r="C4" s="725"/>
      <c r="D4" s="155" t="s">
        <v>96</v>
      </c>
      <c r="E4" s="156" t="s">
        <v>97</v>
      </c>
      <c r="F4" s="155" t="s">
        <v>96</v>
      </c>
      <c r="G4" s="156" t="s">
        <v>97</v>
      </c>
      <c r="H4" s="157" t="s">
        <v>96</v>
      </c>
      <c r="I4" s="156" t="s">
        <v>97</v>
      </c>
      <c r="J4" s="157" t="s">
        <v>96</v>
      </c>
      <c r="K4" s="156" t="s">
        <v>97</v>
      </c>
      <c r="L4" s="157" t="s">
        <v>96</v>
      </c>
      <c r="M4" s="156" t="s">
        <v>97</v>
      </c>
      <c r="N4" s="157" t="s">
        <v>96</v>
      </c>
      <c r="O4" s="156" t="s">
        <v>97</v>
      </c>
      <c r="P4" s="157" t="s">
        <v>96</v>
      </c>
      <c r="Q4" s="156" t="s">
        <v>97</v>
      </c>
    </row>
    <row r="5" spans="2:31" ht="16.149999999999999" thickBot="1">
      <c r="B5" s="726" t="s">
        <v>98</v>
      </c>
      <c r="C5" s="727"/>
      <c r="D5" s="158">
        <v>28285</v>
      </c>
      <c r="E5" s="159">
        <v>86650</v>
      </c>
      <c r="F5" s="158">
        <v>28640</v>
      </c>
      <c r="G5" s="159">
        <v>84175</v>
      </c>
      <c r="H5" s="158">
        <v>28770</v>
      </c>
      <c r="I5" s="159">
        <v>84600</v>
      </c>
      <c r="J5" s="158">
        <v>28885</v>
      </c>
      <c r="K5" s="159">
        <v>86360</v>
      </c>
      <c r="L5" s="158">
        <v>29880</v>
      </c>
      <c r="M5" s="159">
        <v>86000</v>
      </c>
      <c r="N5" s="158">
        <v>31065</v>
      </c>
      <c r="O5" s="159">
        <v>86205</v>
      </c>
      <c r="P5" s="158">
        <v>30620</v>
      </c>
      <c r="Q5" s="159">
        <v>84610</v>
      </c>
    </row>
    <row r="6" spans="2:31" ht="15.6">
      <c r="B6" s="728" t="s">
        <v>99</v>
      </c>
      <c r="C6" s="729"/>
      <c r="D6" s="158">
        <v>3850</v>
      </c>
      <c r="E6" s="159">
        <v>14730</v>
      </c>
      <c r="F6" s="158">
        <v>3965</v>
      </c>
      <c r="G6" s="159">
        <v>14440</v>
      </c>
      <c r="H6" s="158">
        <v>4015</v>
      </c>
      <c r="I6" s="159">
        <v>14740</v>
      </c>
      <c r="J6" s="158">
        <v>3965</v>
      </c>
      <c r="K6" s="159">
        <v>14920</v>
      </c>
      <c r="L6" s="158">
        <v>4650</v>
      </c>
      <c r="M6" s="159">
        <v>15995</v>
      </c>
      <c r="N6" s="158">
        <v>4900</v>
      </c>
      <c r="O6" s="160">
        <v>16500</v>
      </c>
      <c r="P6" s="158">
        <v>4970</v>
      </c>
      <c r="Q6" s="160">
        <v>16410</v>
      </c>
    </row>
    <row r="7" spans="2:31" ht="16.149999999999999" thickBot="1">
      <c r="B7" s="728" t="s">
        <v>100</v>
      </c>
      <c r="C7" s="729"/>
      <c r="D7" s="161">
        <v>0.13700000000000001</v>
      </c>
      <c r="E7" s="162">
        <v>0.17199999999999999</v>
      </c>
      <c r="F7" s="161">
        <v>0.13907400911960716</v>
      </c>
      <c r="G7" s="162">
        <v>0.17499999999999999</v>
      </c>
      <c r="H7" s="161">
        <v>0.14000000000000001</v>
      </c>
      <c r="I7" s="162">
        <v>0.17699999999999999</v>
      </c>
      <c r="J7" s="161">
        <v>0.13796102992345163</v>
      </c>
      <c r="K7" s="162">
        <v>0.17699999999999999</v>
      </c>
      <c r="L7" s="161">
        <v>0.15647082576216434</v>
      </c>
      <c r="M7" s="162">
        <v>0.18878725287695486</v>
      </c>
      <c r="N7" s="161">
        <v>0.159</v>
      </c>
      <c r="O7" s="162">
        <v>0.19400000000000001</v>
      </c>
      <c r="P7" s="161">
        <v>0.16440167972754025</v>
      </c>
      <c r="Q7" s="162">
        <v>0.19636916301668222</v>
      </c>
    </row>
    <row r="8" spans="2:31" ht="15.6">
      <c r="B8" s="707" t="s">
        <v>101</v>
      </c>
      <c r="C8" s="708"/>
      <c r="D8" s="158">
        <v>145</v>
      </c>
      <c r="E8" s="159">
        <v>265</v>
      </c>
      <c r="F8" s="158">
        <v>170</v>
      </c>
      <c r="G8" s="159">
        <v>325</v>
      </c>
      <c r="H8" s="158">
        <v>160</v>
      </c>
      <c r="I8" s="159">
        <v>445</v>
      </c>
      <c r="J8" s="158">
        <v>170</v>
      </c>
      <c r="K8" s="159">
        <v>525</v>
      </c>
      <c r="L8" s="158">
        <v>255</v>
      </c>
      <c r="M8" s="159">
        <v>680</v>
      </c>
      <c r="N8" s="158">
        <v>320</v>
      </c>
      <c r="O8" s="159">
        <v>1045</v>
      </c>
      <c r="P8" s="158">
        <v>370</v>
      </c>
      <c r="Q8" s="159">
        <v>1470</v>
      </c>
    </row>
    <row r="9" spans="2:31" ht="16.149999999999999" thickBot="1">
      <c r="B9" s="718" t="s">
        <v>102</v>
      </c>
      <c r="C9" s="719"/>
      <c r="D9" s="161">
        <v>5.1263920806080962E-3</v>
      </c>
      <c r="E9" s="162">
        <v>3.0582804385458741E-3</v>
      </c>
      <c r="F9" s="161">
        <v>5.9357541899441339E-3</v>
      </c>
      <c r="G9" s="162">
        <v>3.8610038610038611E-3</v>
      </c>
      <c r="H9" s="161">
        <v>5.5613486270420578E-3</v>
      </c>
      <c r="I9" s="162">
        <v>5.2600472813238769E-3</v>
      </c>
      <c r="J9" s="161">
        <v>6.0000000000000001E-3</v>
      </c>
      <c r="K9" s="162">
        <v>6.0000000000000001E-3</v>
      </c>
      <c r="L9" s="161">
        <v>8.4674855249506336E-3</v>
      </c>
      <c r="M9" s="162">
        <v>7.8839042768436476E-3</v>
      </c>
      <c r="N9" s="161">
        <v>0.01</v>
      </c>
      <c r="O9" s="162">
        <v>1.2E-2</v>
      </c>
      <c r="P9" s="161">
        <v>1.201868121101277E-2</v>
      </c>
      <c r="Q9" s="162">
        <v>1.7397265131011336E-2</v>
      </c>
    </row>
    <row r="10" spans="2:31">
      <c r="B10" s="164" t="s">
        <v>103</v>
      </c>
    </row>
    <row r="11" spans="2:31">
      <c r="B11" s="221" t="s">
        <v>104</v>
      </c>
    </row>
    <row r="12" spans="2:31">
      <c r="B12" s="165" t="s">
        <v>105</v>
      </c>
    </row>
    <row r="13" spans="2:31"/>
    <row r="14" spans="2:31" ht="15" thickBot="1">
      <c r="B14" s="166" t="s">
        <v>106</v>
      </c>
    </row>
    <row r="15" spans="2:31" ht="15.6" thickTop="1" thickBot="1">
      <c r="B15" s="166"/>
      <c r="D15" s="706" t="s">
        <v>89</v>
      </c>
      <c r="E15" s="706"/>
      <c r="F15" s="706"/>
      <c r="G15" s="706"/>
      <c r="H15" s="706" t="s">
        <v>90</v>
      </c>
      <c r="I15" s="706"/>
      <c r="J15" s="706"/>
      <c r="K15" s="706"/>
      <c r="L15" s="706" t="s">
        <v>91</v>
      </c>
      <c r="M15" s="706"/>
      <c r="N15" s="706"/>
      <c r="O15" s="706"/>
      <c r="P15" s="706" t="s">
        <v>92</v>
      </c>
      <c r="Q15" s="706"/>
      <c r="R15" s="706"/>
      <c r="S15" s="706"/>
      <c r="T15" s="706" t="s">
        <v>93</v>
      </c>
      <c r="U15" s="706"/>
      <c r="V15" s="706"/>
      <c r="W15" s="706"/>
      <c r="X15" s="706" t="s">
        <v>94</v>
      </c>
      <c r="Y15" s="706"/>
      <c r="Z15" s="706"/>
      <c r="AA15" s="706"/>
      <c r="AB15" s="706" t="s">
        <v>95</v>
      </c>
      <c r="AC15" s="706"/>
      <c r="AD15" s="706"/>
      <c r="AE15" s="706"/>
    </row>
    <row r="16" spans="2:31" ht="60.75" customHeight="1" thickTop="1" thickBot="1">
      <c r="B16" s="167"/>
      <c r="C16" s="168"/>
      <c r="D16" s="169" t="s">
        <v>107</v>
      </c>
      <c r="E16" s="170" t="s">
        <v>108</v>
      </c>
      <c r="F16" s="170" t="s">
        <v>109</v>
      </c>
      <c r="G16" s="171" t="s">
        <v>110</v>
      </c>
      <c r="H16" s="169" t="s">
        <v>107</v>
      </c>
      <c r="I16" s="170" t="s">
        <v>108</v>
      </c>
      <c r="J16" s="170" t="s">
        <v>109</v>
      </c>
      <c r="K16" s="171" t="s">
        <v>110</v>
      </c>
      <c r="L16" s="169" t="s">
        <v>107</v>
      </c>
      <c r="M16" s="170" t="s">
        <v>108</v>
      </c>
      <c r="N16" s="170" t="s">
        <v>109</v>
      </c>
      <c r="O16" s="171" t="s">
        <v>110</v>
      </c>
      <c r="P16" s="169" t="s">
        <v>107</v>
      </c>
      <c r="Q16" s="170" t="s">
        <v>108</v>
      </c>
      <c r="R16" s="170" t="s">
        <v>109</v>
      </c>
      <c r="S16" s="171" t="s">
        <v>110</v>
      </c>
      <c r="T16" s="169" t="s">
        <v>107</v>
      </c>
      <c r="U16" s="170" t="s">
        <v>108</v>
      </c>
      <c r="V16" s="170" t="s">
        <v>109</v>
      </c>
      <c r="W16" s="171" t="s">
        <v>110</v>
      </c>
      <c r="X16" s="169" t="s">
        <v>107</v>
      </c>
      <c r="Y16" s="170" t="s">
        <v>108</v>
      </c>
      <c r="Z16" s="170" t="s">
        <v>109</v>
      </c>
      <c r="AA16" s="171" t="s">
        <v>110</v>
      </c>
      <c r="AB16" s="169" t="s">
        <v>107</v>
      </c>
      <c r="AC16" s="170" t="s">
        <v>108</v>
      </c>
      <c r="AD16" s="170" t="s">
        <v>109</v>
      </c>
      <c r="AE16" s="171" t="s">
        <v>110</v>
      </c>
    </row>
    <row r="17" spans="2:31" ht="15.75" customHeight="1" thickTop="1">
      <c r="B17" s="720" t="s">
        <v>111</v>
      </c>
      <c r="C17" s="153" t="s">
        <v>112</v>
      </c>
      <c r="D17" s="172">
        <v>0.316</v>
      </c>
      <c r="E17" s="173">
        <v>770</v>
      </c>
      <c r="F17" s="173">
        <v>2495</v>
      </c>
      <c r="G17" s="174">
        <v>2435</v>
      </c>
      <c r="H17" s="172">
        <v>0.32300000000000001</v>
      </c>
      <c r="I17" s="173">
        <v>855</v>
      </c>
      <c r="J17" s="173">
        <v>2685</v>
      </c>
      <c r="K17" s="174">
        <v>2655</v>
      </c>
      <c r="L17" s="172">
        <v>0.32900000000000001</v>
      </c>
      <c r="M17" s="173">
        <v>900</v>
      </c>
      <c r="N17" s="173">
        <v>2755</v>
      </c>
      <c r="O17" s="174">
        <v>2740</v>
      </c>
      <c r="P17" s="172">
        <v>0.31494661921708184</v>
      </c>
      <c r="Q17" s="173">
        <v>885</v>
      </c>
      <c r="R17" s="173">
        <v>2815</v>
      </c>
      <c r="S17" s="174">
        <v>2810</v>
      </c>
      <c r="T17" s="175">
        <v>0.36769759450171824</v>
      </c>
      <c r="U17" s="176">
        <v>965</v>
      </c>
      <c r="V17" s="176">
        <v>2620</v>
      </c>
      <c r="W17" s="177">
        <v>2620</v>
      </c>
      <c r="X17" s="175">
        <v>0.36314984709480125</v>
      </c>
      <c r="Y17" s="176">
        <v>950</v>
      </c>
      <c r="Z17" s="176">
        <v>2620</v>
      </c>
      <c r="AA17" s="177">
        <v>2615</v>
      </c>
      <c r="AB17" s="175">
        <v>0.37525354969574037</v>
      </c>
      <c r="AC17" s="176">
        <v>925</v>
      </c>
      <c r="AD17" s="176">
        <v>2465</v>
      </c>
      <c r="AE17" s="177">
        <v>2465</v>
      </c>
    </row>
    <row r="18" spans="2:31">
      <c r="B18" s="716"/>
      <c r="C18" s="153" t="s">
        <v>113</v>
      </c>
      <c r="D18" s="172">
        <v>7.0999999999999994E-2</v>
      </c>
      <c r="E18" s="173">
        <v>20</v>
      </c>
      <c r="F18" s="173">
        <v>280</v>
      </c>
      <c r="G18" s="174">
        <v>270</v>
      </c>
      <c r="H18" s="172">
        <v>6.5000000000000002E-2</v>
      </c>
      <c r="I18" s="173">
        <v>20</v>
      </c>
      <c r="J18" s="173">
        <v>325</v>
      </c>
      <c r="K18" s="174">
        <v>325</v>
      </c>
      <c r="L18" s="172">
        <v>8.1000000000000003E-2</v>
      </c>
      <c r="M18" s="173">
        <v>25</v>
      </c>
      <c r="N18" s="173">
        <v>335</v>
      </c>
      <c r="O18" s="174">
        <v>335</v>
      </c>
      <c r="P18" s="172">
        <v>9.3434343434343439E-2</v>
      </c>
      <c r="Q18" s="173">
        <v>35</v>
      </c>
      <c r="R18" s="173">
        <v>490</v>
      </c>
      <c r="S18" s="174">
        <v>395</v>
      </c>
      <c r="T18" s="175">
        <v>7.8680203045685279E-2</v>
      </c>
      <c r="U18" s="176">
        <v>30</v>
      </c>
      <c r="V18" s="176">
        <v>430</v>
      </c>
      <c r="W18" s="177">
        <v>395</v>
      </c>
      <c r="X18" s="175">
        <v>6.8649885583524028E-2</v>
      </c>
      <c r="Y18" s="176">
        <v>30</v>
      </c>
      <c r="Z18" s="176">
        <v>445</v>
      </c>
      <c r="AA18" s="177">
        <v>435</v>
      </c>
      <c r="AB18" s="175">
        <v>7.2289156626506021E-2</v>
      </c>
      <c r="AC18" s="176">
        <v>30</v>
      </c>
      <c r="AD18" s="176">
        <v>420</v>
      </c>
      <c r="AE18" s="177">
        <v>415</v>
      </c>
    </row>
    <row r="19" spans="2:31">
      <c r="B19" s="716"/>
      <c r="C19" s="153" t="s">
        <v>114</v>
      </c>
      <c r="D19" s="172">
        <v>0.23200000000000001</v>
      </c>
      <c r="E19" s="173">
        <v>1360</v>
      </c>
      <c r="F19" s="173">
        <v>5870</v>
      </c>
      <c r="G19" s="174">
        <v>5860</v>
      </c>
      <c r="H19" s="172">
        <v>0.245</v>
      </c>
      <c r="I19" s="173">
        <v>1425</v>
      </c>
      <c r="J19" s="173">
        <v>5840</v>
      </c>
      <c r="K19" s="174">
        <v>5815</v>
      </c>
      <c r="L19" s="172">
        <v>0.248</v>
      </c>
      <c r="M19" s="173">
        <v>1545</v>
      </c>
      <c r="N19" s="173">
        <v>6245</v>
      </c>
      <c r="O19" s="174">
        <v>6225</v>
      </c>
      <c r="P19" s="172">
        <v>0.26325328500226552</v>
      </c>
      <c r="Q19" s="173">
        <v>1745</v>
      </c>
      <c r="R19" s="173">
        <v>6650</v>
      </c>
      <c r="S19" s="174">
        <v>6620</v>
      </c>
      <c r="T19" s="175">
        <v>0.28467975539105245</v>
      </c>
      <c r="U19" s="176">
        <v>1770</v>
      </c>
      <c r="V19" s="176">
        <v>6220</v>
      </c>
      <c r="W19" s="177">
        <v>6215</v>
      </c>
      <c r="X19" s="175">
        <v>0.2812075983717775</v>
      </c>
      <c r="Y19" s="176">
        <v>1660</v>
      </c>
      <c r="Z19" s="176">
        <v>5900</v>
      </c>
      <c r="AA19" s="177">
        <v>5895</v>
      </c>
      <c r="AB19" s="175">
        <v>0.2825740117000532</v>
      </c>
      <c r="AC19" s="176">
        <v>1595</v>
      </c>
      <c r="AD19" s="176">
        <v>5680</v>
      </c>
      <c r="AE19" s="177">
        <v>5640</v>
      </c>
    </row>
    <row r="20" spans="2:31">
      <c r="B20" s="716"/>
      <c r="C20" s="153" t="s">
        <v>115</v>
      </c>
      <c r="D20" s="172">
        <v>0.107</v>
      </c>
      <c r="E20" s="173">
        <v>50</v>
      </c>
      <c r="F20" s="173">
        <v>445</v>
      </c>
      <c r="G20" s="174">
        <v>445</v>
      </c>
      <c r="H20" s="172">
        <v>0.104</v>
      </c>
      <c r="I20" s="173">
        <v>55</v>
      </c>
      <c r="J20" s="173">
        <v>540</v>
      </c>
      <c r="K20" s="174">
        <v>540</v>
      </c>
      <c r="L20" s="172">
        <v>0.11600000000000001</v>
      </c>
      <c r="M20" s="173">
        <v>65</v>
      </c>
      <c r="N20" s="173">
        <v>560</v>
      </c>
      <c r="O20" s="174">
        <v>560</v>
      </c>
      <c r="P20" s="172">
        <v>8.0696202531645569E-2</v>
      </c>
      <c r="Q20" s="173">
        <v>50</v>
      </c>
      <c r="R20" s="173">
        <v>635</v>
      </c>
      <c r="S20" s="174">
        <v>630</v>
      </c>
      <c r="T20" s="175">
        <v>0.10611510791366907</v>
      </c>
      <c r="U20" s="176">
        <v>60</v>
      </c>
      <c r="V20" s="176">
        <v>555</v>
      </c>
      <c r="W20" s="177">
        <v>555</v>
      </c>
      <c r="X20" s="175">
        <v>0.10133843212237094</v>
      </c>
      <c r="Y20" s="176">
        <v>55</v>
      </c>
      <c r="Z20" s="176">
        <v>525</v>
      </c>
      <c r="AA20" s="177">
        <v>525</v>
      </c>
      <c r="AB20" s="175">
        <v>0.10609480812641084</v>
      </c>
      <c r="AC20" s="176">
        <v>45</v>
      </c>
      <c r="AD20" s="176">
        <v>445</v>
      </c>
      <c r="AE20" s="177">
        <v>445</v>
      </c>
    </row>
    <row r="21" spans="2:31">
      <c r="B21" s="716"/>
      <c r="C21" s="153" t="s">
        <v>116</v>
      </c>
      <c r="D21" s="172">
        <v>0.17899999999999999</v>
      </c>
      <c r="E21" s="173">
        <v>460</v>
      </c>
      <c r="F21" s="173">
        <v>2575</v>
      </c>
      <c r="G21" s="174">
        <v>2570</v>
      </c>
      <c r="H21" s="172">
        <v>0.214</v>
      </c>
      <c r="I21" s="173">
        <v>500</v>
      </c>
      <c r="J21" s="173">
        <v>2345</v>
      </c>
      <c r="K21" s="174">
        <v>2340</v>
      </c>
      <c r="L21" s="172">
        <v>0.19900000000000001</v>
      </c>
      <c r="M21" s="173">
        <v>455</v>
      </c>
      <c r="N21" s="173">
        <v>2285</v>
      </c>
      <c r="O21" s="174">
        <v>2275</v>
      </c>
      <c r="P21" s="172">
        <v>0.22624434389140272</v>
      </c>
      <c r="Q21" s="173">
        <v>500</v>
      </c>
      <c r="R21" s="173">
        <v>2215</v>
      </c>
      <c r="S21" s="174">
        <v>2210</v>
      </c>
      <c r="T21" s="175">
        <v>0.21933085501858737</v>
      </c>
      <c r="U21" s="176">
        <v>470</v>
      </c>
      <c r="V21" s="176">
        <v>2155</v>
      </c>
      <c r="W21" s="177">
        <v>2150</v>
      </c>
      <c r="X21" s="175">
        <v>0.22635962763351297</v>
      </c>
      <c r="Y21" s="176">
        <v>460</v>
      </c>
      <c r="Z21" s="176">
        <v>2040</v>
      </c>
      <c r="AA21" s="177">
        <v>2040</v>
      </c>
      <c r="AB21" s="175">
        <v>0.23088923556942278</v>
      </c>
      <c r="AC21" s="176">
        <v>445</v>
      </c>
      <c r="AD21" s="176">
        <v>1930</v>
      </c>
      <c r="AE21" s="177">
        <v>1925</v>
      </c>
    </row>
    <row r="22" spans="2:31">
      <c r="B22" s="716"/>
      <c r="C22" s="153" t="s">
        <v>117</v>
      </c>
      <c r="D22" s="172">
        <v>0.12</v>
      </c>
      <c r="E22" s="173">
        <v>460</v>
      </c>
      <c r="F22" s="173">
        <v>3870</v>
      </c>
      <c r="G22" s="174">
        <v>3845</v>
      </c>
      <c r="H22" s="172">
        <v>0.13600000000000001</v>
      </c>
      <c r="I22" s="173">
        <v>500</v>
      </c>
      <c r="J22" s="173">
        <v>3710</v>
      </c>
      <c r="K22" s="174">
        <v>3690</v>
      </c>
      <c r="L22" s="172">
        <v>0.11799999999999999</v>
      </c>
      <c r="M22" s="173">
        <v>455</v>
      </c>
      <c r="N22" s="173">
        <v>3945</v>
      </c>
      <c r="O22" s="174">
        <v>3870</v>
      </c>
      <c r="P22" s="172">
        <v>0.13768961493582263</v>
      </c>
      <c r="Q22" s="173">
        <v>590</v>
      </c>
      <c r="R22" s="173">
        <v>4460</v>
      </c>
      <c r="S22" s="174">
        <v>4285</v>
      </c>
      <c r="T22" s="175">
        <v>0.14139444173573867</v>
      </c>
      <c r="U22" s="176">
        <v>580</v>
      </c>
      <c r="V22" s="176">
        <v>4195</v>
      </c>
      <c r="W22" s="177">
        <v>4100</v>
      </c>
      <c r="X22" s="175">
        <v>0.14758324382384533</v>
      </c>
      <c r="Y22" s="176">
        <v>685</v>
      </c>
      <c r="Z22" s="176">
        <v>4660</v>
      </c>
      <c r="AA22" s="177">
        <v>4655</v>
      </c>
      <c r="AB22" s="175">
        <v>0.13910505836575876</v>
      </c>
      <c r="AC22" s="176">
        <v>570</v>
      </c>
      <c r="AD22" s="176">
        <v>4140</v>
      </c>
      <c r="AE22" s="177">
        <v>4110</v>
      </c>
    </row>
    <row r="23" spans="2:31">
      <c r="B23" s="716"/>
      <c r="C23" s="153" t="s">
        <v>118</v>
      </c>
      <c r="D23" s="172">
        <v>0.218</v>
      </c>
      <c r="E23" s="173">
        <v>710</v>
      </c>
      <c r="F23" s="173">
        <v>3420</v>
      </c>
      <c r="G23" s="174">
        <v>3245</v>
      </c>
      <c r="H23" s="172">
        <v>0.20300000000000001</v>
      </c>
      <c r="I23" s="173">
        <v>650</v>
      </c>
      <c r="J23" s="173">
        <v>3390</v>
      </c>
      <c r="K23" s="174">
        <v>3215</v>
      </c>
      <c r="L23" s="172">
        <v>0.22800000000000001</v>
      </c>
      <c r="M23" s="173">
        <v>745</v>
      </c>
      <c r="N23" s="173">
        <v>3270</v>
      </c>
      <c r="O23" s="174">
        <v>3270</v>
      </c>
      <c r="P23" s="172">
        <v>0.21428571428571427</v>
      </c>
      <c r="Q23" s="173">
        <v>675</v>
      </c>
      <c r="R23" s="173">
        <v>3160</v>
      </c>
      <c r="S23" s="174">
        <v>3150</v>
      </c>
      <c r="T23" s="175">
        <v>0.2265597769257581</v>
      </c>
      <c r="U23" s="176">
        <v>650</v>
      </c>
      <c r="V23" s="176">
        <v>2870</v>
      </c>
      <c r="W23" s="177">
        <v>2870</v>
      </c>
      <c r="X23" s="175">
        <v>0.24155578300921188</v>
      </c>
      <c r="Y23" s="176">
        <v>710</v>
      </c>
      <c r="Z23" s="176">
        <v>2935</v>
      </c>
      <c r="AA23" s="177">
        <v>2930</v>
      </c>
      <c r="AB23" s="175">
        <v>0.236664162283997</v>
      </c>
      <c r="AC23" s="176">
        <v>630</v>
      </c>
      <c r="AD23" s="176">
        <v>2660</v>
      </c>
      <c r="AE23" s="177">
        <v>2660</v>
      </c>
    </row>
    <row r="24" spans="2:31">
      <c r="B24" s="716"/>
      <c r="C24" s="153" t="s">
        <v>119</v>
      </c>
      <c r="D24" s="172">
        <v>0.13900000000000001</v>
      </c>
      <c r="E24" s="173">
        <v>175</v>
      </c>
      <c r="F24" s="173">
        <v>1265</v>
      </c>
      <c r="G24" s="174">
        <v>1265</v>
      </c>
      <c r="H24" s="172">
        <v>0.151</v>
      </c>
      <c r="I24" s="173">
        <v>205</v>
      </c>
      <c r="J24" s="173">
        <v>1345</v>
      </c>
      <c r="K24" s="174">
        <v>1345</v>
      </c>
      <c r="L24" s="172">
        <v>0.14199999999999999</v>
      </c>
      <c r="M24" s="173">
        <v>210</v>
      </c>
      <c r="N24" s="173">
        <v>1490</v>
      </c>
      <c r="O24" s="174">
        <v>1490</v>
      </c>
      <c r="P24" s="172">
        <v>0.14893617021276595</v>
      </c>
      <c r="Q24" s="173">
        <v>240</v>
      </c>
      <c r="R24" s="173">
        <v>1600</v>
      </c>
      <c r="S24" s="174">
        <v>1600</v>
      </c>
      <c r="T24" s="175">
        <v>0.14360313315926893</v>
      </c>
      <c r="U24" s="176">
        <v>330</v>
      </c>
      <c r="V24" s="176">
        <v>2300</v>
      </c>
      <c r="W24" s="177">
        <v>2300</v>
      </c>
      <c r="X24" s="175">
        <v>0.13722763096893834</v>
      </c>
      <c r="Y24" s="176">
        <v>295</v>
      </c>
      <c r="Z24" s="176">
        <v>2155</v>
      </c>
      <c r="AA24" s="177">
        <v>2155</v>
      </c>
      <c r="AB24" s="175">
        <v>0.1694648478488982</v>
      </c>
      <c r="AC24" s="176">
        <v>325</v>
      </c>
      <c r="AD24" s="176">
        <v>1920</v>
      </c>
      <c r="AE24" s="177">
        <v>1905</v>
      </c>
    </row>
    <row r="25" spans="2:31">
      <c r="B25" s="716"/>
      <c r="C25" s="153" t="s">
        <v>120</v>
      </c>
      <c r="D25" s="172">
        <v>0.30599999999999999</v>
      </c>
      <c r="E25" s="173">
        <v>805</v>
      </c>
      <c r="F25" s="173">
        <v>2895</v>
      </c>
      <c r="G25" s="174">
        <v>2625</v>
      </c>
      <c r="H25" s="172">
        <v>0.28999999999999998</v>
      </c>
      <c r="I25" s="173">
        <v>750</v>
      </c>
      <c r="J25" s="173">
        <v>2745</v>
      </c>
      <c r="K25" s="174">
        <v>2580</v>
      </c>
      <c r="L25" s="172">
        <v>0.32700000000000001</v>
      </c>
      <c r="M25" s="173">
        <v>875</v>
      </c>
      <c r="N25" s="173">
        <v>2915</v>
      </c>
      <c r="O25" s="174">
        <v>2680</v>
      </c>
      <c r="P25" s="172">
        <v>0.31503759398496239</v>
      </c>
      <c r="Q25" s="173">
        <v>840</v>
      </c>
      <c r="R25" s="173">
        <v>3010</v>
      </c>
      <c r="S25" s="174">
        <v>2660</v>
      </c>
      <c r="T25" s="175">
        <v>0.31598240469208211</v>
      </c>
      <c r="U25" s="176">
        <v>860</v>
      </c>
      <c r="V25" s="176">
        <v>3100</v>
      </c>
      <c r="W25" s="177">
        <v>2730</v>
      </c>
      <c r="X25" s="175">
        <v>0.33817619783616693</v>
      </c>
      <c r="Y25" s="176">
        <v>1095</v>
      </c>
      <c r="Z25" s="176">
        <v>3240</v>
      </c>
      <c r="AA25" s="177">
        <v>3235</v>
      </c>
      <c r="AB25" s="175">
        <v>0.34610512982900571</v>
      </c>
      <c r="AC25" s="176">
        <v>1095</v>
      </c>
      <c r="AD25" s="176">
        <v>3170</v>
      </c>
      <c r="AE25" s="177">
        <v>3160</v>
      </c>
    </row>
    <row r="26" spans="2:31">
      <c r="B26" s="716"/>
      <c r="C26" s="153" t="s">
        <v>121</v>
      </c>
      <c r="D26" s="172">
        <v>0.34499999999999997</v>
      </c>
      <c r="E26" s="173">
        <v>670</v>
      </c>
      <c r="F26" s="173">
        <v>1970</v>
      </c>
      <c r="G26" s="174">
        <v>1935</v>
      </c>
      <c r="H26" s="172">
        <v>0.39200000000000002</v>
      </c>
      <c r="I26" s="173">
        <v>745</v>
      </c>
      <c r="J26" s="173">
        <v>1900</v>
      </c>
      <c r="K26" s="174">
        <v>1900</v>
      </c>
      <c r="L26" s="172">
        <v>0.36899999999999999</v>
      </c>
      <c r="M26" s="173">
        <v>590</v>
      </c>
      <c r="N26" s="173">
        <v>1600</v>
      </c>
      <c r="O26" s="174">
        <v>1600</v>
      </c>
      <c r="P26" s="172">
        <v>0.39925650557620818</v>
      </c>
      <c r="Q26" s="173">
        <v>535</v>
      </c>
      <c r="R26" s="173">
        <v>1345</v>
      </c>
      <c r="S26" s="174">
        <v>1345</v>
      </c>
      <c r="T26" s="175">
        <v>0.39130434782608697</v>
      </c>
      <c r="U26" s="176">
        <v>540</v>
      </c>
      <c r="V26" s="176">
        <v>1380</v>
      </c>
      <c r="W26" s="177">
        <v>1380</v>
      </c>
      <c r="X26" s="175">
        <v>0.41642011834319526</v>
      </c>
      <c r="Y26" s="176">
        <v>565</v>
      </c>
      <c r="Z26" s="176">
        <v>1350</v>
      </c>
      <c r="AA26" s="177">
        <v>1350</v>
      </c>
      <c r="AB26" s="175">
        <v>0.4089615931721195</v>
      </c>
      <c r="AC26" s="176">
        <v>575</v>
      </c>
      <c r="AD26" s="176">
        <v>1405</v>
      </c>
      <c r="AE26" s="177">
        <v>1405</v>
      </c>
    </row>
    <row r="27" spans="2:31">
      <c r="B27" s="716"/>
      <c r="C27" s="153" t="s">
        <v>122</v>
      </c>
      <c r="D27" s="172" t="s">
        <v>123</v>
      </c>
      <c r="E27" s="173">
        <v>0</v>
      </c>
      <c r="F27" s="173">
        <v>0</v>
      </c>
      <c r="G27" s="174">
        <v>0</v>
      </c>
      <c r="H27" s="172" t="s">
        <v>123</v>
      </c>
      <c r="I27" s="173">
        <v>0</v>
      </c>
      <c r="J27" s="173">
        <v>0</v>
      </c>
      <c r="K27" s="174">
        <v>0</v>
      </c>
      <c r="L27" s="172" t="s">
        <v>123</v>
      </c>
      <c r="M27" s="173">
        <v>0</v>
      </c>
      <c r="N27" s="173">
        <v>0</v>
      </c>
      <c r="O27" s="174">
        <v>0</v>
      </c>
      <c r="P27" s="172" t="s">
        <v>123</v>
      </c>
      <c r="Q27" s="173">
        <v>0</v>
      </c>
      <c r="R27" s="173">
        <v>0</v>
      </c>
      <c r="S27" s="174">
        <v>0</v>
      </c>
      <c r="T27" s="175">
        <v>0</v>
      </c>
      <c r="U27" s="176">
        <v>0</v>
      </c>
      <c r="V27" s="176">
        <v>10</v>
      </c>
      <c r="W27" s="177">
        <v>5</v>
      </c>
      <c r="X27" s="175" t="s">
        <v>124</v>
      </c>
      <c r="Y27" s="176">
        <v>0</v>
      </c>
      <c r="Z27" s="176">
        <v>0</v>
      </c>
      <c r="AA27" s="177">
        <v>0</v>
      </c>
      <c r="AB27" s="175">
        <v>0</v>
      </c>
      <c r="AC27" s="176">
        <v>0</v>
      </c>
      <c r="AD27" s="176">
        <v>5</v>
      </c>
      <c r="AE27" s="177">
        <v>5</v>
      </c>
    </row>
    <row r="28" spans="2:31">
      <c r="B28" s="716"/>
      <c r="C28" s="153" t="s">
        <v>125</v>
      </c>
      <c r="D28" s="172">
        <v>0.315</v>
      </c>
      <c r="E28" s="173">
        <v>885</v>
      </c>
      <c r="F28" s="173">
        <v>2835</v>
      </c>
      <c r="G28" s="174">
        <v>2815</v>
      </c>
      <c r="H28" s="172">
        <v>0.28899999999999998</v>
      </c>
      <c r="I28" s="173">
        <v>850</v>
      </c>
      <c r="J28" s="173">
        <v>2945</v>
      </c>
      <c r="K28" s="174">
        <v>2935</v>
      </c>
      <c r="L28" s="172">
        <v>0.29199999999999998</v>
      </c>
      <c r="M28" s="173">
        <v>770</v>
      </c>
      <c r="N28" s="173">
        <v>2640</v>
      </c>
      <c r="O28" s="174">
        <v>2635</v>
      </c>
      <c r="P28" s="172">
        <v>0.30019047619047617</v>
      </c>
      <c r="Q28" s="173">
        <v>790</v>
      </c>
      <c r="R28" s="173">
        <v>2630</v>
      </c>
      <c r="S28" s="174">
        <v>2625</v>
      </c>
      <c r="T28" s="175">
        <v>0.31876899696048633</v>
      </c>
      <c r="U28" s="176">
        <v>840</v>
      </c>
      <c r="V28" s="176">
        <v>2635</v>
      </c>
      <c r="W28" s="177">
        <v>2630</v>
      </c>
      <c r="X28" s="175">
        <v>0.32299192520186998</v>
      </c>
      <c r="Y28" s="176">
        <v>760</v>
      </c>
      <c r="Z28" s="176">
        <v>2355</v>
      </c>
      <c r="AA28" s="177">
        <v>2355</v>
      </c>
      <c r="AB28" s="175">
        <v>0.32018084669132757</v>
      </c>
      <c r="AC28" s="176">
        <v>780</v>
      </c>
      <c r="AD28" s="176">
        <v>2435</v>
      </c>
      <c r="AE28" s="177">
        <v>2435</v>
      </c>
    </row>
    <row r="29" spans="2:31">
      <c r="B29" s="716"/>
      <c r="C29" s="153" t="s">
        <v>126</v>
      </c>
      <c r="D29" s="172" t="s">
        <v>123</v>
      </c>
      <c r="E29" s="173">
        <v>0</v>
      </c>
      <c r="F29" s="173">
        <v>0</v>
      </c>
      <c r="G29" s="174">
        <v>0</v>
      </c>
      <c r="H29" s="172" t="s">
        <v>123</v>
      </c>
      <c r="I29" s="173">
        <v>5</v>
      </c>
      <c r="J29" s="173">
        <v>15</v>
      </c>
      <c r="K29" s="174">
        <v>15</v>
      </c>
      <c r="L29" s="172" t="s">
        <v>123</v>
      </c>
      <c r="M29" s="173">
        <v>0</v>
      </c>
      <c r="N29" s="173">
        <v>15</v>
      </c>
      <c r="O29" s="174">
        <v>15</v>
      </c>
      <c r="P29" s="172" t="s">
        <v>123</v>
      </c>
      <c r="Q29" s="173">
        <v>0</v>
      </c>
      <c r="R29" s="173">
        <v>15</v>
      </c>
      <c r="S29" s="174">
        <v>15</v>
      </c>
      <c r="T29" s="175">
        <v>4.5454545454545456E-2</v>
      </c>
      <c r="U29" s="176">
        <v>0</v>
      </c>
      <c r="V29" s="176">
        <v>20</v>
      </c>
      <c r="W29" s="177">
        <v>20</v>
      </c>
      <c r="X29" s="175" t="s">
        <v>124</v>
      </c>
      <c r="Y29" s="176">
        <v>0</v>
      </c>
      <c r="Z29" s="176">
        <v>25</v>
      </c>
      <c r="AA29" s="177">
        <v>25</v>
      </c>
      <c r="AB29" s="175">
        <v>0.16666666666666666</v>
      </c>
      <c r="AC29" s="176">
        <v>5</v>
      </c>
      <c r="AD29" s="176">
        <v>20</v>
      </c>
      <c r="AE29" s="177">
        <v>20</v>
      </c>
    </row>
    <row r="30" spans="2:31">
      <c r="B30" s="716"/>
      <c r="C30" s="153" t="s">
        <v>127</v>
      </c>
      <c r="D30" s="172">
        <v>8.5999999999999993E-2</v>
      </c>
      <c r="E30" s="173">
        <v>290</v>
      </c>
      <c r="F30" s="173">
        <v>3485</v>
      </c>
      <c r="G30" s="174">
        <v>3400</v>
      </c>
      <c r="H30" s="172">
        <v>7.9000000000000001E-2</v>
      </c>
      <c r="I30" s="173">
        <v>255</v>
      </c>
      <c r="J30" s="173">
        <v>3235</v>
      </c>
      <c r="K30" s="174">
        <v>3220</v>
      </c>
      <c r="L30" s="172">
        <v>0.08</v>
      </c>
      <c r="M30" s="173">
        <v>255</v>
      </c>
      <c r="N30" s="173">
        <v>3195</v>
      </c>
      <c r="O30" s="174">
        <v>3185</v>
      </c>
      <c r="P30" s="172">
        <v>8.4825954714430551E-2</v>
      </c>
      <c r="Q30" s="173">
        <v>250</v>
      </c>
      <c r="R30" s="173">
        <v>2990</v>
      </c>
      <c r="S30" s="174">
        <v>2960</v>
      </c>
      <c r="T30" s="175">
        <v>6.9072564998059763E-2</v>
      </c>
      <c r="U30" s="176">
        <v>180</v>
      </c>
      <c r="V30" s="176">
        <v>2580</v>
      </c>
      <c r="W30" s="177">
        <v>2575</v>
      </c>
      <c r="X30" s="175">
        <v>6.9796954314720813E-2</v>
      </c>
      <c r="Y30" s="176">
        <v>165</v>
      </c>
      <c r="Z30" s="176">
        <v>2365</v>
      </c>
      <c r="AA30" s="177">
        <v>2365</v>
      </c>
      <c r="AB30" s="175">
        <v>6.4085447263017362E-2</v>
      </c>
      <c r="AC30" s="176">
        <v>145</v>
      </c>
      <c r="AD30" s="176">
        <v>2275</v>
      </c>
      <c r="AE30" s="177">
        <v>2245</v>
      </c>
    </row>
    <row r="31" spans="2:31">
      <c r="B31" s="716"/>
      <c r="C31" s="153" t="s">
        <v>128</v>
      </c>
      <c r="D31" s="172" t="s">
        <v>123</v>
      </c>
      <c r="E31" s="173">
        <v>0</v>
      </c>
      <c r="F31" s="173">
        <v>0</v>
      </c>
      <c r="G31" s="174">
        <v>0</v>
      </c>
      <c r="H31" s="172" t="s">
        <v>123</v>
      </c>
      <c r="I31" s="173">
        <v>0</v>
      </c>
      <c r="J31" s="173">
        <v>0</v>
      </c>
      <c r="K31" s="174">
        <v>0</v>
      </c>
      <c r="L31" s="172">
        <v>0</v>
      </c>
      <c r="M31" s="173">
        <v>0</v>
      </c>
      <c r="N31" s="173">
        <v>35</v>
      </c>
      <c r="O31" s="174">
        <v>35</v>
      </c>
      <c r="P31" s="172" t="s">
        <v>123</v>
      </c>
      <c r="Q31" s="173">
        <v>0</v>
      </c>
      <c r="R31" s="173">
        <v>0</v>
      </c>
      <c r="S31" s="174">
        <v>0</v>
      </c>
      <c r="T31" s="175" t="s">
        <v>123</v>
      </c>
      <c r="U31" s="176">
        <v>0</v>
      </c>
      <c r="V31" s="176">
        <v>0</v>
      </c>
      <c r="W31" s="177">
        <v>0</v>
      </c>
      <c r="X31" s="175" t="s">
        <v>124</v>
      </c>
      <c r="Y31" s="176">
        <v>0</v>
      </c>
      <c r="Z31" s="176">
        <v>0</v>
      </c>
      <c r="AA31" s="177">
        <v>0</v>
      </c>
      <c r="AB31" s="175" t="s">
        <v>124</v>
      </c>
      <c r="AC31" s="176">
        <v>0</v>
      </c>
      <c r="AD31" s="176">
        <v>0</v>
      </c>
      <c r="AE31" s="177">
        <v>0</v>
      </c>
    </row>
    <row r="32" spans="2:31">
      <c r="B32" s="716"/>
      <c r="C32" s="153" t="s">
        <v>129</v>
      </c>
      <c r="D32" s="172" t="s">
        <v>123</v>
      </c>
      <c r="E32" s="173">
        <v>0</v>
      </c>
      <c r="F32" s="173">
        <v>0</v>
      </c>
      <c r="G32" s="174">
        <v>0</v>
      </c>
      <c r="H32" s="172" t="s">
        <v>123</v>
      </c>
      <c r="I32" s="173">
        <v>0</v>
      </c>
      <c r="J32" s="173">
        <v>0</v>
      </c>
      <c r="K32" s="174">
        <v>0</v>
      </c>
      <c r="L32" s="172" t="s">
        <v>123</v>
      </c>
      <c r="M32" s="173">
        <v>0</v>
      </c>
      <c r="N32" s="173">
        <v>0</v>
      </c>
      <c r="O32" s="174">
        <v>0</v>
      </c>
      <c r="P32" s="172">
        <v>7.0422535211267609E-2</v>
      </c>
      <c r="Q32" s="173">
        <v>5</v>
      </c>
      <c r="R32" s="173">
        <v>70</v>
      </c>
      <c r="S32" s="174">
        <v>70</v>
      </c>
      <c r="T32" s="175" t="s">
        <v>123</v>
      </c>
      <c r="U32" s="176">
        <v>0</v>
      </c>
      <c r="V32" s="176">
        <v>0</v>
      </c>
      <c r="W32" s="177">
        <v>0</v>
      </c>
      <c r="X32" s="175" t="s">
        <v>130</v>
      </c>
      <c r="Y32" s="176">
        <v>0</v>
      </c>
      <c r="Z32" s="176">
        <v>10</v>
      </c>
      <c r="AA32" s="177">
        <v>10</v>
      </c>
      <c r="AB32" s="175">
        <v>0</v>
      </c>
      <c r="AC32" s="176">
        <v>0</v>
      </c>
      <c r="AD32" s="176">
        <v>5</v>
      </c>
      <c r="AE32" s="177">
        <v>5</v>
      </c>
    </row>
    <row r="33" spans="2:32">
      <c r="B33" s="716"/>
      <c r="C33" s="153" t="s">
        <v>131</v>
      </c>
      <c r="D33" s="172">
        <v>0.21</v>
      </c>
      <c r="E33" s="173">
        <v>200</v>
      </c>
      <c r="F33" s="173">
        <v>955</v>
      </c>
      <c r="G33" s="174">
        <v>955</v>
      </c>
      <c r="H33" s="172">
        <v>0.221</v>
      </c>
      <c r="I33" s="173">
        <v>195</v>
      </c>
      <c r="J33" s="173">
        <v>890</v>
      </c>
      <c r="K33" s="174">
        <v>890</v>
      </c>
      <c r="L33" s="172">
        <v>0.24399999999999999</v>
      </c>
      <c r="M33" s="173">
        <v>205</v>
      </c>
      <c r="N33" s="173">
        <v>835</v>
      </c>
      <c r="O33" s="174">
        <v>835</v>
      </c>
      <c r="P33" s="172">
        <v>0.21793416572077184</v>
      </c>
      <c r="Q33" s="173">
        <v>190</v>
      </c>
      <c r="R33" s="173">
        <v>885</v>
      </c>
      <c r="S33" s="174">
        <v>880</v>
      </c>
      <c r="T33" s="175">
        <v>0.2405857740585774</v>
      </c>
      <c r="U33" s="176">
        <v>230</v>
      </c>
      <c r="V33" s="176">
        <v>955</v>
      </c>
      <c r="W33" s="177">
        <v>955</v>
      </c>
      <c r="X33" s="175">
        <v>0.26817288801571709</v>
      </c>
      <c r="Y33" s="176">
        <v>275</v>
      </c>
      <c r="Z33" s="176">
        <v>1020</v>
      </c>
      <c r="AA33" s="177">
        <v>1020</v>
      </c>
      <c r="AB33" s="175">
        <v>0.26915520628683692</v>
      </c>
      <c r="AC33" s="176">
        <v>275</v>
      </c>
      <c r="AD33" s="176">
        <v>1020</v>
      </c>
      <c r="AE33" s="177">
        <v>1020</v>
      </c>
    </row>
    <row r="34" spans="2:32">
      <c r="B34" s="716"/>
      <c r="C34" s="153" t="s">
        <v>132</v>
      </c>
      <c r="D34" s="172">
        <v>0.36899999999999999</v>
      </c>
      <c r="E34" s="173">
        <v>1015</v>
      </c>
      <c r="F34" s="173">
        <v>2755</v>
      </c>
      <c r="G34" s="174">
        <v>2750</v>
      </c>
      <c r="H34" s="172">
        <v>0.376</v>
      </c>
      <c r="I34" s="173">
        <v>910</v>
      </c>
      <c r="J34" s="173">
        <v>2440</v>
      </c>
      <c r="K34" s="174">
        <v>2420</v>
      </c>
      <c r="L34" s="172">
        <v>0.37</v>
      </c>
      <c r="M34" s="173">
        <v>995</v>
      </c>
      <c r="N34" s="173">
        <v>2710</v>
      </c>
      <c r="O34" s="174">
        <v>2685</v>
      </c>
      <c r="P34" s="172">
        <v>0.37125984251968502</v>
      </c>
      <c r="Q34" s="173">
        <v>945</v>
      </c>
      <c r="R34" s="173">
        <v>2570</v>
      </c>
      <c r="S34" s="174">
        <v>2540</v>
      </c>
      <c r="T34" s="175">
        <v>0.37295572397287596</v>
      </c>
      <c r="U34" s="176">
        <v>935</v>
      </c>
      <c r="V34" s="176">
        <v>2515</v>
      </c>
      <c r="W34" s="177">
        <v>2505</v>
      </c>
      <c r="X34" s="175">
        <v>0.38352745424292845</v>
      </c>
      <c r="Y34" s="176">
        <v>920</v>
      </c>
      <c r="Z34" s="176">
        <v>2405</v>
      </c>
      <c r="AA34" s="177">
        <v>2405</v>
      </c>
      <c r="AB34" s="175">
        <v>0.39436619718309857</v>
      </c>
      <c r="AC34" s="176">
        <v>895</v>
      </c>
      <c r="AD34" s="176">
        <v>2275</v>
      </c>
      <c r="AE34" s="177">
        <v>2270</v>
      </c>
    </row>
    <row r="35" spans="2:32" ht="15" thickBot="1">
      <c r="B35" s="716"/>
      <c r="C35" s="153" t="s">
        <v>133</v>
      </c>
      <c r="D35" s="172">
        <v>0.125</v>
      </c>
      <c r="E35" s="173">
        <v>190</v>
      </c>
      <c r="F35" s="173">
        <v>1545</v>
      </c>
      <c r="G35" s="174">
        <v>1525</v>
      </c>
      <c r="H35" s="172">
        <v>0.14099999999999999</v>
      </c>
      <c r="I35" s="173">
        <v>240</v>
      </c>
      <c r="J35" s="173">
        <v>1715</v>
      </c>
      <c r="K35" s="174">
        <v>1705</v>
      </c>
      <c r="L35" s="172">
        <v>0.13</v>
      </c>
      <c r="M35" s="173">
        <v>285</v>
      </c>
      <c r="N35" s="173">
        <v>2190</v>
      </c>
      <c r="O35" s="174">
        <v>2190</v>
      </c>
      <c r="P35" s="172">
        <v>0.13531353135313531</v>
      </c>
      <c r="Q35" s="173">
        <v>285</v>
      </c>
      <c r="R35" s="173">
        <v>2130</v>
      </c>
      <c r="S35" s="174">
        <v>2120</v>
      </c>
      <c r="T35" s="175">
        <v>0.16001877053026747</v>
      </c>
      <c r="U35" s="176">
        <v>340</v>
      </c>
      <c r="V35" s="176">
        <v>2130</v>
      </c>
      <c r="W35" s="177">
        <v>2130</v>
      </c>
      <c r="X35" s="175">
        <v>0.1558139534883721</v>
      </c>
      <c r="Y35" s="176">
        <v>335</v>
      </c>
      <c r="Z35" s="176">
        <v>2150</v>
      </c>
      <c r="AA35" s="177">
        <v>2150</v>
      </c>
      <c r="AB35" s="175">
        <v>0.16084558823529413</v>
      </c>
      <c r="AC35" s="176">
        <v>350</v>
      </c>
      <c r="AD35" s="176">
        <v>2175</v>
      </c>
      <c r="AE35" s="177">
        <v>2175</v>
      </c>
    </row>
    <row r="36" spans="2:32" ht="15.6" thickTop="1" thickBot="1">
      <c r="B36" s="721"/>
      <c r="C36" s="178" t="s">
        <v>134</v>
      </c>
      <c r="D36" s="179">
        <v>0.224</v>
      </c>
      <c r="E36" s="180">
        <v>8060</v>
      </c>
      <c r="F36" s="180">
        <v>36660</v>
      </c>
      <c r="G36" s="181">
        <v>35945</v>
      </c>
      <c r="H36" s="179">
        <v>0.22900000000000001</v>
      </c>
      <c r="I36" s="180">
        <v>8160</v>
      </c>
      <c r="J36" s="180">
        <v>36065</v>
      </c>
      <c r="K36" s="181">
        <v>35595</v>
      </c>
      <c r="L36" s="179">
        <v>0.22900000000000001</v>
      </c>
      <c r="M36" s="180">
        <v>8380</v>
      </c>
      <c r="N36" s="180">
        <v>37025</v>
      </c>
      <c r="O36" s="181">
        <v>36630</v>
      </c>
      <c r="P36" s="179">
        <v>0.23198808234019502</v>
      </c>
      <c r="Q36" s="180">
        <v>8565</v>
      </c>
      <c r="R36" s="180">
        <v>37665</v>
      </c>
      <c r="S36" s="181">
        <v>36920</v>
      </c>
      <c r="T36" s="182">
        <v>0.24292394101209086</v>
      </c>
      <c r="U36" s="183">
        <v>8780</v>
      </c>
      <c r="V36" s="183">
        <v>36680</v>
      </c>
      <c r="W36" s="184">
        <v>36145</v>
      </c>
      <c r="X36" s="182">
        <v>0.24768435313960241</v>
      </c>
      <c r="Y36" s="183">
        <v>8960</v>
      </c>
      <c r="Z36" s="183">
        <v>36195</v>
      </c>
      <c r="AA36" s="184">
        <v>36165</v>
      </c>
      <c r="AB36" s="182">
        <v>0.25298044130935377</v>
      </c>
      <c r="AC36" s="183">
        <v>8680</v>
      </c>
      <c r="AD36" s="183">
        <v>34440</v>
      </c>
      <c r="AE36" s="184">
        <v>34305</v>
      </c>
      <c r="AF36" s="113"/>
    </row>
    <row r="37" spans="2:32" ht="12.6" customHeight="1" thickTop="1">
      <c r="B37" s="185"/>
      <c r="D37" s="172"/>
      <c r="E37" s="173"/>
      <c r="F37" s="173"/>
      <c r="G37" s="174"/>
      <c r="H37" s="172"/>
      <c r="I37" s="173"/>
      <c r="J37" s="173"/>
      <c r="K37" s="174"/>
      <c r="L37" s="172"/>
      <c r="M37" s="173"/>
      <c r="N37" s="173"/>
      <c r="O37" s="174"/>
      <c r="P37" s="172"/>
      <c r="Q37" s="173"/>
      <c r="R37" s="173"/>
      <c r="S37" s="174"/>
      <c r="T37" s="172"/>
      <c r="U37" s="173"/>
      <c r="V37" s="173"/>
      <c r="W37" s="174"/>
      <c r="X37" s="172"/>
      <c r="Y37" s="173"/>
      <c r="Z37" s="173"/>
      <c r="AA37" s="174"/>
      <c r="AB37" s="172"/>
      <c r="AC37" s="173"/>
      <c r="AD37" s="173"/>
      <c r="AE37" s="174"/>
    </row>
    <row r="38" spans="2:32" ht="15" customHeight="1">
      <c r="B38" s="716" t="s">
        <v>135</v>
      </c>
      <c r="C38" s="153" t="s">
        <v>136</v>
      </c>
      <c r="D38" s="172">
        <v>5.0999999999999997E-2</v>
      </c>
      <c r="E38" s="173">
        <v>70</v>
      </c>
      <c r="F38" s="173">
        <v>1405</v>
      </c>
      <c r="G38" s="174">
        <v>1400</v>
      </c>
      <c r="H38" s="172">
        <v>5.5E-2</v>
      </c>
      <c r="I38" s="173">
        <v>100</v>
      </c>
      <c r="J38" s="173">
        <v>1790</v>
      </c>
      <c r="K38" s="174">
        <v>1785</v>
      </c>
      <c r="L38" s="172">
        <v>4.8000000000000001E-2</v>
      </c>
      <c r="M38" s="173">
        <v>80</v>
      </c>
      <c r="N38" s="173">
        <v>1645</v>
      </c>
      <c r="O38" s="174">
        <v>1635</v>
      </c>
      <c r="P38" s="172">
        <v>5.0647158131682614E-2</v>
      </c>
      <c r="Q38" s="173">
        <v>90</v>
      </c>
      <c r="R38" s="173">
        <v>1785</v>
      </c>
      <c r="S38" s="174">
        <v>1775</v>
      </c>
      <c r="T38" s="172">
        <v>5.861828332170272E-2</v>
      </c>
      <c r="U38" s="173">
        <v>85</v>
      </c>
      <c r="V38" s="173">
        <v>1435</v>
      </c>
      <c r="W38" s="174">
        <v>1435</v>
      </c>
      <c r="X38" s="172">
        <v>4.6904315196998121E-2</v>
      </c>
      <c r="Y38" s="173">
        <v>75</v>
      </c>
      <c r="Z38" s="173">
        <v>1600</v>
      </c>
      <c r="AA38" s="174">
        <v>1600</v>
      </c>
      <c r="AB38" s="172">
        <v>9.0204759269507467E-2</v>
      </c>
      <c r="AC38" s="173">
        <v>165</v>
      </c>
      <c r="AD38" s="173">
        <v>1810</v>
      </c>
      <c r="AE38" s="174">
        <v>1805</v>
      </c>
    </row>
    <row r="39" spans="2:32">
      <c r="B39" s="716"/>
      <c r="C39" s="153" t="s">
        <v>137</v>
      </c>
      <c r="D39" s="172">
        <v>0.153</v>
      </c>
      <c r="E39" s="173">
        <v>165</v>
      </c>
      <c r="F39" s="173">
        <v>1100</v>
      </c>
      <c r="G39" s="174">
        <v>1090</v>
      </c>
      <c r="H39" s="172">
        <v>0.154</v>
      </c>
      <c r="I39" s="173">
        <v>150</v>
      </c>
      <c r="J39" s="173">
        <v>965</v>
      </c>
      <c r="K39" s="174">
        <v>960</v>
      </c>
      <c r="L39" s="172">
        <v>0.17</v>
      </c>
      <c r="M39" s="173">
        <v>185</v>
      </c>
      <c r="N39" s="173">
        <v>1105</v>
      </c>
      <c r="O39" s="174">
        <v>1095</v>
      </c>
      <c r="P39" s="172">
        <v>0.16320474777448071</v>
      </c>
      <c r="Q39" s="173">
        <v>165</v>
      </c>
      <c r="R39" s="173">
        <v>1015</v>
      </c>
      <c r="S39" s="174">
        <v>1010</v>
      </c>
      <c r="T39" s="172">
        <v>0.19305673158340389</v>
      </c>
      <c r="U39" s="173">
        <v>230</v>
      </c>
      <c r="V39" s="173">
        <v>1180</v>
      </c>
      <c r="W39" s="174">
        <v>1180</v>
      </c>
      <c r="X39" s="172">
        <v>0.15629742033383914</v>
      </c>
      <c r="Y39" s="173">
        <v>205</v>
      </c>
      <c r="Z39" s="173">
        <v>1320</v>
      </c>
      <c r="AA39" s="174">
        <v>1320</v>
      </c>
      <c r="AB39" s="172">
        <v>0.16651665166516652</v>
      </c>
      <c r="AC39" s="173">
        <v>185</v>
      </c>
      <c r="AD39" s="173">
        <v>1110</v>
      </c>
      <c r="AE39" s="174">
        <v>1110</v>
      </c>
    </row>
    <row r="40" spans="2:32">
      <c r="B40" s="716"/>
      <c r="C40" s="153" t="s">
        <v>138</v>
      </c>
      <c r="D40" s="172">
        <v>0.14499999999999999</v>
      </c>
      <c r="E40" s="173">
        <v>370</v>
      </c>
      <c r="F40" s="173">
        <v>2560</v>
      </c>
      <c r="G40" s="174">
        <v>2560</v>
      </c>
      <c r="H40" s="172">
        <v>0.14399999999999999</v>
      </c>
      <c r="I40" s="173">
        <v>370</v>
      </c>
      <c r="J40" s="173">
        <v>2585</v>
      </c>
      <c r="K40" s="174">
        <v>2580</v>
      </c>
      <c r="L40" s="172">
        <v>0.14099999999999999</v>
      </c>
      <c r="M40" s="173">
        <v>360</v>
      </c>
      <c r="N40" s="173">
        <v>2560</v>
      </c>
      <c r="O40" s="174">
        <v>2560</v>
      </c>
      <c r="P40" s="172">
        <v>0.14786418400876233</v>
      </c>
      <c r="Q40" s="173">
        <v>405</v>
      </c>
      <c r="R40" s="173">
        <v>2745</v>
      </c>
      <c r="S40" s="174">
        <v>2740</v>
      </c>
      <c r="T40" s="172">
        <v>0.15127840909090909</v>
      </c>
      <c r="U40" s="173">
        <v>425</v>
      </c>
      <c r="V40" s="173">
        <v>2815</v>
      </c>
      <c r="W40" s="174">
        <v>2815</v>
      </c>
      <c r="X40" s="172">
        <v>0.15809589993050729</v>
      </c>
      <c r="Y40" s="173">
        <v>455</v>
      </c>
      <c r="Z40" s="173">
        <v>2885</v>
      </c>
      <c r="AA40" s="174">
        <v>2880</v>
      </c>
      <c r="AB40" s="172">
        <v>0.15856394913986538</v>
      </c>
      <c r="AC40" s="173">
        <v>425</v>
      </c>
      <c r="AD40" s="173">
        <v>2680</v>
      </c>
      <c r="AE40" s="174">
        <v>2675</v>
      </c>
    </row>
    <row r="41" spans="2:32">
      <c r="B41" s="716"/>
      <c r="C41" s="153" t="s">
        <v>139</v>
      </c>
      <c r="D41" s="172">
        <v>0.105</v>
      </c>
      <c r="E41" s="173">
        <v>270</v>
      </c>
      <c r="F41" s="173">
        <v>2580</v>
      </c>
      <c r="G41" s="174">
        <v>2570</v>
      </c>
      <c r="H41" s="172">
        <v>9.5000000000000001E-2</v>
      </c>
      <c r="I41" s="173">
        <v>295</v>
      </c>
      <c r="J41" s="173">
        <v>3150</v>
      </c>
      <c r="K41" s="174">
        <v>3125</v>
      </c>
      <c r="L41" s="172">
        <v>0.104</v>
      </c>
      <c r="M41" s="173">
        <v>295</v>
      </c>
      <c r="N41" s="173">
        <v>2900</v>
      </c>
      <c r="O41" s="174">
        <v>2840</v>
      </c>
      <c r="P41" s="172">
        <v>0.10205456382620411</v>
      </c>
      <c r="Q41" s="173">
        <v>305</v>
      </c>
      <c r="R41" s="173">
        <v>2985</v>
      </c>
      <c r="S41" s="174">
        <v>2970</v>
      </c>
      <c r="T41" s="172">
        <v>0.10643840714551545</v>
      </c>
      <c r="U41" s="173">
        <v>285</v>
      </c>
      <c r="V41" s="173">
        <v>2690</v>
      </c>
      <c r="W41" s="174">
        <v>2685</v>
      </c>
      <c r="X41" s="172">
        <v>0.11892071952031978</v>
      </c>
      <c r="Y41" s="173">
        <v>355</v>
      </c>
      <c r="Z41" s="173">
        <v>3030</v>
      </c>
      <c r="AA41" s="174">
        <v>3000</v>
      </c>
      <c r="AB41" s="172">
        <v>0.14719062392278526</v>
      </c>
      <c r="AC41" s="173">
        <v>425</v>
      </c>
      <c r="AD41" s="173">
        <v>3090</v>
      </c>
      <c r="AE41" s="174">
        <v>2900</v>
      </c>
    </row>
    <row r="42" spans="2:32">
      <c r="B42" s="716"/>
      <c r="C42" s="153" t="s">
        <v>140</v>
      </c>
      <c r="D42" s="172">
        <v>6.2E-2</v>
      </c>
      <c r="E42" s="173">
        <v>155</v>
      </c>
      <c r="F42" s="173">
        <v>2525</v>
      </c>
      <c r="G42" s="174">
        <v>2505</v>
      </c>
      <c r="H42" s="172">
        <v>5.8999999999999997E-2</v>
      </c>
      <c r="I42" s="173">
        <v>140</v>
      </c>
      <c r="J42" s="173">
        <v>2385</v>
      </c>
      <c r="K42" s="174">
        <v>2350</v>
      </c>
      <c r="L42" s="172">
        <v>5.6000000000000001E-2</v>
      </c>
      <c r="M42" s="173">
        <v>140</v>
      </c>
      <c r="N42" s="173">
        <v>2505</v>
      </c>
      <c r="O42" s="174">
        <v>2490</v>
      </c>
      <c r="P42" s="172">
        <v>6.3424124513618674E-2</v>
      </c>
      <c r="Q42" s="173">
        <v>165</v>
      </c>
      <c r="R42" s="173">
        <v>2585</v>
      </c>
      <c r="S42" s="174">
        <v>2570</v>
      </c>
      <c r="T42" s="172">
        <v>7.5718015665796348E-2</v>
      </c>
      <c r="U42" s="173">
        <v>175</v>
      </c>
      <c r="V42" s="173">
        <v>2300</v>
      </c>
      <c r="W42" s="174">
        <v>2300</v>
      </c>
      <c r="X42" s="172">
        <v>9.8452883263009841E-2</v>
      </c>
      <c r="Y42" s="173">
        <v>210</v>
      </c>
      <c r="Z42" s="173">
        <v>2140</v>
      </c>
      <c r="AA42" s="174">
        <v>2135</v>
      </c>
      <c r="AB42" s="172">
        <v>0.10155077538769385</v>
      </c>
      <c r="AC42" s="173">
        <v>205</v>
      </c>
      <c r="AD42" s="173">
        <v>2000</v>
      </c>
      <c r="AE42" s="174">
        <v>2000</v>
      </c>
    </row>
    <row r="43" spans="2:32">
      <c r="B43" s="716"/>
      <c r="C43" s="153" t="s">
        <v>141</v>
      </c>
      <c r="D43" s="172">
        <v>0.216</v>
      </c>
      <c r="E43" s="173">
        <v>1060</v>
      </c>
      <c r="F43" s="173">
        <v>4915</v>
      </c>
      <c r="G43" s="174">
        <v>4905</v>
      </c>
      <c r="H43" s="172">
        <v>0.192</v>
      </c>
      <c r="I43" s="173">
        <v>900</v>
      </c>
      <c r="J43" s="173">
        <v>4685</v>
      </c>
      <c r="K43" s="174">
        <v>4675</v>
      </c>
      <c r="L43" s="172">
        <v>0.21199999999999999</v>
      </c>
      <c r="M43" s="173">
        <v>935</v>
      </c>
      <c r="N43" s="173">
        <v>4405</v>
      </c>
      <c r="O43" s="174">
        <v>4405</v>
      </c>
      <c r="P43" s="172">
        <v>0.19968268359020852</v>
      </c>
      <c r="Q43" s="173">
        <v>880</v>
      </c>
      <c r="R43" s="173">
        <v>4415</v>
      </c>
      <c r="S43" s="174">
        <v>4410</v>
      </c>
      <c r="T43" s="172">
        <v>0.21609000212269158</v>
      </c>
      <c r="U43" s="173">
        <v>1020</v>
      </c>
      <c r="V43" s="173">
        <v>4710</v>
      </c>
      <c r="W43" s="174">
        <v>4710</v>
      </c>
      <c r="X43" s="172">
        <v>0.22047738693467336</v>
      </c>
      <c r="Y43" s="173">
        <v>1055</v>
      </c>
      <c r="Z43" s="173">
        <v>4780</v>
      </c>
      <c r="AA43" s="174">
        <v>4775</v>
      </c>
      <c r="AB43" s="172">
        <v>0.21658494990407162</v>
      </c>
      <c r="AC43" s="173">
        <v>1015</v>
      </c>
      <c r="AD43" s="173">
        <v>4690</v>
      </c>
      <c r="AE43" s="174">
        <v>4690</v>
      </c>
    </row>
    <row r="44" spans="2:32">
      <c r="B44" s="716"/>
      <c r="C44" s="153" t="s">
        <v>142</v>
      </c>
      <c r="D44" s="172">
        <v>0.14699999999999999</v>
      </c>
      <c r="E44" s="173">
        <v>25</v>
      </c>
      <c r="F44" s="173">
        <v>180</v>
      </c>
      <c r="G44" s="174">
        <v>175</v>
      </c>
      <c r="H44" s="172">
        <v>0.20300000000000001</v>
      </c>
      <c r="I44" s="173">
        <v>45</v>
      </c>
      <c r="J44" s="173">
        <v>210</v>
      </c>
      <c r="K44" s="174">
        <v>210</v>
      </c>
      <c r="L44" s="172">
        <v>0.13600000000000001</v>
      </c>
      <c r="M44" s="173">
        <v>30</v>
      </c>
      <c r="N44" s="173">
        <v>215</v>
      </c>
      <c r="O44" s="174">
        <v>215</v>
      </c>
      <c r="P44" s="172">
        <v>0.17050691244239632</v>
      </c>
      <c r="Q44" s="173">
        <v>35</v>
      </c>
      <c r="R44" s="173">
        <v>215</v>
      </c>
      <c r="S44" s="174">
        <v>215</v>
      </c>
      <c r="T44" s="172">
        <v>0.12554112554112554</v>
      </c>
      <c r="U44" s="173">
        <v>30</v>
      </c>
      <c r="V44" s="173">
        <v>230</v>
      </c>
      <c r="W44" s="174">
        <v>230</v>
      </c>
      <c r="X44" s="172">
        <v>0.1803921568627451</v>
      </c>
      <c r="Y44" s="173">
        <v>45</v>
      </c>
      <c r="Z44" s="173">
        <v>255</v>
      </c>
      <c r="AA44" s="174">
        <v>255</v>
      </c>
      <c r="AB44" s="172">
        <v>0.21090909090909091</v>
      </c>
      <c r="AC44" s="173">
        <v>60</v>
      </c>
      <c r="AD44" s="173">
        <v>275</v>
      </c>
      <c r="AE44" s="174">
        <v>275</v>
      </c>
    </row>
    <row r="45" spans="2:32">
      <c r="B45" s="716"/>
      <c r="C45" s="153" t="s">
        <v>143</v>
      </c>
      <c r="D45" s="172">
        <v>0.123</v>
      </c>
      <c r="E45" s="173">
        <v>680</v>
      </c>
      <c r="F45" s="173">
        <v>5570</v>
      </c>
      <c r="G45" s="174">
        <v>5500</v>
      </c>
      <c r="H45" s="172">
        <v>0.13200000000000001</v>
      </c>
      <c r="I45" s="173">
        <v>580</v>
      </c>
      <c r="J45" s="173">
        <v>4430</v>
      </c>
      <c r="K45" s="174">
        <v>4390</v>
      </c>
      <c r="L45" s="172">
        <v>0.123</v>
      </c>
      <c r="M45" s="173">
        <v>520</v>
      </c>
      <c r="N45" s="173">
        <v>4265</v>
      </c>
      <c r="O45" s="174">
        <v>4230</v>
      </c>
      <c r="P45" s="172">
        <v>0.12589928057553956</v>
      </c>
      <c r="Q45" s="173">
        <v>595</v>
      </c>
      <c r="R45" s="173">
        <v>4870</v>
      </c>
      <c r="S45" s="174">
        <v>4725</v>
      </c>
      <c r="T45" s="172">
        <v>0.13899235444030583</v>
      </c>
      <c r="U45" s="173">
        <v>710</v>
      </c>
      <c r="V45" s="173">
        <v>5155</v>
      </c>
      <c r="W45" s="174">
        <v>5100</v>
      </c>
      <c r="X45" s="172">
        <v>0.13738518663279264</v>
      </c>
      <c r="Y45" s="173">
        <v>705</v>
      </c>
      <c r="Z45" s="173">
        <v>5140</v>
      </c>
      <c r="AA45" s="174">
        <v>5115</v>
      </c>
      <c r="AB45" s="172">
        <v>0.1432355338223309</v>
      </c>
      <c r="AC45" s="173">
        <v>705</v>
      </c>
      <c r="AD45" s="173">
        <v>4935</v>
      </c>
      <c r="AE45" s="174">
        <v>4910</v>
      </c>
    </row>
    <row r="46" spans="2:32">
      <c r="B46" s="716"/>
      <c r="C46" s="153" t="s">
        <v>144</v>
      </c>
      <c r="D46" s="172">
        <v>8.3000000000000004E-2</v>
      </c>
      <c r="E46" s="173">
        <v>115</v>
      </c>
      <c r="F46" s="173">
        <v>1395</v>
      </c>
      <c r="G46" s="174">
        <v>1395</v>
      </c>
      <c r="H46" s="172">
        <v>0.108</v>
      </c>
      <c r="I46" s="173">
        <v>125</v>
      </c>
      <c r="J46" s="173">
        <v>1170</v>
      </c>
      <c r="K46" s="174">
        <v>1165</v>
      </c>
      <c r="L46" s="172">
        <v>9.9000000000000005E-2</v>
      </c>
      <c r="M46" s="173">
        <v>120</v>
      </c>
      <c r="N46" s="173">
        <v>1215</v>
      </c>
      <c r="O46" s="174">
        <v>1215</v>
      </c>
      <c r="P46" s="172">
        <v>8.4808259587020651E-2</v>
      </c>
      <c r="Q46" s="173">
        <v>115</v>
      </c>
      <c r="R46" s="173">
        <v>1370</v>
      </c>
      <c r="S46" s="174">
        <v>1355</v>
      </c>
      <c r="T46" s="172">
        <v>0.11119186046511628</v>
      </c>
      <c r="U46" s="173">
        <v>155</v>
      </c>
      <c r="V46" s="173">
        <v>1425</v>
      </c>
      <c r="W46" s="174">
        <v>1375</v>
      </c>
      <c r="X46" s="172">
        <v>0.10932025227750526</v>
      </c>
      <c r="Y46" s="173">
        <v>155</v>
      </c>
      <c r="Z46" s="173">
        <v>1430</v>
      </c>
      <c r="AA46" s="174">
        <v>1425</v>
      </c>
      <c r="AB46" s="172">
        <v>0.10970744680851063</v>
      </c>
      <c r="AC46" s="173">
        <v>165</v>
      </c>
      <c r="AD46" s="173">
        <v>1550</v>
      </c>
      <c r="AE46" s="174">
        <v>1505</v>
      </c>
    </row>
    <row r="47" spans="2:32">
      <c r="B47" s="716"/>
      <c r="C47" s="153" t="s">
        <v>145</v>
      </c>
      <c r="D47" s="172">
        <v>0.09</v>
      </c>
      <c r="E47" s="173">
        <v>315</v>
      </c>
      <c r="F47" s="173">
        <v>3525</v>
      </c>
      <c r="G47" s="174">
        <v>3515</v>
      </c>
      <c r="H47" s="172">
        <v>8.5000000000000006E-2</v>
      </c>
      <c r="I47" s="173">
        <v>300</v>
      </c>
      <c r="J47" s="173">
        <v>3550</v>
      </c>
      <c r="K47" s="174">
        <v>3545</v>
      </c>
      <c r="L47" s="172">
        <v>7.8E-2</v>
      </c>
      <c r="M47" s="173">
        <v>285</v>
      </c>
      <c r="N47" s="173">
        <v>3675</v>
      </c>
      <c r="O47" s="174">
        <v>3670</v>
      </c>
      <c r="P47" s="172">
        <v>8.0680570801317228E-2</v>
      </c>
      <c r="Q47" s="173">
        <v>295</v>
      </c>
      <c r="R47" s="173">
        <v>3660</v>
      </c>
      <c r="S47" s="174">
        <v>3645</v>
      </c>
      <c r="T47" s="172">
        <v>7.815321124580861E-2</v>
      </c>
      <c r="U47" s="173">
        <v>305</v>
      </c>
      <c r="V47" s="173">
        <v>3880</v>
      </c>
      <c r="W47" s="174">
        <v>3875</v>
      </c>
      <c r="X47" s="172">
        <v>8.1452944413869022E-2</v>
      </c>
      <c r="Y47" s="173">
        <v>295</v>
      </c>
      <c r="Z47" s="173">
        <v>3635</v>
      </c>
      <c r="AA47" s="174">
        <v>3635</v>
      </c>
      <c r="AB47" s="172">
        <v>8.2584269662921345E-2</v>
      </c>
      <c r="AC47" s="173">
        <v>295</v>
      </c>
      <c r="AD47" s="173">
        <v>3560</v>
      </c>
      <c r="AE47" s="174">
        <v>3560</v>
      </c>
    </row>
    <row r="48" spans="2:32">
      <c r="B48" s="716"/>
      <c r="C48" s="153" t="s">
        <v>146</v>
      </c>
      <c r="D48" s="172">
        <v>0.15</v>
      </c>
      <c r="E48" s="173">
        <v>1030</v>
      </c>
      <c r="F48" s="173">
        <v>6855</v>
      </c>
      <c r="G48" s="174">
        <v>6850</v>
      </c>
      <c r="H48" s="172">
        <v>0.14099999999999999</v>
      </c>
      <c r="I48" s="173">
        <v>850</v>
      </c>
      <c r="J48" s="173">
        <v>6040</v>
      </c>
      <c r="K48" s="174">
        <v>6035</v>
      </c>
      <c r="L48" s="172">
        <v>0.14099999999999999</v>
      </c>
      <c r="M48" s="173">
        <v>875</v>
      </c>
      <c r="N48" s="173">
        <v>6215</v>
      </c>
      <c r="O48" s="174">
        <v>6205</v>
      </c>
      <c r="P48" s="172">
        <v>0.14719411223551057</v>
      </c>
      <c r="Q48" s="173">
        <v>960</v>
      </c>
      <c r="R48" s="173">
        <v>6540</v>
      </c>
      <c r="S48" s="174">
        <v>6520</v>
      </c>
      <c r="T48" s="172">
        <v>0.1560364464692483</v>
      </c>
      <c r="U48" s="173">
        <v>1095</v>
      </c>
      <c r="V48" s="173">
        <v>7025</v>
      </c>
      <c r="W48" s="174">
        <v>7025</v>
      </c>
      <c r="X48" s="172">
        <v>0.17551794572512402</v>
      </c>
      <c r="Y48" s="173">
        <v>1205</v>
      </c>
      <c r="Z48" s="173">
        <v>6860</v>
      </c>
      <c r="AA48" s="174">
        <v>6855</v>
      </c>
      <c r="AB48" s="172">
        <v>0.16929287667665061</v>
      </c>
      <c r="AC48" s="173">
        <v>1300</v>
      </c>
      <c r="AD48" s="173">
        <v>7680</v>
      </c>
      <c r="AE48" s="174">
        <v>7680</v>
      </c>
    </row>
    <row r="49" spans="2:31">
      <c r="B49" s="716"/>
      <c r="C49" s="153" t="s">
        <v>147</v>
      </c>
      <c r="D49" s="172">
        <v>9.1999999999999998E-2</v>
      </c>
      <c r="E49" s="173">
        <v>85</v>
      </c>
      <c r="F49" s="173">
        <v>930</v>
      </c>
      <c r="G49" s="174">
        <v>920</v>
      </c>
      <c r="H49" s="172">
        <v>0.11</v>
      </c>
      <c r="I49" s="173">
        <v>105</v>
      </c>
      <c r="J49" s="173">
        <v>945</v>
      </c>
      <c r="K49" s="174">
        <v>940</v>
      </c>
      <c r="L49" s="172">
        <v>8.8999999999999996E-2</v>
      </c>
      <c r="M49" s="173">
        <v>90</v>
      </c>
      <c r="N49" s="173">
        <v>1010</v>
      </c>
      <c r="O49" s="174">
        <v>990</v>
      </c>
      <c r="P49" s="172">
        <v>9.2872570194384454E-2</v>
      </c>
      <c r="Q49" s="173">
        <v>85</v>
      </c>
      <c r="R49" s="173">
        <v>940</v>
      </c>
      <c r="S49" s="174">
        <v>925</v>
      </c>
      <c r="T49" s="172">
        <v>9.0600226500566247E-2</v>
      </c>
      <c r="U49" s="173">
        <v>80</v>
      </c>
      <c r="V49" s="173">
        <v>895</v>
      </c>
      <c r="W49" s="174">
        <v>885</v>
      </c>
      <c r="X49" s="172">
        <v>0.11271975180972078</v>
      </c>
      <c r="Y49" s="173">
        <v>110</v>
      </c>
      <c r="Z49" s="173">
        <v>970</v>
      </c>
      <c r="AA49" s="174">
        <v>965</v>
      </c>
      <c r="AB49" s="172">
        <v>0.13397129186602871</v>
      </c>
      <c r="AC49" s="173">
        <v>140</v>
      </c>
      <c r="AD49" s="173">
        <v>1055</v>
      </c>
      <c r="AE49" s="174">
        <v>1045</v>
      </c>
    </row>
    <row r="50" spans="2:31">
      <c r="B50" s="716"/>
      <c r="C50" s="153" t="s">
        <v>148</v>
      </c>
      <c r="D50" s="172">
        <v>5.8000000000000003E-2</v>
      </c>
      <c r="E50" s="173">
        <v>155</v>
      </c>
      <c r="F50" s="173">
        <v>2650</v>
      </c>
      <c r="G50" s="174">
        <v>2635</v>
      </c>
      <c r="H50" s="172">
        <v>6.8000000000000005E-2</v>
      </c>
      <c r="I50" s="173">
        <v>165</v>
      </c>
      <c r="J50" s="173">
        <v>2440</v>
      </c>
      <c r="K50" s="174">
        <v>2440</v>
      </c>
      <c r="L50" s="172">
        <v>6.7000000000000004E-2</v>
      </c>
      <c r="M50" s="173">
        <v>160</v>
      </c>
      <c r="N50" s="173">
        <v>2410</v>
      </c>
      <c r="O50" s="174">
        <v>2405</v>
      </c>
      <c r="P50" s="172">
        <v>6.0725552050473183E-2</v>
      </c>
      <c r="Q50" s="173">
        <v>155</v>
      </c>
      <c r="R50" s="173">
        <v>2550</v>
      </c>
      <c r="S50" s="174">
        <v>2535</v>
      </c>
      <c r="T50" s="172">
        <v>6.6232771822358344E-2</v>
      </c>
      <c r="U50" s="173">
        <v>175</v>
      </c>
      <c r="V50" s="173">
        <v>2615</v>
      </c>
      <c r="W50" s="174">
        <v>2610</v>
      </c>
      <c r="X50" s="172">
        <v>6.5894568690095842E-2</v>
      </c>
      <c r="Y50" s="173">
        <v>165</v>
      </c>
      <c r="Z50" s="173">
        <v>2530</v>
      </c>
      <c r="AA50" s="174">
        <v>2505</v>
      </c>
      <c r="AB50" s="172">
        <v>5.2112120015791553E-2</v>
      </c>
      <c r="AC50" s="173">
        <v>130</v>
      </c>
      <c r="AD50" s="173">
        <v>2535</v>
      </c>
      <c r="AE50" s="174">
        <v>2535</v>
      </c>
    </row>
    <row r="51" spans="2:31">
      <c r="B51" s="716"/>
      <c r="C51" s="153" t="s">
        <v>149</v>
      </c>
      <c r="D51" s="172">
        <v>8.2000000000000003E-2</v>
      </c>
      <c r="E51" s="173">
        <v>10</v>
      </c>
      <c r="F51" s="173">
        <v>125</v>
      </c>
      <c r="G51" s="174">
        <v>120</v>
      </c>
      <c r="H51" s="172">
        <v>7.3999999999999996E-2</v>
      </c>
      <c r="I51" s="173">
        <v>10</v>
      </c>
      <c r="J51" s="173">
        <v>150</v>
      </c>
      <c r="K51" s="174">
        <v>150</v>
      </c>
      <c r="L51" s="172">
        <v>0.13100000000000001</v>
      </c>
      <c r="M51" s="173">
        <v>20</v>
      </c>
      <c r="N51" s="173">
        <v>145</v>
      </c>
      <c r="O51" s="174">
        <v>145</v>
      </c>
      <c r="P51" s="172">
        <v>0.13333333333333333</v>
      </c>
      <c r="Q51" s="173">
        <v>20</v>
      </c>
      <c r="R51" s="173">
        <v>150</v>
      </c>
      <c r="S51" s="174">
        <v>150</v>
      </c>
      <c r="T51" s="172">
        <v>0.13235294117647059</v>
      </c>
      <c r="U51" s="173">
        <v>20</v>
      </c>
      <c r="V51" s="173">
        <v>135</v>
      </c>
      <c r="W51" s="174">
        <v>135</v>
      </c>
      <c r="X51" s="172">
        <v>0.15037593984962405</v>
      </c>
      <c r="Y51" s="173">
        <v>20</v>
      </c>
      <c r="Z51" s="173">
        <v>135</v>
      </c>
      <c r="AA51" s="174">
        <v>135</v>
      </c>
      <c r="AB51" s="172">
        <v>0.19379844961240311</v>
      </c>
      <c r="AC51" s="173">
        <v>25</v>
      </c>
      <c r="AD51" s="173">
        <v>130</v>
      </c>
      <c r="AE51" s="174">
        <v>130</v>
      </c>
    </row>
    <row r="52" spans="2:31">
      <c r="B52" s="716"/>
      <c r="C52" s="153" t="s">
        <v>150</v>
      </c>
      <c r="D52" s="172">
        <v>0.1</v>
      </c>
      <c r="E52" s="173">
        <v>90</v>
      </c>
      <c r="F52" s="173">
        <v>880</v>
      </c>
      <c r="G52" s="174">
        <v>875</v>
      </c>
      <c r="H52" s="172">
        <v>0.111</v>
      </c>
      <c r="I52" s="173">
        <v>100</v>
      </c>
      <c r="J52" s="173">
        <v>890</v>
      </c>
      <c r="K52" s="174">
        <v>890</v>
      </c>
      <c r="L52" s="172">
        <v>0.113</v>
      </c>
      <c r="M52" s="173">
        <v>95</v>
      </c>
      <c r="N52" s="173">
        <v>860</v>
      </c>
      <c r="O52" s="174">
        <v>855</v>
      </c>
      <c r="P52" s="172">
        <v>0.11382113821138211</v>
      </c>
      <c r="Q52" s="173">
        <v>100</v>
      </c>
      <c r="R52" s="173">
        <v>865</v>
      </c>
      <c r="S52" s="174">
        <v>860</v>
      </c>
      <c r="T52" s="172">
        <v>0.1259500542888165</v>
      </c>
      <c r="U52" s="173">
        <v>115</v>
      </c>
      <c r="V52" s="173">
        <v>920</v>
      </c>
      <c r="W52" s="174">
        <v>920</v>
      </c>
      <c r="X52" s="172">
        <v>0.10756123535676251</v>
      </c>
      <c r="Y52" s="173">
        <v>100</v>
      </c>
      <c r="Z52" s="173">
        <v>945</v>
      </c>
      <c r="AA52" s="174">
        <v>940</v>
      </c>
      <c r="AB52" s="172">
        <v>0.12189054726368159</v>
      </c>
      <c r="AC52" s="173">
        <v>100</v>
      </c>
      <c r="AD52" s="173">
        <v>805</v>
      </c>
      <c r="AE52" s="174">
        <v>805</v>
      </c>
    </row>
    <row r="53" spans="2:31">
      <c r="B53" s="716"/>
      <c r="C53" s="153" t="s">
        <v>151</v>
      </c>
      <c r="D53" s="172">
        <v>4.2000000000000003E-2</v>
      </c>
      <c r="E53" s="173">
        <v>35</v>
      </c>
      <c r="F53" s="173">
        <v>780</v>
      </c>
      <c r="G53" s="174">
        <v>780</v>
      </c>
      <c r="H53" s="172">
        <v>4.5999999999999999E-2</v>
      </c>
      <c r="I53" s="173">
        <v>45</v>
      </c>
      <c r="J53" s="173">
        <v>970</v>
      </c>
      <c r="K53" s="174">
        <v>950</v>
      </c>
      <c r="L53" s="172">
        <v>4.4999999999999998E-2</v>
      </c>
      <c r="M53" s="173">
        <v>35</v>
      </c>
      <c r="N53" s="173">
        <v>735</v>
      </c>
      <c r="O53" s="174">
        <v>730</v>
      </c>
      <c r="P53" s="172">
        <v>4.581151832460733E-2</v>
      </c>
      <c r="Q53" s="173">
        <v>35</v>
      </c>
      <c r="R53" s="173">
        <v>770</v>
      </c>
      <c r="S53" s="174">
        <v>765</v>
      </c>
      <c r="T53" s="172">
        <v>6.0836501901140684E-2</v>
      </c>
      <c r="U53" s="173">
        <v>50</v>
      </c>
      <c r="V53" s="173">
        <v>820</v>
      </c>
      <c r="W53" s="174">
        <v>790</v>
      </c>
      <c r="X53" s="172">
        <v>9.138110072689512E-2</v>
      </c>
      <c r="Y53" s="173">
        <v>90</v>
      </c>
      <c r="Z53" s="173">
        <v>965</v>
      </c>
      <c r="AA53" s="174">
        <v>965</v>
      </c>
      <c r="AB53" s="172">
        <v>9.6051227321237997E-2</v>
      </c>
      <c r="AC53" s="173">
        <v>90</v>
      </c>
      <c r="AD53" s="173">
        <v>935</v>
      </c>
      <c r="AE53" s="174">
        <v>935</v>
      </c>
    </row>
    <row r="54" spans="2:31">
      <c r="B54" s="716"/>
      <c r="C54" s="153" t="s">
        <v>152</v>
      </c>
      <c r="D54" s="172">
        <v>0.111</v>
      </c>
      <c r="E54" s="173">
        <v>255</v>
      </c>
      <c r="F54" s="173">
        <v>2295</v>
      </c>
      <c r="G54" s="174">
        <v>2290</v>
      </c>
      <c r="H54" s="172">
        <v>0.129</v>
      </c>
      <c r="I54" s="173">
        <v>295</v>
      </c>
      <c r="J54" s="173">
        <v>2285</v>
      </c>
      <c r="K54" s="174">
        <v>2280</v>
      </c>
      <c r="L54" s="172">
        <v>0.11700000000000001</v>
      </c>
      <c r="M54" s="173">
        <v>240</v>
      </c>
      <c r="N54" s="173">
        <v>2050</v>
      </c>
      <c r="O54" s="174">
        <v>2040</v>
      </c>
      <c r="P54" s="172">
        <v>0.11983944954128441</v>
      </c>
      <c r="Q54" s="173">
        <v>210</v>
      </c>
      <c r="R54" s="173">
        <v>1750</v>
      </c>
      <c r="S54" s="174">
        <v>1745</v>
      </c>
      <c r="T54" s="172">
        <v>0.15085608514576584</v>
      </c>
      <c r="U54" s="173">
        <v>325</v>
      </c>
      <c r="V54" s="173">
        <v>2160</v>
      </c>
      <c r="W54" s="174">
        <v>2160</v>
      </c>
      <c r="X54" s="172">
        <v>0.14271203656678516</v>
      </c>
      <c r="Y54" s="173">
        <v>280</v>
      </c>
      <c r="Z54" s="173">
        <v>2005</v>
      </c>
      <c r="AA54" s="174">
        <v>1970</v>
      </c>
      <c r="AB54" s="172">
        <v>0.13214670981661272</v>
      </c>
      <c r="AC54" s="173">
        <v>245</v>
      </c>
      <c r="AD54" s="173">
        <v>1855</v>
      </c>
      <c r="AE54" s="174">
        <v>1855</v>
      </c>
    </row>
    <row r="55" spans="2:31">
      <c r="B55" s="716"/>
      <c r="C55" s="153" t="s">
        <v>153</v>
      </c>
      <c r="D55" s="172">
        <v>0.124</v>
      </c>
      <c r="E55" s="173">
        <v>480</v>
      </c>
      <c r="F55" s="173">
        <v>3885</v>
      </c>
      <c r="G55" s="174">
        <v>3870</v>
      </c>
      <c r="H55" s="172">
        <v>0.126</v>
      </c>
      <c r="I55" s="173">
        <v>390</v>
      </c>
      <c r="J55" s="173">
        <v>4185</v>
      </c>
      <c r="K55" s="174">
        <v>3100</v>
      </c>
      <c r="L55" s="172">
        <v>0.14000000000000001</v>
      </c>
      <c r="M55" s="173">
        <v>455</v>
      </c>
      <c r="N55" s="173">
        <v>3950</v>
      </c>
      <c r="O55" s="174">
        <v>3245</v>
      </c>
      <c r="P55" s="172">
        <v>0.14607812003810733</v>
      </c>
      <c r="Q55" s="173">
        <v>460</v>
      </c>
      <c r="R55" s="173">
        <v>4140</v>
      </c>
      <c r="S55" s="174">
        <v>3150</v>
      </c>
      <c r="T55" s="172">
        <v>0.16825396825396827</v>
      </c>
      <c r="U55" s="173">
        <v>530</v>
      </c>
      <c r="V55" s="173">
        <v>3490</v>
      </c>
      <c r="W55" s="174">
        <v>3150</v>
      </c>
      <c r="X55" s="172">
        <v>0.17965169569202566</v>
      </c>
      <c r="Y55" s="173">
        <v>590</v>
      </c>
      <c r="Z55" s="173">
        <v>3700</v>
      </c>
      <c r="AA55" s="174">
        <v>3275</v>
      </c>
      <c r="AB55" s="172">
        <v>0.18290017002671849</v>
      </c>
      <c r="AC55" s="173">
        <v>755</v>
      </c>
      <c r="AD55" s="173">
        <v>4470</v>
      </c>
      <c r="AE55" s="174">
        <v>4115</v>
      </c>
    </row>
    <row r="56" spans="2:31" ht="15" thickBot="1">
      <c r="B56" s="716"/>
      <c r="C56" s="153" t="s">
        <v>154</v>
      </c>
      <c r="D56" s="172">
        <v>0.22800000000000001</v>
      </c>
      <c r="E56" s="173">
        <v>1305</v>
      </c>
      <c r="F56" s="173">
        <v>5840</v>
      </c>
      <c r="G56" s="174">
        <v>5745</v>
      </c>
      <c r="H56" s="172">
        <v>0.251</v>
      </c>
      <c r="I56" s="173">
        <v>1320</v>
      </c>
      <c r="J56" s="173">
        <v>5285</v>
      </c>
      <c r="K56" s="174">
        <v>5245</v>
      </c>
      <c r="L56" s="172">
        <v>0.254</v>
      </c>
      <c r="M56" s="173">
        <v>1435</v>
      </c>
      <c r="N56" s="173">
        <v>5720</v>
      </c>
      <c r="O56" s="174">
        <v>5655</v>
      </c>
      <c r="P56" s="172">
        <v>0.24297302395774381</v>
      </c>
      <c r="Q56" s="173">
        <v>1290</v>
      </c>
      <c r="R56" s="173">
        <v>5350</v>
      </c>
      <c r="S56" s="174">
        <v>5300</v>
      </c>
      <c r="T56" s="172">
        <v>0.27262225644974969</v>
      </c>
      <c r="U56" s="173">
        <v>1415</v>
      </c>
      <c r="V56" s="173">
        <v>5430</v>
      </c>
      <c r="W56" s="174">
        <v>5195</v>
      </c>
      <c r="X56" s="172">
        <v>0.26707726763717804</v>
      </c>
      <c r="Y56" s="173">
        <v>1430</v>
      </c>
      <c r="Z56" s="173">
        <v>5685</v>
      </c>
      <c r="AA56" s="174">
        <v>5360</v>
      </c>
      <c r="AB56" s="172">
        <v>0.27691982229744022</v>
      </c>
      <c r="AC56" s="173">
        <v>1310</v>
      </c>
      <c r="AD56" s="173">
        <v>5005</v>
      </c>
      <c r="AE56" s="174">
        <v>4725</v>
      </c>
    </row>
    <row r="57" spans="2:31" ht="15.6" thickTop="1" thickBot="1">
      <c r="B57" s="721"/>
      <c r="C57" s="178" t="s">
        <v>155</v>
      </c>
      <c r="D57" s="179">
        <v>0.13400000000000001</v>
      </c>
      <c r="E57" s="180">
        <v>6670</v>
      </c>
      <c r="F57" s="180">
        <v>49990</v>
      </c>
      <c r="G57" s="181">
        <v>49710</v>
      </c>
      <c r="H57" s="179">
        <v>0.13400000000000001</v>
      </c>
      <c r="I57" s="180">
        <v>6275</v>
      </c>
      <c r="J57" s="180">
        <v>48110</v>
      </c>
      <c r="K57" s="181">
        <v>46820</v>
      </c>
      <c r="L57" s="179">
        <v>0.13600000000000001</v>
      </c>
      <c r="M57" s="180">
        <v>6355</v>
      </c>
      <c r="N57" s="180">
        <v>47575</v>
      </c>
      <c r="O57" s="181">
        <v>46625</v>
      </c>
      <c r="P57" s="179">
        <v>0.13424802110817943</v>
      </c>
      <c r="Q57" s="180">
        <v>6360</v>
      </c>
      <c r="R57" s="180">
        <v>48695</v>
      </c>
      <c r="S57" s="181">
        <v>47375</v>
      </c>
      <c r="T57" s="179">
        <v>0.14847368312714848</v>
      </c>
      <c r="U57" s="180">
        <v>7215</v>
      </c>
      <c r="V57" s="180">
        <v>49320</v>
      </c>
      <c r="W57" s="181">
        <v>48580</v>
      </c>
      <c r="X57" s="179">
        <v>0.15362838347013177</v>
      </c>
      <c r="Y57" s="186">
        <v>7545</v>
      </c>
      <c r="Z57" s="180">
        <v>50010</v>
      </c>
      <c r="AA57" s="181">
        <v>49100</v>
      </c>
      <c r="AB57" s="179">
        <v>0.15693838189016343</v>
      </c>
      <c r="AC57" s="186">
        <v>7730</v>
      </c>
      <c r="AD57" s="180">
        <v>50170</v>
      </c>
      <c r="AE57" s="181">
        <v>49255</v>
      </c>
    </row>
    <row r="58" spans="2:31" ht="23.1" customHeight="1" thickTop="1" thickBot="1">
      <c r="B58" s="185"/>
      <c r="D58" s="187"/>
      <c r="G58" s="188"/>
      <c r="H58" s="187"/>
      <c r="K58" s="188"/>
      <c r="L58" s="187"/>
      <c r="O58" s="188"/>
      <c r="P58" s="187"/>
      <c r="S58" s="188"/>
      <c r="T58" s="187"/>
      <c r="W58" s="188"/>
      <c r="X58" s="187"/>
      <c r="AA58" s="188"/>
      <c r="AB58" s="187"/>
      <c r="AE58" s="188"/>
    </row>
    <row r="59" spans="2:31" ht="27" customHeight="1" thickTop="1" thickBot="1">
      <c r="B59" s="189"/>
      <c r="C59" s="190" t="s">
        <v>156</v>
      </c>
      <c r="D59" s="191">
        <v>0.17196894518708775</v>
      </c>
      <c r="E59" s="192">
        <v>14730</v>
      </c>
      <c r="F59" s="192">
        <v>86650</v>
      </c>
      <c r="G59" s="192">
        <v>85655</v>
      </c>
      <c r="H59" s="191">
        <v>0.17515015470484741</v>
      </c>
      <c r="I59" s="192">
        <v>14435</v>
      </c>
      <c r="J59" s="192">
        <v>84175</v>
      </c>
      <c r="K59" s="192">
        <v>82415</v>
      </c>
      <c r="L59" s="191">
        <v>0.17698636718515404</v>
      </c>
      <c r="M59" s="192">
        <v>14735</v>
      </c>
      <c r="N59" s="192">
        <v>84600</v>
      </c>
      <c r="O59" s="193">
        <v>83255</v>
      </c>
      <c r="P59" s="191">
        <v>0.17705676493267691</v>
      </c>
      <c r="Q59" s="192">
        <v>14925</v>
      </c>
      <c r="R59" s="192">
        <v>86360</v>
      </c>
      <c r="S59" s="193">
        <v>84295</v>
      </c>
      <c r="T59" s="191">
        <v>0.18878725287695486</v>
      </c>
      <c r="U59" s="193">
        <v>15995</v>
      </c>
      <c r="V59" s="193">
        <v>86000</v>
      </c>
      <c r="W59" s="193">
        <v>84725</v>
      </c>
      <c r="X59" s="191">
        <v>0.19352379612037623</v>
      </c>
      <c r="Y59" s="193">
        <v>16500</v>
      </c>
      <c r="Z59" s="193">
        <v>86205</v>
      </c>
      <c r="AA59" s="193">
        <v>85265</v>
      </c>
      <c r="AB59" s="191">
        <v>0.19636916301668222</v>
      </c>
      <c r="AC59" s="193">
        <v>16410</v>
      </c>
      <c r="AD59" s="193">
        <v>84610</v>
      </c>
      <c r="AE59" s="193">
        <v>83560</v>
      </c>
    </row>
    <row r="60" spans="2:31" ht="15" thickTop="1">
      <c r="B60" s="194" t="s">
        <v>157</v>
      </c>
    </row>
    <row r="61" spans="2:31"/>
    <row r="62" spans="2:31" ht="15" thickBot="1">
      <c r="B62" s="166" t="s">
        <v>158</v>
      </c>
    </row>
    <row r="63" spans="2:31" ht="15.6" thickTop="1" thickBot="1">
      <c r="B63" s="166"/>
      <c r="D63" s="706" t="s">
        <v>89</v>
      </c>
      <c r="E63" s="706"/>
      <c r="F63" s="706"/>
      <c r="G63" s="706"/>
      <c r="H63" s="706" t="s">
        <v>90</v>
      </c>
      <c r="I63" s="706"/>
      <c r="J63" s="706"/>
      <c r="K63" s="706"/>
      <c r="L63" s="706" t="s">
        <v>91</v>
      </c>
      <c r="M63" s="706"/>
      <c r="N63" s="706"/>
      <c r="O63" s="715"/>
      <c r="P63" s="712" t="s">
        <v>92</v>
      </c>
      <c r="Q63" s="713"/>
      <c r="R63" s="713"/>
      <c r="S63" s="714"/>
      <c r="T63" s="709" t="s">
        <v>93</v>
      </c>
      <c r="U63" s="706"/>
      <c r="V63" s="706"/>
      <c r="W63" s="706"/>
      <c r="X63" s="706" t="s">
        <v>94</v>
      </c>
      <c r="Y63" s="706"/>
      <c r="Z63" s="706"/>
      <c r="AA63" s="706"/>
      <c r="AB63" s="706" t="s">
        <v>95</v>
      </c>
      <c r="AC63" s="706"/>
      <c r="AD63" s="706"/>
      <c r="AE63" s="706"/>
    </row>
    <row r="64" spans="2:31" ht="44.45" thickTop="1" thickBot="1">
      <c r="B64" s="195"/>
      <c r="C64" s="196"/>
      <c r="D64" s="169" t="s">
        <v>107</v>
      </c>
      <c r="E64" s="170" t="s">
        <v>108</v>
      </c>
      <c r="F64" s="170" t="s">
        <v>109</v>
      </c>
      <c r="G64" s="171" t="s">
        <v>110</v>
      </c>
      <c r="H64" s="169" t="s">
        <v>107</v>
      </c>
      <c r="I64" s="170" t="s">
        <v>108</v>
      </c>
      <c r="J64" s="170" t="s">
        <v>109</v>
      </c>
      <c r="K64" s="171" t="s">
        <v>110</v>
      </c>
      <c r="L64" s="169" t="s">
        <v>107</v>
      </c>
      <c r="M64" s="170" t="s">
        <v>108</v>
      </c>
      <c r="N64" s="170" t="s">
        <v>109</v>
      </c>
      <c r="O64" s="170" t="s">
        <v>110</v>
      </c>
      <c r="P64" s="380" t="s">
        <v>107</v>
      </c>
      <c r="Q64" s="170" t="s">
        <v>108</v>
      </c>
      <c r="R64" s="170" t="s">
        <v>109</v>
      </c>
      <c r="S64" s="381" t="s">
        <v>110</v>
      </c>
      <c r="T64" s="170" t="s">
        <v>107</v>
      </c>
      <c r="U64" s="170" t="s">
        <v>108</v>
      </c>
      <c r="V64" s="170" t="s">
        <v>109</v>
      </c>
      <c r="W64" s="171" t="s">
        <v>110</v>
      </c>
      <c r="X64" s="169" t="s">
        <v>107</v>
      </c>
      <c r="Y64" s="170" t="s">
        <v>108</v>
      </c>
      <c r="Z64" s="170" t="s">
        <v>109</v>
      </c>
      <c r="AA64" s="171" t="s">
        <v>110</v>
      </c>
      <c r="AB64" s="169" t="s">
        <v>107</v>
      </c>
      <c r="AC64" s="170" t="s">
        <v>108</v>
      </c>
      <c r="AD64" s="170" t="s">
        <v>109</v>
      </c>
      <c r="AE64" s="171" t="s">
        <v>110</v>
      </c>
    </row>
    <row r="65" spans="2:31" ht="15" customHeight="1" thickTop="1">
      <c r="B65" s="716" t="s">
        <v>159</v>
      </c>
      <c r="C65" s="197" t="s">
        <v>136</v>
      </c>
      <c r="D65" s="172">
        <v>4.2000000000000003E-2</v>
      </c>
      <c r="E65" s="198">
        <v>45</v>
      </c>
      <c r="F65" s="173">
        <v>1075</v>
      </c>
      <c r="G65" s="174">
        <v>1070</v>
      </c>
      <c r="H65" s="172">
        <v>5.2999999999999999E-2</v>
      </c>
      <c r="I65" s="198">
        <v>75</v>
      </c>
      <c r="J65" s="173">
        <v>1455</v>
      </c>
      <c r="K65" s="174">
        <v>1455</v>
      </c>
      <c r="L65" s="172">
        <v>4.2999999999999997E-2</v>
      </c>
      <c r="M65" s="198">
        <v>55</v>
      </c>
      <c r="N65" s="173">
        <v>1350</v>
      </c>
      <c r="O65" s="173">
        <v>1340</v>
      </c>
      <c r="P65" s="382">
        <v>5.0729232720355108E-2</v>
      </c>
      <c r="Q65" s="198">
        <v>80</v>
      </c>
      <c r="R65" s="173">
        <v>1585</v>
      </c>
      <c r="S65" s="383">
        <v>1575</v>
      </c>
      <c r="T65" s="199">
        <v>0.06</v>
      </c>
      <c r="U65" s="173">
        <v>70</v>
      </c>
      <c r="V65" s="198">
        <v>1200</v>
      </c>
      <c r="W65" s="200">
        <v>1200</v>
      </c>
      <c r="X65" s="199">
        <v>4.3923865300146414E-2</v>
      </c>
      <c r="Y65" s="173">
        <v>60</v>
      </c>
      <c r="Z65" s="198">
        <v>1370</v>
      </c>
      <c r="AA65" s="200">
        <v>1365</v>
      </c>
      <c r="AB65" s="404">
        <v>8.5872576177285317E-2</v>
      </c>
      <c r="AC65" s="198">
        <v>125</v>
      </c>
      <c r="AD65" s="198">
        <v>1445</v>
      </c>
      <c r="AE65" s="200">
        <v>1445</v>
      </c>
    </row>
    <row r="66" spans="2:31">
      <c r="B66" s="716"/>
      <c r="C66" s="185" t="s">
        <v>137</v>
      </c>
      <c r="D66" s="172">
        <v>0.155</v>
      </c>
      <c r="E66" s="173">
        <v>145</v>
      </c>
      <c r="F66" s="173">
        <v>955</v>
      </c>
      <c r="G66" s="174">
        <v>950</v>
      </c>
      <c r="H66" s="172">
        <v>0.156</v>
      </c>
      <c r="I66" s="173">
        <v>135</v>
      </c>
      <c r="J66" s="173">
        <v>880</v>
      </c>
      <c r="K66" s="174">
        <v>880</v>
      </c>
      <c r="L66" s="172">
        <v>0.16700000000000001</v>
      </c>
      <c r="M66" s="173">
        <v>170</v>
      </c>
      <c r="N66" s="173">
        <v>1010</v>
      </c>
      <c r="O66" s="173">
        <v>1005</v>
      </c>
      <c r="P66" s="382">
        <v>0.15104166666666666</v>
      </c>
      <c r="Q66" s="173">
        <v>145</v>
      </c>
      <c r="R66" s="173">
        <v>960</v>
      </c>
      <c r="S66" s="383">
        <v>960</v>
      </c>
      <c r="T66" s="201">
        <v>0.19068541300527242</v>
      </c>
      <c r="U66" s="173">
        <v>215</v>
      </c>
      <c r="V66" s="173">
        <v>1140</v>
      </c>
      <c r="W66" s="174">
        <v>1140</v>
      </c>
      <c r="X66" s="201">
        <v>0.15139442231075698</v>
      </c>
      <c r="Y66" s="173">
        <v>190</v>
      </c>
      <c r="Z66" s="173">
        <v>1255</v>
      </c>
      <c r="AA66" s="174">
        <v>1255</v>
      </c>
      <c r="AB66" s="172">
        <v>0.16322701688555347</v>
      </c>
      <c r="AC66" s="173">
        <v>175</v>
      </c>
      <c r="AD66" s="173">
        <v>1065</v>
      </c>
      <c r="AE66" s="174">
        <v>1065</v>
      </c>
    </row>
    <row r="67" spans="2:31">
      <c r="B67" s="716"/>
      <c r="C67" s="185" t="s">
        <v>138</v>
      </c>
      <c r="D67" s="172">
        <v>0.14899999999999999</v>
      </c>
      <c r="E67" s="173">
        <v>260</v>
      </c>
      <c r="F67" s="173">
        <v>1755</v>
      </c>
      <c r="G67" s="174">
        <v>1755</v>
      </c>
      <c r="H67" s="172">
        <v>0.15</v>
      </c>
      <c r="I67" s="173">
        <v>275</v>
      </c>
      <c r="J67" s="173">
        <v>1835</v>
      </c>
      <c r="K67" s="174">
        <v>1830</v>
      </c>
      <c r="L67" s="172">
        <v>0.14299999999999999</v>
      </c>
      <c r="M67" s="173">
        <v>270</v>
      </c>
      <c r="N67" s="173">
        <v>1890</v>
      </c>
      <c r="O67" s="173">
        <v>1890</v>
      </c>
      <c r="P67" s="382">
        <v>0.15526046986721145</v>
      </c>
      <c r="Q67" s="173">
        <v>305</v>
      </c>
      <c r="R67" s="173">
        <v>1960</v>
      </c>
      <c r="S67" s="383">
        <v>1960</v>
      </c>
      <c r="T67" s="201">
        <v>0.15753756665050897</v>
      </c>
      <c r="U67" s="173">
        <v>325</v>
      </c>
      <c r="V67" s="173">
        <v>2065</v>
      </c>
      <c r="W67" s="174">
        <v>2065</v>
      </c>
      <c r="X67" s="201">
        <v>0.16196136701337296</v>
      </c>
      <c r="Y67" s="173">
        <v>325</v>
      </c>
      <c r="Z67" s="202">
        <v>2020</v>
      </c>
      <c r="AA67" s="174">
        <v>2020</v>
      </c>
      <c r="AB67" s="172">
        <v>0.16231884057971013</v>
      </c>
      <c r="AC67" s="173">
        <v>335</v>
      </c>
      <c r="AD67" s="173">
        <v>2070</v>
      </c>
      <c r="AE67" s="174">
        <v>2070</v>
      </c>
    </row>
    <row r="68" spans="2:31">
      <c r="B68" s="716"/>
      <c r="C68" s="185" t="s">
        <v>139</v>
      </c>
      <c r="D68" s="172">
        <v>0.113</v>
      </c>
      <c r="E68" s="173">
        <v>230</v>
      </c>
      <c r="F68" s="173">
        <v>2055</v>
      </c>
      <c r="G68" s="174">
        <v>2050</v>
      </c>
      <c r="H68" s="172">
        <v>0.1</v>
      </c>
      <c r="I68" s="173">
        <v>255</v>
      </c>
      <c r="J68" s="173">
        <v>2600</v>
      </c>
      <c r="K68" s="174">
        <v>2580</v>
      </c>
      <c r="L68" s="172">
        <v>0.107</v>
      </c>
      <c r="M68" s="173">
        <v>255</v>
      </c>
      <c r="N68" s="173">
        <v>2460</v>
      </c>
      <c r="O68" s="173">
        <v>2400</v>
      </c>
      <c r="P68" s="382">
        <v>0.10697115384615384</v>
      </c>
      <c r="Q68" s="173">
        <v>265</v>
      </c>
      <c r="R68" s="173">
        <v>2510</v>
      </c>
      <c r="S68" s="383">
        <v>2495</v>
      </c>
      <c r="T68" s="201">
        <v>0.10880141530296329</v>
      </c>
      <c r="U68" s="173">
        <v>245</v>
      </c>
      <c r="V68" s="173">
        <v>2265</v>
      </c>
      <c r="W68" s="174">
        <v>2260</v>
      </c>
      <c r="X68" s="201">
        <v>0.12426499411995295</v>
      </c>
      <c r="Y68" s="173">
        <v>315</v>
      </c>
      <c r="Z68" s="173">
        <v>2565</v>
      </c>
      <c r="AA68" s="174">
        <v>2550</v>
      </c>
      <c r="AB68" s="172">
        <v>0.15142972211035038</v>
      </c>
      <c r="AC68" s="173">
        <v>375</v>
      </c>
      <c r="AD68" s="173">
        <v>2665</v>
      </c>
      <c r="AE68" s="174">
        <v>2485</v>
      </c>
    </row>
    <row r="69" spans="2:31">
      <c r="B69" s="716"/>
      <c r="C69" s="185" t="s">
        <v>140</v>
      </c>
      <c r="D69" s="172">
        <v>6.0999999999999999E-2</v>
      </c>
      <c r="E69" s="173">
        <v>135</v>
      </c>
      <c r="F69" s="173">
        <v>2240</v>
      </c>
      <c r="G69" s="174">
        <v>2230</v>
      </c>
      <c r="H69" s="172">
        <v>0.06</v>
      </c>
      <c r="I69" s="173">
        <v>120</v>
      </c>
      <c r="J69" s="173">
        <v>2015</v>
      </c>
      <c r="K69" s="174">
        <v>2015</v>
      </c>
      <c r="L69" s="172">
        <v>5.6000000000000001E-2</v>
      </c>
      <c r="M69" s="173">
        <v>120</v>
      </c>
      <c r="N69" s="173">
        <v>2125</v>
      </c>
      <c r="O69" s="173">
        <v>2120</v>
      </c>
      <c r="P69" s="382">
        <v>6.417382516422436E-2</v>
      </c>
      <c r="Q69" s="173">
        <v>125</v>
      </c>
      <c r="R69" s="173">
        <v>1985</v>
      </c>
      <c r="S69" s="383">
        <v>1980</v>
      </c>
      <c r="T69" s="201">
        <v>8.0523402113739304E-2</v>
      </c>
      <c r="U69" s="173">
        <v>160</v>
      </c>
      <c r="V69" s="173">
        <v>1990</v>
      </c>
      <c r="W69" s="174">
        <v>1985</v>
      </c>
      <c r="X69" s="201">
        <v>0.10812356979405034</v>
      </c>
      <c r="Y69" s="173">
        <v>190</v>
      </c>
      <c r="Z69" s="173">
        <v>1750</v>
      </c>
      <c r="AA69" s="174">
        <v>1750</v>
      </c>
      <c r="AB69" s="172">
        <v>0.10795454545454546</v>
      </c>
      <c r="AC69" s="173">
        <v>190</v>
      </c>
      <c r="AD69" s="173">
        <v>1760</v>
      </c>
      <c r="AE69" s="174">
        <v>1760</v>
      </c>
    </row>
    <row r="70" spans="2:31">
      <c r="B70" s="716"/>
      <c r="C70" s="185" t="s">
        <v>141</v>
      </c>
      <c r="D70" s="172">
        <v>0.22700000000000001</v>
      </c>
      <c r="E70" s="173">
        <v>780</v>
      </c>
      <c r="F70" s="173">
        <v>3445</v>
      </c>
      <c r="G70" s="174">
        <v>3440</v>
      </c>
      <c r="H70" s="172">
        <v>0.20899999999999999</v>
      </c>
      <c r="I70" s="173">
        <v>725</v>
      </c>
      <c r="J70" s="173">
        <v>3480</v>
      </c>
      <c r="K70" s="174">
        <v>3475</v>
      </c>
      <c r="L70" s="172">
        <v>0.22600000000000001</v>
      </c>
      <c r="M70" s="173">
        <v>685</v>
      </c>
      <c r="N70" s="173">
        <v>3040</v>
      </c>
      <c r="O70" s="173">
        <v>3035</v>
      </c>
      <c r="P70" s="382">
        <v>0.20875314861460958</v>
      </c>
      <c r="Q70" s="173">
        <v>665</v>
      </c>
      <c r="R70" s="173">
        <v>3175</v>
      </c>
      <c r="S70" s="383">
        <v>3175</v>
      </c>
      <c r="T70" s="201">
        <v>0.2352437981180496</v>
      </c>
      <c r="U70" s="173">
        <v>825</v>
      </c>
      <c r="V70" s="173">
        <v>3505</v>
      </c>
      <c r="W70" s="174">
        <v>3505</v>
      </c>
      <c r="X70" s="201">
        <v>0.22584033613445378</v>
      </c>
      <c r="Y70" s="173">
        <v>860</v>
      </c>
      <c r="Z70" s="173">
        <v>3810</v>
      </c>
      <c r="AA70" s="174">
        <v>3810</v>
      </c>
      <c r="AB70" s="172">
        <v>0.22530057501306847</v>
      </c>
      <c r="AC70" s="173">
        <v>860</v>
      </c>
      <c r="AD70" s="173">
        <v>3825</v>
      </c>
      <c r="AE70" s="174">
        <v>3825</v>
      </c>
    </row>
    <row r="71" spans="2:31">
      <c r="B71" s="716"/>
      <c r="C71" s="185" t="s">
        <v>142</v>
      </c>
      <c r="D71" s="172">
        <v>0.14399999999999999</v>
      </c>
      <c r="E71" s="173">
        <v>20</v>
      </c>
      <c r="F71" s="173">
        <v>155</v>
      </c>
      <c r="G71" s="174">
        <v>155</v>
      </c>
      <c r="H71" s="172">
        <v>0.221</v>
      </c>
      <c r="I71" s="173">
        <v>40</v>
      </c>
      <c r="J71" s="173">
        <v>180</v>
      </c>
      <c r="K71" s="174">
        <v>180</v>
      </c>
      <c r="L71" s="172">
        <v>0.14599999999999999</v>
      </c>
      <c r="M71" s="173">
        <v>25</v>
      </c>
      <c r="N71" s="173">
        <v>185</v>
      </c>
      <c r="O71" s="173">
        <v>185</v>
      </c>
      <c r="P71" s="382">
        <v>0.21142857142857144</v>
      </c>
      <c r="Q71" s="173">
        <v>35</v>
      </c>
      <c r="R71" s="173">
        <v>175</v>
      </c>
      <c r="S71" s="383">
        <v>175</v>
      </c>
      <c r="T71" s="201">
        <v>0.13930348258706468</v>
      </c>
      <c r="U71" s="173">
        <v>30</v>
      </c>
      <c r="V71" s="173">
        <v>200</v>
      </c>
      <c r="W71" s="174">
        <v>200</v>
      </c>
      <c r="X71" s="201">
        <v>0.18834080717488788</v>
      </c>
      <c r="Y71" s="173">
        <v>40</v>
      </c>
      <c r="Z71" s="173">
        <v>225</v>
      </c>
      <c r="AA71" s="174">
        <v>225</v>
      </c>
      <c r="AB71" s="172">
        <v>0.21138211382113822</v>
      </c>
      <c r="AC71" s="173">
        <v>50</v>
      </c>
      <c r="AD71" s="173">
        <v>245</v>
      </c>
      <c r="AE71" s="174">
        <v>245</v>
      </c>
    </row>
    <row r="72" spans="2:31">
      <c r="B72" s="716"/>
      <c r="C72" s="185" t="s">
        <v>143</v>
      </c>
      <c r="D72" s="172">
        <v>0.13300000000000001</v>
      </c>
      <c r="E72" s="173">
        <v>390</v>
      </c>
      <c r="F72" s="173">
        <v>2950</v>
      </c>
      <c r="G72" s="174">
        <v>2915</v>
      </c>
      <c r="H72" s="172">
        <v>0.127</v>
      </c>
      <c r="I72" s="173">
        <v>335</v>
      </c>
      <c r="J72" s="173">
        <v>2675</v>
      </c>
      <c r="K72" s="174">
        <v>2645</v>
      </c>
      <c r="L72" s="172">
        <v>0.121</v>
      </c>
      <c r="M72" s="173">
        <v>345</v>
      </c>
      <c r="N72" s="173">
        <v>2855</v>
      </c>
      <c r="O72" s="173">
        <v>2830</v>
      </c>
      <c r="P72" s="382">
        <v>0.12318596017549781</v>
      </c>
      <c r="Q72" s="173">
        <v>365</v>
      </c>
      <c r="R72" s="173">
        <v>2990</v>
      </c>
      <c r="S72" s="383">
        <v>2965</v>
      </c>
      <c r="T72" s="201">
        <v>0.1228476821192053</v>
      </c>
      <c r="U72" s="173">
        <v>370</v>
      </c>
      <c r="V72" s="173">
        <v>3040</v>
      </c>
      <c r="W72" s="174">
        <v>3020</v>
      </c>
      <c r="X72" s="201">
        <v>0.13300000000000001</v>
      </c>
      <c r="Y72" s="173">
        <v>400</v>
      </c>
      <c r="Z72" s="173">
        <v>3010</v>
      </c>
      <c r="AA72" s="174">
        <v>3000</v>
      </c>
      <c r="AB72" s="172">
        <v>0.13532031517643028</v>
      </c>
      <c r="AC72" s="173">
        <v>395</v>
      </c>
      <c r="AD72" s="173">
        <v>2930</v>
      </c>
      <c r="AE72" s="174">
        <v>2920</v>
      </c>
    </row>
    <row r="73" spans="2:31">
      <c r="B73" s="716"/>
      <c r="C73" s="185" t="s">
        <v>144</v>
      </c>
      <c r="D73" s="172">
        <v>8.2000000000000003E-2</v>
      </c>
      <c r="E73" s="173">
        <v>115</v>
      </c>
      <c r="F73" s="173">
        <v>1390</v>
      </c>
      <c r="G73" s="174">
        <v>1390</v>
      </c>
      <c r="H73" s="172">
        <v>0.108</v>
      </c>
      <c r="I73" s="173">
        <v>125</v>
      </c>
      <c r="J73" s="173">
        <v>1155</v>
      </c>
      <c r="K73" s="174">
        <v>1155</v>
      </c>
      <c r="L73" s="172">
        <v>9.8000000000000004E-2</v>
      </c>
      <c r="M73" s="173">
        <v>120</v>
      </c>
      <c r="N73" s="173">
        <v>1210</v>
      </c>
      <c r="O73" s="173">
        <v>1210</v>
      </c>
      <c r="P73" s="382">
        <v>8.4507042253521125E-2</v>
      </c>
      <c r="Q73" s="173">
        <v>115</v>
      </c>
      <c r="R73" s="173">
        <v>1360</v>
      </c>
      <c r="S73" s="383">
        <v>1350</v>
      </c>
      <c r="T73" s="201">
        <v>0.11159737417943107</v>
      </c>
      <c r="U73" s="173">
        <v>155</v>
      </c>
      <c r="V73" s="173">
        <v>1420</v>
      </c>
      <c r="W73" s="174">
        <v>1370</v>
      </c>
      <c r="X73" s="201">
        <v>0.10875706214689265</v>
      </c>
      <c r="Y73" s="173">
        <v>155</v>
      </c>
      <c r="Z73" s="173">
        <v>1420</v>
      </c>
      <c r="AA73" s="174">
        <v>1415</v>
      </c>
      <c r="AB73" s="172">
        <v>0.10955243820975284</v>
      </c>
      <c r="AC73" s="173">
        <v>165</v>
      </c>
      <c r="AD73" s="173">
        <v>1540</v>
      </c>
      <c r="AE73" s="174">
        <v>1495</v>
      </c>
    </row>
    <row r="74" spans="2:31">
      <c r="B74" s="716"/>
      <c r="C74" s="185" t="s">
        <v>145</v>
      </c>
      <c r="D74" s="172">
        <v>0.12</v>
      </c>
      <c r="E74" s="173">
        <v>65</v>
      </c>
      <c r="F74" s="173">
        <v>560</v>
      </c>
      <c r="G74" s="174">
        <v>560</v>
      </c>
      <c r="H74" s="172">
        <v>0.11</v>
      </c>
      <c r="I74" s="173">
        <v>55</v>
      </c>
      <c r="J74" s="173">
        <v>520</v>
      </c>
      <c r="K74" s="174">
        <v>520</v>
      </c>
      <c r="L74" s="172">
        <v>0.08</v>
      </c>
      <c r="M74" s="173">
        <v>45</v>
      </c>
      <c r="N74" s="173">
        <v>580</v>
      </c>
      <c r="O74" s="173">
        <v>580</v>
      </c>
      <c r="P74" s="382">
        <v>7.2881355932203393E-2</v>
      </c>
      <c r="Q74" s="173">
        <v>45</v>
      </c>
      <c r="R74" s="173">
        <v>595</v>
      </c>
      <c r="S74" s="383">
        <v>590</v>
      </c>
      <c r="T74" s="201">
        <v>8.2503556187766711E-2</v>
      </c>
      <c r="U74" s="173">
        <v>60</v>
      </c>
      <c r="V74" s="173">
        <v>705</v>
      </c>
      <c r="W74" s="174">
        <v>705</v>
      </c>
      <c r="X74" s="201">
        <v>0.1002710027100271</v>
      </c>
      <c r="Y74" s="173">
        <v>75</v>
      </c>
      <c r="Z74" s="173">
        <v>740</v>
      </c>
      <c r="AA74" s="174">
        <v>740</v>
      </c>
      <c r="AB74" s="172">
        <v>0.10494752623688156</v>
      </c>
      <c r="AC74" s="173">
        <v>70</v>
      </c>
      <c r="AD74" s="173">
        <v>665</v>
      </c>
      <c r="AE74" s="174">
        <v>665</v>
      </c>
    </row>
    <row r="75" spans="2:31">
      <c r="B75" s="716"/>
      <c r="C75" s="185" t="s">
        <v>147</v>
      </c>
      <c r="D75" s="172">
        <v>0.107</v>
      </c>
      <c r="E75" s="173">
        <v>70</v>
      </c>
      <c r="F75" s="173">
        <v>675</v>
      </c>
      <c r="G75" s="174">
        <v>675</v>
      </c>
      <c r="H75" s="172">
        <v>0.11</v>
      </c>
      <c r="I75" s="173">
        <v>80</v>
      </c>
      <c r="J75" s="173">
        <v>725</v>
      </c>
      <c r="K75" s="174">
        <v>725</v>
      </c>
      <c r="L75" s="172">
        <v>9.0999999999999998E-2</v>
      </c>
      <c r="M75" s="173">
        <v>65</v>
      </c>
      <c r="N75" s="173">
        <v>690</v>
      </c>
      <c r="O75" s="173">
        <v>690</v>
      </c>
      <c r="P75" s="382">
        <v>9.0785907859078585E-2</v>
      </c>
      <c r="Q75" s="173">
        <v>65</v>
      </c>
      <c r="R75" s="173">
        <v>740</v>
      </c>
      <c r="S75" s="383">
        <v>740</v>
      </c>
      <c r="T75" s="201">
        <v>9.8934550989345504E-2</v>
      </c>
      <c r="U75" s="173">
        <v>65</v>
      </c>
      <c r="V75" s="173">
        <v>660</v>
      </c>
      <c r="W75" s="174">
        <v>655</v>
      </c>
      <c r="X75" s="201">
        <v>0.11686586985391766</v>
      </c>
      <c r="Y75" s="173">
        <v>90</v>
      </c>
      <c r="Z75" s="173">
        <v>755</v>
      </c>
      <c r="AA75" s="174">
        <v>755</v>
      </c>
      <c r="AB75" s="172">
        <v>0.13780025284450062</v>
      </c>
      <c r="AC75" s="173">
        <v>110</v>
      </c>
      <c r="AD75" s="173">
        <v>790</v>
      </c>
      <c r="AE75" s="174">
        <v>790</v>
      </c>
    </row>
    <row r="76" spans="2:31">
      <c r="B76" s="716"/>
      <c r="C76" s="185" t="s">
        <v>148</v>
      </c>
      <c r="D76" s="172">
        <v>6.4000000000000001E-2</v>
      </c>
      <c r="E76" s="173">
        <v>125</v>
      </c>
      <c r="F76" s="173">
        <v>1995</v>
      </c>
      <c r="G76" s="174">
        <v>1985</v>
      </c>
      <c r="H76" s="172">
        <v>7.0000000000000007E-2</v>
      </c>
      <c r="I76" s="173">
        <v>135</v>
      </c>
      <c r="J76" s="173">
        <v>1945</v>
      </c>
      <c r="K76" s="174">
        <v>1945</v>
      </c>
      <c r="L76" s="172">
        <v>6.7000000000000004E-2</v>
      </c>
      <c r="M76" s="173">
        <v>130</v>
      </c>
      <c r="N76" s="173">
        <v>1965</v>
      </c>
      <c r="O76" s="173">
        <v>1965</v>
      </c>
      <c r="P76" s="382">
        <v>6.4150943396226415E-2</v>
      </c>
      <c r="Q76" s="173">
        <v>135</v>
      </c>
      <c r="R76" s="173">
        <v>2130</v>
      </c>
      <c r="S76" s="383">
        <v>2120</v>
      </c>
      <c r="T76" s="201">
        <v>6.5018315018315023E-2</v>
      </c>
      <c r="U76" s="173">
        <v>140</v>
      </c>
      <c r="V76" s="173">
        <v>2185</v>
      </c>
      <c r="W76" s="174">
        <v>2185</v>
      </c>
      <c r="X76" s="201">
        <v>6.7064768029398258E-2</v>
      </c>
      <c r="Y76" s="173">
        <v>145</v>
      </c>
      <c r="Z76" s="173">
        <v>2200</v>
      </c>
      <c r="AA76" s="174">
        <v>2175</v>
      </c>
      <c r="AB76" s="172">
        <v>5.1930758988015982E-2</v>
      </c>
      <c r="AC76" s="173">
        <v>115</v>
      </c>
      <c r="AD76" s="173">
        <v>2255</v>
      </c>
      <c r="AE76" s="174">
        <v>2255</v>
      </c>
    </row>
    <row r="77" spans="2:31">
      <c r="B77" s="716"/>
      <c r="C77" s="185" t="s">
        <v>149</v>
      </c>
      <c r="D77" s="172">
        <v>8.2000000000000003E-2</v>
      </c>
      <c r="E77" s="173">
        <v>10</v>
      </c>
      <c r="F77" s="173">
        <v>125</v>
      </c>
      <c r="G77" s="174">
        <v>120</v>
      </c>
      <c r="H77" s="172">
        <v>7.3999999999999996E-2</v>
      </c>
      <c r="I77" s="173">
        <v>10</v>
      </c>
      <c r="J77" s="173">
        <v>150</v>
      </c>
      <c r="K77" s="174">
        <v>150</v>
      </c>
      <c r="L77" s="172">
        <v>0.13100000000000001</v>
      </c>
      <c r="M77" s="173">
        <v>20</v>
      </c>
      <c r="N77" s="173">
        <v>145</v>
      </c>
      <c r="O77" s="173">
        <v>145</v>
      </c>
      <c r="P77" s="382">
        <v>0.13333333333333333</v>
      </c>
      <c r="Q77" s="173">
        <v>20</v>
      </c>
      <c r="R77" s="173">
        <v>150</v>
      </c>
      <c r="S77" s="383">
        <v>150</v>
      </c>
      <c r="T77" s="201">
        <v>0.13235294117647059</v>
      </c>
      <c r="U77" s="173">
        <v>20</v>
      </c>
      <c r="V77" s="173">
        <v>135</v>
      </c>
      <c r="W77" s="174">
        <v>135</v>
      </c>
      <c r="X77" s="201">
        <v>0.15037593984962405</v>
      </c>
      <c r="Y77" s="173">
        <v>20</v>
      </c>
      <c r="Z77" s="173">
        <v>135</v>
      </c>
      <c r="AA77" s="174">
        <v>135</v>
      </c>
      <c r="AB77" s="172">
        <v>0.19379844961240311</v>
      </c>
      <c r="AC77" s="173">
        <v>25</v>
      </c>
      <c r="AD77" s="173">
        <v>130</v>
      </c>
      <c r="AE77" s="174">
        <v>130</v>
      </c>
    </row>
    <row r="78" spans="2:31">
      <c r="B78" s="716"/>
      <c r="C78" s="153" t="s">
        <v>150</v>
      </c>
      <c r="D78" s="172">
        <v>5.5E-2</v>
      </c>
      <c r="E78" s="173">
        <v>10</v>
      </c>
      <c r="F78" s="173">
        <v>220</v>
      </c>
      <c r="G78" s="174">
        <v>220</v>
      </c>
      <c r="H78" s="172">
        <v>0.105</v>
      </c>
      <c r="I78" s="173">
        <v>25</v>
      </c>
      <c r="J78" s="173">
        <v>230</v>
      </c>
      <c r="K78" s="174">
        <v>230</v>
      </c>
      <c r="L78" s="172">
        <v>8.3000000000000004E-2</v>
      </c>
      <c r="M78" s="173">
        <v>20</v>
      </c>
      <c r="N78" s="173">
        <v>270</v>
      </c>
      <c r="O78" s="173">
        <v>265</v>
      </c>
      <c r="P78" s="382">
        <v>7.5376884422110546E-2</v>
      </c>
      <c r="Q78" s="173">
        <v>15</v>
      </c>
      <c r="R78" s="173">
        <v>200</v>
      </c>
      <c r="S78" s="383">
        <v>200</v>
      </c>
      <c r="T78" s="201">
        <v>0.1044776119402985</v>
      </c>
      <c r="U78" s="173">
        <v>20</v>
      </c>
      <c r="V78" s="173">
        <v>200</v>
      </c>
      <c r="W78" s="174">
        <v>200</v>
      </c>
      <c r="X78" s="201">
        <v>0.10471204188481675</v>
      </c>
      <c r="Y78" s="173">
        <v>20</v>
      </c>
      <c r="Z78" s="173">
        <v>195</v>
      </c>
      <c r="AA78" s="174">
        <v>190</v>
      </c>
      <c r="AB78" s="172">
        <v>0.10067114093959731</v>
      </c>
      <c r="AC78" s="173">
        <v>15</v>
      </c>
      <c r="AD78" s="173">
        <v>150</v>
      </c>
      <c r="AE78" s="174">
        <v>150</v>
      </c>
    </row>
    <row r="79" spans="2:31">
      <c r="B79" s="716"/>
      <c r="C79" s="185" t="s">
        <v>151</v>
      </c>
      <c r="D79" s="172">
        <v>5.1999999999999998E-2</v>
      </c>
      <c r="E79" s="173">
        <v>25</v>
      </c>
      <c r="F79" s="173">
        <v>520</v>
      </c>
      <c r="G79" s="174">
        <v>520</v>
      </c>
      <c r="H79" s="172">
        <v>0.05</v>
      </c>
      <c r="I79" s="173">
        <v>35</v>
      </c>
      <c r="J79" s="173">
        <v>705</v>
      </c>
      <c r="K79" s="174">
        <v>705</v>
      </c>
      <c r="L79" s="172">
        <v>5.0999999999999997E-2</v>
      </c>
      <c r="M79" s="173">
        <v>25</v>
      </c>
      <c r="N79" s="173">
        <v>495</v>
      </c>
      <c r="O79" s="173">
        <v>495</v>
      </c>
      <c r="P79" s="382">
        <v>5.545286506469501E-2</v>
      </c>
      <c r="Q79" s="173">
        <v>30</v>
      </c>
      <c r="R79" s="173">
        <v>540</v>
      </c>
      <c r="S79" s="383">
        <v>540</v>
      </c>
      <c r="T79" s="201">
        <v>7.5268817204301078E-2</v>
      </c>
      <c r="U79" s="173">
        <v>40</v>
      </c>
      <c r="V79" s="173">
        <v>560</v>
      </c>
      <c r="W79" s="174">
        <v>560</v>
      </c>
      <c r="X79" s="201">
        <v>0.1062937062937063</v>
      </c>
      <c r="Y79" s="173">
        <v>75</v>
      </c>
      <c r="Z79" s="173">
        <v>715</v>
      </c>
      <c r="AA79" s="174">
        <v>715</v>
      </c>
      <c r="AB79" s="172">
        <v>0.10977443609022557</v>
      </c>
      <c r="AC79" s="173">
        <v>75</v>
      </c>
      <c r="AD79" s="173">
        <v>665</v>
      </c>
      <c r="AE79" s="174">
        <v>665</v>
      </c>
    </row>
    <row r="80" spans="2:31">
      <c r="B80" s="716"/>
      <c r="C80" s="185" t="s">
        <v>152</v>
      </c>
      <c r="D80" s="172">
        <v>0.11700000000000001</v>
      </c>
      <c r="E80" s="173">
        <v>200</v>
      </c>
      <c r="F80" s="173">
        <v>1735</v>
      </c>
      <c r="G80" s="174">
        <v>1730</v>
      </c>
      <c r="H80" s="172">
        <v>0.14099999999999999</v>
      </c>
      <c r="I80" s="173">
        <v>245</v>
      </c>
      <c r="J80" s="173">
        <v>1750</v>
      </c>
      <c r="K80" s="174">
        <v>1750</v>
      </c>
      <c r="L80" s="172">
        <v>0.123</v>
      </c>
      <c r="M80" s="173">
        <v>190</v>
      </c>
      <c r="N80" s="173">
        <v>1550</v>
      </c>
      <c r="O80" s="173">
        <v>1550</v>
      </c>
      <c r="P80" s="382">
        <v>0.11977935382190702</v>
      </c>
      <c r="Q80" s="173">
        <v>150</v>
      </c>
      <c r="R80" s="173">
        <v>1270</v>
      </c>
      <c r="S80" s="383">
        <v>1270</v>
      </c>
      <c r="T80" s="201">
        <v>0.15942891136228435</v>
      </c>
      <c r="U80" s="173">
        <v>270</v>
      </c>
      <c r="V80" s="173">
        <v>1680</v>
      </c>
      <c r="W80" s="174">
        <v>1680</v>
      </c>
      <c r="X80" s="201">
        <v>0.14409400123685839</v>
      </c>
      <c r="Y80" s="173">
        <v>235</v>
      </c>
      <c r="Z80" s="173">
        <v>1625</v>
      </c>
      <c r="AA80" s="174">
        <v>1615</v>
      </c>
      <c r="AB80" s="172">
        <v>0.13117996044825314</v>
      </c>
      <c r="AC80" s="173">
        <v>200</v>
      </c>
      <c r="AD80" s="173">
        <v>1520</v>
      </c>
      <c r="AE80" s="174">
        <v>1515</v>
      </c>
    </row>
    <row r="81" spans="2:31">
      <c r="B81" s="716"/>
      <c r="C81" s="185" t="s">
        <v>153</v>
      </c>
      <c r="D81" s="172">
        <v>0.11799999999999999</v>
      </c>
      <c r="E81" s="173">
        <v>330</v>
      </c>
      <c r="F81" s="173">
        <v>2810</v>
      </c>
      <c r="G81" s="174">
        <v>2805</v>
      </c>
      <c r="H81" s="172">
        <v>0.123</v>
      </c>
      <c r="I81" s="173">
        <v>370</v>
      </c>
      <c r="J81" s="173">
        <v>3030</v>
      </c>
      <c r="K81" s="174">
        <v>2990</v>
      </c>
      <c r="L81" s="172">
        <v>0.13700000000000001</v>
      </c>
      <c r="M81" s="173">
        <v>425</v>
      </c>
      <c r="N81" s="173">
        <v>3115</v>
      </c>
      <c r="O81" s="173">
        <v>3095</v>
      </c>
      <c r="P81" s="382">
        <v>0.14538179393131043</v>
      </c>
      <c r="Q81" s="173">
        <v>435</v>
      </c>
      <c r="R81" s="173">
        <v>3025</v>
      </c>
      <c r="S81" s="383">
        <v>3000</v>
      </c>
      <c r="T81" s="201">
        <v>0.16615594143684032</v>
      </c>
      <c r="U81" s="173">
        <v>490</v>
      </c>
      <c r="V81" s="173">
        <v>2975</v>
      </c>
      <c r="W81" s="174">
        <v>2935</v>
      </c>
      <c r="X81" s="201">
        <v>0.17426820966643974</v>
      </c>
      <c r="Y81" s="173">
        <v>510</v>
      </c>
      <c r="Z81" s="173">
        <v>2995</v>
      </c>
      <c r="AA81" s="174">
        <v>2940</v>
      </c>
      <c r="AB81" s="172">
        <v>0.19594594594594594</v>
      </c>
      <c r="AC81" s="173">
        <v>610</v>
      </c>
      <c r="AD81" s="173">
        <v>3125</v>
      </c>
      <c r="AE81" s="174">
        <v>3110</v>
      </c>
    </row>
    <row r="82" spans="2:31" ht="15" thickBot="1">
      <c r="B82" s="716"/>
      <c r="C82" s="185" t="s">
        <v>154</v>
      </c>
      <c r="D82" s="172">
        <v>0.24299999999999999</v>
      </c>
      <c r="E82" s="173">
        <v>875</v>
      </c>
      <c r="F82" s="173">
        <v>3625</v>
      </c>
      <c r="G82" s="174">
        <v>3610</v>
      </c>
      <c r="H82" s="172">
        <v>0.27700000000000002</v>
      </c>
      <c r="I82" s="173">
        <v>910</v>
      </c>
      <c r="J82" s="173">
        <v>3305</v>
      </c>
      <c r="K82" s="174">
        <v>3290</v>
      </c>
      <c r="L82" s="172">
        <v>0.27500000000000002</v>
      </c>
      <c r="M82" s="173">
        <v>1045</v>
      </c>
      <c r="N82" s="173">
        <v>3840</v>
      </c>
      <c r="O82" s="173">
        <v>3800</v>
      </c>
      <c r="P82" s="382">
        <v>0.27498572244431752</v>
      </c>
      <c r="Q82" s="173">
        <v>965</v>
      </c>
      <c r="R82" s="173">
        <v>3530</v>
      </c>
      <c r="S82" s="383">
        <v>3500</v>
      </c>
      <c r="T82" s="201">
        <v>0.2941477127523639</v>
      </c>
      <c r="U82" s="173">
        <v>1150</v>
      </c>
      <c r="V82" s="173">
        <v>3965</v>
      </c>
      <c r="W82" s="174">
        <v>3915</v>
      </c>
      <c r="X82" s="201">
        <v>0.28173008744977546</v>
      </c>
      <c r="Y82" s="173">
        <v>1190</v>
      </c>
      <c r="Z82" s="173">
        <v>4290</v>
      </c>
      <c r="AA82" s="174">
        <v>4230</v>
      </c>
      <c r="AB82" s="405">
        <v>0.29619490829455242</v>
      </c>
      <c r="AC82" s="406">
        <v>1080</v>
      </c>
      <c r="AD82" s="406">
        <v>3770</v>
      </c>
      <c r="AE82" s="407">
        <v>3655</v>
      </c>
    </row>
    <row r="83" spans="2:31" ht="19.5" customHeight="1" thickTop="1" thickBot="1">
      <c r="B83" s="716"/>
      <c r="C83" s="203" t="s">
        <v>160</v>
      </c>
      <c r="D83" s="204">
        <v>0.13700000000000001</v>
      </c>
      <c r="E83" s="205">
        <v>3850</v>
      </c>
      <c r="F83" s="205">
        <v>28285</v>
      </c>
      <c r="G83" s="206">
        <v>28180</v>
      </c>
      <c r="H83" s="204">
        <v>0.13900000000000001</v>
      </c>
      <c r="I83" s="205">
        <v>3965</v>
      </c>
      <c r="J83" s="205">
        <v>28640</v>
      </c>
      <c r="K83" s="206">
        <v>28510</v>
      </c>
      <c r="L83" s="204">
        <v>0.14000000000000001</v>
      </c>
      <c r="M83" s="205">
        <v>4015</v>
      </c>
      <c r="N83" s="205">
        <v>28770</v>
      </c>
      <c r="O83" s="205">
        <v>28595</v>
      </c>
      <c r="P83" s="384">
        <v>0.13792143627570369</v>
      </c>
      <c r="Q83" s="385">
        <v>3965</v>
      </c>
      <c r="R83" s="385">
        <v>28885</v>
      </c>
      <c r="S83" s="386">
        <v>28740</v>
      </c>
      <c r="T83" s="379">
        <v>0.15647082576216434</v>
      </c>
      <c r="U83" s="208">
        <v>4650</v>
      </c>
      <c r="V83" s="208">
        <v>29880</v>
      </c>
      <c r="W83" s="209">
        <v>29720</v>
      </c>
      <c r="X83" s="207">
        <v>0.15865151073545128</v>
      </c>
      <c r="Y83" s="208">
        <v>4900</v>
      </c>
      <c r="Z83" s="208">
        <v>31065</v>
      </c>
      <c r="AA83" s="210">
        <v>30885</v>
      </c>
      <c r="AB83" s="401">
        <v>0.16440167972754025</v>
      </c>
      <c r="AC83" s="402">
        <v>4970</v>
      </c>
      <c r="AD83" s="402">
        <v>30620</v>
      </c>
      <c r="AE83" s="403">
        <v>30245</v>
      </c>
    </row>
    <row r="84" spans="2:31" ht="15" thickTop="1">
      <c r="B84" s="194" t="s">
        <v>161</v>
      </c>
    </row>
    <row r="85" spans="2:31">
      <c r="B85" s="194"/>
    </row>
    <row r="86" spans="2:31">
      <c r="B86" s="194"/>
    </row>
    <row r="87" spans="2:31">
      <c r="B87" s="194" t="s">
        <v>82</v>
      </c>
      <c r="D87" s="194"/>
      <c r="E87" s="194"/>
      <c r="F87" s="194"/>
      <c r="G87" s="194"/>
      <c r="H87" s="194"/>
      <c r="I87" s="194"/>
      <c r="J87" s="194"/>
    </row>
    <row r="88" spans="2:31">
      <c r="B88" s="194" t="s">
        <v>83</v>
      </c>
      <c r="D88" s="194"/>
      <c r="E88" s="194"/>
      <c r="F88" s="194"/>
      <c r="G88" s="194"/>
      <c r="H88" s="194"/>
      <c r="I88" s="194"/>
      <c r="J88" s="194"/>
    </row>
    <row r="89" spans="2:31">
      <c r="B89" s="194" t="s">
        <v>84</v>
      </c>
      <c r="D89" s="194"/>
      <c r="E89" s="194"/>
      <c r="F89" s="194"/>
      <c r="G89" s="194"/>
      <c r="H89" s="194"/>
      <c r="I89" s="194"/>
      <c r="J89" s="194"/>
    </row>
    <row r="90" spans="2:31">
      <c r="B90" s="194" t="s">
        <v>85</v>
      </c>
      <c r="D90" s="194"/>
      <c r="E90" s="194"/>
      <c r="F90" s="194"/>
      <c r="G90" s="194"/>
      <c r="H90" s="194"/>
      <c r="I90" s="194"/>
      <c r="J90" s="194"/>
    </row>
    <row r="91" spans="2:31">
      <c r="B91" s="194"/>
      <c r="D91" s="194"/>
      <c r="E91" s="194"/>
      <c r="F91" s="194"/>
      <c r="G91" s="194"/>
      <c r="H91" s="194"/>
      <c r="I91" s="194"/>
      <c r="J91" s="194"/>
    </row>
    <row r="92" spans="2:31">
      <c r="B92" s="194"/>
      <c r="D92" s="194"/>
      <c r="E92" s="194"/>
      <c r="F92" s="194"/>
      <c r="G92" s="194"/>
      <c r="H92" s="194"/>
      <c r="I92" s="194"/>
      <c r="J92" s="194"/>
    </row>
    <row r="93" spans="2:31" hidden="1">
      <c r="B93" s="194"/>
      <c r="D93" s="194"/>
      <c r="E93" s="194"/>
      <c r="F93" s="194"/>
      <c r="G93" s="194"/>
      <c r="H93" s="194"/>
      <c r="I93" s="194"/>
      <c r="J93" s="194"/>
    </row>
    <row r="94" spans="2:31" hidden="1">
      <c r="B94" s="194"/>
      <c r="D94" s="194"/>
      <c r="E94" s="194"/>
      <c r="F94" s="194"/>
      <c r="G94" s="194"/>
      <c r="H94" s="194"/>
      <c r="I94" s="194"/>
      <c r="J94" s="194"/>
    </row>
    <row r="95" spans="2:31" hidden="1">
      <c r="B95" s="194"/>
      <c r="D95" s="194"/>
      <c r="E95" s="194"/>
      <c r="F95" s="194"/>
      <c r="G95" s="194"/>
      <c r="H95" s="194"/>
      <c r="I95" s="194"/>
      <c r="J95" s="194"/>
    </row>
    <row r="96" spans="2:31" hidden="1">
      <c r="B96" s="194"/>
      <c r="D96" s="194"/>
      <c r="E96" s="194"/>
      <c r="F96" s="194"/>
      <c r="G96" s="194"/>
      <c r="H96" s="194"/>
      <c r="I96" s="194"/>
      <c r="J96" s="194"/>
    </row>
    <row r="97" spans="2:17" hidden="1">
      <c r="B97" s="194"/>
      <c r="D97" s="194"/>
      <c r="E97" s="194"/>
      <c r="F97" s="194"/>
      <c r="G97" s="194"/>
      <c r="H97" s="194"/>
      <c r="I97" s="194"/>
      <c r="J97" s="194"/>
    </row>
    <row r="98" spans="2:17" hidden="1">
      <c r="B98" s="194"/>
      <c r="D98" s="194"/>
      <c r="E98" s="194"/>
      <c r="F98" s="194"/>
      <c r="G98" s="194"/>
      <c r="H98" s="194"/>
      <c r="I98" s="194"/>
      <c r="J98" s="194"/>
    </row>
    <row r="99" spans="2:17" hidden="1">
      <c r="B99" s="194"/>
      <c r="D99" s="194"/>
      <c r="E99" s="194"/>
      <c r="F99" s="194"/>
      <c r="G99" s="194"/>
      <c r="H99" s="194"/>
      <c r="I99" s="194"/>
      <c r="J99" s="194"/>
    </row>
    <row r="100" spans="2:17" hidden="1">
      <c r="B100" s="194"/>
      <c r="D100" s="194"/>
      <c r="E100" s="194"/>
      <c r="F100" s="194"/>
      <c r="G100" s="194"/>
      <c r="H100" s="194"/>
      <c r="I100" s="194"/>
      <c r="J100" s="194"/>
    </row>
    <row r="101" spans="2:17" hidden="1">
      <c r="B101" s="194"/>
      <c r="D101" s="194"/>
      <c r="E101" s="194"/>
      <c r="F101" s="194"/>
      <c r="G101" s="194"/>
      <c r="H101" s="194"/>
      <c r="I101" s="194"/>
      <c r="J101" s="194"/>
    </row>
    <row r="102" spans="2:17" hidden="1">
      <c r="B102" s="194"/>
      <c r="D102" s="194"/>
      <c r="E102" s="194"/>
      <c r="F102" s="194"/>
      <c r="G102" s="194"/>
      <c r="H102" s="194"/>
      <c r="I102" s="194"/>
      <c r="J102" s="194"/>
    </row>
    <row r="103" spans="2:17" hidden="1">
      <c r="B103" s="194"/>
      <c r="D103" s="194"/>
      <c r="E103" s="194"/>
      <c r="F103" s="194"/>
      <c r="G103" s="194"/>
      <c r="H103" s="194"/>
      <c r="I103" s="194"/>
      <c r="J103" s="194"/>
    </row>
    <row r="104" spans="2:17" hidden="1">
      <c r="B104" s="194"/>
      <c r="D104" s="194"/>
      <c r="E104" s="194"/>
      <c r="F104" s="194"/>
      <c r="G104" s="194"/>
      <c r="H104" s="194"/>
      <c r="I104" s="194"/>
      <c r="J104" s="194"/>
    </row>
    <row r="105" spans="2:17" hidden="1">
      <c r="B105" s="194"/>
      <c r="C105" s="194"/>
      <c r="D105" s="194"/>
      <c r="E105" s="194"/>
      <c r="F105" s="194"/>
      <c r="G105" s="194"/>
      <c r="H105" s="194"/>
      <c r="I105" s="194"/>
      <c r="J105" s="194"/>
      <c r="M105" s="113"/>
      <c r="Q105" s="113"/>
    </row>
    <row r="106" spans="2:17" hidden="1">
      <c r="M106" s="113"/>
      <c r="Q106" s="113"/>
    </row>
  </sheetData>
  <sheetProtection algorithmName="SHA-512" hashValue="FGyuTzMcxbcNXCl9MVdJDDy+VXDXssSCt9vFb1YGL4Rk8wskNjXbcMoMGG7/wRIvl8Z9U8ZyP3YS5WSi/Ri6ew==" saltValue="mBIENHu8602klRn00TBVaQ==" spinCount="100000" sheet="1" objects="1" scenarios="1"/>
  <sortState xmlns:xlrd2="http://schemas.microsoft.com/office/spreadsheetml/2017/richdata2" ref="B92:K110">
    <sortCondition ref="B92"/>
  </sortState>
  <mergeCells count="30">
    <mergeCell ref="B65:B83"/>
    <mergeCell ref="D3:E3"/>
    <mergeCell ref="F3:G3"/>
    <mergeCell ref="H3:I3"/>
    <mergeCell ref="D63:G63"/>
    <mergeCell ref="H63:K63"/>
    <mergeCell ref="B9:C9"/>
    <mergeCell ref="B17:B36"/>
    <mergeCell ref="B38:B57"/>
    <mergeCell ref="J3:K3"/>
    <mergeCell ref="D15:G15"/>
    <mergeCell ref="H15:K15"/>
    <mergeCell ref="B3:C4"/>
    <mergeCell ref="B5:C5"/>
    <mergeCell ref="B6:C6"/>
    <mergeCell ref="B7:C7"/>
    <mergeCell ref="L3:M3"/>
    <mergeCell ref="P15:S15"/>
    <mergeCell ref="P63:S63"/>
    <mergeCell ref="L63:O63"/>
    <mergeCell ref="L15:O15"/>
    <mergeCell ref="N3:O3"/>
    <mergeCell ref="P3:Q3"/>
    <mergeCell ref="AB15:AE15"/>
    <mergeCell ref="AB63:AE63"/>
    <mergeCell ref="X15:AA15"/>
    <mergeCell ref="X63:AA63"/>
    <mergeCell ref="B8:C8"/>
    <mergeCell ref="T63:W63"/>
    <mergeCell ref="T15:W15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1:BE87"/>
  <sheetViews>
    <sheetView zoomScale="90" zoomScaleNormal="90" workbookViewId="0">
      <selection activeCell="F28" sqref="F28"/>
    </sheetView>
  </sheetViews>
  <sheetFormatPr defaultColWidth="0" defaultRowHeight="14.45" zeroHeight="1"/>
  <cols>
    <col min="1" max="1" width="9.28515625" style="1" customWidth="1"/>
    <col min="2" max="2" width="31.5703125" style="1" customWidth="1"/>
    <col min="3" max="8" width="13.28515625" style="1" customWidth="1"/>
    <col min="9" max="14" width="13" style="1" customWidth="1"/>
    <col min="15" max="17" width="9.28515625" style="1" customWidth="1"/>
    <col min="18" max="18" width="11" style="1" customWidth="1"/>
    <col min="19" max="19" width="11.28515625" style="1" customWidth="1"/>
    <col min="20" max="20" width="8.42578125" style="1" bestFit="1" customWidth="1"/>
    <col min="21" max="21" width="9.7109375" style="1" customWidth="1"/>
    <col min="22" max="23" width="8.42578125" style="1" customWidth="1"/>
    <col min="24" max="24" width="8.85546875" style="1" customWidth="1"/>
    <col min="25" max="16384" width="8.85546875" style="1" hidden="1"/>
  </cols>
  <sheetData>
    <row r="1" spans="2:57">
      <c r="B1" s="78" t="s">
        <v>162</v>
      </c>
    </row>
    <row r="2" spans="2:57" ht="15" thickBot="1">
      <c r="B2" s="79" t="s">
        <v>163</v>
      </c>
      <c r="J2" s="37"/>
    </row>
    <row r="3" spans="2:57" ht="15" customHeight="1" thickTop="1">
      <c r="B3" s="733" t="s">
        <v>164</v>
      </c>
      <c r="C3" s="735" t="s">
        <v>165</v>
      </c>
      <c r="D3" s="735" t="s">
        <v>166</v>
      </c>
      <c r="E3" s="737" t="s">
        <v>167</v>
      </c>
      <c r="F3" s="737" t="s">
        <v>168</v>
      </c>
      <c r="G3" s="737" t="s">
        <v>169</v>
      </c>
      <c r="H3" s="737" t="s">
        <v>170</v>
      </c>
      <c r="I3" s="737" t="s">
        <v>171</v>
      </c>
    </row>
    <row r="4" spans="2:57" ht="29.25" customHeight="1" thickBot="1">
      <c r="B4" s="734"/>
      <c r="C4" s="736"/>
      <c r="D4" s="736"/>
      <c r="E4" s="738"/>
      <c r="F4" s="738"/>
      <c r="G4" s="738"/>
      <c r="H4" s="738"/>
      <c r="I4" s="738"/>
    </row>
    <row r="5" spans="2:57" ht="16.149999999999999" thickBot="1">
      <c r="B5" s="38" t="s">
        <v>172</v>
      </c>
      <c r="C5" s="39">
        <v>0.91749841127434484</v>
      </c>
      <c r="D5" s="39">
        <v>0.91365822148855236</v>
      </c>
      <c r="E5" s="40">
        <v>0.91310824230387289</v>
      </c>
      <c r="F5" s="40">
        <v>0.91800000000000004</v>
      </c>
      <c r="G5" s="40">
        <v>0.9249181597381112</v>
      </c>
      <c r="H5" s="40">
        <v>0.91100000000000003</v>
      </c>
      <c r="I5" s="40">
        <v>0.90859936540827557</v>
      </c>
    </row>
    <row r="6" spans="2:57" ht="16.149999999999999" thickTop="1">
      <c r="B6" s="38" t="s">
        <v>173</v>
      </c>
      <c r="C6" s="39">
        <v>0.87751724137931031</v>
      </c>
      <c r="D6" s="39">
        <v>0.88200000000000001</v>
      </c>
      <c r="E6" s="40">
        <v>0.871</v>
      </c>
      <c r="F6" s="39">
        <v>0.87439858191947328</v>
      </c>
      <c r="G6" s="41">
        <v>0.89406139909411197</v>
      </c>
      <c r="H6" s="41">
        <v>0.86799999999999999</v>
      </c>
      <c r="I6" s="41">
        <v>0.87525730753396458</v>
      </c>
    </row>
    <row r="7" spans="2:57" ht="16.149999999999999" thickBot="1">
      <c r="B7" s="42" t="s">
        <v>174</v>
      </c>
      <c r="C7" s="43">
        <v>3455</v>
      </c>
      <c r="D7" s="89">
        <v>3785</v>
      </c>
      <c r="E7" s="88">
        <v>3900</v>
      </c>
      <c r="F7" s="88">
        <v>3945</v>
      </c>
      <c r="G7" s="44">
        <v>3975</v>
      </c>
      <c r="H7" s="88">
        <v>4615</v>
      </c>
      <c r="I7" s="88">
        <v>4860</v>
      </c>
    </row>
    <row r="8" spans="2:57" ht="15.6">
      <c r="B8" s="38" t="s">
        <v>175</v>
      </c>
      <c r="C8" s="45" t="s">
        <v>123</v>
      </c>
      <c r="D8" s="46">
        <v>0.85507246376811596</v>
      </c>
      <c r="E8" s="47">
        <v>0.85207100591715978</v>
      </c>
      <c r="F8" s="47">
        <v>0.87</v>
      </c>
      <c r="G8" s="40">
        <v>0.87195121951219512</v>
      </c>
      <c r="H8" s="40">
        <v>0.92800000000000005</v>
      </c>
      <c r="I8" s="40">
        <v>0.86956521739130432</v>
      </c>
      <c r="K8" s="37"/>
      <c r="L8" s="37"/>
      <c r="M8" s="37"/>
    </row>
    <row r="9" spans="2:57" ht="16.149999999999999" thickBot="1">
      <c r="B9" s="48" t="s">
        <v>176</v>
      </c>
      <c r="C9" s="49" t="s">
        <v>123</v>
      </c>
      <c r="D9" s="49">
        <v>140</v>
      </c>
      <c r="E9" s="50">
        <v>170</v>
      </c>
      <c r="F9" s="50">
        <v>155</v>
      </c>
      <c r="G9" s="50">
        <v>165</v>
      </c>
      <c r="H9" s="50">
        <v>250</v>
      </c>
      <c r="I9" s="50">
        <v>320</v>
      </c>
      <c r="K9" s="37"/>
    </row>
    <row r="10" spans="2:57" ht="15" thickTop="1">
      <c r="B10" s="20" t="s">
        <v>177</v>
      </c>
    </row>
    <row r="11" spans="2:57"/>
    <row r="12" spans="2:57" ht="15" thickBot="1">
      <c r="B12" s="2" t="s">
        <v>178</v>
      </c>
    </row>
    <row r="13" spans="2:57" ht="15.6" thickTop="1" thickBot="1">
      <c r="B13" s="739"/>
      <c r="C13" s="730" t="s">
        <v>89</v>
      </c>
      <c r="D13" s="731"/>
      <c r="E13" s="732"/>
      <c r="F13" s="731" t="s">
        <v>90</v>
      </c>
      <c r="G13" s="731"/>
      <c r="H13" s="731"/>
      <c r="I13" s="730" t="s">
        <v>91</v>
      </c>
      <c r="J13" s="731"/>
      <c r="K13" s="732"/>
      <c r="L13" s="730" t="s">
        <v>92</v>
      </c>
      <c r="M13" s="731"/>
      <c r="N13" s="732"/>
      <c r="O13" s="730" t="s">
        <v>93</v>
      </c>
      <c r="P13" s="731"/>
      <c r="Q13" s="732"/>
      <c r="R13" s="730" t="s">
        <v>94</v>
      </c>
      <c r="S13" s="731"/>
      <c r="T13" s="732"/>
      <c r="U13" s="730" t="s">
        <v>95</v>
      </c>
      <c r="V13" s="731"/>
      <c r="W13" s="732"/>
    </row>
    <row r="14" spans="2:57" ht="43.9" thickBot="1">
      <c r="B14" s="740"/>
      <c r="C14" s="34" t="s">
        <v>179</v>
      </c>
      <c r="D14" s="35" t="s">
        <v>173</v>
      </c>
      <c r="E14" s="36" t="s">
        <v>180</v>
      </c>
      <c r="F14" s="35" t="s">
        <v>179</v>
      </c>
      <c r="G14" s="35" t="s">
        <v>173</v>
      </c>
      <c r="H14" s="35" t="s">
        <v>181</v>
      </c>
      <c r="I14" s="34" t="s">
        <v>179</v>
      </c>
      <c r="J14" s="35" t="s">
        <v>173</v>
      </c>
      <c r="K14" s="36" t="s">
        <v>181</v>
      </c>
      <c r="L14" s="34" t="s">
        <v>179</v>
      </c>
      <c r="M14" s="35" t="s">
        <v>173</v>
      </c>
      <c r="N14" s="36" t="s">
        <v>181</v>
      </c>
      <c r="O14" s="34" t="s">
        <v>179</v>
      </c>
      <c r="P14" s="35" t="s">
        <v>173</v>
      </c>
      <c r="Q14" s="36" t="s">
        <v>181</v>
      </c>
      <c r="R14" s="34" t="s">
        <v>179</v>
      </c>
      <c r="S14" s="35" t="s">
        <v>173</v>
      </c>
      <c r="T14" s="36" t="s">
        <v>181</v>
      </c>
      <c r="U14" s="34" t="s">
        <v>179</v>
      </c>
      <c r="V14" s="35" t="s">
        <v>173</v>
      </c>
      <c r="W14" s="36" t="s">
        <v>181</v>
      </c>
      <c r="BE14" s="37" t="e">
        <v>#DIV/0!</v>
      </c>
    </row>
    <row r="15" spans="2:57">
      <c r="B15" s="19" t="s">
        <v>182</v>
      </c>
      <c r="C15" s="51">
        <v>0.94733829421866056</v>
      </c>
      <c r="D15" s="52">
        <v>0.91954022988505746</v>
      </c>
      <c r="E15" s="85">
        <v>85</v>
      </c>
      <c r="F15" s="52">
        <v>0.93067426400759734</v>
      </c>
      <c r="G15" s="52">
        <v>0.88372093023255816</v>
      </c>
      <c r="H15" s="90">
        <v>45</v>
      </c>
      <c r="I15" s="51">
        <v>0.93661971830985913</v>
      </c>
      <c r="J15" s="52">
        <v>0.86486486486486491</v>
      </c>
      <c r="K15" s="85">
        <v>75</v>
      </c>
      <c r="L15" s="51">
        <v>0.94836750189825358</v>
      </c>
      <c r="M15" s="52">
        <v>0.9464285714285714</v>
      </c>
      <c r="N15" s="85">
        <v>55</v>
      </c>
      <c r="O15" s="51">
        <v>0.95093608779857974</v>
      </c>
      <c r="P15" s="52">
        <v>0.89473684210526316</v>
      </c>
      <c r="Q15" s="53">
        <v>75</v>
      </c>
      <c r="R15" s="51">
        <v>0.9571550985432733</v>
      </c>
      <c r="S15" s="52">
        <v>0.97101449275362317</v>
      </c>
      <c r="T15" s="85">
        <v>70</v>
      </c>
      <c r="U15" s="51">
        <v>0.94160057678442677</v>
      </c>
      <c r="V15" s="52">
        <v>0.93548387096774188</v>
      </c>
      <c r="W15" s="85">
        <v>60</v>
      </c>
      <c r="AH15" s="37"/>
      <c r="AN15" s="37"/>
      <c r="BE15" s="37" t="e">
        <v>#DIV/0!</v>
      </c>
    </row>
    <row r="16" spans="2:57">
      <c r="B16" s="19" t="s">
        <v>137</v>
      </c>
      <c r="C16" s="51">
        <v>0.94894026974951828</v>
      </c>
      <c r="D16" s="52">
        <v>0.96273291925465843</v>
      </c>
      <c r="E16" s="85">
        <v>160</v>
      </c>
      <c r="F16" s="52">
        <v>0.9039070749736009</v>
      </c>
      <c r="G16" s="52">
        <v>0.88356164383561642</v>
      </c>
      <c r="H16" s="90">
        <v>145</v>
      </c>
      <c r="I16" s="51">
        <v>0.89132947976878618</v>
      </c>
      <c r="J16" s="52">
        <v>0.84671532846715325</v>
      </c>
      <c r="K16" s="85">
        <v>135</v>
      </c>
      <c r="L16" s="51">
        <v>0.86027944111776444</v>
      </c>
      <c r="M16" s="52">
        <v>0.73493975903614461</v>
      </c>
      <c r="N16" s="85">
        <v>165</v>
      </c>
      <c r="O16" s="51">
        <v>0.87932843651626447</v>
      </c>
      <c r="P16" s="52">
        <v>0.86486486486486491</v>
      </c>
      <c r="Q16" s="53">
        <v>150</v>
      </c>
      <c r="R16" s="51">
        <v>0.87247141600703604</v>
      </c>
      <c r="S16" s="52">
        <v>0.81481481481481477</v>
      </c>
      <c r="T16" s="85">
        <v>215</v>
      </c>
      <c r="U16" s="51">
        <v>0.85191082802547768</v>
      </c>
      <c r="V16" s="52">
        <v>0.79473684210526319</v>
      </c>
      <c r="W16" s="85">
        <v>190</v>
      </c>
      <c r="AH16" s="37"/>
      <c r="AN16" s="37"/>
      <c r="BE16" s="37" t="e">
        <v>#DIV/0!</v>
      </c>
    </row>
    <row r="17" spans="2:57">
      <c r="B17" s="19" t="s">
        <v>183</v>
      </c>
      <c r="C17" s="51">
        <v>0.93468013468013467</v>
      </c>
      <c r="D17" s="52">
        <v>0.90066225165562919</v>
      </c>
      <c r="E17" s="85">
        <v>150</v>
      </c>
      <c r="F17" s="52">
        <v>0.9256055363321799</v>
      </c>
      <c r="G17" s="52">
        <v>0.90272373540856032</v>
      </c>
      <c r="H17" s="90">
        <v>255</v>
      </c>
      <c r="I17" s="51">
        <v>0.94594594594594594</v>
      </c>
      <c r="J17" s="52">
        <v>0.8970588235294118</v>
      </c>
      <c r="K17" s="85">
        <v>270</v>
      </c>
      <c r="L17" s="51">
        <v>0.94177350427350426</v>
      </c>
      <c r="M17" s="52">
        <v>0.89513108614232206</v>
      </c>
      <c r="N17" s="85">
        <v>265</v>
      </c>
      <c r="O17" s="51">
        <v>0.94435857805255019</v>
      </c>
      <c r="P17" s="52">
        <v>0.88813559322033897</v>
      </c>
      <c r="Q17" s="53">
        <v>295</v>
      </c>
      <c r="R17" s="51">
        <v>0.95145631067961167</v>
      </c>
      <c r="S17" s="52">
        <v>0.92615384615384611</v>
      </c>
      <c r="T17" s="85">
        <v>325</v>
      </c>
      <c r="U17" s="51">
        <v>0.94287133631395925</v>
      </c>
      <c r="V17" s="52">
        <v>0.91717791411042948</v>
      </c>
      <c r="W17" s="85">
        <v>325</v>
      </c>
      <c r="AH17" s="37"/>
      <c r="AN17" s="37"/>
      <c r="BE17" s="37" t="e">
        <v>#DIV/0!</v>
      </c>
    </row>
    <row r="18" spans="2:57">
      <c r="B18" s="19" t="s">
        <v>139</v>
      </c>
      <c r="C18" s="51">
        <v>0.9078422684980062</v>
      </c>
      <c r="D18" s="52">
        <v>0.90909090909090906</v>
      </c>
      <c r="E18" s="85">
        <v>240</v>
      </c>
      <c r="F18" s="52">
        <v>0.90249877511024013</v>
      </c>
      <c r="G18" s="52">
        <v>0.88646288209606983</v>
      </c>
      <c r="H18" s="90">
        <v>230</v>
      </c>
      <c r="I18" s="51">
        <v>0.89032006245120998</v>
      </c>
      <c r="J18" s="52">
        <v>0.84046692607003892</v>
      </c>
      <c r="K18" s="85">
        <v>255</v>
      </c>
      <c r="L18" s="51">
        <v>0.88472622478386165</v>
      </c>
      <c r="M18" s="52">
        <v>0.84920634920634919</v>
      </c>
      <c r="N18" s="85">
        <v>250</v>
      </c>
      <c r="O18" s="51">
        <v>0.90331602077506989</v>
      </c>
      <c r="P18" s="52">
        <v>0.84837545126353786</v>
      </c>
      <c r="Q18" s="53">
        <v>275</v>
      </c>
      <c r="R18" s="51">
        <v>0.88295053003533563</v>
      </c>
      <c r="S18" s="52">
        <v>0.86991869918699183</v>
      </c>
      <c r="T18" s="85">
        <v>245</v>
      </c>
      <c r="U18" s="51">
        <v>0.88685134607881388</v>
      </c>
      <c r="V18" s="52">
        <v>0.88643533123028395</v>
      </c>
      <c r="W18" s="85">
        <v>315</v>
      </c>
      <c r="AH18" s="37"/>
      <c r="AN18" s="37"/>
      <c r="BE18" s="37" t="e">
        <v>#DIV/0!</v>
      </c>
    </row>
    <row r="19" spans="2:57">
      <c r="B19" s="19" t="s">
        <v>184</v>
      </c>
      <c r="C19" s="51">
        <v>0.93639575971731448</v>
      </c>
      <c r="D19" s="52">
        <v>0.8545454545454545</v>
      </c>
      <c r="E19" s="85">
        <v>110</v>
      </c>
      <c r="F19" s="52">
        <v>0.93658759124087587</v>
      </c>
      <c r="G19" s="52">
        <v>0.91044776119402981</v>
      </c>
      <c r="H19" s="90">
        <v>135</v>
      </c>
      <c r="I19" s="51">
        <v>0.9371833839918946</v>
      </c>
      <c r="J19" s="52">
        <v>0.91304347826086951</v>
      </c>
      <c r="K19" s="85">
        <v>115</v>
      </c>
      <c r="L19" s="51">
        <v>0.94317096466093597</v>
      </c>
      <c r="M19" s="52">
        <v>0.88135593220338981</v>
      </c>
      <c r="N19" s="85">
        <v>120</v>
      </c>
      <c r="O19" s="51">
        <v>0.95963208993357174</v>
      </c>
      <c r="P19" s="52">
        <v>0.94354838709677424</v>
      </c>
      <c r="Q19" s="53">
        <v>125</v>
      </c>
      <c r="R19" s="51">
        <v>0.95438418651799295</v>
      </c>
      <c r="S19" s="52">
        <v>0.90566037735849059</v>
      </c>
      <c r="T19" s="85">
        <v>160</v>
      </c>
      <c r="U19" s="51">
        <v>0.94412442396313367</v>
      </c>
      <c r="V19" s="52">
        <v>0.88108108108108107</v>
      </c>
      <c r="W19" s="85">
        <v>185</v>
      </c>
      <c r="AH19" s="37"/>
      <c r="AN19" s="37"/>
      <c r="BE19" s="37" t="e">
        <v>#DIV/0!</v>
      </c>
    </row>
    <row r="20" spans="2:57">
      <c r="B20" s="19" t="s">
        <v>141</v>
      </c>
      <c r="C20" s="51">
        <v>0.92727272727272725</v>
      </c>
      <c r="D20" s="52">
        <v>0.903271692745377</v>
      </c>
      <c r="E20" s="85">
        <v>705</v>
      </c>
      <c r="F20" s="52">
        <v>0.91296625222024863</v>
      </c>
      <c r="G20" s="52">
        <v>0.90637191157347208</v>
      </c>
      <c r="H20" s="90">
        <v>770</v>
      </c>
      <c r="I20" s="51">
        <v>0.90975681218869031</v>
      </c>
      <c r="J20" s="52">
        <v>0.88407821229050276</v>
      </c>
      <c r="K20" s="85">
        <v>715</v>
      </c>
      <c r="L20" s="51">
        <v>0.93268586738111181</v>
      </c>
      <c r="M20" s="52">
        <v>0.92455621301775148</v>
      </c>
      <c r="N20" s="85">
        <v>675</v>
      </c>
      <c r="O20" s="51">
        <v>0.91613110539845755</v>
      </c>
      <c r="P20" s="52">
        <v>0.9051851851851852</v>
      </c>
      <c r="Q20" s="53">
        <v>675</v>
      </c>
      <c r="R20" s="51">
        <v>0.91652224147891392</v>
      </c>
      <c r="S20" s="52">
        <v>0.89557739557739557</v>
      </c>
      <c r="T20" s="85">
        <v>815</v>
      </c>
      <c r="U20" s="51">
        <v>0.91593508911944665</v>
      </c>
      <c r="V20" s="52">
        <v>0.88652482269503541</v>
      </c>
      <c r="W20" s="85">
        <v>845</v>
      </c>
      <c r="AH20" s="37"/>
      <c r="AN20" s="37"/>
      <c r="BE20" s="37" t="e">
        <v>#DIV/0!</v>
      </c>
    </row>
    <row r="21" spans="2:57">
      <c r="B21" s="19" t="s">
        <v>142</v>
      </c>
      <c r="C21" s="51">
        <v>0.95604395604395609</v>
      </c>
      <c r="D21" s="52">
        <v>1</v>
      </c>
      <c r="E21" s="85">
        <v>10</v>
      </c>
      <c r="F21" s="52">
        <v>0.97385620915032678</v>
      </c>
      <c r="G21" s="52">
        <v>1</v>
      </c>
      <c r="H21" s="90">
        <v>20</v>
      </c>
      <c r="I21" s="51">
        <v>0.96111111111111114</v>
      </c>
      <c r="J21" s="52">
        <v>0.97499999999999998</v>
      </c>
      <c r="K21" s="85">
        <v>40</v>
      </c>
      <c r="L21" s="51">
        <v>0.967741935483871</v>
      </c>
      <c r="M21" s="52">
        <v>0.92592592592592593</v>
      </c>
      <c r="N21" s="85">
        <v>25</v>
      </c>
      <c r="O21" s="51">
        <v>0.97142857142857142</v>
      </c>
      <c r="P21" s="52">
        <v>0.97560975609756095</v>
      </c>
      <c r="Q21" s="53">
        <v>40</v>
      </c>
      <c r="R21" s="51">
        <v>0.97499999999999998</v>
      </c>
      <c r="S21" s="52">
        <v>0.9285714285714286</v>
      </c>
      <c r="T21" s="85">
        <v>30</v>
      </c>
      <c r="U21" s="51">
        <v>0.95</v>
      </c>
      <c r="V21" s="52">
        <v>0.95121951219512191</v>
      </c>
      <c r="W21" s="85">
        <v>40</v>
      </c>
      <c r="AH21" s="37"/>
      <c r="AN21" s="37"/>
      <c r="BE21" s="37" t="e">
        <v>#DIV/0!</v>
      </c>
    </row>
    <row r="22" spans="2:57">
      <c r="B22" s="19" t="s">
        <v>185</v>
      </c>
      <c r="C22" s="51">
        <v>0.93489861259338314</v>
      </c>
      <c r="D22" s="52">
        <v>0.92897727272727271</v>
      </c>
      <c r="E22" s="85">
        <v>350</v>
      </c>
      <c r="F22" s="52">
        <v>0.94370161857846591</v>
      </c>
      <c r="G22" s="52">
        <v>0.90789473684210531</v>
      </c>
      <c r="H22" s="90">
        <v>380</v>
      </c>
      <c r="I22" s="51">
        <v>0.94070080862533689</v>
      </c>
      <c r="J22" s="52">
        <v>0.88650306748466257</v>
      </c>
      <c r="K22" s="85">
        <v>325</v>
      </c>
      <c r="L22" s="51">
        <v>0.94237652111667858</v>
      </c>
      <c r="M22" s="52">
        <v>0.90153846153846151</v>
      </c>
      <c r="N22" s="85">
        <v>325</v>
      </c>
      <c r="O22" s="51">
        <v>0.94560383167978102</v>
      </c>
      <c r="P22" s="52">
        <v>0.90988372093023251</v>
      </c>
      <c r="Q22" s="53">
        <v>345</v>
      </c>
      <c r="R22" s="51">
        <v>0.92626728110599077</v>
      </c>
      <c r="S22" s="52">
        <v>0.8405405405405405</v>
      </c>
      <c r="T22" s="85">
        <v>370</v>
      </c>
      <c r="U22" s="51">
        <v>0.94614361702127658</v>
      </c>
      <c r="V22" s="52">
        <v>0.89724310776942351</v>
      </c>
      <c r="W22" s="85">
        <v>400</v>
      </c>
      <c r="AH22" s="37"/>
      <c r="AN22" s="37"/>
      <c r="BE22" s="37" t="e">
        <v>#DIV/0!</v>
      </c>
    </row>
    <row r="23" spans="2:57">
      <c r="B23" s="19" t="s">
        <v>144</v>
      </c>
      <c r="C23" s="51">
        <v>0.93346190935390549</v>
      </c>
      <c r="D23" s="52">
        <v>0.92307692307692313</v>
      </c>
      <c r="E23" s="85">
        <v>90</v>
      </c>
      <c r="F23" s="52">
        <v>0.914536157779401</v>
      </c>
      <c r="G23" s="52">
        <v>0.875</v>
      </c>
      <c r="H23" s="90">
        <v>110</v>
      </c>
      <c r="I23" s="51">
        <v>0.909330985915493</v>
      </c>
      <c r="J23" s="52">
        <v>0.85245901639344257</v>
      </c>
      <c r="K23" s="85">
        <v>120</v>
      </c>
      <c r="L23" s="51">
        <v>0.89833333333333332</v>
      </c>
      <c r="M23" s="52">
        <v>0.86440677966101698</v>
      </c>
      <c r="N23" s="85">
        <v>120</v>
      </c>
      <c r="O23" s="51">
        <v>0.921980495123781</v>
      </c>
      <c r="P23" s="52">
        <v>0.85321100917431192</v>
      </c>
      <c r="Q23" s="53">
        <v>110</v>
      </c>
      <c r="R23" s="51">
        <v>0.89978678038379534</v>
      </c>
      <c r="S23" s="52">
        <v>0.84768211920529801</v>
      </c>
      <c r="T23" s="85">
        <v>150</v>
      </c>
      <c r="U23" s="51">
        <v>0.90049751243781095</v>
      </c>
      <c r="V23" s="52">
        <v>0.84313725490196079</v>
      </c>
      <c r="W23" s="85">
        <v>155</v>
      </c>
      <c r="AH23" s="37"/>
      <c r="AN23" s="37"/>
      <c r="BE23" s="37" t="e">
        <v>#DIV/0!</v>
      </c>
    </row>
    <row r="24" spans="2:57">
      <c r="B24" s="19" t="s">
        <v>147</v>
      </c>
      <c r="C24" s="51">
        <v>0.88918558077436582</v>
      </c>
      <c r="D24" s="52">
        <v>0.86021505376344087</v>
      </c>
      <c r="E24" s="85">
        <v>95</v>
      </c>
      <c r="F24" s="52">
        <v>0.87518796992481207</v>
      </c>
      <c r="G24" s="52">
        <v>0.875</v>
      </c>
      <c r="H24" s="90">
        <v>70</v>
      </c>
      <c r="I24" s="51">
        <v>0.85855728429985856</v>
      </c>
      <c r="J24" s="52">
        <v>0.76249999999999996</v>
      </c>
      <c r="K24" s="85">
        <v>80</v>
      </c>
      <c r="L24" s="51">
        <v>0.89583333333333337</v>
      </c>
      <c r="M24" s="52">
        <v>0.90322580645161288</v>
      </c>
      <c r="N24" s="85">
        <v>60</v>
      </c>
      <c r="O24" s="51">
        <v>0.90125173852573015</v>
      </c>
      <c r="P24" s="52">
        <v>0.8441558441558441</v>
      </c>
      <c r="Q24" s="53">
        <v>75</v>
      </c>
      <c r="R24" s="51">
        <v>0.87308868501529047</v>
      </c>
      <c r="S24" s="52">
        <v>0.86153846153846159</v>
      </c>
      <c r="T24" s="85">
        <v>65</v>
      </c>
      <c r="U24" s="51">
        <v>0.89319092122830446</v>
      </c>
      <c r="V24" s="52">
        <v>0.93181818181818177</v>
      </c>
      <c r="W24" s="85">
        <v>90</v>
      </c>
      <c r="AH24" s="37"/>
      <c r="AN24" s="37"/>
      <c r="BE24" s="37" t="e">
        <v>#DIV/0!</v>
      </c>
    </row>
    <row r="25" spans="2:57">
      <c r="B25" s="19" t="s">
        <v>186</v>
      </c>
      <c r="C25" s="51">
        <v>0.93788501026694049</v>
      </c>
      <c r="D25" s="52">
        <v>0.90400000000000003</v>
      </c>
      <c r="E25" s="85">
        <v>125</v>
      </c>
      <c r="F25" s="52">
        <v>0.92575524833589351</v>
      </c>
      <c r="G25" s="52">
        <v>0.91056910569105687</v>
      </c>
      <c r="H25" s="90">
        <v>125</v>
      </c>
      <c r="I25" s="51">
        <v>0.9284595300261097</v>
      </c>
      <c r="J25" s="52">
        <v>0.88805970149253732</v>
      </c>
      <c r="K25" s="85">
        <v>135</v>
      </c>
      <c r="L25" s="51">
        <v>0.93206381883685019</v>
      </c>
      <c r="M25" s="52">
        <v>0.9</v>
      </c>
      <c r="N25" s="85">
        <v>130</v>
      </c>
      <c r="O25" s="51">
        <v>0.93463740458015265</v>
      </c>
      <c r="P25" s="52">
        <v>0.90697674418604646</v>
      </c>
      <c r="Q25" s="53">
        <v>130</v>
      </c>
      <c r="R25" s="51">
        <v>0.92449355432780844</v>
      </c>
      <c r="S25" s="52">
        <v>0.8920863309352518</v>
      </c>
      <c r="T25" s="85">
        <v>140</v>
      </c>
      <c r="U25" s="51">
        <v>0.91346153846153844</v>
      </c>
      <c r="V25" s="52">
        <v>0.88275862068965516</v>
      </c>
      <c r="W25" s="85">
        <v>145</v>
      </c>
      <c r="AH25" s="37"/>
      <c r="AN25" s="37"/>
      <c r="BE25" s="37" t="e">
        <v>#DIV/0!</v>
      </c>
    </row>
    <row r="26" spans="2:57">
      <c r="B26" s="19" t="s">
        <v>187</v>
      </c>
      <c r="C26" s="51">
        <v>0.95774647887323938</v>
      </c>
      <c r="D26" s="52">
        <v>1</v>
      </c>
      <c r="E26" s="85">
        <v>10</v>
      </c>
      <c r="F26" s="52">
        <v>0.99180327868852458</v>
      </c>
      <c r="G26" s="52">
        <v>1</v>
      </c>
      <c r="H26" s="90">
        <v>10</v>
      </c>
      <c r="I26" s="51">
        <v>0.93243243243243246</v>
      </c>
      <c r="J26" s="52">
        <v>0.90909090909090906</v>
      </c>
      <c r="K26" s="85">
        <v>10</v>
      </c>
      <c r="L26" s="51">
        <v>0.97222222222222221</v>
      </c>
      <c r="M26" s="52">
        <v>0.94736842105263153</v>
      </c>
      <c r="N26" s="85">
        <v>20</v>
      </c>
      <c r="O26" s="51">
        <v>0.96</v>
      </c>
      <c r="P26" s="52">
        <v>1</v>
      </c>
      <c r="Q26" s="53">
        <v>25</v>
      </c>
      <c r="R26" s="51">
        <v>0.93382352941176472</v>
      </c>
      <c r="S26" s="52">
        <v>0.94444444444444442</v>
      </c>
      <c r="T26" s="85">
        <v>20</v>
      </c>
      <c r="U26" s="51">
        <v>0.92481203007518797</v>
      </c>
      <c r="V26" s="52">
        <v>0.9</v>
      </c>
      <c r="W26" s="85">
        <v>20</v>
      </c>
      <c r="AH26" s="37"/>
      <c r="AN26" s="37"/>
      <c r="BE26" s="37" t="e">
        <v>#DIV/0!</v>
      </c>
    </row>
    <row r="27" spans="2:57">
      <c r="B27" s="19" t="s">
        <v>188</v>
      </c>
      <c r="C27" s="51">
        <v>0.97115384615384615</v>
      </c>
      <c r="D27" s="52">
        <v>0.94444444444444442</v>
      </c>
      <c r="E27" s="85">
        <v>20</v>
      </c>
      <c r="F27" s="52">
        <v>0.97302504816955682</v>
      </c>
      <c r="G27" s="52">
        <v>1</v>
      </c>
      <c r="H27" s="90">
        <v>25</v>
      </c>
      <c r="I27" s="51">
        <v>0.96581196581196582</v>
      </c>
      <c r="J27" s="52">
        <v>0.91428571428571426</v>
      </c>
      <c r="K27" s="85">
        <v>35</v>
      </c>
      <c r="L27" s="51">
        <v>0.96153846153846156</v>
      </c>
      <c r="M27" s="52">
        <v>1</v>
      </c>
      <c r="N27" s="85">
        <v>25</v>
      </c>
      <c r="O27" s="51">
        <v>0.96672828096118302</v>
      </c>
      <c r="P27" s="52">
        <v>1</v>
      </c>
      <c r="Q27" s="53">
        <v>30</v>
      </c>
      <c r="R27" s="51">
        <v>0.96588868940754036</v>
      </c>
      <c r="S27" s="52">
        <v>0.97619047619047616</v>
      </c>
      <c r="T27" s="85">
        <v>40</v>
      </c>
      <c r="U27" s="51">
        <v>0.96202531645569622</v>
      </c>
      <c r="V27" s="52">
        <v>0.97297297297297303</v>
      </c>
      <c r="W27" s="85">
        <v>75</v>
      </c>
      <c r="AH27" s="37"/>
      <c r="AN27" s="37"/>
      <c r="BE27" s="37" t="e">
        <v>#DIV/0!</v>
      </c>
    </row>
    <row r="28" spans="2:57">
      <c r="B28" s="19" t="s">
        <v>189</v>
      </c>
      <c r="C28" s="51">
        <v>0.93909465020576133</v>
      </c>
      <c r="D28" s="52">
        <v>0.8854961832061069</v>
      </c>
      <c r="E28" s="85">
        <v>130</v>
      </c>
      <c r="F28" s="52">
        <v>0.94272355347749859</v>
      </c>
      <c r="G28" s="52">
        <v>0.93532338308457708</v>
      </c>
      <c r="H28" s="90">
        <v>200</v>
      </c>
      <c r="I28" s="51">
        <v>0.93546511627906981</v>
      </c>
      <c r="J28" s="52">
        <v>0.93360995850622408</v>
      </c>
      <c r="K28" s="85">
        <v>240</v>
      </c>
      <c r="L28" s="51">
        <v>0.92413342053629821</v>
      </c>
      <c r="M28" s="52">
        <v>0.88709677419354838</v>
      </c>
      <c r="N28" s="85">
        <v>185</v>
      </c>
      <c r="O28" s="51">
        <v>0.93774940143655228</v>
      </c>
      <c r="P28" s="52">
        <v>0.91558441558441561</v>
      </c>
      <c r="Q28" s="53">
        <v>155</v>
      </c>
      <c r="R28" s="51">
        <v>0.89885611077664063</v>
      </c>
      <c r="S28" s="52">
        <v>0.83333333333333337</v>
      </c>
      <c r="T28" s="85">
        <v>265</v>
      </c>
      <c r="U28" s="51">
        <v>0.90689013035381749</v>
      </c>
      <c r="V28" s="52">
        <v>0.86956521739130432</v>
      </c>
      <c r="W28" s="85">
        <v>230</v>
      </c>
      <c r="AH28" s="37"/>
      <c r="AN28" s="37"/>
      <c r="BE28" s="37" t="e">
        <v>#DIV/0!</v>
      </c>
    </row>
    <row r="29" spans="2:57">
      <c r="B29" s="19" t="s">
        <v>190</v>
      </c>
      <c r="C29" s="51">
        <v>0.93018795550441125</v>
      </c>
      <c r="D29" s="52">
        <v>0.91040462427745661</v>
      </c>
      <c r="E29" s="85">
        <v>345</v>
      </c>
      <c r="F29" s="52">
        <v>0.93393177737881505</v>
      </c>
      <c r="G29" s="52">
        <v>0.89057750759878418</v>
      </c>
      <c r="H29" s="90">
        <v>330</v>
      </c>
      <c r="I29" s="51">
        <v>0.92447741065407962</v>
      </c>
      <c r="J29" s="52">
        <v>0.89373297002724794</v>
      </c>
      <c r="K29" s="85">
        <v>365</v>
      </c>
      <c r="L29" s="51">
        <v>0.92317666126418152</v>
      </c>
      <c r="M29" s="52">
        <v>0.84928229665071775</v>
      </c>
      <c r="N29" s="85">
        <v>420</v>
      </c>
      <c r="O29" s="51">
        <v>0.93299832495812396</v>
      </c>
      <c r="P29" s="52">
        <v>0.91136363636363638</v>
      </c>
      <c r="Q29" s="53">
        <v>440</v>
      </c>
      <c r="R29" s="51">
        <v>0.91926729986431477</v>
      </c>
      <c r="S29" s="52">
        <v>0.86570247933884292</v>
      </c>
      <c r="T29" s="85">
        <v>485</v>
      </c>
      <c r="U29" s="51">
        <v>0.92568930733019505</v>
      </c>
      <c r="V29" s="52">
        <v>0.89349112426035504</v>
      </c>
      <c r="W29" s="85">
        <v>505</v>
      </c>
      <c r="AH29" s="37"/>
      <c r="AN29" s="37"/>
      <c r="BE29" s="37" t="e">
        <v>#DIV/0!</v>
      </c>
    </row>
    <row r="30" spans="2:57">
      <c r="B30" s="19" t="s">
        <v>150</v>
      </c>
      <c r="C30" s="51">
        <v>0.88073394495412849</v>
      </c>
      <c r="D30" s="52">
        <v>0.73333333333333328</v>
      </c>
      <c r="E30" s="85">
        <v>15</v>
      </c>
      <c r="F30" s="52">
        <v>0.9360730593607306</v>
      </c>
      <c r="G30" s="52">
        <v>0.83333333333333337</v>
      </c>
      <c r="H30" s="90">
        <v>10</v>
      </c>
      <c r="I30" s="51">
        <v>0.84955752212389379</v>
      </c>
      <c r="J30" s="52">
        <v>0.875</v>
      </c>
      <c r="K30" s="85">
        <v>25</v>
      </c>
      <c r="L30" s="51">
        <v>0.89849624060150379</v>
      </c>
      <c r="M30" s="52">
        <v>0.90909090909090906</v>
      </c>
      <c r="N30" s="85">
        <v>20</v>
      </c>
      <c r="O30" s="51">
        <v>0.89</v>
      </c>
      <c r="P30" s="52">
        <v>0.76470588235294112</v>
      </c>
      <c r="Q30" s="53">
        <v>15</v>
      </c>
      <c r="R30" s="51">
        <v>0.90547263681592038</v>
      </c>
      <c r="S30" s="52">
        <v>0.90476190476190477</v>
      </c>
      <c r="T30" s="85">
        <v>20</v>
      </c>
      <c r="U30" s="51">
        <v>0.91709844559585496</v>
      </c>
      <c r="V30" s="52">
        <v>0.9</v>
      </c>
      <c r="W30" s="85">
        <v>20</v>
      </c>
      <c r="AH30" s="37"/>
      <c r="AN30" s="37"/>
      <c r="BE30" s="37" t="e">
        <v>#DIV/0!</v>
      </c>
    </row>
    <row r="31" spans="2:57">
      <c r="B31" s="19" t="s">
        <v>191</v>
      </c>
      <c r="C31" s="51">
        <v>0.8833333333333333</v>
      </c>
      <c r="D31" s="52">
        <v>0.87878787878787878</v>
      </c>
      <c r="E31" s="85">
        <v>35</v>
      </c>
      <c r="F31" s="52">
        <v>0.81869158878504678</v>
      </c>
      <c r="G31" s="52">
        <v>0.78688524590163933</v>
      </c>
      <c r="H31" s="90">
        <v>60</v>
      </c>
      <c r="I31" s="51">
        <v>0.9141716566866267</v>
      </c>
      <c r="J31" s="52">
        <v>0.87272727272727268</v>
      </c>
      <c r="K31" s="85">
        <v>55</v>
      </c>
      <c r="L31" s="51">
        <v>0.8922800718132855</v>
      </c>
      <c r="M31" s="52">
        <v>0.88095238095238093</v>
      </c>
      <c r="N31" s="85">
        <v>40</v>
      </c>
      <c r="O31" s="51">
        <v>0.85587188612099641</v>
      </c>
      <c r="P31" s="52">
        <v>0.83673469387755106</v>
      </c>
      <c r="Q31" s="53">
        <v>50</v>
      </c>
      <c r="R31" s="51">
        <v>0.87246376811594206</v>
      </c>
      <c r="S31" s="52">
        <v>0.85964912280701755</v>
      </c>
      <c r="T31" s="85">
        <v>50</v>
      </c>
      <c r="U31" s="51">
        <v>0.8658367911479945</v>
      </c>
      <c r="V31" s="52">
        <v>0.80281690140845074</v>
      </c>
      <c r="W31" s="85">
        <v>70</v>
      </c>
      <c r="AH31" s="37"/>
      <c r="AN31" s="37"/>
      <c r="BE31" s="37" t="e">
        <v>#DIV/0!</v>
      </c>
    </row>
    <row r="32" spans="2:57" ht="15" thickBot="1">
      <c r="B32" s="55" t="s">
        <v>192</v>
      </c>
      <c r="C32" s="56">
        <v>0.82402151180161343</v>
      </c>
      <c r="D32" s="57">
        <v>0.79003181336161188</v>
      </c>
      <c r="E32" s="86">
        <v>945</v>
      </c>
      <c r="F32" s="57">
        <v>0.84593679458239279</v>
      </c>
      <c r="G32" s="57">
        <v>0.8193473193473193</v>
      </c>
      <c r="H32" s="91">
        <v>860</v>
      </c>
      <c r="I32" s="56">
        <v>0.84777881329605465</v>
      </c>
      <c r="J32" s="57">
        <v>0.8314732142857143</v>
      </c>
      <c r="K32" s="86">
        <v>895</v>
      </c>
      <c r="L32" s="56">
        <v>0.88070731063605168</v>
      </c>
      <c r="M32" s="57">
        <v>0.84816247582205029</v>
      </c>
      <c r="N32" s="86">
        <v>1035</v>
      </c>
      <c r="O32" s="56">
        <v>0.89268151576511423</v>
      </c>
      <c r="P32" s="57">
        <v>0.88533057851239672</v>
      </c>
      <c r="Q32" s="58">
        <v>970</v>
      </c>
      <c r="R32" s="56" t="s">
        <v>193</v>
      </c>
      <c r="S32" s="57" t="s">
        <v>193</v>
      </c>
      <c r="T32" s="87">
        <v>1150</v>
      </c>
      <c r="U32" s="56">
        <v>0.85090396806762147</v>
      </c>
      <c r="V32" s="57">
        <v>0.84121621621621623</v>
      </c>
      <c r="W32" s="86">
        <v>1185</v>
      </c>
      <c r="AH32" s="37"/>
      <c r="AN32" s="37"/>
    </row>
    <row r="33" spans="2:40" ht="15" customHeight="1" thickTop="1">
      <c r="B33" s="20" t="s">
        <v>157</v>
      </c>
      <c r="E33"/>
      <c r="S33" s="54"/>
      <c r="T33" s="59"/>
      <c r="U33" s="59"/>
      <c r="V33" s="59"/>
      <c r="W33" s="59"/>
      <c r="AN33" s="37"/>
    </row>
    <row r="34" spans="2:40">
      <c r="B34" s="80" t="s">
        <v>194</v>
      </c>
      <c r="S34" s="54"/>
      <c r="T34" s="54"/>
      <c r="U34" s="54"/>
      <c r="V34" s="54"/>
      <c r="W34" s="54"/>
      <c r="AF34" s="37"/>
      <c r="AL34" s="37"/>
    </row>
    <row r="35" spans="2:40">
      <c r="B35" s="80"/>
      <c r="S35" s="54"/>
      <c r="T35" s="54"/>
      <c r="U35" s="54"/>
      <c r="V35" s="54"/>
      <c r="W35" s="54"/>
      <c r="AF35" s="37"/>
      <c r="AL35" s="37"/>
    </row>
    <row r="36" spans="2:40">
      <c r="B36" s="194" t="s">
        <v>82</v>
      </c>
      <c r="S36" s="54"/>
      <c r="T36" s="54"/>
      <c r="U36" s="54"/>
      <c r="V36" s="54"/>
      <c r="W36" s="54"/>
      <c r="AF36" s="37"/>
      <c r="AL36" s="37"/>
    </row>
    <row r="37" spans="2:40">
      <c r="B37" s="194" t="s">
        <v>83</v>
      </c>
      <c r="S37" s="54"/>
      <c r="T37" s="54"/>
      <c r="U37" s="54"/>
      <c r="V37" s="54"/>
      <c r="W37" s="54"/>
      <c r="AF37" s="37"/>
      <c r="AL37" s="37"/>
    </row>
    <row r="38" spans="2:40">
      <c r="B38" s="194" t="s">
        <v>84</v>
      </c>
      <c r="S38" s="54"/>
      <c r="T38" s="54"/>
      <c r="U38" s="54"/>
      <c r="V38" s="54"/>
      <c r="W38" s="54"/>
      <c r="AF38" s="37"/>
      <c r="AL38" s="37"/>
    </row>
    <row r="39" spans="2:40">
      <c r="B39" s="194" t="s">
        <v>85</v>
      </c>
      <c r="S39" s="54"/>
      <c r="T39" s="54"/>
      <c r="U39" s="54"/>
      <c r="V39" s="54"/>
      <c r="W39" s="54"/>
      <c r="AF39" s="37"/>
      <c r="AL39" s="37"/>
    </row>
    <row r="40" spans="2:40">
      <c r="B40" s="80"/>
      <c r="S40" s="54"/>
      <c r="T40" s="54"/>
      <c r="U40" s="54"/>
      <c r="V40" s="54"/>
      <c r="W40" s="54"/>
      <c r="AF40" s="37"/>
      <c r="AL40" s="37"/>
    </row>
    <row r="41" spans="2:40">
      <c r="B41" s="80"/>
      <c r="S41" s="54"/>
      <c r="T41" s="54"/>
      <c r="U41" s="54"/>
      <c r="V41" s="54"/>
      <c r="W41" s="54"/>
      <c r="AF41" s="37"/>
      <c r="AL41" s="37"/>
    </row>
    <row r="42" spans="2:40">
      <c r="B42" s="80"/>
      <c r="S42" s="54"/>
      <c r="T42" s="54"/>
      <c r="U42" s="54"/>
      <c r="V42" s="54"/>
      <c r="W42" s="54"/>
      <c r="AF42" s="37"/>
      <c r="AL42" s="37"/>
    </row>
    <row r="43" spans="2:40">
      <c r="B43" s="80"/>
      <c r="S43" s="54"/>
      <c r="T43" s="54"/>
      <c r="U43" s="54"/>
      <c r="V43" s="54"/>
      <c r="W43" s="54"/>
      <c r="AF43" s="37"/>
      <c r="AL43" s="37"/>
    </row>
    <row r="44" spans="2:40">
      <c r="S44" s="54"/>
      <c r="T44" s="54"/>
      <c r="U44" s="54"/>
      <c r="V44" s="54"/>
      <c r="W44" s="54"/>
    </row>
    <row r="70" spans="6:6" hidden="1">
      <c r="F70" s="17"/>
    </row>
    <row r="71" spans="6:6" hidden="1">
      <c r="F71" s="17"/>
    </row>
    <row r="72" spans="6:6" hidden="1">
      <c r="F72" s="17"/>
    </row>
    <row r="73" spans="6:6" hidden="1">
      <c r="F73" s="17"/>
    </row>
    <row r="74" spans="6:6" hidden="1">
      <c r="F74" s="17"/>
    </row>
    <row r="75" spans="6:6" hidden="1">
      <c r="F75" s="17"/>
    </row>
    <row r="76" spans="6:6" hidden="1">
      <c r="F76" s="17"/>
    </row>
    <row r="77" spans="6:6" hidden="1">
      <c r="F77" s="17"/>
    </row>
    <row r="78" spans="6:6" hidden="1">
      <c r="F78" s="17"/>
    </row>
    <row r="79" spans="6:6" hidden="1">
      <c r="F79" s="17"/>
    </row>
    <row r="80" spans="6:6" hidden="1">
      <c r="F80" s="17"/>
    </row>
    <row r="81" spans="6:6" hidden="1">
      <c r="F81" s="17"/>
    </row>
    <row r="82" spans="6:6" hidden="1">
      <c r="F82" s="17"/>
    </row>
    <row r="83" spans="6:6" hidden="1">
      <c r="F83" s="17"/>
    </row>
    <row r="84" spans="6:6" hidden="1">
      <c r="F84" s="17"/>
    </row>
    <row r="85" spans="6:6" hidden="1">
      <c r="F85" s="17"/>
    </row>
    <row r="86" spans="6:6" hidden="1">
      <c r="F86" s="17"/>
    </row>
    <row r="87" spans="6:6" hidden="1">
      <c r="F87" s="17"/>
    </row>
  </sheetData>
  <sheetProtection algorithmName="SHA-512" hashValue="uiPnVvCR9kL/bsu6rtzEMHe8Up6nYEmMgAz00Ux4gU0B35pKKKoxSaYU4axyFEOnYnrBlatcodL4Wv88PHTCYw==" saltValue="PyY2XMGU7tIskD5sHJCGPQ==" spinCount="100000" sheet="1" objects="1" scenarios="1"/>
  <mergeCells count="16">
    <mergeCell ref="U13:W13"/>
    <mergeCell ref="R13:T13"/>
    <mergeCell ref="B3:B4"/>
    <mergeCell ref="C3:C4"/>
    <mergeCell ref="D3:D4"/>
    <mergeCell ref="E3:E4"/>
    <mergeCell ref="B13:B14"/>
    <mergeCell ref="G3:G4"/>
    <mergeCell ref="O13:Q13"/>
    <mergeCell ref="L13:N13"/>
    <mergeCell ref="C13:E13"/>
    <mergeCell ref="F13:H13"/>
    <mergeCell ref="I13:K13"/>
    <mergeCell ref="F3:F4"/>
    <mergeCell ref="H3:H4"/>
    <mergeCell ref="I3:I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</sheetPr>
  <dimension ref="A1:AG90"/>
  <sheetViews>
    <sheetView showGridLines="0" zoomScale="70" zoomScaleNormal="70" workbookViewId="0">
      <selection activeCell="AH1" sqref="AH1:XFD1048576"/>
    </sheetView>
  </sheetViews>
  <sheetFormatPr defaultColWidth="0" defaultRowHeight="14.45" zeroHeight="1"/>
  <cols>
    <col min="1" max="1" width="4.7109375" style="1" customWidth="1"/>
    <col min="2" max="2" width="17.28515625" style="1" customWidth="1"/>
    <col min="3" max="3" width="23.7109375" style="1" customWidth="1"/>
    <col min="4" max="11" width="10.7109375" style="1" customWidth="1"/>
    <col min="12" max="15" width="11.5703125" style="1" customWidth="1"/>
    <col min="16" max="16" width="9.5703125" style="1" customWidth="1"/>
    <col min="17" max="17" width="13.42578125" style="1" customWidth="1"/>
    <col min="18" max="19" width="11.5703125" style="1" customWidth="1"/>
    <col min="20" max="31" width="9.28515625" style="1" customWidth="1"/>
    <col min="32" max="32" width="20.28515625" style="1" customWidth="1"/>
    <col min="33" max="33" width="9.28515625" style="1" customWidth="1"/>
    <col min="34" max="16384" width="9.28515625" style="1" hidden="1"/>
  </cols>
  <sheetData>
    <row r="1" spans="2:32"/>
    <row r="2" spans="2:32" ht="25.9">
      <c r="B2" s="645" t="s">
        <v>195</v>
      </c>
    </row>
    <row r="3" spans="2:32"/>
    <row r="4" spans="2:32">
      <c r="C4" s="2" t="s">
        <v>196</v>
      </c>
    </row>
    <row r="5" spans="2:32" ht="15" thickBot="1">
      <c r="C5" s="80" t="s">
        <v>197</v>
      </c>
    </row>
    <row r="6" spans="2:32" ht="18" customHeight="1" thickBot="1">
      <c r="C6" s="748" t="s">
        <v>198</v>
      </c>
      <c r="D6" s="742" t="s">
        <v>89</v>
      </c>
      <c r="E6" s="750"/>
      <c r="F6" s="742" t="s">
        <v>90</v>
      </c>
      <c r="G6" s="750"/>
      <c r="H6" s="742" t="s">
        <v>91</v>
      </c>
      <c r="I6" s="743"/>
      <c r="J6" s="742" t="s">
        <v>92</v>
      </c>
      <c r="K6" s="743"/>
      <c r="L6" s="742" t="s">
        <v>93</v>
      </c>
      <c r="M6" s="743"/>
      <c r="N6" s="742" t="s">
        <v>94</v>
      </c>
      <c r="O6" s="743"/>
      <c r="P6" s="426"/>
      <c r="Q6" s="742" t="s">
        <v>95</v>
      </c>
      <c r="R6" s="743"/>
    </row>
    <row r="7" spans="2:32" ht="31.9" hidden="1" thickBot="1">
      <c r="C7" s="749"/>
      <c r="D7" s="28" t="s">
        <v>96</v>
      </c>
      <c r="E7" s="29" t="s">
        <v>97</v>
      </c>
      <c r="F7" s="28" t="s">
        <v>96</v>
      </c>
      <c r="G7" s="29" t="s">
        <v>97</v>
      </c>
      <c r="H7" s="30" t="s">
        <v>96</v>
      </c>
      <c r="I7" s="29" t="s">
        <v>97</v>
      </c>
      <c r="J7" s="30" t="s">
        <v>96</v>
      </c>
      <c r="K7" s="29" t="s">
        <v>97</v>
      </c>
      <c r="L7" s="30" t="s">
        <v>96</v>
      </c>
      <c r="M7" s="29" t="s">
        <v>97</v>
      </c>
      <c r="N7" s="30" t="s">
        <v>96</v>
      </c>
      <c r="O7" s="29" t="s">
        <v>97</v>
      </c>
      <c r="P7" s="427"/>
      <c r="Q7" s="30" t="s">
        <v>96</v>
      </c>
      <c r="R7" s="29" t="s">
        <v>97</v>
      </c>
    </row>
    <row r="8" spans="2:32" ht="16.149999999999999" thickBot="1">
      <c r="C8" s="60" t="s">
        <v>199</v>
      </c>
      <c r="D8" s="3">
        <v>22515</v>
      </c>
      <c r="E8" s="4">
        <v>57935</v>
      </c>
      <c r="F8" s="3">
        <v>22145</v>
      </c>
      <c r="G8" s="4">
        <v>57060</v>
      </c>
      <c r="H8" s="3">
        <v>22970</v>
      </c>
      <c r="I8" s="4">
        <v>58240</v>
      </c>
      <c r="J8" s="3">
        <v>23475</v>
      </c>
      <c r="K8" s="4">
        <v>58925</v>
      </c>
      <c r="L8" s="3">
        <v>23640</v>
      </c>
      <c r="M8" s="423">
        <v>59605</v>
      </c>
      <c r="N8" s="409">
        <v>23570</v>
      </c>
      <c r="O8" s="423">
        <v>59765</v>
      </c>
      <c r="P8" s="428"/>
      <c r="Q8" s="409">
        <v>22565</v>
      </c>
      <c r="R8" s="4">
        <v>54765</v>
      </c>
    </row>
    <row r="9" spans="2:32" ht="15.6">
      <c r="C9" s="60" t="s">
        <v>200</v>
      </c>
      <c r="D9" s="3">
        <v>2620</v>
      </c>
      <c r="E9" s="4">
        <v>9325</v>
      </c>
      <c r="F9" s="3">
        <v>2650</v>
      </c>
      <c r="G9" s="4">
        <v>9450</v>
      </c>
      <c r="H9" s="3">
        <v>2820</v>
      </c>
      <c r="I9" s="4">
        <v>9755</v>
      </c>
      <c r="J9" s="3">
        <v>3055</v>
      </c>
      <c r="K9" s="4">
        <v>10170</v>
      </c>
      <c r="L9" s="3">
        <v>3150</v>
      </c>
      <c r="M9" s="409">
        <v>10745</v>
      </c>
      <c r="N9" s="410">
        <v>3270</v>
      </c>
      <c r="O9" s="423">
        <v>11040</v>
      </c>
      <c r="P9" s="428"/>
      <c r="Q9" s="410">
        <v>2930</v>
      </c>
      <c r="R9" s="4">
        <v>10335</v>
      </c>
    </row>
    <row r="10" spans="2:32" ht="16.149999999999999" thickBot="1">
      <c r="C10" s="61" t="s">
        <v>201</v>
      </c>
      <c r="D10" s="5">
        <v>0.11677433726887948</v>
      </c>
      <c r="E10" s="6">
        <v>0.16147465756982804</v>
      </c>
      <c r="F10" s="5">
        <v>0.11980816215727083</v>
      </c>
      <c r="G10" s="6">
        <v>0.16609264075349686</v>
      </c>
      <c r="H10" s="5">
        <v>0.12309977284640923</v>
      </c>
      <c r="I10" s="6">
        <v>0.16816371566987914</v>
      </c>
      <c r="J10" s="5">
        <v>0.13100000000000001</v>
      </c>
      <c r="K10" s="6">
        <v>0.17399999999999999</v>
      </c>
      <c r="L10" s="5">
        <v>0.13367871247186716</v>
      </c>
      <c r="M10" s="424">
        <v>0.18030971595389494</v>
      </c>
      <c r="N10" s="411">
        <v>0.13864494505960714</v>
      </c>
      <c r="O10" s="425">
        <v>0.185</v>
      </c>
      <c r="P10" s="429"/>
      <c r="Q10" s="411">
        <v>0.13030518729424326</v>
      </c>
      <c r="R10" s="6">
        <v>0.18971751619830768</v>
      </c>
    </row>
    <row r="11" spans="2:32">
      <c r="C11" s="20" t="s">
        <v>202</v>
      </c>
    </row>
    <row r="12" spans="2:32"/>
    <row r="13" spans="2:32" ht="15" thickBot="1">
      <c r="B13" s="2" t="s">
        <v>203</v>
      </c>
    </row>
    <row r="14" spans="2:32" ht="15.6" thickTop="1" thickBot="1">
      <c r="B14" s="2"/>
      <c r="D14" s="741" t="s">
        <v>89</v>
      </c>
      <c r="E14" s="741"/>
      <c r="F14" s="741"/>
      <c r="G14" s="741"/>
      <c r="H14" s="741" t="s">
        <v>90</v>
      </c>
      <c r="I14" s="741"/>
      <c r="J14" s="741"/>
      <c r="K14" s="741"/>
      <c r="L14" s="741" t="s">
        <v>91</v>
      </c>
      <c r="M14" s="741"/>
      <c r="N14" s="741"/>
      <c r="O14" s="741"/>
      <c r="P14" s="741" t="s">
        <v>92</v>
      </c>
      <c r="Q14" s="741"/>
      <c r="R14" s="741"/>
      <c r="S14" s="741"/>
      <c r="T14" s="741" t="s">
        <v>93</v>
      </c>
      <c r="U14" s="741"/>
      <c r="V14" s="741"/>
      <c r="W14" s="741"/>
      <c r="X14" s="741" t="s">
        <v>94</v>
      </c>
      <c r="Y14" s="741"/>
      <c r="Z14" s="741"/>
      <c r="AA14" s="741"/>
      <c r="AB14" s="430"/>
      <c r="AC14" s="741" t="s">
        <v>95</v>
      </c>
      <c r="AD14" s="741"/>
      <c r="AE14" s="741"/>
      <c r="AF14" s="741"/>
    </row>
    <row r="15" spans="2:32" ht="73.150000000000006" thickTop="1" thickBot="1">
      <c r="B15" s="66"/>
      <c r="C15" s="67"/>
      <c r="D15" s="31" t="s">
        <v>107</v>
      </c>
      <c r="E15" s="32" t="s">
        <v>108</v>
      </c>
      <c r="F15" s="32" t="s">
        <v>199</v>
      </c>
      <c r="G15" s="33" t="s">
        <v>110</v>
      </c>
      <c r="H15" s="31" t="s">
        <v>107</v>
      </c>
      <c r="I15" s="32" t="s">
        <v>108</v>
      </c>
      <c r="J15" s="32" t="s">
        <v>199</v>
      </c>
      <c r="K15" s="33" t="s">
        <v>110</v>
      </c>
      <c r="L15" s="31" t="s">
        <v>107</v>
      </c>
      <c r="M15" s="32" t="s">
        <v>108</v>
      </c>
      <c r="N15" s="32" t="s">
        <v>199</v>
      </c>
      <c r="O15" s="33" t="s">
        <v>110</v>
      </c>
      <c r="P15" s="31" t="s">
        <v>107</v>
      </c>
      <c r="Q15" s="32" t="s">
        <v>108</v>
      </c>
      <c r="R15" s="32" t="s">
        <v>199</v>
      </c>
      <c r="S15" s="33" t="s">
        <v>110</v>
      </c>
      <c r="T15" s="31" t="s">
        <v>107</v>
      </c>
      <c r="U15" s="32" t="s">
        <v>108</v>
      </c>
      <c r="V15" s="32" t="s">
        <v>199</v>
      </c>
      <c r="W15" s="33" t="s">
        <v>110</v>
      </c>
      <c r="X15" s="31" t="s">
        <v>107</v>
      </c>
      <c r="Y15" s="32" t="s">
        <v>108</v>
      </c>
      <c r="Z15" s="32" t="s">
        <v>199</v>
      </c>
      <c r="AA15" s="33" t="s">
        <v>110</v>
      </c>
      <c r="AB15" s="431"/>
      <c r="AC15" s="31" t="s">
        <v>107</v>
      </c>
      <c r="AD15" s="32" t="s">
        <v>108</v>
      </c>
      <c r="AE15" s="32" t="s">
        <v>199</v>
      </c>
      <c r="AF15" s="33" t="s">
        <v>110</v>
      </c>
    </row>
    <row r="16" spans="2:32" ht="15" thickTop="1">
      <c r="B16" s="745" t="s">
        <v>204</v>
      </c>
      <c r="C16" s="1" t="s">
        <v>112</v>
      </c>
      <c r="D16" s="7">
        <v>0.30299999999999999</v>
      </c>
      <c r="E16" s="8">
        <v>550</v>
      </c>
      <c r="F16" s="8">
        <v>1820</v>
      </c>
      <c r="G16" s="9">
        <v>1815</v>
      </c>
      <c r="H16" s="7">
        <v>0.30399999999999999</v>
      </c>
      <c r="I16" s="8">
        <v>555</v>
      </c>
      <c r="J16" s="8">
        <v>1825</v>
      </c>
      <c r="K16" s="9">
        <v>1820</v>
      </c>
      <c r="L16" s="7">
        <v>0.30497200000000002</v>
      </c>
      <c r="M16" s="8">
        <v>595</v>
      </c>
      <c r="N16" s="8">
        <v>1955</v>
      </c>
      <c r="O16" s="9">
        <v>1950</v>
      </c>
      <c r="P16" s="7">
        <v>0.30621088107847855</v>
      </c>
      <c r="Q16" s="8">
        <v>635</v>
      </c>
      <c r="R16" s="8">
        <v>2080</v>
      </c>
      <c r="S16" s="9">
        <v>2075</v>
      </c>
      <c r="T16" s="421">
        <v>0.35058078141499471</v>
      </c>
      <c r="U16" s="408">
        <v>665</v>
      </c>
      <c r="V16" s="408">
        <v>1895</v>
      </c>
      <c r="W16" s="422">
        <v>1895</v>
      </c>
      <c r="X16" s="421">
        <v>0.3580316742081448</v>
      </c>
      <c r="Y16" s="408">
        <v>635</v>
      </c>
      <c r="Z16" s="408">
        <v>1770</v>
      </c>
      <c r="AA16" s="422">
        <v>1770</v>
      </c>
      <c r="AB16" s="432"/>
      <c r="AC16" s="7">
        <v>0.37723859041016755</v>
      </c>
      <c r="AD16" s="8">
        <v>655</v>
      </c>
      <c r="AE16" s="8">
        <v>1730</v>
      </c>
      <c r="AF16" s="9">
        <v>1730</v>
      </c>
    </row>
    <row r="17" spans="2:32">
      <c r="B17" s="746"/>
      <c r="C17" s="1" t="s">
        <v>113</v>
      </c>
      <c r="D17" s="7">
        <v>4.4999999999999998E-2</v>
      </c>
      <c r="E17" s="8">
        <v>10</v>
      </c>
      <c r="F17" s="8">
        <v>175</v>
      </c>
      <c r="G17" s="9">
        <v>175</v>
      </c>
      <c r="H17" s="7">
        <v>4.3999999999999997E-2</v>
      </c>
      <c r="I17" s="8">
        <v>10</v>
      </c>
      <c r="J17" s="8">
        <v>230</v>
      </c>
      <c r="K17" s="9">
        <v>230</v>
      </c>
      <c r="L17" s="7">
        <v>7.0000000000000007E-2</v>
      </c>
      <c r="M17" s="8">
        <v>15</v>
      </c>
      <c r="N17" s="8">
        <v>200</v>
      </c>
      <c r="O17" s="9">
        <v>200</v>
      </c>
      <c r="P17" s="7">
        <v>7.5812274368231042E-2</v>
      </c>
      <c r="Q17" s="8">
        <v>20</v>
      </c>
      <c r="R17" s="8">
        <v>280</v>
      </c>
      <c r="S17" s="9">
        <v>275</v>
      </c>
      <c r="T17" s="421">
        <v>8.171206225680934E-2</v>
      </c>
      <c r="U17" s="408">
        <v>20</v>
      </c>
      <c r="V17" s="408">
        <v>255</v>
      </c>
      <c r="W17" s="422">
        <v>255</v>
      </c>
      <c r="X17" s="421">
        <v>6.7857142857142852E-2</v>
      </c>
      <c r="Y17" s="408">
        <v>20</v>
      </c>
      <c r="Z17" s="408">
        <v>285</v>
      </c>
      <c r="AA17" s="422">
        <v>280</v>
      </c>
      <c r="AB17" s="432"/>
      <c r="AC17" s="7">
        <v>7.9310344827586213E-2</v>
      </c>
      <c r="AD17" s="8">
        <v>25</v>
      </c>
      <c r="AE17" s="8">
        <v>295</v>
      </c>
      <c r="AF17" s="9">
        <v>290</v>
      </c>
    </row>
    <row r="18" spans="2:32">
      <c r="B18" s="746"/>
      <c r="C18" s="1" t="s">
        <v>114</v>
      </c>
      <c r="D18" s="7">
        <v>0.22800000000000001</v>
      </c>
      <c r="E18" s="8">
        <v>990</v>
      </c>
      <c r="F18" s="8">
        <v>4355</v>
      </c>
      <c r="G18" s="9">
        <v>4350</v>
      </c>
      <c r="H18" s="7">
        <v>0.23499999999999999</v>
      </c>
      <c r="I18" s="8">
        <v>1025</v>
      </c>
      <c r="J18" s="8">
        <v>4380</v>
      </c>
      <c r="K18" s="9">
        <v>4370</v>
      </c>
      <c r="L18" s="7">
        <v>0.23807500000000001</v>
      </c>
      <c r="M18" s="8">
        <v>1100</v>
      </c>
      <c r="N18" s="8">
        <v>4635</v>
      </c>
      <c r="O18" s="9">
        <v>4610</v>
      </c>
      <c r="P18" s="7">
        <v>0.26025400791172182</v>
      </c>
      <c r="Q18" s="8">
        <v>1250</v>
      </c>
      <c r="R18" s="8">
        <v>4830</v>
      </c>
      <c r="S18" s="9">
        <v>4805</v>
      </c>
      <c r="T18" s="421">
        <v>0.27985000986777187</v>
      </c>
      <c r="U18" s="408">
        <v>1420</v>
      </c>
      <c r="V18" s="408">
        <v>5070</v>
      </c>
      <c r="W18" s="422">
        <v>5065</v>
      </c>
      <c r="X18" s="421">
        <v>0.28286937901498932</v>
      </c>
      <c r="Y18" s="408">
        <v>1320</v>
      </c>
      <c r="Z18" s="408">
        <v>4670</v>
      </c>
      <c r="AA18" s="422">
        <v>4670</v>
      </c>
      <c r="AB18" s="432"/>
      <c r="AC18" s="7">
        <v>0.27841959334565619</v>
      </c>
      <c r="AD18" s="8">
        <v>1205</v>
      </c>
      <c r="AE18" s="8">
        <v>4335</v>
      </c>
      <c r="AF18" s="9">
        <v>4330</v>
      </c>
    </row>
    <row r="19" spans="2:32">
      <c r="B19" s="746"/>
      <c r="C19" s="1" t="s">
        <v>115</v>
      </c>
      <c r="D19" s="7">
        <v>0.10299999999999999</v>
      </c>
      <c r="E19" s="8">
        <v>30</v>
      </c>
      <c r="F19" s="8">
        <v>310</v>
      </c>
      <c r="G19" s="9">
        <v>310</v>
      </c>
      <c r="H19" s="7">
        <v>9.9000000000000005E-2</v>
      </c>
      <c r="I19" s="8">
        <v>40</v>
      </c>
      <c r="J19" s="8">
        <v>405</v>
      </c>
      <c r="K19" s="9">
        <v>405</v>
      </c>
      <c r="L19" s="7">
        <v>0.12135899999999999</v>
      </c>
      <c r="M19" s="8">
        <v>50</v>
      </c>
      <c r="N19" s="8">
        <v>410</v>
      </c>
      <c r="O19" s="9">
        <v>410</v>
      </c>
      <c r="P19" s="7">
        <v>8.5192697768762676E-2</v>
      </c>
      <c r="Q19" s="8">
        <v>40</v>
      </c>
      <c r="R19" s="8">
        <v>495</v>
      </c>
      <c r="S19" s="9">
        <v>495</v>
      </c>
      <c r="T19" s="421">
        <v>0.1280193236714976</v>
      </c>
      <c r="U19" s="408">
        <v>55</v>
      </c>
      <c r="V19" s="408">
        <v>415</v>
      </c>
      <c r="W19" s="422">
        <v>415</v>
      </c>
      <c r="X19" s="421">
        <v>7.5609756097560973E-2</v>
      </c>
      <c r="Y19" s="408">
        <v>30</v>
      </c>
      <c r="Z19" s="408">
        <v>410</v>
      </c>
      <c r="AA19" s="422">
        <v>410</v>
      </c>
      <c r="AB19" s="432"/>
      <c r="AC19" s="7">
        <v>0.11578947368421053</v>
      </c>
      <c r="AD19" s="8">
        <v>45</v>
      </c>
      <c r="AE19" s="8">
        <v>380</v>
      </c>
      <c r="AF19" s="9">
        <v>380</v>
      </c>
    </row>
    <row r="20" spans="2:32">
      <c r="B20" s="746"/>
      <c r="C20" s="1" t="s">
        <v>116</v>
      </c>
      <c r="D20" s="7">
        <v>0.18099999999999999</v>
      </c>
      <c r="E20" s="8">
        <v>290</v>
      </c>
      <c r="F20" s="8">
        <v>1600</v>
      </c>
      <c r="G20" s="9">
        <v>1595</v>
      </c>
      <c r="H20" s="7">
        <v>0.219</v>
      </c>
      <c r="I20" s="8">
        <v>305</v>
      </c>
      <c r="J20" s="8">
        <v>1385</v>
      </c>
      <c r="K20" s="9">
        <v>1380</v>
      </c>
      <c r="L20" s="7">
        <v>0.20897299999999999</v>
      </c>
      <c r="M20" s="8">
        <v>355</v>
      </c>
      <c r="N20" s="8">
        <v>1700</v>
      </c>
      <c r="O20" s="9">
        <v>1695</v>
      </c>
      <c r="P20" s="7">
        <v>0.22067714631197097</v>
      </c>
      <c r="Q20" s="8">
        <v>365</v>
      </c>
      <c r="R20" s="8">
        <v>1655</v>
      </c>
      <c r="S20" s="9">
        <v>1655</v>
      </c>
      <c r="T20" s="421">
        <v>0.20701168614357263</v>
      </c>
      <c r="U20" s="408">
        <v>370</v>
      </c>
      <c r="V20" s="408">
        <v>1800</v>
      </c>
      <c r="W20" s="422">
        <v>1795</v>
      </c>
      <c r="X20" s="421">
        <v>0.22472633612363169</v>
      </c>
      <c r="Y20" s="408">
        <v>350</v>
      </c>
      <c r="Z20" s="408">
        <v>1555</v>
      </c>
      <c r="AA20" s="422">
        <v>1555</v>
      </c>
      <c r="AB20" s="432"/>
      <c r="AC20" s="7">
        <v>0.22730199613650998</v>
      </c>
      <c r="AD20" s="8">
        <v>355</v>
      </c>
      <c r="AE20" s="8">
        <v>1555</v>
      </c>
      <c r="AF20" s="9">
        <v>1555</v>
      </c>
    </row>
    <row r="21" spans="2:32">
      <c r="B21" s="746"/>
      <c r="C21" s="1" t="s">
        <v>117</v>
      </c>
      <c r="D21" s="7">
        <v>0.11600000000000001</v>
      </c>
      <c r="E21" s="8">
        <v>285</v>
      </c>
      <c r="F21" s="8">
        <v>2465</v>
      </c>
      <c r="G21" s="9">
        <v>2445</v>
      </c>
      <c r="H21" s="7">
        <v>0.126</v>
      </c>
      <c r="I21" s="8">
        <v>275</v>
      </c>
      <c r="J21" s="8">
        <v>2220</v>
      </c>
      <c r="K21" s="9">
        <v>2205</v>
      </c>
      <c r="L21" s="7">
        <v>0.10985300000000001</v>
      </c>
      <c r="M21" s="8">
        <v>290</v>
      </c>
      <c r="N21" s="8">
        <v>2650</v>
      </c>
      <c r="O21" s="9">
        <v>2650</v>
      </c>
      <c r="P21" s="7">
        <v>0.12151728768042967</v>
      </c>
      <c r="Q21" s="8">
        <v>360</v>
      </c>
      <c r="R21" s="8">
        <v>2990</v>
      </c>
      <c r="S21" s="9">
        <v>2980</v>
      </c>
      <c r="T21" s="421">
        <v>0.12555066079295155</v>
      </c>
      <c r="U21" s="408">
        <v>340</v>
      </c>
      <c r="V21" s="408">
        <v>2735</v>
      </c>
      <c r="W21" s="422">
        <v>2725</v>
      </c>
      <c r="X21" s="421">
        <v>0.14201834862385321</v>
      </c>
      <c r="Y21" s="408">
        <v>385</v>
      </c>
      <c r="Z21" s="408">
        <v>2730</v>
      </c>
      <c r="AA21" s="422">
        <v>2725</v>
      </c>
      <c r="AB21" s="432"/>
      <c r="AC21" s="7">
        <v>0.13811728395061729</v>
      </c>
      <c r="AD21" s="8">
        <v>360</v>
      </c>
      <c r="AE21" s="8">
        <v>2610</v>
      </c>
      <c r="AF21" s="9">
        <v>2590</v>
      </c>
    </row>
    <row r="22" spans="2:32">
      <c r="B22" s="746"/>
      <c r="C22" s="1" t="s">
        <v>118</v>
      </c>
      <c r="D22" s="7">
        <v>0.2</v>
      </c>
      <c r="E22" s="8">
        <v>435</v>
      </c>
      <c r="F22" s="8">
        <v>2185</v>
      </c>
      <c r="G22" s="9">
        <v>2175</v>
      </c>
      <c r="H22" s="7">
        <v>0.19</v>
      </c>
      <c r="I22" s="8">
        <v>415</v>
      </c>
      <c r="J22" s="8">
        <v>2180</v>
      </c>
      <c r="K22" s="9">
        <v>2180</v>
      </c>
      <c r="L22" s="7">
        <v>0.21421699999999999</v>
      </c>
      <c r="M22" s="8">
        <v>445</v>
      </c>
      <c r="N22" s="8">
        <v>2080</v>
      </c>
      <c r="O22" s="9">
        <v>2080</v>
      </c>
      <c r="P22" s="7">
        <v>0.21476510067114093</v>
      </c>
      <c r="Q22" s="8">
        <v>350</v>
      </c>
      <c r="R22" s="8">
        <v>1640</v>
      </c>
      <c r="S22" s="9">
        <v>1640</v>
      </c>
      <c r="T22" s="421">
        <v>0.23102866779089376</v>
      </c>
      <c r="U22" s="408">
        <v>410</v>
      </c>
      <c r="V22" s="408">
        <v>1780</v>
      </c>
      <c r="W22" s="422">
        <v>1780</v>
      </c>
      <c r="X22" s="421">
        <v>0.22607489597780861</v>
      </c>
      <c r="Y22" s="408">
        <v>490</v>
      </c>
      <c r="Z22" s="408">
        <v>2165</v>
      </c>
      <c r="AA22" s="422">
        <v>2165</v>
      </c>
      <c r="AB22" s="432"/>
      <c r="AC22" s="7">
        <v>0.23555555555555555</v>
      </c>
      <c r="AD22" s="8">
        <v>475</v>
      </c>
      <c r="AE22" s="8">
        <v>2025</v>
      </c>
      <c r="AF22" s="9">
        <v>2025</v>
      </c>
    </row>
    <row r="23" spans="2:32">
      <c r="B23" s="746"/>
      <c r="C23" s="1" t="s">
        <v>119</v>
      </c>
      <c r="D23" s="7">
        <v>0.14099999999999999</v>
      </c>
      <c r="E23" s="8">
        <v>130</v>
      </c>
      <c r="F23" s="8">
        <v>915</v>
      </c>
      <c r="G23" s="9">
        <v>915</v>
      </c>
      <c r="H23" s="7">
        <v>0.11899999999999999</v>
      </c>
      <c r="I23" s="8">
        <v>130</v>
      </c>
      <c r="J23" s="8">
        <v>1095</v>
      </c>
      <c r="K23" s="9">
        <v>1090</v>
      </c>
      <c r="L23" s="7">
        <v>0.12537000000000001</v>
      </c>
      <c r="M23" s="8">
        <v>125</v>
      </c>
      <c r="N23" s="8">
        <v>1015</v>
      </c>
      <c r="O23" s="9">
        <v>1015</v>
      </c>
      <c r="P23" s="7">
        <v>0.11983471074380166</v>
      </c>
      <c r="Q23" s="8">
        <v>145</v>
      </c>
      <c r="R23" s="8">
        <v>1210</v>
      </c>
      <c r="S23" s="9">
        <v>1210</v>
      </c>
      <c r="T23" s="421">
        <v>0.12903225806451613</v>
      </c>
      <c r="U23" s="408">
        <v>205</v>
      </c>
      <c r="V23" s="408">
        <v>1585</v>
      </c>
      <c r="W23" s="422">
        <v>1580</v>
      </c>
      <c r="X23" s="421">
        <v>0.12534626038781163</v>
      </c>
      <c r="Y23" s="408">
        <v>180</v>
      </c>
      <c r="Z23" s="408">
        <v>1445</v>
      </c>
      <c r="AA23" s="422">
        <v>1445</v>
      </c>
      <c r="AB23" s="432"/>
      <c r="AC23" s="7">
        <v>0.15338793745346241</v>
      </c>
      <c r="AD23" s="8">
        <v>205</v>
      </c>
      <c r="AE23" s="8">
        <v>1355</v>
      </c>
      <c r="AF23" s="9">
        <v>1345</v>
      </c>
    </row>
    <row r="24" spans="2:32">
      <c r="B24" s="746"/>
      <c r="C24" s="1" t="s">
        <v>120</v>
      </c>
      <c r="D24" s="7">
        <v>0.29199999999999998</v>
      </c>
      <c r="E24" s="8">
        <v>525</v>
      </c>
      <c r="F24" s="8">
        <v>1800</v>
      </c>
      <c r="G24" s="9">
        <v>1795</v>
      </c>
      <c r="H24" s="7">
        <v>0.29099999999999998</v>
      </c>
      <c r="I24" s="8">
        <v>515</v>
      </c>
      <c r="J24" s="8">
        <v>1780</v>
      </c>
      <c r="K24" s="9">
        <v>1775</v>
      </c>
      <c r="L24" s="7">
        <v>0.282856</v>
      </c>
      <c r="M24" s="8">
        <v>525</v>
      </c>
      <c r="N24" s="8">
        <v>1850</v>
      </c>
      <c r="O24" s="9">
        <v>1850</v>
      </c>
      <c r="P24" s="7">
        <v>0.29792883696229422</v>
      </c>
      <c r="Q24" s="8">
        <v>560</v>
      </c>
      <c r="R24" s="8">
        <v>1885</v>
      </c>
      <c r="S24" s="9">
        <v>1885</v>
      </c>
      <c r="T24" s="421">
        <v>0.29417773237997957</v>
      </c>
      <c r="U24" s="408">
        <v>575</v>
      </c>
      <c r="V24" s="408">
        <v>1965</v>
      </c>
      <c r="W24" s="422">
        <v>1960</v>
      </c>
      <c r="X24" s="421">
        <v>0.31746765249537895</v>
      </c>
      <c r="Y24" s="408">
        <v>685</v>
      </c>
      <c r="Z24" s="408">
        <v>2165</v>
      </c>
      <c r="AA24" s="422">
        <v>2165</v>
      </c>
      <c r="AB24" s="432"/>
      <c r="AC24" s="7">
        <v>0.34255599472990778</v>
      </c>
      <c r="AD24" s="8">
        <v>780</v>
      </c>
      <c r="AE24" s="8">
        <v>2280</v>
      </c>
      <c r="AF24" s="9">
        <v>2275</v>
      </c>
    </row>
    <row r="25" spans="2:32">
      <c r="B25" s="746"/>
      <c r="C25" s="1" t="s">
        <v>121</v>
      </c>
      <c r="D25" s="7">
        <v>0.34100000000000003</v>
      </c>
      <c r="E25" s="8">
        <v>355</v>
      </c>
      <c r="F25" s="8">
        <v>1045</v>
      </c>
      <c r="G25" s="9">
        <v>1045</v>
      </c>
      <c r="H25" s="7">
        <v>0.34899999999999998</v>
      </c>
      <c r="I25" s="8">
        <v>405</v>
      </c>
      <c r="J25" s="8">
        <v>1165</v>
      </c>
      <c r="K25" s="9">
        <v>1160</v>
      </c>
      <c r="L25" s="7">
        <v>0.40207199999999998</v>
      </c>
      <c r="M25" s="8">
        <v>425</v>
      </c>
      <c r="N25" s="8">
        <v>1060</v>
      </c>
      <c r="O25" s="9">
        <v>1060</v>
      </c>
      <c r="P25" s="7">
        <v>0.40300107181136119</v>
      </c>
      <c r="Q25" s="8">
        <v>375</v>
      </c>
      <c r="R25" s="8">
        <v>935</v>
      </c>
      <c r="S25" s="9">
        <v>935</v>
      </c>
      <c r="T25" s="421">
        <v>0.38275862068965516</v>
      </c>
      <c r="U25" s="408">
        <v>335</v>
      </c>
      <c r="V25" s="408">
        <v>870</v>
      </c>
      <c r="W25" s="422">
        <v>870</v>
      </c>
      <c r="X25" s="421">
        <v>0.40044493882091214</v>
      </c>
      <c r="Y25" s="408">
        <v>360</v>
      </c>
      <c r="Z25" s="408">
        <v>900</v>
      </c>
      <c r="AA25" s="422">
        <v>900</v>
      </c>
      <c r="AB25" s="432"/>
      <c r="AC25" s="7">
        <v>0.41891891891891891</v>
      </c>
      <c r="AD25" s="8">
        <v>340</v>
      </c>
      <c r="AE25" s="8">
        <v>815</v>
      </c>
      <c r="AF25" s="9">
        <v>815</v>
      </c>
    </row>
    <row r="26" spans="2:32">
      <c r="B26" s="746"/>
      <c r="C26" s="1" t="s">
        <v>122</v>
      </c>
      <c r="D26" s="421" t="s">
        <v>123</v>
      </c>
      <c r="E26" s="408">
        <v>0</v>
      </c>
      <c r="F26" s="408">
        <v>0</v>
      </c>
      <c r="G26" s="422">
        <v>0</v>
      </c>
      <c r="H26" s="421" t="s">
        <v>123</v>
      </c>
      <c r="I26" s="408">
        <v>0</v>
      </c>
      <c r="J26" s="408">
        <v>0</v>
      </c>
      <c r="K26" s="422">
        <v>0</v>
      </c>
      <c r="L26" s="421" t="s">
        <v>123</v>
      </c>
      <c r="M26" s="408">
        <v>0</v>
      </c>
      <c r="N26" s="408">
        <v>0</v>
      </c>
      <c r="O26" s="422">
        <v>0</v>
      </c>
      <c r="P26" s="421" t="s">
        <v>123</v>
      </c>
      <c r="Q26" s="408">
        <v>0</v>
      </c>
      <c r="R26" s="408">
        <v>0</v>
      </c>
      <c r="S26" s="422">
        <v>0</v>
      </c>
      <c r="T26" s="421" t="s">
        <v>123</v>
      </c>
      <c r="U26" s="408">
        <v>0</v>
      </c>
      <c r="V26" s="408">
        <v>0</v>
      </c>
      <c r="W26" s="422">
        <v>0</v>
      </c>
      <c r="X26" s="421" t="s">
        <v>123</v>
      </c>
      <c r="Y26" s="408">
        <v>0</v>
      </c>
      <c r="Z26" s="408">
        <v>0</v>
      </c>
      <c r="AA26" s="422">
        <v>0</v>
      </c>
      <c r="AB26" s="432"/>
      <c r="AC26" s="7">
        <v>0</v>
      </c>
      <c r="AD26" s="8">
        <v>0</v>
      </c>
      <c r="AE26" s="8">
        <v>5</v>
      </c>
      <c r="AF26" s="9">
        <v>5</v>
      </c>
    </row>
    <row r="27" spans="2:32">
      <c r="B27" s="746"/>
      <c r="C27" s="1" t="s">
        <v>125</v>
      </c>
      <c r="D27" s="7">
        <v>0.28899999999999998</v>
      </c>
      <c r="E27" s="8">
        <v>620</v>
      </c>
      <c r="F27" s="8">
        <v>2145</v>
      </c>
      <c r="G27" s="9">
        <v>2140</v>
      </c>
      <c r="H27" s="7">
        <v>0.27200000000000002</v>
      </c>
      <c r="I27" s="8">
        <v>650</v>
      </c>
      <c r="J27" s="8">
        <v>2395</v>
      </c>
      <c r="K27" s="9">
        <v>2390</v>
      </c>
      <c r="L27" s="7">
        <v>0.28162500000000001</v>
      </c>
      <c r="M27" s="8">
        <v>610</v>
      </c>
      <c r="N27" s="8">
        <v>2170</v>
      </c>
      <c r="O27" s="9">
        <v>2165</v>
      </c>
      <c r="P27" s="7">
        <v>0.27760109041344844</v>
      </c>
      <c r="Q27" s="8">
        <v>610</v>
      </c>
      <c r="R27" s="8">
        <v>2210</v>
      </c>
      <c r="S27" s="9">
        <v>2200</v>
      </c>
      <c r="T27" s="421">
        <v>0.30455531453362256</v>
      </c>
      <c r="U27" s="408">
        <v>700</v>
      </c>
      <c r="V27" s="408">
        <v>2310</v>
      </c>
      <c r="W27" s="422">
        <v>2305</v>
      </c>
      <c r="X27" s="421">
        <v>0.31510791366906477</v>
      </c>
      <c r="Y27" s="408">
        <v>655</v>
      </c>
      <c r="Z27" s="408">
        <v>2085</v>
      </c>
      <c r="AA27" s="422">
        <v>2085</v>
      </c>
      <c r="AB27" s="432"/>
      <c r="AC27" s="7">
        <v>0.31856823266219242</v>
      </c>
      <c r="AD27" s="8">
        <v>710</v>
      </c>
      <c r="AE27" s="8">
        <v>2235</v>
      </c>
      <c r="AF27" s="9">
        <v>2235</v>
      </c>
    </row>
    <row r="28" spans="2:32">
      <c r="B28" s="746"/>
      <c r="C28" s="1" t="s">
        <v>126</v>
      </c>
      <c r="D28" s="7" t="s">
        <v>123</v>
      </c>
      <c r="E28" s="8">
        <v>0</v>
      </c>
      <c r="F28" s="8">
        <v>0</v>
      </c>
      <c r="G28" s="9">
        <v>0</v>
      </c>
      <c r="H28" s="7">
        <v>0.214</v>
      </c>
      <c r="I28" s="8">
        <v>5</v>
      </c>
      <c r="J28" s="8">
        <v>15</v>
      </c>
      <c r="K28" s="9">
        <v>15</v>
      </c>
      <c r="L28" s="7" t="s">
        <v>123</v>
      </c>
      <c r="M28" s="8">
        <v>0</v>
      </c>
      <c r="N28" s="8">
        <v>0</v>
      </c>
      <c r="O28" s="9">
        <v>0</v>
      </c>
      <c r="P28" s="7" t="s">
        <v>123</v>
      </c>
      <c r="Q28" s="8">
        <v>0</v>
      </c>
      <c r="R28" s="8">
        <v>15</v>
      </c>
      <c r="S28" s="9">
        <v>15</v>
      </c>
      <c r="T28" s="421" t="s">
        <v>123</v>
      </c>
      <c r="U28" s="408">
        <v>0</v>
      </c>
      <c r="V28" s="408">
        <v>15</v>
      </c>
      <c r="W28" s="422">
        <v>15</v>
      </c>
      <c r="X28" s="421" t="s">
        <v>123</v>
      </c>
      <c r="Y28" s="408">
        <v>0</v>
      </c>
      <c r="Z28" s="408">
        <v>15</v>
      </c>
      <c r="AA28" s="422">
        <v>15</v>
      </c>
      <c r="AB28" s="432"/>
      <c r="AC28" s="7">
        <v>0.14285714285714285</v>
      </c>
      <c r="AD28" s="8">
        <v>0</v>
      </c>
      <c r="AE28" s="8">
        <v>15</v>
      </c>
      <c r="AF28" s="9">
        <v>15</v>
      </c>
    </row>
    <row r="29" spans="2:32">
      <c r="B29" s="746"/>
      <c r="C29" s="1" t="s">
        <v>127</v>
      </c>
      <c r="D29" s="7">
        <v>0.08</v>
      </c>
      <c r="E29" s="8">
        <v>175</v>
      </c>
      <c r="F29" s="8">
        <v>2165</v>
      </c>
      <c r="G29" s="9">
        <v>2165</v>
      </c>
      <c r="H29" s="7">
        <v>8.5999999999999993E-2</v>
      </c>
      <c r="I29" s="8">
        <v>170</v>
      </c>
      <c r="J29" s="8">
        <v>2005</v>
      </c>
      <c r="K29" s="9">
        <v>2005</v>
      </c>
      <c r="L29" s="7">
        <v>6.7104999999999998E-2</v>
      </c>
      <c r="M29" s="8">
        <v>145</v>
      </c>
      <c r="N29" s="8">
        <v>2135</v>
      </c>
      <c r="O29" s="9">
        <v>2130</v>
      </c>
      <c r="P29" s="7">
        <v>8.5014409221902024E-2</v>
      </c>
      <c r="Q29" s="8">
        <v>175</v>
      </c>
      <c r="R29" s="8">
        <v>2090</v>
      </c>
      <c r="S29" s="9">
        <v>2080</v>
      </c>
      <c r="T29" s="421">
        <v>7.0684931506849319E-2</v>
      </c>
      <c r="U29" s="408">
        <v>130</v>
      </c>
      <c r="V29" s="408">
        <v>1825</v>
      </c>
      <c r="W29" s="422">
        <v>1825</v>
      </c>
      <c r="X29" s="421">
        <v>6.763590391908976E-2</v>
      </c>
      <c r="Y29" s="408">
        <v>105</v>
      </c>
      <c r="Z29" s="408">
        <v>1585</v>
      </c>
      <c r="AA29" s="422">
        <v>1580</v>
      </c>
      <c r="AB29" s="432"/>
      <c r="AC29" s="7">
        <v>5.4034582132564839E-2</v>
      </c>
      <c r="AD29" s="8">
        <v>75</v>
      </c>
      <c r="AE29" s="8">
        <v>1400</v>
      </c>
      <c r="AF29" s="9">
        <v>1390</v>
      </c>
    </row>
    <row r="30" spans="2:32">
      <c r="B30" s="746"/>
      <c r="C30" s="1" t="s">
        <v>128</v>
      </c>
      <c r="D30" s="7" t="s">
        <v>123</v>
      </c>
      <c r="E30" s="8">
        <v>0</v>
      </c>
      <c r="F30" s="8">
        <v>0</v>
      </c>
      <c r="G30" s="9">
        <v>0</v>
      </c>
      <c r="H30" s="7" t="s">
        <v>123</v>
      </c>
      <c r="I30" s="8">
        <v>0</v>
      </c>
      <c r="J30" s="8">
        <v>0</v>
      </c>
      <c r="K30" s="9">
        <v>0</v>
      </c>
      <c r="L30" s="7">
        <v>0</v>
      </c>
      <c r="M30" s="8">
        <v>0</v>
      </c>
      <c r="N30" s="8">
        <v>30</v>
      </c>
      <c r="O30" s="9">
        <v>30</v>
      </c>
      <c r="P30" s="7" t="s">
        <v>123</v>
      </c>
      <c r="Q30" s="8">
        <v>0</v>
      </c>
      <c r="R30" s="8">
        <v>0</v>
      </c>
      <c r="S30" s="9">
        <v>0</v>
      </c>
      <c r="T30" s="421" t="s">
        <v>123</v>
      </c>
      <c r="U30" s="408">
        <v>0</v>
      </c>
      <c r="V30" s="408">
        <v>0</v>
      </c>
      <c r="W30" s="422">
        <v>0</v>
      </c>
      <c r="X30" s="421" t="s">
        <v>123</v>
      </c>
      <c r="Y30" s="408" t="s">
        <v>123</v>
      </c>
      <c r="Z30" s="408">
        <v>0</v>
      </c>
      <c r="AA30" s="422">
        <v>0</v>
      </c>
      <c r="AB30" s="432"/>
      <c r="AC30" s="421" t="s">
        <v>123</v>
      </c>
      <c r="AD30" s="408">
        <v>0</v>
      </c>
      <c r="AE30" s="8">
        <v>0</v>
      </c>
      <c r="AF30" s="9">
        <v>0</v>
      </c>
    </row>
    <row r="31" spans="2:32">
      <c r="B31" s="746"/>
      <c r="C31" s="1" t="s">
        <v>129</v>
      </c>
      <c r="D31" s="7" t="s">
        <v>123</v>
      </c>
      <c r="E31" s="8">
        <v>0</v>
      </c>
      <c r="F31" s="8">
        <v>0</v>
      </c>
      <c r="G31" s="9">
        <v>0</v>
      </c>
      <c r="H31" s="7" t="s">
        <v>123</v>
      </c>
      <c r="I31" s="8">
        <v>0</v>
      </c>
      <c r="J31" s="8">
        <v>0</v>
      </c>
      <c r="K31" s="9">
        <v>0</v>
      </c>
      <c r="L31" s="7" t="s">
        <v>123</v>
      </c>
      <c r="M31" s="8">
        <v>0</v>
      </c>
      <c r="N31" s="8">
        <v>0</v>
      </c>
      <c r="O31" s="9">
        <v>0</v>
      </c>
      <c r="P31" s="7">
        <v>7.4626865671641784E-2</v>
      </c>
      <c r="Q31" s="8">
        <v>5</v>
      </c>
      <c r="R31" s="8">
        <v>65</v>
      </c>
      <c r="S31" s="9">
        <v>65</v>
      </c>
      <c r="T31" s="421" t="s">
        <v>123</v>
      </c>
      <c r="U31" s="408">
        <v>0</v>
      </c>
      <c r="V31" s="408">
        <v>0</v>
      </c>
      <c r="W31" s="422">
        <v>0</v>
      </c>
      <c r="X31" s="421" t="s">
        <v>123</v>
      </c>
      <c r="Y31" s="408" t="s">
        <v>123</v>
      </c>
      <c r="Z31" s="408">
        <v>0</v>
      </c>
      <c r="AA31" s="422">
        <v>0</v>
      </c>
      <c r="AB31" s="432"/>
      <c r="AC31" s="7">
        <v>0</v>
      </c>
      <c r="AD31" s="8">
        <v>0</v>
      </c>
      <c r="AE31" s="8">
        <v>5</v>
      </c>
      <c r="AF31" s="9">
        <v>5</v>
      </c>
    </row>
    <row r="32" spans="2:32">
      <c r="B32" s="746"/>
      <c r="C32" s="1" t="s">
        <v>131</v>
      </c>
      <c r="D32" s="7">
        <v>0.216</v>
      </c>
      <c r="E32" s="8">
        <v>160</v>
      </c>
      <c r="F32" s="8">
        <v>730</v>
      </c>
      <c r="G32" s="9">
        <v>730</v>
      </c>
      <c r="H32" s="7">
        <v>0.21199999999999999</v>
      </c>
      <c r="I32" s="8">
        <v>170</v>
      </c>
      <c r="J32" s="8">
        <v>795</v>
      </c>
      <c r="K32" s="9">
        <v>795</v>
      </c>
      <c r="L32" s="7">
        <v>0.23907100000000001</v>
      </c>
      <c r="M32" s="8">
        <v>175</v>
      </c>
      <c r="N32" s="8">
        <v>730</v>
      </c>
      <c r="O32" s="9">
        <v>730</v>
      </c>
      <c r="P32" s="7">
        <v>0.20730117340286833</v>
      </c>
      <c r="Q32" s="8">
        <v>160</v>
      </c>
      <c r="R32" s="8">
        <v>770</v>
      </c>
      <c r="S32" s="9">
        <v>765</v>
      </c>
      <c r="T32" s="421">
        <v>0.21750663129973474</v>
      </c>
      <c r="U32" s="408">
        <v>165</v>
      </c>
      <c r="V32" s="408">
        <v>755</v>
      </c>
      <c r="W32" s="422">
        <v>755</v>
      </c>
      <c r="X32" s="421">
        <v>0.25461254612546125</v>
      </c>
      <c r="Y32" s="408">
        <v>205</v>
      </c>
      <c r="Z32" s="408">
        <v>815</v>
      </c>
      <c r="AA32" s="422">
        <v>815</v>
      </c>
      <c r="AB32" s="432"/>
      <c r="AC32" s="7">
        <v>0.25974025974025972</v>
      </c>
      <c r="AD32" s="8">
        <v>240</v>
      </c>
      <c r="AE32" s="8">
        <v>925</v>
      </c>
      <c r="AF32" s="9">
        <v>925</v>
      </c>
    </row>
    <row r="33" spans="2:32">
      <c r="B33" s="746"/>
      <c r="C33" s="1" t="s">
        <v>132</v>
      </c>
      <c r="D33" s="7">
        <v>0.371</v>
      </c>
      <c r="E33" s="8">
        <v>775</v>
      </c>
      <c r="F33" s="8">
        <v>2090</v>
      </c>
      <c r="G33" s="9">
        <v>2090</v>
      </c>
      <c r="H33" s="7">
        <v>0.372</v>
      </c>
      <c r="I33" s="8">
        <v>780</v>
      </c>
      <c r="J33" s="8">
        <v>2090</v>
      </c>
      <c r="K33" s="9">
        <v>2090</v>
      </c>
      <c r="L33" s="7">
        <v>0.36263699999999999</v>
      </c>
      <c r="M33" s="8">
        <v>790</v>
      </c>
      <c r="N33" s="8">
        <v>2185</v>
      </c>
      <c r="O33" s="9">
        <v>2185</v>
      </c>
      <c r="P33" s="7">
        <v>0.37325256290773534</v>
      </c>
      <c r="Q33" s="8">
        <v>800</v>
      </c>
      <c r="R33" s="8">
        <v>2150</v>
      </c>
      <c r="S33" s="9">
        <v>2145</v>
      </c>
      <c r="T33" s="421">
        <v>0.37588967971530252</v>
      </c>
      <c r="U33" s="408">
        <v>845</v>
      </c>
      <c r="V33" s="408">
        <v>2250</v>
      </c>
      <c r="W33" s="422">
        <v>2250</v>
      </c>
      <c r="X33" s="421">
        <v>0.38127090301003347</v>
      </c>
      <c r="Y33" s="408">
        <v>800</v>
      </c>
      <c r="Z33" s="408">
        <v>2095</v>
      </c>
      <c r="AA33" s="422">
        <v>2095</v>
      </c>
      <c r="AB33" s="432"/>
      <c r="AC33" s="7">
        <v>0.39409632314862764</v>
      </c>
      <c r="AD33" s="8">
        <v>760</v>
      </c>
      <c r="AE33" s="8">
        <v>1935</v>
      </c>
      <c r="AF33" s="9">
        <v>1930</v>
      </c>
    </row>
    <row r="34" spans="2:32" ht="15" thickBot="1">
      <c r="B34" s="747"/>
      <c r="C34" s="1" t="s">
        <v>133</v>
      </c>
      <c r="D34" s="7">
        <v>0.11700000000000001</v>
      </c>
      <c r="E34" s="8">
        <v>135</v>
      </c>
      <c r="F34" s="8">
        <v>1180</v>
      </c>
      <c r="G34" s="9">
        <v>1160</v>
      </c>
      <c r="H34" s="7">
        <v>0.13200000000000001</v>
      </c>
      <c r="I34" s="8">
        <v>165</v>
      </c>
      <c r="J34" s="8">
        <v>1245</v>
      </c>
      <c r="K34" s="9">
        <v>1235</v>
      </c>
      <c r="L34" s="7">
        <v>0.12934000000000001</v>
      </c>
      <c r="M34" s="8">
        <v>150</v>
      </c>
      <c r="N34" s="8">
        <v>1155</v>
      </c>
      <c r="O34" s="9">
        <v>1150</v>
      </c>
      <c r="P34" s="7">
        <v>0.14659090909090908</v>
      </c>
      <c r="Q34" s="8">
        <v>130</v>
      </c>
      <c r="R34" s="8">
        <v>885</v>
      </c>
      <c r="S34" s="9">
        <v>880</v>
      </c>
      <c r="T34" s="421">
        <v>0.15694744420446363</v>
      </c>
      <c r="U34" s="408">
        <v>220</v>
      </c>
      <c r="V34" s="408">
        <v>1390</v>
      </c>
      <c r="W34" s="422">
        <v>1390</v>
      </c>
      <c r="X34" s="421">
        <v>0.15604909409701928</v>
      </c>
      <c r="Y34" s="408">
        <v>265</v>
      </c>
      <c r="Z34" s="408">
        <v>1710</v>
      </c>
      <c r="AA34" s="422">
        <v>1710</v>
      </c>
      <c r="AB34" s="432"/>
      <c r="AC34" s="7">
        <v>0.19609967497291442</v>
      </c>
      <c r="AD34" s="8">
        <v>180</v>
      </c>
      <c r="AE34" s="8">
        <v>925</v>
      </c>
      <c r="AF34" s="9">
        <v>925</v>
      </c>
    </row>
    <row r="35" spans="2:32" ht="15.6" thickTop="1" thickBot="1">
      <c r="B35" s="18"/>
      <c r="C35" s="13" t="s">
        <v>134</v>
      </c>
      <c r="D35" s="14">
        <v>0.219</v>
      </c>
      <c r="E35" s="15">
        <v>5460</v>
      </c>
      <c r="F35" s="15">
        <v>24980</v>
      </c>
      <c r="G35" s="16">
        <v>24915</v>
      </c>
      <c r="H35" s="14">
        <v>0.223</v>
      </c>
      <c r="I35" s="15">
        <v>5605</v>
      </c>
      <c r="J35" s="15">
        <v>25205</v>
      </c>
      <c r="K35" s="16">
        <v>25140</v>
      </c>
      <c r="L35" s="14">
        <v>0.22356000000000001</v>
      </c>
      <c r="M35" s="15">
        <v>5795</v>
      </c>
      <c r="N35" s="15">
        <v>25965</v>
      </c>
      <c r="O35" s="16">
        <v>25915</v>
      </c>
      <c r="P35" s="14">
        <v>0.22957287875885846</v>
      </c>
      <c r="Q35" s="15">
        <v>5995</v>
      </c>
      <c r="R35" s="15">
        <v>26190</v>
      </c>
      <c r="S35" s="16">
        <v>26105</v>
      </c>
      <c r="T35" s="412">
        <v>0.24008482774015924</v>
      </c>
      <c r="U35" s="413">
        <v>6455</v>
      </c>
      <c r="V35" s="413">
        <v>26915</v>
      </c>
      <c r="W35" s="414">
        <v>26880</v>
      </c>
      <c r="X35" s="412">
        <v>0.246</v>
      </c>
      <c r="Y35" s="413">
        <v>6495</v>
      </c>
      <c r="Z35" s="413">
        <v>26395</v>
      </c>
      <c r="AA35" s="414">
        <v>26375</v>
      </c>
      <c r="AB35" s="433"/>
      <c r="AC35" s="62">
        <v>0.2589570626489478</v>
      </c>
      <c r="AD35" s="63">
        <v>6410</v>
      </c>
      <c r="AE35" s="63">
        <v>24825</v>
      </c>
      <c r="AF35" s="64">
        <v>24755</v>
      </c>
    </row>
    <row r="36" spans="2:32" ht="15" thickTop="1">
      <c r="B36" s="746" t="s">
        <v>205</v>
      </c>
      <c r="D36" s="7"/>
      <c r="E36" s="8"/>
      <c r="F36" s="8"/>
      <c r="G36" s="9"/>
      <c r="H36" s="7"/>
      <c r="I36" s="8"/>
      <c r="J36" s="8"/>
      <c r="K36" s="9"/>
      <c r="L36" s="7"/>
      <c r="M36" s="8"/>
      <c r="N36" s="8"/>
      <c r="O36" s="9"/>
      <c r="P36" s="7"/>
      <c r="Q36" s="8"/>
      <c r="R36" s="8"/>
      <c r="S36" s="9"/>
      <c r="T36" s="7"/>
      <c r="U36" s="8"/>
      <c r="V36" s="8"/>
      <c r="W36" s="9"/>
      <c r="X36" s="7"/>
      <c r="Y36" s="8"/>
      <c r="Z36" s="8"/>
      <c r="AA36" s="9"/>
      <c r="AB36" s="432"/>
      <c r="AC36" s="7"/>
      <c r="AD36" s="8"/>
      <c r="AE36" s="8"/>
      <c r="AF36" s="9"/>
    </row>
    <row r="37" spans="2:32" ht="15" thickBot="1">
      <c r="B37" s="746"/>
      <c r="C37" s="1" t="s">
        <v>136</v>
      </c>
      <c r="D37" s="7">
        <v>3.5000000000000003E-2</v>
      </c>
      <c r="E37" s="8">
        <v>55</v>
      </c>
      <c r="F37" s="8">
        <v>1580</v>
      </c>
      <c r="G37" s="9">
        <v>1570</v>
      </c>
      <c r="H37" s="7">
        <v>3.3000000000000002E-2</v>
      </c>
      <c r="I37" s="8">
        <v>50</v>
      </c>
      <c r="J37" s="8">
        <v>1480</v>
      </c>
      <c r="K37" s="9">
        <v>1470</v>
      </c>
      <c r="L37" s="7">
        <v>3.5999999999999997E-2</v>
      </c>
      <c r="M37" s="8">
        <v>60</v>
      </c>
      <c r="N37" s="8">
        <v>1620</v>
      </c>
      <c r="O37" s="9">
        <v>1620</v>
      </c>
      <c r="P37" s="7">
        <v>4.0280210157618214E-2</v>
      </c>
      <c r="Q37" s="8">
        <v>45</v>
      </c>
      <c r="R37" s="8">
        <v>1145</v>
      </c>
      <c r="S37" s="9">
        <v>1140</v>
      </c>
      <c r="T37" s="7">
        <v>3.8267148014440436E-2</v>
      </c>
      <c r="U37" s="8">
        <v>55</v>
      </c>
      <c r="V37" s="8">
        <v>1385</v>
      </c>
      <c r="W37" s="9">
        <v>1385</v>
      </c>
      <c r="X37" s="10">
        <v>4.3659043659043661E-2</v>
      </c>
      <c r="Y37" s="11">
        <v>65</v>
      </c>
      <c r="Z37" s="11">
        <v>1450</v>
      </c>
      <c r="AA37" s="12">
        <v>1445</v>
      </c>
      <c r="AB37" s="434"/>
      <c r="AC37" s="10">
        <v>5.1520794537554315E-2</v>
      </c>
      <c r="AD37" s="11">
        <v>85</v>
      </c>
      <c r="AE37" s="11">
        <v>1615</v>
      </c>
      <c r="AF37" s="12">
        <v>1610</v>
      </c>
    </row>
    <row r="38" spans="2:32" ht="15" hidden="1" thickBot="1">
      <c r="B38" s="746"/>
      <c r="C38" s="1" t="s">
        <v>137</v>
      </c>
      <c r="D38" s="7">
        <v>0.127</v>
      </c>
      <c r="E38" s="8">
        <v>105</v>
      </c>
      <c r="F38" s="8">
        <v>845</v>
      </c>
      <c r="G38" s="9">
        <v>845</v>
      </c>
      <c r="H38" s="7">
        <v>0.14499999999999999</v>
      </c>
      <c r="I38" s="8">
        <v>145</v>
      </c>
      <c r="J38" s="8">
        <v>995</v>
      </c>
      <c r="K38" s="9">
        <v>995</v>
      </c>
      <c r="L38" s="7">
        <v>0.13300000000000001</v>
      </c>
      <c r="M38" s="8">
        <v>120</v>
      </c>
      <c r="N38" s="8">
        <v>890</v>
      </c>
      <c r="O38" s="9">
        <v>890</v>
      </c>
      <c r="P38" s="7">
        <v>0.12692307692307692</v>
      </c>
      <c r="Q38" s="8">
        <v>100</v>
      </c>
      <c r="R38" s="8">
        <v>780</v>
      </c>
      <c r="S38" s="9">
        <v>780</v>
      </c>
      <c r="T38" s="7">
        <v>0.1569390402075227</v>
      </c>
      <c r="U38" s="8">
        <v>120</v>
      </c>
      <c r="V38" s="8">
        <v>770</v>
      </c>
      <c r="W38" s="9">
        <v>770</v>
      </c>
      <c r="X38" s="10">
        <v>0.16445623342175067</v>
      </c>
      <c r="Y38" s="11">
        <v>125</v>
      </c>
      <c r="Z38" s="11">
        <v>755</v>
      </c>
      <c r="AA38" s="12">
        <v>755</v>
      </c>
      <c r="AB38" s="434"/>
      <c r="AC38" s="10">
        <v>0.15746971736204576</v>
      </c>
      <c r="AD38" s="11">
        <v>115</v>
      </c>
      <c r="AE38" s="11">
        <v>745</v>
      </c>
      <c r="AF38" s="12">
        <v>745</v>
      </c>
    </row>
    <row r="39" spans="2:32" ht="15" hidden="1" thickBot="1">
      <c r="B39" s="746"/>
      <c r="C39" s="1" t="s">
        <v>138</v>
      </c>
      <c r="D39" s="7">
        <v>9.7000000000000003E-2</v>
      </c>
      <c r="E39" s="8">
        <v>190</v>
      </c>
      <c r="F39" s="8">
        <v>1940</v>
      </c>
      <c r="G39" s="9">
        <v>1935</v>
      </c>
      <c r="H39" s="7">
        <v>9.9000000000000005E-2</v>
      </c>
      <c r="I39" s="8">
        <v>170</v>
      </c>
      <c r="J39" s="8">
        <v>1720</v>
      </c>
      <c r="K39" s="9">
        <v>1720</v>
      </c>
      <c r="L39" s="7">
        <v>0.10299999999999999</v>
      </c>
      <c r="M39" s="8">
        <v>155</v>
      </c>
      <c r="N39" s="8">
        <v>1520</v>
      </c>
      <c r="O39" s="9">
        <v>1520</v>
      </c>
      <c r="P39" s="7">
        <v>0.12249570692615913</v>
      </c>
      <c r="Q39" s="8">
        <v>215</v>
      </c>
      <c r="R39" s="8">
        <v>1750</v>
      </c>
      <c r="S39" s="9">
        <v>1745</v>
      </c>
      <c r="T39" s="7">
        <v>0.12716763005780346</v>
      </c>
      <c r="U39" s="8">
        <v>220</v>
      </c>
      <c r="V39" s="8">
        <v>1730</v>
      </c>
      <c r="W39" s="9">
        <v>1730</v>
      </c>
      <c r="X39" s="10">
        <v>0.13366890380313198</v>
      </c>
      <c r="Y39" s="11">
        <v>240</v>
      </c>
      <c r="Z39" s="11">
        <v>1790</v>
      </c>
      <c r="AA39" s="12">
        <v>1790</v>
      </c>
      <c r="AB39" s="434"/>
      <c r="AC39" s="10">
        <v>0.15007816571130797</v>
      </c>
      <c r="AD39" s="11">
        <v>290</v>
      </c>
      <c r="AE39" s="11">
        <v>1920</v>
      </c>
      <c r="AF39" s="12">
        <v>1920</v>
      </c>
    </row>
    <row r="40" spans="2:32" ht="15" hidden="1" thickBot="1">
      <c r="B40" s="746"/>
      <c r="C40" s="1" t="s">
        <v>139</v>
      </c>
      <c r="D40" s="7">
        <v>9.9000000000000005E-2</v>
      </c>
      <c r="E40" s="8">
        <v>220</v>
      </c>
      <c r="F40" s="8">
        <v>2240</v>
      </c>
      <c r="G40" s="9">
        <v>2235</v>
      </c>
      <c r="H40" s="7">
        <v>0.1</v>
      </c>
      <c r="I40" s="8">
        <v>235</v>
      </c>
      <c r="J40" s="8">
        <v>2345</v>
      </c>
      <c r="K40" s="9">
        <v>2335</v>
      </c>
      <c r="L40" s="7">
        <v>0.10100000000000001</v>
      </c>
      <c r="M40" s="8">
        <v>220</v>
      </c>
      <c r="N40" s="8">
        <v>2155</v>
      </c>
      <c r="O40" s="9">
        <v>2155</v>
      </c>
      <c r="P40" s="7">
        <v>0.1080568720379147</v>
      </c>
      <c r="Q40" s="8">
        <v>230</v>
      </c>
      <c r="R40" s="8">
        <v>2120</v>
      </c>
      <c r="S40" s="9">
        <v>2110</v>
      </c>
      <c r="T40" s="7">
        <v>9.8102730217491899E-2</v>
      </c>
      <c r="U40" s="8">
        <v>210</v>
      </c>
      <c r="V40" s="8">
        <v>2175</v>
      </c>
      <c r="W40" s="9">
        <v>2160</v>
      </c>
      <c r="X40" s="10">
        <v>0.10626945309026234</v>
      </c>
      <c r="Y40" s="11">
        <v>240</v>
      </c>
      <c r="Z40" s="11">
        <v>2270</v>
      </c>
      <c r="AA40" s="12">
        <v>2250</v>
      </c>
      <c r="AB40" s="434"/>
      <c r="AC40" s="10">
        <v>0.11074766355140186</v>
      </c>
      <c r="AD40" s="11">
        <v>235</v>
      </c>
      <c r="AE40" s="11">
        <v>2145</v>
      </c>
      <c r="AF40" s="12">
        <v>2140</v>
      </c>
    </row>
    <row r="41" spans="2:32" ht="15" hidden="1" thickBot="1">
      <c r="B41" s="746"/>
      <c r="C41" s="1" t="s">
        <v>140</v>
      </c>
      <c r="D41" s="7">
        <v>3.7999999999999999E-2</v>
      </c>
      <c r="E41" s="8">
        <v>75</v>
      </c>
      <c r="F41" s="8">
        <v>1955</v>
      </c>
      <c r="G41" s="9">
        <v>1950</v>
      </c>
      <c r="H41" s="7">
        <v>4.9000000000000002E-2</v>
      </c>
      <c r="I41" s="8">
        <v>95</v>
      </c>
      <c r="J41" s="8">
        <v>1950</v>
      </c>
      <c r="K41" s="9">
        <v>1945</v>
      </c>
      <c r="L41" s="7">
        <v>4.3999999999999997E-2</v>
      </c>
      <c r="M41" s="8">
        <v>85</v>
      </c>
      <c r="N41" s="8">
        <v>1905</v>
      </c>
      <c r="O41" s="9">
        <v>1900</v>
      </c>
      <c r="P41" s="7">
        <v>5.5555555555555552E-2</v>
      </c>
      <c r="Q41" s="8">
        <v>115</v>
      </c>
      <c r="R41" s="8">
        <v>2075</v>
      </c>
      <c r="S41" s="9">
        <v>2070</v>
      </c>
      <c r="T41" s="7">
        <v>5.5613850996852045E-2</v>
      </c>
      <c r="U41" s="8">
        <v>105</v>
      </c>
      <c r="V41" s="8">
        <v>1905</v>
      </c>
      <c r="W41" s="9">
        <v>1905</v>
      </c>
      <c r="X41" s="10">
        <v>5.6941431670281997E-2</v>
      </c>
      <c r="Y41" s="11">
        <v>105</v>
      </c>
      <c r="Z41" s="11">
        <v>1845</v>
      </c>
      <c r="AA41" s="12">
        <v>1845</v>
      </c>
      <c r="AB41" s="434"/>
      <c r="AC41" s="10">
        <v>6.4585575888051666E-2</v>
      </c>
      <c r="AD41" s="11">
        <v>120</v>
      </c>
      <c r="AE41" s="11">
        <v>1860</v>
      </c>
      <c r="AF41" s="12">
        <v>1860</v>
      </c>
    </row>
    <row r="42" spans="2:32" ht="15" hidden="1" thickBot="1">
      <c r="B42" s="746"/>
      <c r="C42" s="1" t="s">
        <v>141</v>
      </c>
      <c r="D42" s="7">
        <v>0.186</v>
      </c>
      <c r="E42" s="8">
        <v>615</v>
      </c>
      <c r="F42" s="8">
        <v>3315</v>
      </c>
      <c r="G42" s="9">
        <v>3315</v>
      </c>
      <c r="H42" s="7">
        <v>0.19700000000000001</v>
      </c>
      <c r="I42" s="8">
        <v>715</v>
      </c>
      <c r="J42" s="8">
        <v>3645</v>
      </c>
      <c r="K42" s="9">
        <v>3640</v>
      </c>
      <c r="L42" s="7">
        <v>0.20899999999999999</v>
      </c>
      <c r="M42" s="8">
        <v>765</v>
      </c>
      <c r="N42" s="8">
        <v>3665</v>
      </c>
      <c r="O42" s="9">
        <v>3660</v>
      </c>
      <c r="P42" s="7">
        <v>0.20794392523364486</v>
      </c>
      <c r="Q42" s="8">
        <v>710</v>
      </c>
      <c r="R42" s="8">
        <v>3425</v>
      </c>
      <c r="S42" s="9">
        <v>3425</v>
      </c>
      <c r="T42" s="7">
        <v>0.20055555555555554</v>
      </c>
      <c r="U42" s="8">
        <v>720</v>
      </c>
      <c r="V42" s="8">
        <v>3600</v>
      </c>
      <c r="W42" s="9">
        <v>3600</v>
      </c>
      <c r="X42" s="10">
        <v>0.21624850657108721</v>
      </c>
      <c r="Y42" s="11">
        <v>725</v>
      </c>
      <c r="Z42" s="11">
        <v>3350</v>
      </c>
      <c r="AA42" s="12">
        <v>3350</v>
      </c>
      <c r="AB42" s="434"/>
      <c r="AC42" s="10">
        <v>0.2159162967660114</v>
      </c>
      <c r="AD42" s="11">
        <v>680</v>
      </c>
      <c r="AE42" s="11">
        <v>3155</v>
      </c>
      <c r="AF42" s="12">
        <v>3155</v>
      </c>
    </row>
    <row r="43" spans="2:32" ht="15" hidden="1" thickBot="1">
      <c r="B43" s="746"/>
      <c r="C43" s="1" t="s">
        <v>142</v>
      </c>
      <c r="D43" s="7">
        <v>8.4000000000000005E-2</v>
      </c>
      <c r="E43" s="8">
        <v>15</v>
      </c>
      <c r="F43" s="8">
        <v>165</v>
      </c>
      <c r="G43" s="9">
        <v>165</v>
      </c>
      <c r="H43" s="7">
        <v>7.3999999999999996E-2</v>
      </c>
      <c r="I43" s="8">
        <v>15</v>
      </c>
      <c r="J43" s="8">
        <v>175</v>
      </c>
      <c r="K43" s="9">
        <v>175</v>
      </c>
      <c r="L43" s="7">
        <v>9.7000000000000003E-2</v>
      </c>
      <c r="M43" s="8">
        <v>15</v>
      </c>
      <c r="N43" s="8">
        <v>175</v>
      </c>
      <c r="O43" s="9">
        <v>175</v>
      </c>
      <c r="P43" s="7">
        <v>0.1242603550295858</v>
      </c>
      <c r="Q43" s="8">
        <v>20</v>
      </c>
      <c r="R43" s="8">
        <v>170</v>
      </c>
      <c r="S43" s="9">
        <v>170</v>
      </c>
      <c r="T43" s="7">
        <v>0.19473684210526315</v>
      </c>
      <c r="U43" s="8">
        <v>35</v>
      </c>
      <c r="V43" s="8">
        <v>190</v>
      </c>
      <c r="W43" s="9">
        <v>190</v>
      </c>
      <c r="X43" s="10">
        <v>0.20754716981132076</v>
      </c>
      <c r="Y43" s="11">
        <v>35</v>
      </c>
      <c r="Z43" s="11">
        <v>160</v>
      </c>
      <c r="AA43" s="12">
        <v>160</v>
      </c>
      <c r="AB43" s="434"/>
      <c r="AC43" s="10">
        <v>0.16216216216216217</v>
      </c>
      <c r="AD43" s="11">
        <v>30</v>
      </c>
      <c r="AE43" s="11">
        <v>185</v>
      </c>
      <c r="AF43" s="12">
        <v>185</v>
      </c>
    </row>
    <row r="44" spans="2:32" ht="15" hidden="1" thickBot="1">
      <c r="B44" s="746"/>
      <c r="C44" s="1" t="s">
        <v>143</v>
      </c>
      <c r="D44" s="7">
        <v>0.1</v>
      </c>
      <c r="E44" s="8">
        <v>285</v>
      </c>
      <c r="F44" s="8">
        <v>2850</v>
      </c>
      <c r="G44" s="9">
        <v>2840</v>
      </c>
      <c r="H44" s="7">
        <v>0.104</v>
      </c>
      <c r="I44" s="8">
        <v>275</v>
      </c>
      <c r="J44" s="8">
        <v>2620</v>
      </c>
      <c r="K44" s="9">
        <v>2615</v>
      </c>
      <c r="L44" s="7">
        <v>0.104</v>
      </c>
      <c r="M44" s="8">
        <v>260</v>
      </c>
      <c r="N44" s="8">
        <v>2530</v>
      </c>
      <c r="O44" s="9">
        <v>2505</v>
      </c>
      <c r="P44" s="7">
        <v>0.12759643916913946</v>
      </c>
      <c r="Q44" s="8">
        <v>345</v>
      </c>
      <c r="R44" s="8">
        <v>2735</v>
      </c>
      <c r="S44" s="9">
        <v>2695</v>
      </c>
      <c r="T44" s="7">
        <v>0.1214171974522293</v>
      </c>
      <c r="U44" s="8">
        <v>305</v>
      </c>
      <c r="V44" s="8">
        <v>2525</v>
      </c>
      <c r="W44" s="9">
        <v>2510</v>
      </c>
      <c r="X44" s="10">
        <v>0.12722736992159658</v>
      </c>
      <c r="Y44" s="11">
        <v>355</v>
      </c>
      <c r="Z44" s="11">
        <v>2840</v>
      </c>
      <c r="AA44" s="12">
        <v>2805</v>
      </c>
      <c r="AB44" s="434"/>
      <c r="AC44" s="10">
        <v>0.12030075187969924</v>
      </c>
      <c r="AD44" s="11">
        <v>335</v>
      </c>
      <c r="AE44" s="11">
        <v>2805</v>
      </c>
      <c r="AF44" s="12">
        <v>2795</v>
      </c>
    </row>
    <row r="45" spans="2:32" ht="15" hidden="1" thickBot="1">
      <c r="B45" s="746"/>
      <c r="C45" s="1" t="s">
        <v>144</v>
      </c>
      <c r="D45" s="7">
        <v>9.2999999999999999E-2</v>
      </c>
      <c r="E45" s="8">
        <v>85</v>
      </c>
      <c r="F45" s="8">
        <v>905</v>
      </c>
      <c r="G45" s="9">
        <v>895</v>
      </c>
      <c r="H45" s="7">
        <v>0.08</v>
      </c>
      <c r="I45" s="8">
        <v>70</v>
      </c>
      <c r="J45" s="8">
        <v>885</v>
      </c>
      <c r="K45" s="9">
        <v>885</v>
      </c>
      <c r="L45" s="7">
        <v>0.08</v>
      </c>
      <c r="M45" s="8">
        <v>80</v>
      </c>
      <c r="N45" s="8">
        <v>990</v>
      </c>
      <c r="O45" s="9">
        <v>990</v>
      </c>
      <c r="P45" s="7">
        <v>7.2183098591549297E-2</v>
      </c>
      <c r="Q45" s="8">
        <v>80</v>
      </c>
      <c r="R45" s="8">
        <v>1140</v>
      </c>
      <c r="S45" s="9">
        <v>1135</v>
      </c>
      <c r="T45" s="7">
        <v>9.4517958412098299E-2</v>
      </c>
      <c r="U45" s="8">
        <v>100</v>
      </c>
      <c r="V45" s="8">
        <v>1060</v>
      </c>
      <c r="W45" s="9">
        <v>1060</v>
      </c>
      <c r="X45" s="10">
        <v>0.10890151515151515</v>
      </c>
      <c r="Y45" s="11">
        <v>115</v>
      </c>
      <c r="Z45" s="11">
        <v>1060</v>
      </c>
      <c r="AA45" s="12">
        <v>1055</v>
      </c>
      <c r="AB45" s="434"/>
      <c r="AC45" s="10">
        <v>8.451957295373666E-2</v>
      </c>
      <c r="AD45" s="11">
        <v>95</v>
      </c>
      <c r="AE45" s="11">
        <v>1135</v>
      </c>
      <c r="AF45" s="12">
        <v>1125</v>
      </c>
    </row>
    <row r="46" spans="2:32" ht="15" hidden="1" thickBot="1">
      <c r="B46" s="746"/>
      <c r="C46" s="1" t="s">
        <v>145</v>
      </c>
      <c r="D46" s="7">
        <v>7.0999999999999994E-2</v>
      </c>
      <c r="E46" s="8">
        <v>185</v>
      </c>
      <c r="F46" s="8">
        <v>2655</v>
      </c>
      <c r="G46" s="9">
        <v>2645</v>
      </c>
      <c r="H46" s="7">
        <v>0.08</v>
      </c>
      <c r="I46" s="8">
        <v>210</v>
      </c>
      <c r="J46" s="8">
        <v>2635</v>
      </c>
      <c r="K46" s="9">
        <v>2625</v>
      </c>
      <c r="L46" s="7">
        <v>7.8E-2</v>
      </c>
      <c r="M46" s="8">
        <v>240</v>
      </c>
      <c r="N46" s="8">
        <v>3125</v>
      </c>
      <c r="O46" s="9">
        <v>3120</v>
      </c>
      <c r="P46" s="7">
        <v>8.5687674635206462E-2</v>
      </c>
      <c r="Q46" s="8">
        <v>275</v>
      </c>
      <c r="R46" s="8">
        <v>3230</v>
      </c>
      <c r="S46" s="9">
        <v>3220</v>
      </c>
      <c r="T46" s="7">
        <v>7.9090291921249153E-2</v>
      </c>
      <c r="U46" s="8">
        <v>235</v>
      </c>
      <c r="V46" s="8">
        <v>2945</v>
      </c>
      <c r="W46" s="9">
        <v>2945</v>
      </c>
      <c r="X46" s="10">
        <v>7.9313693752023309E-2</v>
      </c>
      <c r="Y46" s="11">
        <v>245</v>
      </c>
      <c r="Z46" s="11">
        <v>3095</v>
      </c>
      <c r="AA46" s="12">
        <v>3090</v>
      </c>
      <c r="AB46" s="434"/>
      <c r="AC46" s="10">
        <v>8.7348353552859623E-2</v>
      </c>
      <c r="AD46" s="11">
        <v>250</v>
      </c>
      <c r="AE46" s="11">
        <v>2885</v>
      </c>
      <c r="AF46" s="12">
        <v>2885</v>
      </c>
    </row>
    <row r="47" spans="2:32" ht="15" hidden="1" thickBot="1">
      <c r="B47" s="746"/>
      <c r="C47" s="1" t="s">
        <v>146</v>
      </c>
      <c r="D47" s="7">
        <v>0.11</v>
      </c>
      <c r="E47" s="8">
        <v>155</v>
      </c>
      <c r="F47" s="8">
        <v>1395</v>
      </c>
      <c r="G47" s="9">
        <v>1395</v>
      </c>
      <c r="H47" s="7">
        <v>0.11</v>
      </c>
      <c r="I47" s="8">
        <v>135</v>
      </c>
      <c r="J47" s="8">
        <v>1210</v>
      </c>
      <c r="K47" s="9">
        <v>1210</v>
      </c>
      <c r="L47" s="7">
        <v>0.14000000000000001</v>
      </c>
      <c r="M47" s="8">
        <v>175</v>
      </c>
      <c r="N47" s="8">
        <v>1245</v>
      </c>
      <c r="O47" s="9">
        <v>1240</v>
      </c>
      <c r="P47" s="7">
        <v>0.10339506172839506</v>
      </c>
      <c r="Q47" s="8">
        <v>135</v>
      </c>
      <c r="R47" s="8">
        <v>1295</v>
      </c>
      <c r="S47" s="9">
        <v>1295</v>
      </c>
      <c r="T47" s="7">
        <v>0.12857142857142856</v>
      </c>
      <c r="U47" s="8">
        <v>160</v>
      </c>
      <c r="V47" s="8">
        <v>1260</v>
      </c>
      <c r="W47" s="9">
        <v>1260</v>
      </c>
      <c r="X47" s="10">
        <v>0.13724137931034483</v>
      </c>
      <c r="Y47" s="11">
        <v>200</v>
      </c>
      <c r="Z47" s="11">
        <v>1450</v>
      </c>
      <c r="AA47" s="12">
        <v>1450</v>
      </c>
      <c r="AB47" s="434"/>
      <c r="AC47" s="10">
        <v>0.12564102564102564</v>
      </c>
      <c r="AD47" s="11">
        <v>50</v>
      </c>
      <c r="AE47" s="11">
        <v>390</v>
      </c>
      <c r="AF47" s="12">
        <v>390</v>
      </c>
    </row>
    <row r="48" spans="2:32" ht="15" hidden="1" thickBot="1">
      <c r="B48" s="746"/>
      <c r="C48" s="1" t="s">
        <v>147</v>
      </c>
      <c r="D48" s="7">
        <v>0.10199999999999999</v>
      </c>
      <c r="E48" s="8">
        <v>50</v>
      </c>
      <c r="F48" s="8">
        <v>515</v>
      </c>
      <c r="G48" s="9">
        <v>510</v>
      </c>
      <c r="H48" s="7">
        <v>8.8999999999999996E-2</v>
      </c>
      <c r="I48" s="8">
        <v>55</v>
      </c>
      <c r="J48" s="8">
        <v>610</v>
      </c>
      <c r="K48" s="9">
        <v>605</v>
      </c>
      <c r="L48" s="7">
        <v>0.11700000000000001</v>
      </c>
      <c r="M48" s="8">
        <v>80</v>
      </c>
      <c r="N48" s="8">
        <v>670</v>
      </c>
      <c r="O48" s="9">
        <v>665</v>
      </c>
      <c r="P48" s="7">
        <v>0.10707803992740472</v>
      </c>
      <c r="Q48" s="8">
        <v>60</v>
      </c>
      <c r="R48" s="8">
        <v>550</v>
      </c>
      <c r="S48" s="9">
        <v>550</v>
      </c>
      <c r="T48" s="7">
        <v>7.6660988074957415E-2</v>
      </c>
      <c r="U48" s="8">
        <v>45</v>
      </c>
      <c r="V48" s="8">
        <v>590</v>
      </c>
      <c r="W48" s="9">
        <v>585</v>
      </c>
      <c r="X48" s="10">
        <v>0.11037891268533773</v>
      </c>
      <c r="Y48" s="11">
        <v>65</v>
      </c>
      <c r="Z48" s="11">
        <v>610</v>
      </c>
      <c r="AA48" s="12">
        <v>605</v>
      </c>
      <c r="AB48" s="434"/>
      <c r="AC48" s="10">
        <v>0.10108864696734059</v>
      </c>
      <c r="AD48" s="11">
        <v>65</v>
      </c>
      <c r="AE48" s="11">
        <v>645</v>
      </c>
      <c r="AF48" s="12">
        <v>645</v>
      </c>
    </row>
    <row r="49" spans="2:32" ht="15" hidden="1" thickBot="1">
      <c r="B49" s="746"/>
      <c r="C49" s="1" t="s">
        <v>148</v>
      </c>
      <c r="D49" s="7">
        <v>5.7000000000000002E-2</v>
      </c>
      <c r="E49" s="8">
        <v>115</v>
      </c>
      <c r="F49" s="8">
        <v>2020</v>
      </c>
      <c r="G49" s="9">
        <v>2015</v>
      </c>
      <c r="H49" s="7">
        <v>5.2999999999999999E-2</v>
      </c>
      <c r="I49" s="8">
        <v>105</v>
      </c>
      <c r="J49" s="8">
        <v>1970</v>
      </c>
      <c r="K49" s="9">
        <v>1970</v>
      </c>
      <c r="L49" s="7">
        <v>5.2999999999999999E-2</v>
      </c>
      <c r="M49" s="8">
        <v>110</v>
      </c>
      <c r="N49" s="8">
        <v>2130</v>
      </c>
      <c r="O49" s="9">
        <v>2125</v>
      </c>
      <c r="P49" s="7">
        <v>5.8852621167161223E-2</v>
      </c>
      <c r="Q49" s="8">
        <v>120</v>
      </c>
      <c r="R49" s="8">
        <v>2025</v>
      </c>
      <c r="S49" s="9">
        <v>2020</v>
      </c>
      <c r="T49" s="7">
        <v>4.5338767193071831E-2</v>
      </c>
      <c r="U49" s="8">
        <v>90</v>
      </c>
      <c r="V49" s="8">
        <v>1965</v>
      </c>
      <c r="W49" s="9">
        <v>1965</v>
      </c>
      <c r="X49" s="10">
        <v>5.8879392212725548E-2</v>
      </c>
      <c r="Y49" s="11">
        <v>125</v>
      </c>
      <c r="Z49" s="11">
        <v>2105</v>
      </c>
      <c r="AA49" s="12">
        <v>2105</v>
      </c>
      <c r="AB49" s="434"/>
      <c r="AC49" s="10">
        <v>5.5082623935903859E-2</v>
      </c>
      <c r="AD49" s="11">
        <v>110</v>
      </c>
      <c r="AE49" s="11">
        <v>1995</v>
      </c>
      <c r="AF49" s="12">
        <v>1995</v>
      </c>
    </row>
    <row r="50" spans="2:32" ht="15" hidden="1" thickBot="1">
      <c r="B50" s="746"/>
      <c r="C50" s="1" t="s">
        <v>149</v>
      </c>
      <c r="D50" s="7">
        <v>7.2999999999999995E-2</v>
      </c>
      <c r="E50" s="8">
        <v>10</v>
      </c>
      <c r="F50" s="8">
        <v>125</v>
      </c>
      <c r="G50" s="9">
        <v>125</v>
      </c>
      <c r="H50" s="7">
        <v>6.6000000000000003E-2</v>
      </c>
      <c r="I50" s="8">
        <v>10</v>
      </c>
      <c r="J50" s="8">
        <v>125</v>
      </c>
      <c r="K50" s="9">
        <v>120</v>
      </c>
      <c r="L50" s="7">
        <v>9.9000000000000005E-2</v>
      </c>
      <c r="M50" s="8">
        <v>15</v>
      </c>
      <c r="N50" s="8">
        <v>130</v>
      </c>
      <c r="O50" s="9">
        <v>130</v>
      </c>
      <c r="P50" s="7">
        <v>7.476635514018691E-2</v>
      </c>
      <c r="Q50" s="8">
        <v>10</v>
      </c>
      <c r="R50" s="8">
        <v>105</v>
      </c>
      <c r="S50" s="9">
        <v>105</v>
      </c>
      <c r="T50" s="7">
        <v>9.4890510948905105E-2</v>
      </c>
      <c r="U50" s="8">
        <v>15</v>
      </c>
      <c r="V50" s="8">
        <v>135</v>
      </c>
      <c r="W50" s="9">
        <v>135</v>
      </c>
      <c r="X50" s="10">
        <v>0.145985401459854</v>
      </c>
      <c r="Y50" s="11">
        <v>20</v>
      </c>
      <c r="Z50" s="11">
        <v>135</v>
      </c>
      <c r="AA50" s="12">
        <v>135</v>
      </c>
      <c r="AB50" s="434"/>
      <c r="AC50" s="10">
        <v>0.11475409836065574</v>
      </c>
      <c r="AD50" s="11">
        <v>15</v>
      </c>
      <c r="AE50" s="11">
        <v>120</v>
      </c>
      <c r="AF50" s="12">
        <v>120</v>
      </c>
    </row>
    <row r="51" spans="2:32" ht="15" hidden="1" thickBot="1">
      <c r="B51" s="746"/>
      <c r="C51" s="1" t="s">
        <v>150</v>
      </c>
      <c r="D51" s="7">
        <v>0.109</v>
      </c>
      <c r="E51" s="8">
        <v>65</v>
      </c>
      <c r="F51" s="8">
        <v>600</v>
      </c>
      <c r="G51" s="9">
        <v>595</v>
      </c>
      <c r="H51" s="7">
        <v>8.3000000000000004E-2</v>
      </c>
      <c r="I51" s="8">
        <v>55</v>
      </c>
      <c r="J51" s="8">
        <v>660</v>
      </c>
      <c r="K51" s="9">
        <v>660</v>
      </c>
      <c r="L51" s="7">
        <v>0.112</v>
      </c>
      <c r="M51" s="8">
        <v>50</v>
      </c>
      <c r="N51" s="8">
        <v>445</v>
      </c>
      <c r="O51" s="9">
        <v>445</v>
      </c>
      <c r="P51" s="7">
        <v>0.11420612813370473</v>
      </c>
      <c r="Q51" s="8">
        <v>80</v>
      </c>
      <c r="R51" s="8">
        <v>720</v>
      </c>
      <c r="S51" s="9">
        <v>720</v>
      </c>
      <c r="T51" s="7">
        <v>0.10794602698650675</v>
      </c>
      <c r="U51" s="8">
        <v>70</v>
      </c>
      <c r="V51" s="8">
        <v>665</v>
      </c>
      <c r="W51" s="9">
        <v>665</v>
      </c>
      <c r="X51" s="10">
        <v>0.11432706222865413</v>
      </c>
      <c r="Y51" s="11">
        <v>80</v>
      </c>
      <c r="Z51" s="11">
        <v>690</v>
      </c>
      <c r="AA51" s="12">
        <v>690</v>
      </c>
      <c r="AB51" s="434"/>
      <c r="AC51" s="10">
        <v>0.11752988047808766</v>
      </c>
      <c r="AD51" s="11">
        <v>60</v>
      </c>
      <c r="AE51" s="11">
        <v>500</v>
      </c>
      <c r="AF51" s="12">
        <v>500</v>
      </c>
    </row>
    <row r="52" spans="2:32" ht="15" hidden="1" thickBot="1">
      <c r="B52" s="746"/>
      <c r="C52" s="1" t="s">
        <v>151</v>
      </c>
      <c r="D52" s="7">
        <v>2.3E-2</v>
      </c>
      <c r="E52" s="8">
        <v>10</v>
      </c>
      <c r="F52" s="8">
        <v>480</v>
      </c>
      <c r="G52" s="9">
        <v>475</v>
      </c>
      <c r="H52" s="7">
        <v>2.5999999999999999E-2</v>
      </c>
      <c r="I52" s="8">
        <v>10</v>
      </c>
      <c r="J52" s="8">
        <v>475</v>
      </c>
      <c r="K52" s="9">
        <v>465</v>
      </c>
      <c r="L52" s="7">
        <v>4.5999999999999999E-2</v>
      </c>
      <c r="M52" s="8">
        <v>20</v>
      </c>
      <c r="N52" s="8">
        <v>455</v>
      </c>
      <c r="O52" s="9">
        <v>455</v>
      </c>
      <c r="P52" s="7">
        <v>5.0387596899224806E-2</v>
      </c>
      <c r="Q52" s="8">
        <v>25</v>
      </c>
      <c r="R52" s="8">
        <v>520</v>
      </c>
      <c r="S52" s="9">
        <v>515</v>
      </c>
      <c r="T52" s="7">
        <v>4.296296296296296E-2</v>
      </c>
      <c r="U52" s="8">
        <v>30</v>
      </c>
      <c r="V52" s="8">
        <v>675</v>
      </c>
      <c r="W52" s="9">
        <v>675</v>
      </c>
      <c r="X52" s="10">
        <v>6.043956043956044E-2</v>
      </c>
      <c r="Y52" s="11">
        <v>35</v>
      </c>
      <c r="Z52" s="11">
        <v>545</v>
      </c>
      <c r="AA52" s="12">
        <v>545</v>
      </c>
      <c r="AB52" s="434"/>
      <c r="AC52" s="10">
        <v>4.0540540540540543E-2</v>
      </c>
      <c r="AD52" s="11">
        <v>20</v>
      </c>
      <c r="AE52" s="11">
        <v>520</v>
      </c>
      <c r="AF52" s="12">
        <v>520</v>
      </c>
    </row>
    <row r="53" spans="2:32" ht="15" hidden="1" thickBot="1">
      <c r="B53" s="746"/>
      <c r="C53" s="1" t="s">
        <v>152</v>
      </c>
      <c r="D53" s="7">
        <v>9.8000000000000004E-2</v>
      </c>
      <c r="E53" s="8">
        <v>160</v>
      </c>
      <c r="F53" s="8">
        <v>1645</v>
      </c>
      <c r="G53" s="9">
        <v>1635</v>
      </c>
      <c r="H53" s="7">
        <v>0.09</v>
      </c>
      <c r="I53" s="8">
        <v>110</v>
      </c>
      <c r="J53" s="8">
        <v>1200</v>
      </c>
      <c r="K53" s="9">
        <v>1200</v>
      </c>
      <c r="L53" s="7">
        <v>0.10199999999999999</v>
      </c>
      <c r="M53" s="8">
        <v>135</v>
      </c>
      <c r="N53" s="8">
        <v>1335</v>
      </c>
      <c r="O53" s="9">
        <v>1335</v>
      </c>
      <c r="P53" s="7">
        <v>0.11198073449729079</v>
      </c>
      <c r="Q53" s="8">
        <v>185</v>
      </c>
      <c r="R53" s="8">
        <v>1665</v>
      </c>
      <c r="S53" s="9">
        <v>1660</v>
      </c>
      <c r="T53" s="7">
        <v>0.12462372065021071</v>
      </c>
      <c r="U53" s="8">
        <v>205</v>
      </c>
      <c r="V53" s="8">
        <v>1660</v>
      </c>
      <c r="W53" s="9">
        <v>1660</v>
      </c>
      <c r="X53" s="10">
        <v>0.11163734776725305</v>
      </c>
      <c r="Y53" s="11">
        <v>165</v>
      </c>
      <c r="Z53" s="11">
        <v>1480</v>
      </c>
      <c r="AA53" s="12">
        <v>1480</v>
      </c>
      <c r="AB53" s="434"/>
      <c r="AC53" s="10">
        <v>0.12462235649546828</v>
      </c>
      <c r="AD53" s="11">
        <v>165</v>
      </c>
      <c r="AE53" s="11">
        <v>1325</v>
      </c>
      <c r="AF53" s="12">
        <v>1325</v>
      </c>
    </row>
    <row r="54" spans="2:32" ht="15" hidden="1" thickBot="1">
      <c r="B54" s="746"/>
      <c r="C54" s="1" t="s">
        <v>153</v>
      </c>
      <c r="D54" s="7">
        <v>0.11700000000000001</v>
      </c>
      <c r="E54" s="8">
        <v>345</v>
      </c>
      <c r="F54" s="8">
        <v>2960</v>
      </c>
      <c r="G54" s="9">
        <v>2945</v>
      </c>
      <c r="H54" s="7">
        <v>0.10299999999999999</v>
      </c>
      <c r="I54" s="8">
        <v>275</v>
      </c>
      <c r="J54" s="8">
        <v>2695</v>
      </c>
      <c r="K54" s="9">
        <v>2680</v>
      </c>
      <c r="L54" s="7">
        <v>0.11899999999999999</v>
      </c>
      <c r="M54" s="8">
        <v>320</v>
      </c>
      <c r="N54" s="8">
        <v>2800</v>
      </c>
      <c r="O54" s="9">
        <v>2710</v>
      </c>
      <c r="P54" s="7">
        <v>0.11773472429210134</v>
      </c>
      <c r="Q54" s="8">
        <v>315</v>
      </c>
      <c r="R54" s="8">
        <v>2845</v>
      </c>
      <c r="S54" s="9">
        <v>2685</v>
      </c>
      <c r="T54" s="7">
        <v>0.13135289906943451</v>
      </c>
      <c r="U54" s="8">
        <v>365</v>
      </c>
      <c r="V54" s="8">
        <v>2930</v>
      </c>
      <c r="W54" s="9">
        <v>2795</v>
      </c>
      <c r="X54" s="10">
        <v>0.13071428571428573</v>
      </c>
      <c r="Y54" s="11">
        <v>365</v>
      </c>
      <c r="Z54" s="11">
        <v>2965</v>
      </c>
      <c r="AA54" s="12">
        <v>2800</v>
      </c>
      <c r="AB54" s="434"/>
      <c r="AC54" s="10">
        <v>0.13345259391771019</v>
      </c>
      <c r="AD54" s="11">
        <v>375</v>
      </c>
      <c r="AE54" s="11">
        <v>2935</v>
      </c>
      <c r="AF54" s="12">
        <v>2795</v>
      </c>
    </row>
    <row r="55" spans="2:32" ht="15" hidden="1" thickBot="1">
      <c r="B55" s="747"/>
      <c r="C55" s="1" t="s">
        <v>154</v>
      </c>
      <c r="D55" s="7">
        <v>0.23699999999999999</v>
      </c>
      <c r="E55" s="8">
        <v>1120</v>
      </c>
      <c r="F55" s="8">
        <v>4760</v>
      </c>
      <c r="G55" s="9">
        <v>4740</v>
      </c>
      <c r="H55" s="7">
        <v>0.251</v>
      </c>
      <c r="I55" s="8">
        <v>1115</v>
      </c>
      <c r="J55" s="8">
        <v>4460</v>
      </c>
      <c r="K55" s="9">
        <v>4445</v>
      </c>
      <c r="L55" s="7">
        <v>0.23699999999999999</v>
      </c>
      <c r="M55" s="8">
        <v>1055</v>
      </c>
      <c r="N55" s="8">
        <v>4480</v>
      </c>
      <c r="O55" s="9">
        <v>4450</v>
      </c>
      <c r="P55" s="7">
        <v>0.25084745762711863</v>
      </c>
      <c r="Q55" s="8">
        <v>1110</v>
      </c>
      <c r="R55" s="8">
        <v>4435</v>
      </c>
      <c r="S55" s="9">
        <v>4425</v>
      </c>
      <c r="T55" s="7">
        <v>0.26868008948545863</v>
      </c>
      <c r="U55" s="8">
        <v>1200</v>
      </c>
      <c r="V55" s="8">
        <v>4515</v>
      </c>
      <c r="W55" s="9">
        <v>4470</v>
      </c>
      <c r="X55" s="10">
        <v>0.26387124099957643</v>
      </c>
      <c r="Y55" s="11">
        <v>1245</v>
      </c>
      <c r="Z55" s="11">
        <v>4765</v>
      </c>
      <c r="AA55" s="12">
        <v>4720</v>
      </c>
      <c r="AB55" s="434"/>
      <c r="AC55" s="10">
        <v>0.27474346242965908</v>
      </c>
      <c r="AD55" s="11">
        <v>830</v>
      </c>
      <c r="AE55" s="11">
        <v>3060</v>
      </c>
      <c r="AF55" s="12">
        <v>3020</v>
      </c>
    </row>
    <row r="56" spans="2:32" ht="15.6" hidden="1" thickTop="1" thickBot="1">
      <c r="B56" s="20" t="s">
        <v>202</v>
      </c>
      <c r="C56" s="13" t="s">
        <v>155</v>
      </c>
      <c r="D56" s="14">
        <v>0.11799999999999999</v>
      </c>
      <c r="E56" s="15">
        <v>3865</v>
      </c>
      <c r="F56" s="15">
        <v>32950</v>
      </c>
      <c r="G56" s="16">
        <v>32835</v>
      </c>
      <c r="H56" s="14">
        <v>0.121</v>
      </c>
      <c r="I56" s="15">
        <v>3845</v>
      </c>
      <c r="J56" s="15">
        <v>31860</v>
      </c>
      <c r="K56" s="16">
        <v>31770</v>
      </c>
      <c r="L56" s="14">
        <v>0.123</v>
      </c>
      <c r="M56" s="15">
        <v>3960</v>
      </c>
      <c r="N56" s="15">
        <v>32275</v>
      </c>
      <c r="O56" s="16">
        <v>32085</v>
      </c>
      <c r="P56" s="14">
        <v>0.12871439568899154</v>
      </c>
      <c r="Q56" s="15">
        <v>4180</v>
      </c>
      <c r="R56" s="15">
        <v>32735</v>
      </c>
      <c r="S56" s="16">
        <v>32475</v>
      </c>
      <c r="T56" s="412">
        <v>0.13223293197425554</v>
      </c>
      <c r="U56" s="413">
        <v>4295</v>
      </c>
      <c r="V56" s="413">
        <v>32685</v>
      </c>
      <c r="W56" s="414">
        <v>32475</v>
      </c>
      <c r="X56" s="415">
        <v>0.13736280349529828</v>
      </c>
      <c r="Y56" s="416">
        <v>4545</v>
      </c>
      <c r="Z56" s="416">
        <v>33375</v>
      </c>
      <c r="AA56" s="417">
        <v>33075</v>
      </c>
      <c r="AB56" s="435"/>
      <c r="AC56" s="69">
        <v>0.13204817655766385</v>
      </c>
      <c r="AD56" s="70">
        <v>3925</v>
      </c>
      <c r="AE56" s="70">
        <v>29940</v>
      </c>
      <c r="AF56" s="70">
        <v>29725</v>
      </c>
    </row>
    <row r="57" spans="2:32" ht="15" hidden="1" thickBot="1">
      <c r="X57" s="54"/>
      <c r="Y57" s="54"/>
      <c r="Z57" s="54"/>
      <c r="AA57" s="54"/>
      <c r="AB57" s="54"/>
      <c r="AC57" s="54"/>
      <c r="AD57" s="54"/>
      <c r="AE57" s="54"/>
      <c r="AF57" s="54"/>
    </row>
    <row r="58" spans="2:32" ht="15" hidden="1" thickBot="1">
      <c r="X58" s="54"/>
      <c r="Y58" s="54"/>
      <c r="Z58" s="54"/>
      <c r="AA58" s="54"/>
      <c r="AB58" s="54"/>
      <c r="AC58" s="54"/>
      <c r="AD58" s="54"/>
      <c r="AE58" s="54"/>
      <c r="AF58" s="54"/>
    </row>
    <row r="59" spans="2:32" ht="15" hidden="1" thickBot="1">
      <c r="B59" s="2" t="s">
        <v>206</v>
      </c>
      <c r="X59" s="54"/>
      <c r="Y59" s="54"/>
      <c r="Z59" s="54"/>
      <c r="AA59" s="54"/>
      <c r="AB59" s="54"/>
      <c r="AC59" s="54"/>
      <c r="AD59" s="54"/>
      <c r="AE59" s="54"/>
      <c r="AF59" s="54"/>
    </row>
    <row r="60" spans="2:32" ht="15" hidden="1" thickBot="1">
      <c r="B60" s="2"/>
      <c r="X60" s="54"/>
      <c r="Y60" s="54"/>
      <c r="Z60" s="54"/>
      <c r="AA60" s="54"/>
      <c r="AB60" s="54"/>
      <c r="AC60" s="54"/>
      <c r="AD60" s="54"/>
      <c r="AE60" s="54"/>
      <c r="AF60" s="54"/>
    </row>
    <row r="61" spans="2:32" ht="16.899999999999999" hidden="1" thickTop="1" thickBot="1">
      <c r="B61" s="21"/>
      <c r="D61" s="741" t="s">
        <v>89</v>
      </c>
      <c r="E61" s="741"/>
      <c r="F61" s="741"/>
      <c r="G61" s="741"/>
      <c r="H61" s="741" t="s">
        <v>90</v>
      </c>
      <c r="I61" s="741"/>
      <c r="J61" s="741"/>
      <c r="K61" s="741"/>
      <c r="L61" s="741" t="s">
        <v>91</v>
      </c>
      <c r="M61" s="741"/>
      <c r="N61" s="741"/>
      <c r="O61" s="741"/>
      <c r="P61" s="741" t="s">
        <v>92</v>
      </c>
      <c r="Q61" s="741"/>
      <c r="R61" s="741"/>
      <c r="S61" s="741"/>
      <c r="T61" s="741" t="s">
        <v>93</v>
      </c>
      <c r="U61" s="741"/>
      <c r="V61" s="741"/>
      <c r="W61" s="741"/>
      <c r="X61" s="744" t="s">
        <v>94</v>
      </c>
      <c r="Y61" s="744"/>
      <c r="Z61" s="744"/>
      <c r="AA61" s="744"/>
      <c r="AB61" s="436"/>
      <c r="AC61" s="741" t="s">
        <v>95</v>
      </c>
      <c r="AD61" s="741"/>
      <c r="AE61" s="741"/>
      <c r="AF61" s="741"/>
    </row>
    <row r="62" spans="2:32" ht="73.150000000000006" hidden="1" thickTop="1" thickBot="1">
      <c r="B62" s="745" t="s">
        <v>207</v>
      </c>
      <c r="C62" s="68"/>
      <c r="D62" s="31" t="s">
        <v>107</v>
      </c>
      <c r="E62" s="32" t="s">
        <v>108</v>
      </c>
      <c r="F62" s="32" t="s">
        <v>199</v>
      </c>
      <c r="G62" s="33" t="s">
        <v>110</v>
      </c>
      <c r="H62" s="31" t="s">
        <v>107</v>
      </c>
      <c r="I62" s="32" t="s">
        <v>108</v>
      </c>
      <c r="J62" s="32" t="s">
        <v>199</v>
      </c>
      <c r="K62" s="33" t="s">
        <v>110</v>
      </c>
      <c r="L62" s="31" t="s">
        <v>107</v>
      </c>
      <c r="M62" s="32" t="s">
        <v>108</v>
      </c>
      <c r="N62" s="32" t="s">
        <v>199</v>
      </c>
      <c r="O62" s="33" t="s">
        <v>110</v>
      </c>
      <c r="P62" s="31" t="s">
        <v>107</v>
      </c>
      <c r="Q62" s="32" t="s">
        <v>108</v>
      </c>
      <c r="R62" s="32" t="s">
        <v>199</v>
      </c>
      <c r="S62" s="33" t="s">
        <v>110</v>
      </c>
      <c r="T62" s="31" t="s">
        <v>107</v>
      </c>
      <c r="U62" s="32" t="s">
        <v>108</v>
      </c>
      <c r="V62" s="32" t="s">
        <v>199</v>
      </c>
      <c r="W62" s="33" t="s">
        <v>110</v>
      </c>
      <c r="X62" s="82" t="s">
        <v>107</v>
      </c>
      <c r="Y62" s="83" t="s">
        <v>108</v>
      </c>
      <c r="Z62" s="83" t="s">
        <v>199</v>
      </c>
      <c r="AA62" s="84" t="s">
        <v>110</v>
      </c>
      <c r="AB62" s="437"/>
      <c r="AC62" s="82" t="s">
        <v>107</v>
      </c>
      <c r="AD62" s="83" t="s">
        <v>108</v>
      </c>
      <c r="AE62" s="83" t="s">
        <v>199</v>
      </c>
      <c r="AF62" s="84" t="s">
        <v>110</v>
      </c>
    </row>
    <row r="63" spans="2:32" ht="15.6" hidden="1" thickTop="1" thickBot="1">
      <c r="B63" s="746"/>
      <c r="C63" s="22" t="s">
        <v>136</v>
      </c>
      <c r="D63" s="7">
        <v>0.03</v>
      </c>
      <c r="E63" s="23">
        <v>40</v>
      </c>
      <c r="F63" s="8">
        <v>1310</v>
      </c>
      <c r="G63" s="9">
        <v>1305</v>
      </c>
      <c r="H63" s="7">
        <v>2.9000000000000001E-2</v>
      </c>
      <c r="I63" s="23">
        <v>35</v>
      </c>
      <c r="J63" s="8">
        <v>1230</v>
      </c>
      <c r="K63" s="9">
        <v>1220</v>
      </c>
      <c r="L63" s="7">
        <v>0.03</v>
      </c>
      <c r="M63" s="23">
        <v>45</v>
      </c>
      <c r="N63" s="8">
        <v>1445</v>
      </c>
      <c r="O63" s="9">
        <v>1445</v>
      </c>
      <c r="P63" s="7">
        <v>3.6453201970443348E-2</v>
      </c>
      <c r="Q63" s="23">
        <v>35</v>
      </c>
      <c r="R63" s="8">
        <v>1015</v>
      </c>
      <c r="S63" s="9">
        <v>1015</v>
      </c>
      <c r="T63" s="65">
        <v>2.9702970297029702E-2</v>
      </c>
      <c r="U63" s="8">
        <v>35</v>
      </c>
      <c r="V63" s="23">
        <v>1110</v>
      </c>
      <c r="W63" s="23">
        <v>1110</v>
      </c>
      <c r="X63" s="393">
        <v>3.3759124087591241E-2</v>
      </c>
      <c r="Y63" s="394">
        <v>35</v>
      </c>
      <c r="Z63" s="394">
        <v>1095</v>
      </c>
      <c r="AA63" s="395">
        <v>1090</v>
      </c>
      <c r="AB63" s="438"/>
      <c r="AC63" s="393">
        <v>3.5909445745511318E-2</v>
      </c>
      <c r="AD63" s="394">
        <v>45</v>
      </c>
      <c r="AE63" s="394">
        <v>1285</v>
      </c>
      <c r="AF63" s="395">
        <v>1280</v>
      </c>
    </row>
    <row r="64" spans="2:32" ht="15" hidden="1" thickBot="1">
      <c r="B64" s="746"/>
      <c r="C64" s="18" t="s">
        <v>137</v>
      </c>
      <c r="D64" s="7">
        <v>0.126</v>
      </c>
      <c r="E64" s="8">
        <v>95</v>
      </c>
      <c r="F64" s="8">
        <v>755</v>
      </c>
      <c r="G64" s="9">
        <v>755</v>
      </c>
      <c r="H64" s="7">
        <v>0.14299999999999999</v>
      </c>
      <c r="I64" s="8">
        <v>115</v>
      </c>
      <c r="J64" s="8">
        <v>800</v>
      </c>
      <c r="K64" s="9">
        <v>800</v>
      </c>
      <c r="L64" s="7">
        <v>0.128</v>
      </c>
      <c r="M64" s="8">
        <v>95</v>
      </c>
      <c r="N64" s="8">
        <v>730</v>
      </c>
      <c r="O64" s="9">
        <v>730</v>
      </c>
      <c r="P64" s="7">
        <v>0.12023460410557185</v>
      </c>
      <c r="Q64" s="8">
        <v>80</v>
      </c>
      <c r="R64" s="8">
        <v>685</v>
      </c>
      <c r="S64" s="9">
        <v>680</v>
      </c>
      <c r="T64" s="7">
        <v>0.15193798449612403</v>
      </c>
      <c r="U64" s="8">
        <v>100</v>
      </c>
      <c r="V64" s="8">
        <v>645</v>
      </c>
      <c r="W64" s="8">
        <v>645</v>
      </c>
      <c r="X64" s="396">
        <v>0.16445182724252491</v>
      </c>
      <c r="Y64" s="8">
        <v>100</v>
      </c>
      <c r="Z64" s="8">
        <v>600</v>
      </c>
      <c r="AA64" s="397">
        <v>600</v>
      </c>
      <c r="AB64" s="432"/>
      <c r="AC64" s="396">
        <v>0.13919999999999999</v>
      </c>
      <c r="AD64" s="8">
        <v>85</v>
      </c>
      <c r="AE64" s="8">
        <v>625</v>
      </c>
      <c r="AF64" s="397">
        <v>625</v>
      </c>
    </row>
    <row r="65" spans="2:32" ht="15" hidden="1" thickBot="1">
      <c r="B65" s="746"/>
      <c r="C65" s="18" t="s">
        <v>138</v>
      </c>
      <c r="D65" s="7">
        <v>8.3000000000000004E-2</v>
      </c>
      <c r="E65" s="8">
        <v>125</v>
      </c>
      <c r="F65" s="8">
        <v>1515</v>
      </c>
      <c r="G65" s="9">
        <v>1515</v>
      </c>
      <c r="H65" s="7">
        <v>8.7999999999999995E-2</v>
      </c>
      <c r="I65" s="8">
        <v>125</v>
      </c>
      <c r="J65" s="8">
        <v>1420</v>
      </c>
      <c r="K65" s="9">
        <v>1415</v>
      </c>
      <c r="L65" s="7">
        <v>0.09</v>
      </c>
      <c r="M65" s="8">
        <v>115</v>
      </c>
      <c r="N65" s="8">
        <v>1275</v>
      </c>
      <c r="O65" s="9">
        <v>1275</v>
      </c>
      <c r="P65" s="7">
        <v>0.12081911262798635</v>
      </c>
      <c r="Q65" s="8">
        <v>175</v>
      </c>
      <c r="R65" s="8">
        <v>1465</v>
      </c>
      <c r="S65" s="9">
        <v>1465</v>
      </c>
      <c r="T65" s="7">
        <v>0.12191780821917808</v>
      </c>
      <c r="U65" s="8">
        <v>180</v>
      </c>
      <c r="V65" s="8">
        <v>1460</v>
      </c>
      <c r="W65" s="8">
        <v>1460</v>
      </c>
      <c r="X65" s="396">
        <v>0.12533692722371967</v>
      </c>
      <c r="Y65" s="8">
        <v>185</v>
      </c>
      <c r="Z65" s="8">
        <v>1485</v>
      </c>
      <c r="AA65" s="397">
        <v>1485</v>
      </c>
      <c r="AB65" s="432"/>
      <c r="AC65" s="396">
        <v>0.14268142681426815</v>
      </c>
      <c r="AD65" s="8">
        <v>230</v>
      </c>
      <c r="AE65" s="8">
        <v>1625</v>
      </c>
      <c r="AF65" s="397">
        <v>1625</v>
      </c>
    </row>
    <row r="66" spans="2:32" ht="15" hidden="1" thickBot="1">
      <c r="B66" s="746"/>
      <c r="C66" s="18" t="s">
        <v>139</v>
      </c>
      <c r="D66" s="7">
        <v>9.8000000000000004E-2</v>
      </c>
      <c r="E66" s="8">
        <v>165</v>
      </c>
      <c r="F66" s="8">
        <v>1665</v>
      </c>
      <c r="G66" s="9">
        <v>1660</v>
      </c>
      <c r="H66" s="7">
        <v>9.9000000000000005E-2</v>
      </c>
      <c r="I66" s="8">
        <v>170</v>
      </c>
      <c r="J66" s="8">
        <v>1725</v>
      </c>
      <c r="K66" s="9">
        <v>1720</v>
      </c>
      <c r="L66" s="7">
        <v>9.4E-2</v>
      </c>
      <c r="M66" s="8">
        <v>155</v>
      </c>
      <c r="N66" s="8">
        <v>1635</v>
      </c>
      <c r="O66" s="9">
        <v>1635</v>
      </c>
      <c r="P66" s="7">
        <v>0.11294261294261294</v>
      </c>
      <c r="Q66" s="8">
        <v>185</v>
      </c>
      <c r="R66" s="8">
        <v>1640</v>
      </c>
      <c r="S66" s="9">
        <v>1640</v>
      </c>
      <c r="T66" s="7">
        <v>9.3768200349446704E-2</v>
      </c>
      <c r="U66" s="8">
        <v>160</v>
      </c>
      <c r="V66" s="8">
        <v>1730</v>
      </c>
      <c r="W66" s="8">
        <v>1715</v>
      </c>
      <c r="X66" s="396">
        <v>9.8152424942263283E-2</v>
      </c>
      <c r="Y66" s="8">
        <v>170</v>
      </c>
      <c r="Z66" s="8">
        <v>1730</v>
      </c>
      <c r="AA66" s="397">
        <v>1715</v>
      </c>
      <c r="AB66" s="432"/>
      <c r="AC66" s="396">
        <v>0.10064365125804564</v>
      </c>
      <c r="AD66" s="8">
        <v>170</v>
      </c>
      <c r="AE66" s="8">
        <v>1715</v>
      </c>
      <c r="AF66" s="397">
        <v>1710</v>
      </c>
    </row>
    <row r="67" spans="2:32" ht="15" hidden="1" thickBot="1">
      <c r="B67" s="746"/>
      <c r="C67" s="18" t="s">
        <v>140</v>
      </c>
      <c r="D67" s="7">
        <v>3.2000000000000001E-2</v>
      </c>
      <c r="E67" s="8">
        <v>55</v>
      </c>
      <c r="F67" s="8">
        <v>1650</v>
      </c>
      <c r="G67" s="9">
        <v>1640</v>
      </c>
      <c r="H67" s="7">
        <v>4.2999999999999997E-2</v>
      </c>
      <c r="I67" s="8">
        <v>70</v>
      </c>
      <c r="J67" s="8">
        <v>1675</v>
      </c>
      <c r="K67" s="9">
        <v>1670</v>
      </c>
      <c r="L67" s="7">
        <v>0.04</v>
      </c>
      <c r="M67" s="8">
        <v>65</v>
      </c>
      <c r="N67" s="8">
        <v>1655</v>
      </c>
      <c r="O67" s="9">
        <v>1655</v>
      </c>
      <c r="P67" s="7">
        <v>4.5276690888764674E-2</v>
      </c>
      <c r="Q67" s="8">
        <v>80</v>
      </c>
      <c r="R67" s="8">
        <v>1795</v>
      </c>
      <c r="S67" s="9">
        <v>1790</v>
      </c>
      <c r="T67" s="7">
        <v>4.9404761904761903E-2</v>
      </c>
      <c r="U67" s="8">
        <v>85</v>
      </c>
      <c r="V67" s="8">
        <v>1680</v>
      </c>
      <c r="W67" s="8">
        <v>1680</v>
      </c>
      <c r="X67" s="396">
        <v>5.4307116104868915E-2</v>
      </c>
      <c r="Y67" s="8">
        <v>85</v>
      </c>
      <c r="Z67" s="8">
        <v>1600</v>
      </c>
      <c r="AA67" s="397">
        <v>1600</v>
      </c>
      <c r="AB67" s="432"/>
      <c r="AC67" s="396">
        <v>5.7988895743368289E-2</v>
      </c>
      <c r="AD67" s="8">
        <v>95</v>
      </c>
      <c r="AE67" s="8">
        <v>1620</v>
      </c>
      <c r="AF67" s="397">
        <v>1620</v>
      </c>
    </row>
    <row r="68" spans="2:32" ht="15" hidden="1" thickBot="1">
      <c r="B68" s="746"/>
      <c r="C68" s="18" t="s">
        <v>141</v>
      </c>
      <c r="D68" s="7">
        <v>0.188</v>
      </c>
      <c r="E68" s="8">
        <v>395</v>
      </c>
      <c r="F68" s="8">
        <v>2095</v>
      </c>
      <c r="G68" s="9">
        <v>2095</v>
      </c>
      <c r="H68" s="7">
        <v>0.192</v>
      </c>
      <c r="I68" s="8">
        <v>460</v>
      </c>
      <c r="J68" s="8">
        <v>2395</v>
      </c>
      <c r="K68" s="9">
        <v>2390</v>
      </c>
      <c r="L68" s="7">
        <v>0.20899999999999999</v>
      </c>
      <c r="M68" s="8">
        <v>520</v>
      </c>
      <c r="N68" s="8">
        <v>2500</v>
      </c>
      <c r="O68" s="9">
        <v>2500</v>
      </c>
      <c r="P68" s="7">
        <v>0.2070063694267516</v>
      </c>
      <c r="Q68" s="8">
        <v>520</v>
      </c>
      <c r="R68" s="8">
        <v>2515</v>
      </c>
      <c r="S68" s="9">
        <v>2510</v>
      </c>
      <c r="T68" s="7">
        <v>0.21064726158559938</v>
      </c>
      <c r="U68" s="8">
        <v>550</v>
      </c>
      <c r="V68" s="8">
        <v>2610</v>
      </c>
      <c r="W68" s="8">
        <v>2610</v>
      </c>
      <c r="X68" s="396">
        <v>0.2241900647948164</v>
      </c>
      <c r="Y68" s="8">
        <v>520</v>
      </c>
      <c r="Z68" s="8">
        <v>2315</v>
      </c>
      <c r="AA68" s="397">
        <v>2315</v>
      </c>
      <c r="AB68" s="432"/>
      <c r="AC68" s="396">
        <v>0.21676300578034682</v>
      </c>
      <c r="AD68" s="8">
        <v>525</v>
      </c>
      <c r="AE68" s="8">
        <v>2420</v>
      </c>
      <c r="AF68" s="397">
        <v>2420</v>
      </c>
    </row>
    <row r="69" spans="2:32" ht="15" hidden="1" thickBot="1">
      <c r="B69" s="746"/>
      <c r="C69" s="18" t="s">
        <v>142</v>
      </c>
      <c r="D69" s="7">
        <v>8.5000000000000006E-2</v>
      </c>
      <c r="E69" s="8">
        <v>10</v>
      </c>
      <c r="F69" s="8">
        <v>130</v>
      </c>
      <c r="G69" s="9">
        <v>130</v>
      </c>
      <c r="H69" s="7">
        <v>6.4000000000000001E-2</v>
      </c>
      <c r="I69" s="8">
        <v>10</v>
      </c>
      <c r="J69" s="8">
        <v>160</v>
      </c>
      <c r="K69" s="9">
        <v>155</v>
      </c>
      <c r="L69" s="7">
        <v>8.2000000000000003E-2</v>
      </c>
      <c r="M69" s="8">
        <v>15</v>
      </c>
      <c r="N69" s="8">
        <v>160</v>
      </c>
      <c r="O69" s="9">
        <v>160</v>
      </c>
      <c r="P69" s="7">
        <v>0.10967741935483871</v>
      </c>
      <c r="Q69" s="8">
        <v>15</v>
      </c>
      <c r="R69" s="8">
        <v>155</v>
      </c>
      <c r="S69" s="9">
        <v>155</v>
      </c>
      <c r="T69" s="7">
        <v>0.19318181818181818</v>
      </c>
      <c r="U69" s="8">
        <v>35</v>
      </c>
      <c r="V69" s="8">
        <v>175</v>
      </c>
      <c r="W69" s="8">
        <v>175</v>
      </c>
      <c r="X69" s="396">
        <v>0.19310344827586207</v>
      </c>
      <c r="Y69" s="8">
        <v>30</v>
      </c>
      <c r="Z69" s="8">
        <v>145</v>
      </c>
      <c r="AA69" s="397">
        <v>145</v>
      </c>
      <c r="AB69" s="432"/>
      <c r="AC69" s="396">
        <v>0.1497005988023952</v>
      </c>
      <c r="AD69" s="8">
        <v>25</v>
      </c>
      <c r="AE69" s="8">
        <v>165</v>
      </c>
      <c r="AF69" s="397">
        <v>165</v>
      </c>
    </row>
    <row r="70" spans="2:32" ht="15" hidden="1" thickBot="1">
      <c r="B70" s="746"/>
      <c r="C70" s="18" t="s">
        <v>143</v>
      </c>
      <c r="D70" s="7">
        <v>0.09</v>
      </c>
      <c r="E70" s="8">
        <v>220</v>
      </c>
      <c r="F70" s="8">
        <v>2435</v>
      </c>
      <c r="G70" s="9">
        <v>2425</v>
      </c>
      <c r="H70" s="7">
        <v>9.1999999999999998E-2</v>
      </c>
      <c r="I70" s="8">
        <v>205</v>
      </c>
      <c r="J70" s="8">
        <v>2235</v>
      </c>
      <c r="K70" s="9">
        <v>2230</v>
      </c>
      <c r="L70" s="7">
        <v>9.1999999999999998E-2</v>
      </c>
      <c r="M70" s="8">
        <v>205</v>
      </c>
      <c r="N70" s="8">
        <v>2245</v>
      </c>
      <c r="O70" s="9">
        <v>2225</v>
      </c>
      <c r="P70" s="7">
        <v>0.11357813834329633</v>
      </c>
      <c r="Q70" s="8">
        <v>265</v>
      </c>
      <c r="R70" s="8">
        <v>2380</v>
      </c>
      <c r="S70" s="9">
        <v>2340</v>
      </c>
      <c r="T70" s="7">
        <v>0.10710987996306556</v>
      </c>
      <c r="U70" s="8">
        <v>230</v>
      </c>
      <c r="V70" s="8">
        <v>2180</v>
      </c>
      <c r="W70" s="8">
        <v>2165</v>
      </c>
      <c r="X70" s="396">
        <v>0.10221835580687255</v>
      </c>
      <c r="Y70" s="8">
        <v>235</v>
      </c>
      <c r="Z70" s="8">
        <v>2300</v>
      </c>
      <c r="AA70" s="397">
        <v>2270</v>
      </c>
      <c r="AB70" s="432"/>
      <c r="AC70" s="396">
        <v>9.9710384774513855E-2</v>
      </c>
      <c r="AD70" s="8">
        <v>240</v>
      </c>
      <c r="AE70" s="8">
        <v>2430</v>
      </c>
      <c r="AF70" s="397">
        <v>2415</v>
      </c>
    </row>
    <row r="71" spans="2:32" ht="15" hidden="1" thickBot="1">
      <c r="B71" s="746"/>
      <c r="C71" s="18" t="s">
        <v>144</v>
      </c>
      <c r="D71" s="7">
        <v>9.4E-2</v>
      </c>
      <c r="E71" s="8">
        <v>70</v>
      </c>
      <c r="F71" s="8">
        <v>735</v>
      </c>
      <c r="G71" s="9">
        <v>735</v>
      </c>
      <c r="H71" s="7">
        <v>7.3999999999999996E-2</v>
      </c>
      <c r="I71" s="8">
        <v>55</v>
      </c>
      <c r="J71" s="8">
        <v>760</v>
      </c>
      <c r="K71" s="9">
        <v>760</v>
      </c>
      <c r="L71" s="7">
        <v>8.1000000000000003E-2</v>
      </c>
      <c r="M71" s="8">
        <v>65</v>
      </c>
      <c r="N71" s="8">
        <v>830</v>
      </c>
      <c r="O71" s="9">
        <v>830</v>
      </c>
      <c r="P71" s="7">
        <v>6.513026052104208E-2</v>
      </c>
      <c r="Q71" s="8">
        <v>65</v>
      </c>
      <c r="R71" s="8">
        <v>1000</v>
      </c>
      <c r="S71" s="9">
        <v>1000</v>
      </c>
      <c r="T71" s="7">
        <v>8.7640449438202248E-2</v>
      </c>
      <c r="U71" s="8">
        <v>80</v>
      </c>
      <c r="V71" s="8">
        <v>890</v>
      </c>
      <c r="W71" s="8">
        <v>890</v>
      </c>
      <c r="X71" s="396">
        <v>9.8987626546681667E-2</v>
      </c>
      <c r="Y71" s="8">
        <v>90</v>
      </c>
      <c r="Z71" s="8">
        <v>890</v>
      </c>
      <c r="AA71" s="397">
        <v>885</v>
      </c>
      <c r="AB71" s="432"/>
      <c r="AC71" s="396">
        <v>8.4607543323139647E-2</v>
      </c>
      <c r="AD71" s="8">
        <v>85</v>
      </c>
      <c r="AE71" s="8">
        <v>990</v>
      </c>
      <c r="AF71" s="397">
        <v>980</v>
      </c>
    </row>
    <row r="72" spans="2:32" ht="15" hidden="1" thickBot="1">
      <c r="B72" s="746"/>
      <c r="C72" s="18" t="s">
        <v>145</v>
      </c>
      <c r="D72" s="7">
        <v>0.06</v>
      </c>
      <c r="E72" s="8">
        <v>25</v>
      </c>
      <c r="F72" s="8">
        <v>385</v>
      </c>
      <c r="G72" s="9">
        <v>380</v>
      </c>
      <c r="H72" s="7">
        <v>9.1999999999999998E-2</v>
      </c>
      <c r="I72" s="8">
        <v>45</v>
      </c>
      <c r="J72" s="8">
        <v>490</v>
      </c>
      <c r="K72" s="9">
        <v>485</v>
      </c>
      <c r="L72" s="7">
        <v>9.8000000000000004E-2</v>
      </c>
      <c r="M72" s="8">
        <v>50</v>
      </c>
      <c r="N72" s="8">
        <v>530</v>
      </c>
      <c r="O72" s="9">
        <v>530</v>
      </c>
      <c r="P72" s="7">
        <v>0.10218978102189781</v>
      </c>
      <c r="Q72" s="8">
        <v>55</v>
      </c>
      <c r="R72" s="8">
        <v>550</v>
      </c>
      <c r="S72" s="9">
        <v>550</v>
      </c>
      <c r="T72" s="7">
        <v>6.3197026022304828E-2</v>
      </c>
      <c r="U72" s="8">
        <v>35</v>
      </c>
      <c r="V72" s="8">
        <v>540</v>
      </c>
      <c r="W72" s="8">
        <v>540</v>
      </c>
      <c r="X72" s="396">
        <v>7.4675324675324672E-2</v>
      </c>
      <c r="Y72" s="8">
        <v>45</v>
      </c>
      <c r="Z72" s="8">
        <v>615</v>
      </c>
      <c r="AA72" s="397">
        <v>615</v>
      </c>
      <c r="AB72" s="432"/>
      <c r="AC72" s="396">
        <v>0.10367892976588629</v>
      </c>
      <c r="AD72" s="8">
        <v>60</v>
      </c>
      <c r="AE72" s="8">
        <v>600</v>
      </c>
      <c r="AF72" s="397">
        <v>600</v>
      </c>
    </row>
    <row r="73" spans="2:32" ht="15" hidden="1" thickBot="1">
      <c r="B73" s="746"/>
      <c r="C73" s="18" t="s">
        <v>147</v>
      </c>
      <c r="D73" s="7">
        <v>9.7000000000000003E-2</v>
      </c>
      <c r="E73" s="8">
        <v>40</v>
      </c>
      <c r="F73" s="8">
        <v>425</v>
      </c>
      <c r="G73" s="9">
        <v>420</v>
      </c>
      <c r="H73" s="7">
        <v>8.5999999999999993E-2</v>
      </c>
      <c r="I73" s="8">
        <v>45</v>
      </c>
      <c r="J73" s="8">
        <v>500</v>
      </c>
      <c r="K73" s="9">
        <v>500</v>
      </c>
      <c r="L73" s="7">
        <v>0.115</v>
      </c>
      <c r="M73" s="8">
        <v>60</v>
      </c>
      <c r="N73" s="8">
        <v>540</v>
      </c>
      <c r="O73" s="9">
        <v>540</v>
      </c>
      <c r="P73" s="7">
        <v>0.11162790697674418</v>
      </c>
      <c r="Q73" s="8">
        <v>50</v>
      </c>
      <c r="R73" s="8">
        <v>430</v>
      </c>
      <c r="S73" s="9">
        <v>430</v>
      </c>
      <c r="T73" s="7">
        <v>6.6252587991718431E-2</v>
      </c>
      <c r="U73" s="8">
        <v>30</v>
      </c>
      <c r="V73" s="8">
        <v>485</v>
      </c>
      <c r="W73" s="8">
        <v>485</v>
      </c>
      <c r="X73" s="396">
        <v>0.10588235294117647</v>
      </c>
      <c r="Y73" s="8">
        <v>55</v>
      </c>
      <c r="Z73" s="8">
        <v>510</v>
      </c>
      <c r="AA73" s="397">
        <v>510</v>
      </c>
      <c r="AB73" s="432"/>
      <c r="AC73" s="396">
        <v>0.10071942446043165</v>
      </c>
      <c r="AD73" s="8">
        <v>55</v>
      </c>
      <c r="AE73" s="8">
        <v>555</v>
      </c>
      <c r="AF73" s="397">
        <v>555</v>
      </c>
    </row>
    <row r="74" spans="2:32" ht="15" hidden="1" thickBot="1">
      <c r="B74" s="746"/>
      <c r="C74" s="18" t="s">
        <v>148</v>
      </c>
      <c r="D74" s="7">
        <v>4.7E-2</v>
      </c>
      <c r="E74" s="8">
        <v>65</v>
      </c>
      <c r="F74" s="8">
        <v>1430</v>
      </c>
      <c r="G74" s="9">
        <v>1430</v>
      </c>
      <c r="H74" s="7">
        <v>4.9000000000000002E-2</v>
      </c>
      <c r="I74" s="8">
        <v>70</v>
      </c>
      <c r="J74" s="8">
        <v>1465</v>
      </c>
      <c r="K74" s="9">
        <v>1465</v>
      </c>
      <c r="L74" s="7">
        <v>5.6000000000000001E-2</v>
      </c>
      <c r="M74" s="8">
        <v>90</v>
      </c>
      <c r="N74" s="8">
        <v>1625</v>
      </c>
      <c r="O74" s="9">
        <v>1620</v>
      </c>
      <c r="P74" s="7">
        <v>5.4697554697554697E-2</v>
      </c>
      <c r="Q74" s="8">
        <v>85</v>
      </c>
      <c r="R74" s="8">
        <v>1560</v>
      </c>
      <c r="S74" s="9">
        <v>1555</v>
      </c>
      <c r="T74" s="7">
        <v>4.3563068920676205E-2</v>
      </c>
      <c r="U74" s="8">
        <v>65</v>
      </c>
      <c r="V74" s="8">
        <v>1540</v>
      </c>
      <c r="W74" s="8">
        <v>1540</v>
      </c>
      <c r="X74" s="396">
        <v>5.2858020897357097E-2</v>
      </c>
      <c r="Y74" s="8">
        <v>85</v>
      </c>
      <c r="Z74" s="8">
        <v>1625</v>
      </c>
      <c r="AA74" s="397">
        <v>1625</v>
      </c>
      <c r="AB74" s="432"/>
      <c r="AC74" s="396">
        <v>5.3615960099750622E-2</v>
      </c>
      <c r="AD74" s="8">
        <v>85</v>
      </c>
      <c r="AE74" s="8">
        <v>1605</v>
      </c>
      <c r="AF74" s="397">
        <v>1605</v>
      </c>
    </row>
    <row r="75" spans="2:32" ht="15" hidden="1" thickBot="1">
      <c r="B75" s="746"/>
      <c r="C75" s="18" t="s">
        <v>149</v>
      </c>
      <c r="D75" s="7">
        <v>0.08</v>
      </c>
      <c r="E75" s="8">
        <v>10</v>
      </c>
      <c r="F75" s="8">
        <v>115</v>
      </c>
      <c r="G75" s="9">
        <v>110</v>
      </c>
      <c r="H75" s="7">
        <v>7.0000000000000007E-2</v>
      </c>
      <c r="I75" s="8">
        <v>10</v>
      </c>
      <c r="J75" s="8">
        <v>115</v>
      </c>
      <c r="K75" s="9">
        <v>115</v>
      </c>
      <c r="L75" s="7">
        <v>9.7000000000000003E-2</v>
      </c>
      <c r="M75" s="8">
        <v>10</v>
      </c>
      <c r="N75" s="8">
        <v>125</v>
      </c>
      <c r="O75" s="9">
        <v>125</v>
      </c>
      <c r="P75" s="7">
        <v>6.3157894736842107E-2</v>
      </c>
      <c r="Q75" s="8">
        <v>5</v>
      </c>
      <c r="R75" s="8">
        <v>95</v>
      </c>
      <c r="S75" s="9">
        <v>95</v>
      </c>
      <c r="T75" s="7">
        <v>0.10317460317460317</v>
      </c>
      <c r="U75" s="8">
        <v>15</v>
      </c>
      <c r="V75" s="8">
        <v>125</v>
      </c>
      <c r="W75" s="8">
        <v>125</v>
      </c>
      <c r="X75" s="396">
        <v>0.13600000000000001</v>
      </c>
      <c r="Y75" s="8">
        <v>15</v>
      </c>
      <c r="Z75" s="8">
        <v>125</v>
      </c>
      <c r="AA75" s="397">
        <v>125</v>
      </c>
      <c r="AB75" s="432"/>
      <c r="AC75" s="396">
        <v>0.10909090909090909</v>
      </c>
      <c r="AD75" s="8">
        <v>10</v>
      </c>
      <c r="AE75" s="8">
        <v>110</v>
      </c>
      <c r="AF75" s="397">
        <v>110</v>
      </c>
    </row>
    <row r="76" spans="2:32" ht="15" hidden="1" thickBot="1">
      <c r="B76" s="746"/>
      <c r="C76" s="1" t="s">
        <v>150</v>
      </c>
      <c r="D76" s="7">
        <v>0.1</v>
      </c>
      <c r="E76" s="8">
        <v>15</v>
      </c>
      <c r="F76" s="8">
        <v>160</v>
      </c>
      <c r="G76" s="9">
        <v>160</v>
      </c>
      <c r="H76" s="7">
        <v>5.8000000000000003E-2</v>
      </c>
      <c r="I76" s="8">
        <v>10</v>
      </c>
      <c r="J76" s="8">
        <v>140</v>
      </c>
      <c r="K76" s="9">
        <v>140</v>
      </c>
      <c r="L76" s="7">
        <v>8.3000000000000004E-2</v>
      </c>
      <c r="M76" s="8">
        <v>15</v>
      </c>
      <c r="N76" s="8">
        <v>155</v>
      </c>
      <c r="O76" s="9">
        <v>155</v>
      </c>
      <c r="P76" s="7">
        <v>3.7974683544303799E-2</v>
      </c>
      <c r="Q76" s="8">
        <v>5</v>
      </c>
      <c r="R76" s="8">
        <v>160</v>
      </c>
      <c r="S76" s="9">
        <v>160</v>
      </c>
      <c r="T76" s="7">
        <v>7.0063694267515922E-2</v>
      </c>
      <c r="U76" s="8">
        <v>10</v>
      </c>
      <c r="V76" s="8">
        <v>155</v>
      </c>
      <c r="W76" s="8">
        <v>155</v>
      </c>
      <c r="X76" s="396">
        <v>0.13186813186813187</v>
      </c>
      <c r="Y76" s="8">
        <v>25</v>
      </c>
      <c r="Z76" s="8">
        <v>180</v>
      </c>
      <c r="AA76" s="397">
        <v>180</v>
      </c>
      <c r="AB76" s="432"/>
      <c r="AC76" s="396">
        <v>8.3333333333333329E-2</v>
      </c>
      <c r="AD76" s="8">
        <v>10</v>
      </c>
      <c r="AE76" s="8">
        <v>130</v>
      </c>
      <c r="AF76" s="397">
        <v>130</v>
      </c>
    </row>
    <row r="77" spans="2:32" ht="15" hidden="1" thickBot="1">
      <c r="B77" s="746"/>
      <c r="C77" s="18" t="s">
        <v>151</v>
      </c>
      <c r="D77" s="7">
        <v>0.02</v>
      </c>
      <c r="E77" s="8">
        <v>10</v>
      </c>
      <c r="F77" s="8">
        <v>400</v>
      </c>
      <c r="G77" s="9">
        <v>400</v>
      </c>
      <c r="H77" s="7">
        <v>2.4E-2</v>
      </c>
      <c r="I77" s="8">
        <v>10</v>
      </c>
      <c r="J77" s="8">
        <v>415</v>
      </c>
      <c r="K77" s="9">
        <v>415</v>
      </c>
      <c r="L77" s="7">
        <v>4.1000000000000002E-2</v>
      </c>
      <c r="M77" s="8">
        <v>15</v>
      </c>
      <c r="N77" s="8">
        <v>390</v>
      </c>
      <c r="O77" s="9">
        <v>390</v>
      </c>
      <c r="P77" s="7">
        <v>5.4421768707482991E-2</v>
      </c>
      <c r="Q77" s="8">
        <v>25</v>
      </c>
      <c r="R77" s="8">
        <v>440</v>
      </c>
      <c r="S77" s="9">
        <v>440</v>
      </c>
      <c r="T77" s="7">
        <v>4.4045676998368678E-2</v>
      </c>
      <c r="U77" s="8">
        <v>25</v>
      </c>
      <c r="V77" s="8">
        <v>615</v>
      </c>
      <c r="W77" s="8">
        <v>615</v>
      </c>
      <c r="X77" s="396">
        <v>5.2401746724890827E-2</v>
      </c>
      <c r="Y77" s="8">
        <v>25</v>
      </c>
      <c r="Z77" s="8">
        <v>460</v>
      </c>
      <c r="AA77" s="397">
        <v>460</v>
      </c>
      <c r="AB77" s="432"/>
      <c r="AC77" s="396">
        <v>3.4408602150537634E-2</v>
      </c>
      <c r="AD77" s="8">
        <v>15</v>
      </c>
      <c r="AE77" s="8">
        <v>465</v>
      </c>
      <c r="AF77" s="397">
        <v>465</v>
      </c>
    </row>
    <row r="78" spans="2:32" ht="15" hidden="1" thickBot="1">
      <c r="B78" s="746"/>
      <c r="C78" s="18" t="s">
        <v>152</v>
      </c>
      <c r="D78" s="7">
        <v>9.6000000000000002E-2</v>
      </c>
      <c r="E78" s="8">
        <v>120</v>
      </c>
      <c r="F78" s="8">
        <v>1270</v>
      </c>
      <c r="G78" s="9">
        <v>1265</v>
      </c>
      <c r="H78" s="7">
        <v>0.10100000000000001</v>
      </c>
      <c r="I78" s="8">
        <v>85</v>
      </c>
      <c r="J78" s="8">
        <v>865</v>
      </c>
      <c r="K78" s="9">
        <v>865</v>
      </c>
      <c r="L78" s="7">
        <v>0.10100000000000001</v>
      </c>
      <c r="M78" s="8">
        <v>105</v>
      </c>
      <c r="N78" s="8">
        <v>1040</v>
      </c>
      <c r="O78" s="9">
        <v>1035</v>
      </c>
      <c r="P78" s="7">
        <v>0.10704022988505747</v>
      </c>
      <c r="Q78" s="8">
        <v>150</v>
      </c>
      <c r="R78" s="8">
        <v>1395</v>
      </c>
      <c r="S78" s="9">
        <v>1390</v>
      </c>
      <c r="T78" s="7">
        <v>0.12164179104477611</v>
      </c>
      <c r="U78" s="8">
        <v>165</v>
      </c>
      <c r="V78" s="8">
        <v>1340</v>
      </c>
      <c r="W78" s="8">
        <v>1340</v>
      </c>
      <c r="X78" s="396">
        <v>0.10792580101180438</v>
      </c>
      <c r="Y78" s="8">
        <v>130</v>
      </c>
      <c r="Z78" s="8">
        <v>1185</v>
      </c>
      <c r="AA78" s="397">
        <v>1185</v>
      </c>
      <c r="AB78" s="432"/>
      <c r="AC78" s="396">
        <v>0.1157495256166983</v>
      </c>
      <c r="AD78" s="8">
        <v>120</v>
      </c>
      <c r="AE78" s="8">
        <v>1055</v>
      </c>
      <c r="AF78" s="397">
        <v>1055</v>
      </c>
    </row>
    <row r="79" spans="2:32" ht="15" hidden="1" thickBot="1">
      <c r="B79" s="746"/>
      <c r="C79" s="18" t="s">
        <v>153</v>
      </c>
      <c r="D79" s="7">
        <v>0.109</v>
      </c>
      <c r="E79" s="8">
        <v>245</v>
      </c>
      <c r="F79" s="8">
        <v>2240</v>
      </c>
      <c r="G79" s="9">
        <v>2240</v>
      </c>
      <c r="H79" s="7">
        <v>9.5000000000000001E-2</v>
      </c>
      <c r="I79" s="8">
        <v>195</v>
      </c>
      <c r="J79" s="8">
        <v>2085</v>
      </c>
      <c r="K79" s="9">
        <v>2080</v>
      </c>
      <c r="L79" s="7">
        <v>0.114</v>
      </c>
      <c r="M79" s="8">
        <v>245</v>
      </c>
      <c r="N79" s="8">
        <v>2145</v>
      </c>
      <c r="O79" s="9">
        <v>2140</v>
      </c>
      <c r="P79" s="7">
        <v>0.1081441922563418</v>
      </c>
      <c r="Q79" s="8">
        <v>245</v>
      </c>
      <c r="R79" s="8">
        <v>2255</v>
      </c>
      <c r="S79" s="9">
        <v>2245</v>
      </c>
      <c r="T79" s="7">
        <v>0.1190068493150685</v>
      </c>
      <c r="U79" s="8">
        <v>280</v>
      </c>
      <c r="V79" s="8">
        <v>2360</v>
      </c>
      <c r="W79" s="8">
        <v>2335</v>
      </c>
      <c r="X79" s="396">
        <v>0.12085210979106924</v>
      </c>
      <c r="Y79" s="8">
        <v>295</v>
      </c>
      <c r="Z79" s="8">
        <v>2440</v>
      </c>
      <c r="AA79" s="397">
        <v>2430</v>
      </c>
      <c r="AB79" s="432"/>
      <c r="AC79" s="396">
        <v>0.13048543689320388</v>
      </c>
      <c r="AD79" s="8">
        <v>335</v>
      </c>
      <c r="AE79" s="8">
        <v>2600</v>
      </c>
      <c r="AF79" s="397">
        <v>2575</v>
      </c>
    </row>
    <row r="80" spans="2:32" ht="15" hidden="1" thickBot="1">
      <c r="B80" s="747"/>
      <c r="C80" s="18" t="s">
        <v>154</v>
      </c>
      <c r="D80" s="7">
        <v>0.24399999999999999</v>
      </c>
      <c r="E80" s="8">
        <v>920</v>
      </c>
      <c r="F80" s="8">
        <v>3800</v>
      </c>
      <c r="G80" s="9">
        <v>3785</v>
      </c>
      <c r="H80" s="7">
        <v>0.253</v>
      </c>
      <c r="I80" s="8">
        <v>930</v>
      </c>
      <c r="J80" s="8">
        <v>3685</v>
      </c>
      <c r="K80" s="9">
        <v>3675</v>
      </c>
      <c r="L80" s="7">
        <v>0.24199999999999999</v>
      </c>
      <c r="M80" s="8">
        <v>945</v>
      </c>
      <c r="N80" s="8">
        <v>3935</v>
      </c>
      <c r="O80" s="9">
        <v>3910</v>
      </c>
      <c r="P80" s="7">
        <v>0.25706286586917793</v>
      </c>
      <c r="Q80" s="8">
        <v>1010</v>
      </c>
      <c r="R80" s="8">
        <v>3940</v>
      </c>
      <c r="S80" s="9">
        <v>3930</v>
      </c>
      <c r="T80" s="7">
        <v>0.27158001009591115</v>
      </c>
      <c r="U80" s="8">
        <v>1075</v>
      </c>
      <c r="V80" s="8">
        <v>4005</v>
      </c>
      <c r="W80" s="8">
        <v>3960</v>
      </c>
      <c r="X80" s="396">
        <v>0.26865321445330831</v>
      </c>
      <c r="Y80" s="8">
        <v>1145</v>
      </c>
      <c r="Z80" s="8">
        <v>4260</v>
      </c>
      <c r="AA80" s="397">
        <v>4225</v>
      </c>
      <c r="AB80" s="432"/>
      <c r="AC80" s="418">
        <v>0.285207100591716</v>
      </c>
      <c r="AD80" s="419">
        <v>725</v>
      </c>
      <c r="AE80" s="419">
        <v>2570</v>
      </c>
      <c r="AF80" s="420">
        <v>2535</v>
      </c>
    </row>
    <row r="81" spans="2:32" ht="15.6" thickTop="1" thickBot="1">
      <c r="B81" s="20" t="s">
        <v>202</v>
      </c>
      <c r="C81" s="24" t="s">
        <v>160</v>
      </c>
      <c r="D81" s="25">
        <v>0.11700000000000001</v>
      </c>
      <c r="E81" s="26">
        <v>2620</v>
      </c>
      <c r="F81" s="26">
        <v>22515</v>
      </c>
      <c r="G81" s="27">
        <v>22445</v>
      </c>
      <c r="H81" s="25">
        <v>0.12</v>
      </c>
      <c r="I81" s="26">
        <v>2650</v>
      </c>
      <c r="J81" s="26">
        <v>22145</v>
      </c>
      <c r="K81" s="27">
        <v>22100</v>
      </c>
      <c r="L81" s="25">
        <v>0.123</v>
      </c>
      <c r="M81" s="26">
        <v>2820</v>
      </c>
      <c r="N81" s="26">
        <v>22970</v>
      </c>
      <c r="O81" s="27">
        <v>22890</v>
      </c>
      <c r="P81" s="14">
        <v>0.13061137238135956</v>
      </c>
      <c r="Q81" s="15">
        <v>3055</v>
      </c>
      <c r="R81" s="15">
        <v>23475</v>
      </c>
      <c r="S81" s="16">
        <v>23390</v>
      </c>
      <c r="T81" s="14">
        <v>0.13367871247186716</v>
      </c>
      <c r="U81" s="15">
        <v>3150</v>
      </c>
      <c r="V81" s="15">
        <v>23640</v>
      </c>
      <c r="W81" s="15">
        <v>23550</v>
      </c>
      <c r="X81" s="398">
        <v>0.13864494505960714</v>
      </c>
      <c r="Y81" s="399">
        <v>3270</v>
      </c>
      <c r="Z81" s="399">
        <v>23570</v>
      </c>
      <c r="AA81" s="400">
        <v>23450</v>
      </c>
      <c r="AB81" s="439"/>
      <c r="AC81" s="398">
        <v>0.13030518729424326</v>
      </c>
      <c r="AD81" s="399">
        <v>2930</v>
      </c>
      <c r="AE81" s="399">
        <v>22565</v>
      </c>
      <c r="AF81" s="400">
        <v>22480</v>
      </c>
    </row>
    <row r="82" spans="2:32" ht="15" thickTop="1">
      <c r="B82" s="20"/>
      <c r="Y82" s="71"/>
    </row>
    <row r="83" spans="2:32">
      <c r="B83" s="20"/>
      <c r="Y83" s="71"/>
    </row>
    <row r="84" spans="2:32">
      <c r="B84" s="194" t="s">
        <v>82</v>
      </c>
      <c r="Y84" s="71"/>
    </row>
    <row r="85" spans="2:32">
      <c r="B85" s="194" t="s">
        <v>83</v>
      </c>
      <c r="Y85" s="71"/>
    </row>
    <row r="86" spans="2:32">
      <c r="B86" s="194" t="s">
        <v>84</v>
      </c>
      <c r="Y86" s="71"/>
    </row>
    <row r="87" spans="2:32">
      <c r="B87" s="194" t="s">
        <v>85</v>
      </c>
      <c r="Y87" s="71"/>
    </row>
    <row r="88" spans="2:32">
      <c r="Y88" s="71"/>
    </row>
    <row r="89" spans="2:32"/>
    <row r="90" spans="2:32"/>
  </sheetData>
  <sheetProtection algorithmName="SHA-512" hashValue="ZOvCoqayGLthdY38sOCrs5mMaWKuaJFMq2zH59e8avK+xBdeJifyNyjZVi1fk5PgoJwcJqMR3m96NgSE5JaxIw==" saltValue="av8+flT0Xb/uxyLl6/vbkg==" spinCount="100000" sheet="1" objects="1" scenarios="1"/>
  <mergeCells count="25">
    <mergeCell ref="B62:B80"/>
    <mergeCell ref="C6:C7"/>
    <mergeCell ref="D6:E6"/>
    <mergeCell ref="F6:G6"/>
    <mergeCell ref="H6:I6"/>
    <mergeCell ref="B16:B34"/>
    <mergeCell ref="B36:B55"/>
    <mergeCell ref="D61:G61"/>
    <mergeCell ref="H61:K61"/>
    <mergeCell ref="J6:K6"/>
    <mergeCell ref="D14:G14"/>
    <mergeCell ref="H14:K14"/>
    <mergeCell ref="L61:O61"/>
    <mergeCell ref="N6:O6"/>
    <mergeCell ref="L14:O14"/>
    <mergeCell ref="P14:S14"/>
    <mergeCell ref="P61:S61"/>
    <mergeCell ref="L6:M6"/>
    <mergeCell ref="AC14:AF14"/>
    <mergeCell ref="AC61:AF61"/>
    <mergeCell ref="Q6:R6"/>
    <mergeCell ref="X61:AA61"/>
    <mergeCell ref="X14:AA14"/>
    <mergeCell ref="T14:W14"/>
    <mergeCell ref="T61:W6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3" tint="0.39997558519241921"/>
  </sheetPr>
  <dimension ref="B2:N28"/>
  <sheetViews>
    <sheetView showGridLines="0" zoomScaleNormal="100" workbookViewId="0">
      <selection activeCell="S17" sqref="S17"/>
    </sheetView>
  </sheetViews>
  <sheetFormatPr defaultColWidth="9.28515625" defaultRowHeight="14.45"/>
  <cols>
    <col min="1" max="1" width="4.7109375" style="1" customWidth="1"/>
    <col min="2" max="2" width="63.42578125" style="1" customWidth="1"/>
    <col min="3" max="14" width="25.7109375" style="1" customWidth="1"/>
    <col min="15" max="15" width="9.28515625" style="1" customWidth="1"/>
    <col min="16" max="16384" width="9.28515625" style="1"/>
  </cols>
  <sheetData>
    <row r="2" spans="2:14" ht="15" thickBot="1">
      <c r="B2" s="2" t="s">
        <v>21</v>
      </c>
    </row>
    <row r="3" spans="2:14" ht="15" thickBot="1">
      <c r="B3" s="751" t="s">
        <v>208</v>
      </c>
      <c r="C3" s="753" t="s">
        <v>209</v>
      </c>
      <c r="D3" s="754"/>
      <c r="E3" s="754"/>
      <c r="F3" s="755"/>
      <c r="G3" s="753" t="s">
        <v>210</v>
      </c>
      <c r="H3" s="754"/>
      <c r="I3" s="754"/>
      <c r="J3" s="755"/>
      <c r="K3" s="753" t="s">
        <v>211</v>
      </c>
      <c r="L3" s="754"/>
      <c r="M3" s="754"/>
      <c r="N3" s="755"/>
    </row>
    <row r="4" spans="2:14" ht="29.45" thickBot="1">
      <c r="B4" s="752"/>
      <c r="C4" s="211" t="s">
        <v>212</v>
      </c>
      <c r="D4" s="212" t="s">
        <v>213</v>
      </c>
      <c r="E4" s="212" t="s">
        <v>214</v>
      </c>
      <c r="F4" s="213" t="s">
        <v>215</v>
      </c>
      <c r="G4" s="211" t="s">
        <v>212</v>
      </c>
      <c r="H4" s="212" t="s">
        <v>213</v>
      </c>
      <c r="I4" s="212" t="s">
        <v>214</v>
      </c>
      <c r="J4" s="213" t="s">
        <v>215</v>
      </c>
      <c r="K4" s="211" t="s">
        <v>212</v>
      </c>
      <c r="L4" s="212" t="s">
        <v>213</v>
      </c>
      <c r="M4" s="212" t="s">
        <v>214</v>
      </c>
      <c r="N4" s="213" t="s">
        <v>215</v>
      </c>
    </row>
    <row r="5" spans="2:14">
      <c r="B5" s="214" t="s">
        <v>182</v>
      </c>
      <c r="C5" s="447">
        <v>1260</v>
      </c>
      <c r="D5" s="448">
        <v>0.99920571882446385</v>
      </c>
      <c r="E5" s="448">
        <v>8.1081081081081086E-2</v>
      </c>
      <c r="F5" s="448">
        <v>8.0286168521462642E-2</v>
      </c>
      <c r="G5" s="447">
        <v>210</v>
      </c>
      <c r="H5" s="448">
        <v>1</v>
      </c>
      <c r="I5" s="448">
        <v>0.13744075829383887</v>
      </c>
      <c r="J5" s="448">
        <v>0.11374407582938388</v>
      </c>
      <c r="K5" s="449">
        <v>1470</v>
      </c>
      <c r="L5" s="450">
        <v>0.99931972789115642</v>
      </c>
      <c r="M5" s="450">
        <v>8.9176310415248469E-2</v>
      </c>
      <c r="N5" s="451">
        <v>8.5091899251191289E-2</v>
      </c>
    </row>
    <row r="6" spans="2:14">
      <c r="B6" s="214" t="s">
        <v>137</v>
      </c>
      <c r="C6" s="447">
        <v>675</v>
      </c>
      <c r="D6" s="448">
        <v>1</v>
      </c>
      <c r="E6" s="448">
        <v>9.7812097812097806E-2</v>
      </c>
      <c r="F6" s="448">
        <v>0.14929214929214929</v>
      </c>
      <c r="G6" s="447">
        <v>390</v>
      </c>
      <c r="H6" s="448">
        <v>1</v>
      </c>
      <c r="I6" s="448">
        <v>0.2384937238493724</v>
      </c>
      <c r="J6" s="448">
        <v>0.22175732217573221</v>
      </c>
      <c r="K6" s="447">
        <v>1065</v>
      </c>
      <c r="L6" s="448">
        <v>1</v>
      </c>
      <c r="M6" s="448">
        <v>0.15139442231075698</v>
      </c>
      <c r="N6" s="452">
        <v>0.17689243027888446</v>
      </c>
    </row>
    <row r="7" spans="2:14">
      <c r="B7" s="214" t="s">
        <v>183</v>
      </c>
      <c r="C7" s="447">
        <v>1495</v>
      </c>
      <c r="D7" s="448">
        <v>1</v>
      </c>
      <c r="E7" s="448">
        <v>0.12909698996655519</v>
      </c>
      <c r="F7" s="448">
        <v>9.4314381270903011E-2</v>
      </c>
      <c r="G7" s="447">
        <v>590</v>
      </c>
      <c r="H7" s="448">
        <v>1</v>
      </c>
      <c r="I7" s="448">
        <v>0.25183823529411764</v>
      </c>
      <c r="J7" s="448">
        <v>0.17647058823529413</v>
      </c>
      <c r="K7" s="447">
        <v>2085</v>
      </c>
      <c r="L7" s="448">
        <v>1</v>
      </c>
      <c r="M7" s="448">
        <v>0.16184404119666504</v>
      </c>
      <c r="N7" s="452">
        <v>0.11623344776851398</v>
      </c>
    </row>
    <row r="8" spans="2:14">
      <c r="B8" s="214" t="s">
        <v>139</v>
      </c>
      <c r="C8" s="447">
        <v>1590</v>
      </c>
      <c r="D8" s="448">
        <v>0.95788812067881834</v>
      </c>
      <c r="E8" s="448">
        <v>9.6282754418037783E-2</v>
      </c>
      <c r="F8" s="448">
        <v>0.12797074954296161</v>
      </c>
      <c r="G8" s="447">
        <v>1075</v>
      </c>
      <c r="H8" s="448">
        <v>0.89375582479030757</v>
      </c>
      <c r="I8" s="448">
        <v>0.17472527472527472</v>
      </c>
      <c r="J8" s="448">
        <v>0.22527472527472528</v>
      </c>
      <c r="K8" s="447">
        <v>2665</v>
      </c>
      <c r="L8" s="448">
        <v>0.9320570570570571</v>
      </c>
      <c r="M8" s="448">
        <v>0.12426499411995295</v>
      </c>
      <c r="N8" s="452">
        <v>0.1626813014504116</v>
      </c>
    </row>
    <row r="9" spans="2:14">
      <c r="B9" s="214" t="s">
        <v>184</v>
      </c>
      <c r="C9" s="447">
        <v>1540</v>
      </c>
      <c r="D9" s="448">
        <v>0.9987021414665801</v>
      </c>
      <c r="E9" s="448">
        <v>9.2889173606662392E-2</v>
      </c>
      <c r="F9" s="448">
        <v>9.9295323510570146E-2</v>
      </c>
      <c r="G9" s="447">
        <v>220</v>
      </c>
      <c r="H9" s="448">
        <v>1</v>
      </c>
      <c r="I9" s="448">
        <v>0.23157894736842105</v>
      </c>
      <c r="J9" s="448">
        <v>0.1736842105263158</v>
      </c>
      <c r="K9" s="447">
        <v>1760</v>
      </c>
      <c r="L9" s="448">
        <v>0.99886492622020429</v>
      </c>
      <c r="M9" s="448">
        <v>0.10793832095945174</v>
      </c>
      <c r="N9" s="452">
        <v>0.10736721873215306</v>
      </c>
    </row>
    <row r="10" spans="2:14">
      <c r="B10" s="214" t="s">
        <v>141</v>
      </c>
      <c r="C10" s="447">
        <v>2305</v>
      </c>
      <c r="D10" s="448">
        <v>1</v>
      </c>
      <c r="E10" s="448">
        <v>0.15562472209871053</v>
      </c>
      <c r="F10" s="448">
        <v>0.13561582925744775</v>
      </c>
      <c r="G10" s="447">
        <v>1425</v>
      </c>
      <c r="H10" s="448">
        <v>1</v>
      </c>
      <c r="I10" s="448">
        <v>0.34578146611341631</v>
      </c>
      <c r="J10" s="448">
        <v>0.21507607192254496</v>
      </c>
      <c r="K10" s="447">
        <v>3735</v>
      </c>
      <c r="L10" s="448">
        <v>1</v>
      </c>
      <c r="M10" s="448">
        <v>0.23004059539918809</v>
      </c>
      <c r="N10" s="452">
        <v>0.16671177266576453</v>
      </c>
    </row>
    <row r="11" spans="2:14">
      <c r="B11" s="214" t="s">
        <v>142</v>
      </c>
      <c r="C11" s="447">
        <v>145</v>
      </c>
      <c r="D11" s="448">
        <v>1</v>
      </c>
      <c r="E11" s="448">
        <v>0.1417910447761194</v>
      </c>
      <c r="F11" s="448">
        <v>0.20895522388059701</v>
      </c>
      <c r="G11" s="447">
        <v>100</v>
      </c>
      <c r="H11" s="448">
        <v>1</v>
      </c>
      <c r="I11" s="448">
        <v>0.25555555555555554</v>
      </c>
      <c r="J11" s="448">
        <v>0.24444444444444444</v>
      </c>
      <c r="K11" s="447">
        <v>245</v>
      </c>
      <c r="L11" s="448">
        <v>1</v>
      </c>
      <c r="M11" s="448">
        <v>0.1875</v>
      </c>
      <c r="N11" s="452">
        <v>0.22321428571428573</v>
      </c>
    </row>
    <row r="12" spans="2:14">
      <c r="B12" s="214" t="s">
        <v>185</v>
      </c>
      <c r="C12" s="447">
        <v>2445</v>
      </c>
      <c r="D12" s="448">
        <v>0.99591002044989774</v>
      </c>
      <c r="E12" s="448">
        <v>0.1141826923076923</v>
      </c>
      <c r="F12" s="448">
        <v>0.12540064102564102</v>
      </c>
      <c r="G12" s="447">
        <v>530</v>
      </c>
      <c r="H12" s="448">
        <v>0.99621212121212122</v>
      </c>
      <c r="I12" s="448">
        <v>0.24535315985130113</v>
      </c>
      <c r="J12" s="448">
        <v>0.17843866171003717</v>
      </c>
      <c r="K12" s="447">
        <v>2975</v>
      </c>
      <c r="L12" s="448">
        <v>0.99596367305751765</v>
      </c>
      <c r="M12" s="448">
        <v>0.13744232036914963</v>
      </c>
      <c r="N12" s="452">
        <v>0.13480553724456162</v>
      </c>
    </row>
    <row r="13" spans="2:14">
      <c r="B13" s="214" t="s">
        <v>144</v>
      </c>
      <c r="C13" s="447">
        <v>1150</v>
      </c>
      <c r="D13" s="448">
        <v>0.97737162750217577</v>
      </c>
      <c r="E13" s="448">
        <v>8.4942084942084939E-2</v>
      </c>
      <c r="F13" s="448">
        <v>0.13610038610038611</v>
      </c>
      <c r="G13" s="447">
        <v>390</v>
      </c>
      <c r="H13" s="448">
        <v>0.95897435897435901</v>
      </c>
      <c r="I13" s="448">
        <v>0.17571059431524547</v>
      </c>
      <c r="J13" s="448">
        <v>0.22222222222222221</v>
      </c>
      <c r="K13" s="447">
        <v>1540</v>
      </c>
      <c r="L13" s="448">
        <v>0.97270955165692008</v>
      </c>
      <c r="M13" s="448">
        <v>0.10962754743499649</v>
      </c>
      <c r="N13" s="452">
        <v>0.1595221363316936</v>
      </c>
    </row>
    <row r="14" spans="2:14">
      <c r="B14" s="214" t="s">
        <v>147</v>
      </c>
      <c r="C14" s="447">
        <v>490</v>
      </c>
      <c r="D14" s="448">
        <v>1</v>
      </c>
      <c r="E14" s="448">
        <v>9.012875536480687E-2</v>
      </c>
      <c r="F14" s="448">
        <v>0.12660944206008584</v>
      </c>
      <c r="G14" s="447">
        <v>300</v>
      </c>
      <c r="H14" s="448">
        <v>1</v>
      </c>
      <c r="I14" s="448">
        <v>0.16027874564459929</v>
      </c>
      <c r="J14" s="448">
        <v>0.21951219512195122</v>
      </c>
      <c r="K14" s="447">
        <v>790</v>
      </c>
      <c r="L14" s="448">
        <v>1</v>
      </c>
      <c r="M14" s="448">
        <v>0.11686586985391766</v>
      </c>
      <c r="N14" s="452">
        <v>0.16201859229747675</v>
      </c>
    </row>
    <row r="15" spans="2:14">
      <c r="B15" s="214" t="s">
        <v>186</v>
      </c>
      <c r="C15" s="447">
        <v>1480</v>
      </c>
      <c r="D15" s="448">
        <v>0.99932386747802571</v>
      </c>
      <c r="E15" s="448">
        <v>6.3902107409925218E-2</v>
      </c>
      <c r="F15" s="448">
        <v>0.11828687967369136</v>
      </c>
      <c r="G15" s="447">
        <v>775</v>
      </c>
      <c r="H15" s="448">
        <v>0.99742599742599747</v>
      </c>
      <c r="I15" s="448">
        <v>7.3654390934844188E-2</v>
      </c>
      <c r="J15" s="448">
        <v>0.17280453257790368</v>
      </c>
      <c r="K15" s="447">
        <v>2255</v>
      </c>
      <c r="L15" s="448">
        <v>0.99867021276595747</v>
      </c>
      <c r="M15" s="448">
        <v>6.7064768029398258E-2</v>
      </c>
      <c r="N15" s="452">
        <v>0.13596692696371154</v>
      </c>
    </row>
    <row r="16" spans="2:14">
      <c r="B16" s="214" t="s">
        <v>187</v>
      </c>
      <c r="C16" s="447">
        <v>105</v>
      </c>
      <c r="D16" s="448">
        <v>1</v>
      </c>
      <c r="E16" s="448">
        <v>0.15</v>
      </c>
      <c r="F16" s="448">
        <v>0.09</v>
      </c>
      <c r="G16" s="447">
        <v>20</v>
      </c>
      <c r="H16" s="448">
        <v>1</v>
      </c>
      <c r="I16" s="448">
        <v>0.15151515151515152</v>
      </c>
      <c r="J16" s="448">
        <v>0.15151515151515152</v>
      </c>
      <c r="K16" s="447">
        <v>130</v>
      </c>
      <c r="L16" s="448">
        <v>1</v>
      </c>
      <c r="M16" s="448">
        <v>0.15037593984962405</v>
      </c>
      <c r="N16" s="452">
        <v>0.10526315789473684</v>
      </c>
    </row>
    <row r="17" spans="2:14">
      <c r="B17" s="214" t="s">
        <v>188</v>
      </c>
      <c r="C17" s="447">
        <v>580</v>
      </c>
      <c r="D17" s="448">
        <v>1</v>
      </c>
      <c r="E17" s="448">
        <v>8.4529505582137163E-2</v>
      </c>
      <c r="F17" s="448">
        <v>0.11483253588516747</v>
      </c>
      <c r="G17" s="447">
        <v>80</v>
      </c>
      <c r="H17" s="448">
        <v>1</v>
      </c>
      <c r="I17" s="448">
        <v>0.30263157894736842</v>
      </c>
      <c r="J17" s="448">
        <v>0.11842105263157894</v>
      </c>
      <c r="K17" s="447">
        <v>660</v>
      </c>
      <c r="L17" s="448">
        <v>1</v>
      </c>
      <c r="M17" s="448">
        <v>0.10810810810810811</v>
      </c>
      <c r="N17" s="452">
        <v>0.11522048364153627</v>
      </c>
    </row>
    <row r="18" spans="2:14">
      <c r="B18" s="214" t="s">
        <v>189</v>
      </c>
      <c r="C18" s="447">
        <v>1165</v>
      </c>
      <c r="D18" s="448">
        <v>0.9991416309012876</v>
      </c>
      <c r="E18" s="448">
        <v>0.10496338486574451</v>
      </c>
      <c r="F18" s="448">
        <v>0.19853539462978032</v>
      </c>
      <c r="G18" s="447">
        <v>465</v>
      </c>
      <c r="H18" s="448">
        <v>1</v>
      </c>
      <c r="I18" s="448">
        <v>0.23739495798319327</v>
      </c>
      <c r="J18" s="448">
        <v>0.25420168067226889</v>
      </c>
      <c r="K18" s="447">
        <v>1630</v>
      </c>
      <c r="L18" s="448">
        <v>0.99938687921520541</v>
      </c>
      <c r="M18" s="448">
        <v>0.14193548387096774</v>
      </c>
      <c r="N18" s="452">
        <v>0.21407624633431085</v>
      </c>
    </row>
    <row r="19" spans="2:14">
      <c r="B19" s="214" t="s">
        <v>190</v>
      </c>
      <c r="C19" s="447">
        <v>2575</v>
      </c>
      <c r="D19" s="448">
        <v>0.99301513387660068</v>
      </c>
      <c r="E19" s="448">
        <v>0.1458581054300436</v>
      </c>
      <c r="F19" s="448">
        <v>0.16884661117717004</v>
      </c>
      <c r="G19" s="447">
        <v>550</v>
      </c>
      <c r="H19" s="448">
        <v>0.99818181818181817</v>
      </c>
      <c r="I19" s="448">
        <v>0.34698795180722891</v>
      </c>
      <c r="J19" s="448">
        <v>0.23373493975903614</v>
      </c>
      <c r="K19" s="447">
        <v>3125</v>
      </c>
      <c r="L19" s="448">
        <v>0.99392388871122483</v>
      </c>
      <c r="M19" s="448">
        <v>0.17426820966643974</v>
      </c>
      <c r="N19" s="452">
        <v>0.17801225323349218</v>
      </c>
    </row>
    <row r="20" spans="2:14">
      <c r="B20" s="214" t="s">
        <v>216</v>
      </c>
      <c r="C20" s="447">
        <v>390</v>
      </c>
      <c r="D20" s="448">
        <v>1</v>
      </c>
      <c r="E20" s="448">
        <v>8.2725060827250604E-2</v>
      </c>
      <c r="F20" s="448">
        <v>0.15815085158150852</v>
      </c>
      <c r="G20" s="447">
        <v>320</v>
      </c>
      <c r="H20" s="448">
        <v>1</v>
      </c>
      <c r="I20" s="448">
        <v>0.19</v>
      </c>
      <c r="J20" s="448">
        <v>0.2</v>
      </c>
      <c r="K20" s="447">
        <v>710</v>
      </c>
      <c r="L20" s="448">
        <v>1</v>
      </c>
      <c r="M20" s="448">
        <v>0.12798874824191281</v>
      </c>
      <c r="N20" s="452">
        <v>0.17580872011251758</v>
      </c>
    </row>
    <row r="21" spans="2:14">
      <c r="B21" s="214" t="s">
        <v>191</v>
      </c>
      <c r="C21" s="447">
        <v>1310</v>
      </c>
      <c r="D21" s="448">
        <v>1</v>
      </c>
      <c r="E21" s="448">
        <v>6.8233510235026537E-2</v>
      </c>
      <c r="F21" s="448">
        <v>0.14480667172100076</v>
      </c>
      <c r="G21" s="447">
        <v>965</v>
      </c>
      <c r="H21" s="448">
        <v>1</v>
      </c>
      <c r="I21" s="448">
        <v>0.11425959780621572</v>
      </c>
      <c r="J21" s="448">
        <v>0.19744058500914077</v>
      </c>
      <c r="K21" s="447">
        <v>2270</v>
      </c>
      <c r="L21" s="448">
        <v>1</v>
      </c>
      <c r="M21" s="448">
        <v>8.9100704517198509E-2</v>
      </c>
      <c r="N21" s="452">
        <v>0.16866970576046414</v>
      </c>
    </row>
    <row r="22" spans="2:14" ht="15" thickBot="1">
      <c r="B22" s="214" t="s">
        <v>192</v>
      </c>
      <c r="C22" s="447">
        <v>1805</v>
      </c>
      <c r="D22" s="448">
        <v>0.96734919756502491</v>
      </c>
      <c r="E22" s="448">
        <v>0.21467391304347827</v>
      </c>
      <c r="F22" s="448">
        <v>0.19927536231884058</v>
      </c>
      <c r="G22" s="447">
        <v>2115</v>
      </c>
      <c r="H22" s="448">
        <v>0.96546830652790916</v>
      </c>
      <c r="I22" s="448">
        <v>0.35294117647058826</v>
      </c>
      <c r="J22" s="448">
        <v>0.23058823529411765</v>
      </c>
      <c r="K22" s="447">
        <v>3920</v>
      </c>
      <c r="L22" s="448">
        <v>0.9663351185921959</v>
      </c>
      <c r="M22" s="448">
        <v>0.282483267943688</v>
      </c>
      <c r="N22" s="452">
        <v>0.21463189476113548</v>
      </c>
    </row>
    <row r="23" spans="2:14" ht="15" thickBot="1">
      <c r="B23" s="216" t="s">
        <v>211</v>
      </c>
      <c r="C23" s="453">
        <v>22510</v>
      </c>
      <c r="D23" s="454">
        <v>0.99178216062544422</v>
      </c>
      <c r="E23" s="454">
        <v>0.11606909186076943</v>
      </c>
      <c r="F23" s="455">
        <v>0.139405042310041</v>
      </c>
      <c r="G23" s="453">
        <v>10525</v>
      </c>
      <c r="H23" s="454">
        <v>0.98023752969121136</v>
      </c>
      <c r="I23" s="454">
        <v>0.24383375412701497</v>
      </c>
      <c r="J23" s="455">
        <v>0.21149737813167604</v>
      </c>
      <c r="K23" s="453">
        <v>33035</v>
      </c>
      <c r="L23" s="454">
        <v>0.98810424675363984</v>
      </c>
      <c r="M23" s="454">
        <v>0.15567059956657839</v>
      </c>
      <c r="N23" s="455">
        <v>0.16175054177702866</v>
      </c>
    </row>
    <row r="24" spans="2:14">
      <c r="B24" s="218"/>
      <c r="C24" s="219"/>
      <c r="D24" s="215"/>
      <c r="E24" s="215"/>
      <c r="F24" s="215"/>
      <c r="G24" s="219"/>
      <c r="H24" s="215"/>
      <c r="I24" s="215"/>
      <c r="J24" s="215"/>
      <c r="K24" s="219"/>
      <c r="L24" s="215"/>
      <c r="M24" s="215"/>
      <c r="N24" s="215"/>
    </row>
    <row r="25" spans="2:14">
      <c r="C25" s="194" t="s">
        <v>82</v>
      </c>
      <c r="D25" s="215"/>
      <c r="E25" s="215"/>
      <c r="F25" s="215"/>
      <c r="G25" s="219"/>
      <c r="H25" s="215"/>
      <c r="I25" s="215"/>
      <c r="J25" s="215"/>
      <c r="K25" s="219"/>
      <c r="L25" s="215"/>
      <c r="M25" s="215"/>
      <c r="N25" s="215"/>
    </row>
    <row r="26" spans="2:14">
      <c r="B26" s="218"/>
      <c r="C26" s="194" t="s">
        <v>83</v>
      </c>
      <c r="D26" s="215"/>
      <c r="E26" s="215"/>
      <c r="F26" s="215"/>
      <c r="G26" s="219"/>
      <c r="H26" s="215"/>
      <c r="I26" s="215"/>
      <c r="J26" s="215"/>
      <c r="K26" s="219"/>
      <c r="L26" s="215"/>
      <c r="M26" s="215"/>
      <c r="N26" s="215"/>
    </row>
    <row r="27" spans="2:14">
      <c r="B27" s="218"/>
      <c r="C27" s="194" t="s">
        <v>84</v>
      </c>
      <c r="D27" s="215"/>
      <c r="E27" s="215"/>
      <c r="F27" s="215"/>
      <c r="G27" s="219"/>
      <c r="H27" s="215"/>
      <c r="I27" s="215"/>
      <c r="J27" s="215"/>
      <c r="K27" s="219"/>
      <c r="L27" s="215"/>
      <c r="M27" s="215"/>
      <c r="N27" s="215"/>
    </row>
    <row r="28" spans="2:14">
      <c r="C28" s="194" t="s">
        <v>85</v>
      </c>
    </row>
  </sheetData>
  <sheetProtection algorithmName="SHA-512" hashValue="ys1+Nxv3y+bPk0S3HoOChe+SHddtLOpSFcAKAwNDTpmln/9niU/8D5hj+eVHDqOQGHCMii47A6vm+opwenYo6w==" saltValue="moisd/IuPQGfNIg+h3VT8A==" spinCount="100000" sheet="1" objects="1" scenarios="1"/>
  <mergeCells count="4">
    <mergeCell ref="B3:B4"/>
    <mergeCell ref="C3:F3"/>
    <mergeCell ref="G3:J3"/>
    <mergeCell ref="K3:N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50"/>
  </sheetPr>
  <dimension ref="A1:AX92"/>
  <sheetViews>
    <sheetView topLeftCell="O1" zoomScaleNormal="100" workbookViewId="0">
      <selection activeCell="T28" sqref="T28"/>
    </sheetView>
  </sheetViews>
  <sheetFormatPr defaultColWidth="0" defaultRowHeight="14.45"/>
  <cols>
    <col min="1" max="1" width="10.7109375" style="153" hidden="1" customWidth="1"/>
    <col min="2" max="2" width="9.28515625" style="153" hidden="1" customWidth="1"/>
    <col min="3" max="3" width="12.28515625" style="153" hidden="1" customWidth="1"/>
    <col min="4" max="14" width="9.28515625" style="153" hidden="1" customWidth="1"/>
    <col min="15" max="15" width="9.28515625" style="153" customWidth="1"/>
    <col min="16" max="16" width="98.5703125" style="153" bestFit="1" customWidth="1"/>
    <col min="17" max="23" width="9.28515625" style="153" customWidth="1"/>
    <col min="24" max="24" width="3.7109375" style="153" customWidth="1"/>
    <col min="25" max="26" width="9.28515625" style="153" hidden="1" customWidth="1"/>
    <col min="27" max="27" width="40.7109375" style="153" hidden="1" customWidth="1"/>
    <col min="28" max="39" width="9.28515625" style="153" hidden="1" customWidth="1"/>
    <col min="40" max="40" width="2.5703125" style="153" customWidth="1"/>
    <col min="41" max="41" width="96.7109375" style="153" customWidth="1"/>
    <col min="42" max="42" width="10.28515625" style="153" bestFit="1" customWidth="1"/>
    <col min="43" max="49" width="9.28515625" style="153" customWidth="1"/>
    <col min="50" max="50" width="0" style="153" hidden="1" customWidth="1"/>
    <col min="51" max="16384" width="9.28515625" style="153" hidden="1"/>
  </cols>
  <sheetData>
    <row r="1" spans="1:48">
      <c r="P1" s="756" t="s">
        <v>217</v>
      </c>
      <c r="Q1" s="756"/>
      <c r="R1" s="756"/>
      <c r="S1" s="756"/>
      <c r="T1" s="756"/>
      <c r="U1" s="756"/>
      <c r="V1" s="756"/>
      <c r="W1" s="756"/>
      <c r="X1" s="756"/>
      <c r="Y1" s="756"/>
      <c r="Z1" s="756"/>
      <c r="AA1" s="756"/>
      <c r="AB1" s="756"/>
      <c r="AC1" s="756"/>
      <c r="AD1" s="756"/>
      <c r="AE1" s="756"/>
      <c r="AF1" s="756"/>
      <c r="AG1" s="756"/>
      <c r="AH1" s="756"/>
      <c r="AI1" s="756"/>
      <c r="AJ1" s="756"/>
      <c r="AK1" s="756"/>
      <c r="AL1" s="756"/>
      <c r="AM1" s="756"/>
      <c r="AN1" s="756"/>
      <c r="AO1" s="756"/>
      <c r="AP1" s="756"/>
      <c r="AQ1" s="756"/>
      <c r="AR1" s="756"/>
      <c r="AS1" s="756"/>
      <c r="AT1" s="756"/>
      <c r="AU1" s="756"/>
    </row>
    <row r="3" spans="1:48" ht="37.5" customHeight="1">
      <c r="C3" s="153" t="s">
        <v>218</v>
      </c>
      <c r="P3" s="757" t="s">
        <v>219</v>
      </c>
      <c r="Q3" s="757"/>
      <c r="R3" s="757"/>
      <c r="S3" s="757"/>
      <c r="T3" s="757"/>
      <c r="U3" s="757"/>
      <c r="V3" s="221"/>
      <c r="W3" s="221"/>
      <c r="X3" s="221"/>
      <c r="AA3" s="153" t="s">
        <v>220</v>
      </c>
    </row>
    <row r="4" spans="1:48">
      <c r="P4" s="217" t="s">
        <v>221</v>
      </c>
      <c r="Q4" s="222" t="s">
        <v>222</v>
      </c>
    </row>
    <row r="5" spans="1:48" ht="15" thickBot="1">
      <c r="AO5" s="152"/>
      <c r="AP5" s="152"/>
    </row>
    <row r="6" spans="1:48">
      <c r="A6" s="277" t="s">
        <v>223</v>
      </c>
      <c r="D6" s="153" t="s">
        <v>89</v>
      </c>
      <c r="E6" s="153" t="s">
        <v>90</v>
      </c>
      <c r="F6" s="153" t="s">
        <v>91</v>
      </c>
      <c r="G6" s="153" t="s">
        <v>92</v>
      </c>
      <c r="H6" s="153" t="s">
        <v>93</v>
      </c>
      <c r="I6" s="153" t="s">
        <v>94</v>
      </c>
      <c r="J6" s="153" t="s">
        <v>95</v>
      </c>
      <c r="K6" s="153" t="s">
        <v>224</v>
      </c>
      <c r="L6" s="153" t="s">
        <v>225</v>
      </c>
      <c r="M6" s="153" t="s">
        <v>226</v>
      </c>
      <c r="N6" s="153" t="s">
        <v>227</v>
      </c>
      <c r="P6" s="354"/>
      <c r="Q6" s="375" t="s">
        <v>89</v>
      </c>
      <c r="R6" s="375" t="s">
        <v>90</v>
      </c>
      <c r="S6" s="375" t="s">
        <v>91</v>
      </c>
      <c r="T6" s="375" t="s">
        <v>92</v>
      </c>
      <c r="U6" s="375" t="s">
        <v>93</v>
      </c>
      <c r="V6" s="375" t="s">
        <v>94</v>
      </c>
      <c r="W6" s="376" t="s">
        <v>95</v>
      </c>
      <c r="Y6" s="277" t="s">
        <v>223</v>
      </c>
      <c r="AB6" s="153" t="s">
        <v>89</v>
      </c>
      <c r="AC6" s="153" t="s">
        <v>90</v>
      </c>
      <c r="AD6" s="153" t="s">
        <v>91</v>
      </c>
      <c r="AE6" s="153" t="s">
        <v>92</v>
      </c>
      <c r="AF6" s="153" t="s">
        <v>93</v>
      </c>
      <c r="AG6" s="153" t="s">
        <v>94</v>
      </c>
      <c r="AH6" s="153" t="s">
        <v>95</v>
      </c>
      <c r="AI6" s="153" t="s">
        <v>224</v>
      </c>
      <c r="AJ6" s="153" t="s">
        <v>225</v>
      </c>
      <c r="AK6" s="153" t="s">
        <v>226</v>
      </c>
      <c r="AL6" s="153" t="s">
        <v>227</v>
      </c>
      <c r="AO6" s="110"/>
      <c r="AP6" s="111" t="s">
        <v>89</v>
      </c>
      <c r="AQ6" s="111" t="s">
        <v>90</v>
      </c>
      <c r="AR6" s="111" t="s">
        <v>91</v>
      </c>
      <c r="AS6" s="111" t="s">
        <v>92</v>
      </c>
      <c r="AT6" s="111" t="s">
        <v>93</v>
      </c>
      <c r="AU6" s="111" t="s">
        <v>94</v>
      </c>
      <c r="AV6" s="112" t="s">
        <v>95</v>
      </c>
    </row>
    <row r="7" spans="1:48">
      <c r="A7" s="278" t="s">
        <v>228</v>
      </c>
      <c r="C7" s="153" t="s">
        <v>211</v>
      </c>
      <c r="K7" s="153" t="s">
        <v>222</v>
      </c>
      <c r="L7" s="153">
        <f>ROWS($K$7:K7)</f>
        <v>1</v>
      </c>
      <c r="M7" s="153">
        <f t="shared" ref="M7:M38" si="0">IF($Q$4=K7,L7,"")</f>
        <v>1</v>
      </c>
      <c r="N7" s="153">
        <f>IFERROR(SMALL($M$7:$M$92,ROWS($M$7:M7)),"")</f>
        <v>1</v>
      </c>
      <c r="P7" s="288" t="s">
        <v>211</v>
      </c>
      <c r="Q7" s="349"/>
      <c r="R7" s="349"/>
      <c r="S7" s="349"/>
      <c r="T7" s="349"/>
      <c r="U7" s="349"/>
      <c r="V7" s="349"/>
      <c r="W7" s="245"/>
      <c r="Y7" s="278" t="s">
        <v>228</v>
      </c>
      <c r="AA7" s="153" t="s">
        <v>211</v>
      </c>
      <c r="AB7" s="153">
        <v>28285</v>
      </c>
      <c r="AC7" s="153">
        <v>28640</v>
      </c>
      <c r="AD7" s="153">
        <v>28770</v>
      </c>
      <c r="AE7" s="153">
        <v>28885</v>
      </c>
      <c r="AF7" s="153">
        <v>29880</v>
      </c>
      <c r="AG7" s="153">
        <v>31065</v>
      </c>
      <c r="AH7" s="153">
        <v>30620</v>
      </c>
      <c r="AI7" s="153" t="s">
        <v>222</v>
      </c>
      <c r="AJ7" s="153">
        <f>ROWS($AI$7:AI7)</f>
        <v>1</v>
      </c>
      <c r="AK7" s="153">
        <f>IF($Q$4=AI7,AJ7,"")</f>
        <v>1</v>
      </c>
      <c r="AL7" s="153">
        <f>IFERROR(SMALL($AK$7:$AK$92,ROWS($AK$7:AK7)),"")</f>
        <v>1</v>
      </c>
      <c r="AO7" s="288" t="s">
        <v>211</v>
      </c>
      <c r="AP7" s="143">
        <f>IFERROR(INDEX($AB$7:$AG$92,$AL7,COLUMNS($AO$7:AO7)),"")</f>
        <v>28285</v>
      </c>
      <c r="AQ7" s="143">
        <f>IFERROR(INDEX($AB$7:$AG$92,$AL7,COLUMNS($AO$7:AP7)),"")</f>
        <v>28640</v>
      </c>
      <c r="AR7" s="143">
        <f>IFERROR(INDEX($AB$7:$AG$92,$AL7,COLUMNS($AO$7:AQ7)),"")</f>
        <v>28770</v>
      </c>
      <c r="AS7" s="143">
        <f>IFERROR(INDEX($AB$7:$AG$92,$AL7,COLUMNS($AO$7:AR7)),"")</f>
        <v>28885</v>
      </c>
      <c r="AT7" s="143">
        <f>IFERROR(INDEX($AB$7:$AG$92,$AL7,COLUMNS($AO$7:AS7)),"")</f>
        <v>29880</v>
      </c>
      <c r="AU7" s="143">
        <f>IFERROR(INDEX($AB$7:$AG$92,$AL7,COLUMNS($AO$7:AT7)),"")</f>
        <v>31065</v>
      </c>
      <c r="AV7" s="144">
        <f>IFERROR(INDEX($AB$7:$AH$92,$AL7,COLUMNS($AO$7:AU7)),"")</f>
        <v>30620</v>
      </c>
    </row>
    <row r="8" spans="1:48">
      <c r="A8" s="279" t="s">
        <v>222</v>
      </c>
      <c r="C8" s="153" t="s">
        <v>229</v>
      </c>
      <c r="K8" s="153" t="s">
        <v>222</v>
      </c>
      <c r="L8" s="153">
        <f>ROWS($K$7:K8)</f>
        <v>2</v>
      </c>
      <c r="M8" s="153">
        <f t="shared" si="0"/>
        <v>2</v>
      </c>
      <c r="N8" s="153">
        <f>IFERROR(SMALL($M$7:$M$92,ROWS($M$7:M8)),"")</f>
        <v>2</v>
      </c>
      <c r="P8" s="257" t="s">
        <v>229</v>
      </c>
      <c r="Q8" s="243"/>
      <c r="R8" s="243"/>
      <c r="S8" s="243"/>
      <c r="T8" s="243"/>
      <c r="U8" s="243"/>
      <c r="V8" s="243"/>
      <c r="W8" s="244"/>
      <c r="Y8" s="279" t="s">
        <v>222</v>
      </c>
      <c r="AA8" s="153" t="s">
        <v>229</v>
      </c>
      <c r="AI8" s="153" t="s">
        <v>222</v>
      </c>
      <c r="AJ8" s="153">
        <f>ROWS($AI$7:AI8)</f>
        <v>2</v>
      </c>
      <c r="AK8" s="153">
        <f t="shared" ref="AK8:AK44" si="1">IF($Q$4=AI8,AJ8,"")</f>
        <v>2</v>
      </c>
      <c r="AL8" s="153">
        <f>IFERROR(SMALL($AK$7:$AK$92,ROWS($AK$7:AK8)),"")</f>
        <v>2</v>
      </c>
      <c r="AO8" s="257" t="s">
        <v>229</v>
      </c>
      <c r="AP8" s="135"/>
      <c r="AQ8" s="135"/>
      <c r="AR8" s="135"/>
      <c r="AS8" s="135"/>
      <c r="AT8" s="135"/>
      <c r="AU8" s="135"/>
      <c r="AV8" s="136"/>
    </row>
    <row r="9" spans="1:48">
      <c r="C9" s="153" t="s">
        <v>230</v>
      </c>
      <c r="D9" s="113">
        <v>0.1365862313697658</v>
      </c>
      <c r="E9" s="113">
        <v>0.13908376596043215</v>
      </c>
      <c r="F9" s="113">
        <v>0.14061132313294353</v>
      </c>
      <c r="G9" s="113">
        <v>0.13792143627570369</v>
      </c>
      <c r="H9" s="113">
        <v>0.15647082576216434</v>
      </c>
      <c r="I9" s="113">
        <v>0.15865151073545128</v>
      </c>
      <c r="J9" s="113">
        <f>AH9/($AH$7-$AH$14)</f>
        <v>0.1643246817655811</v>
      </c>
      <c r="K9" s="153" t="s">
        <v>222</v>
      </c>
      <c r="L9" s="153">
        <f>ROWS($K$7:K9)</f>
        <v>3</v>
      </c>
      <c r="M9" s="153">
        <f t="shared" si="0"/>
        <v>3</v>
      </c>
      <c r="N9" s="153">
        <f>IFERROR(SMALL($M$7:$M$92,ROWS($M$7:M9)),"")</f>
        <v>3</v>
      </c>
      <c r="P9" s="258" t="s">
        <v>230</v>
      </c>
      <c r="Q9" s="115">
        <f>IFERROR(INDEX($D$7:$I$92,$N9,COLUMNS($P$7:P9)),"")</f>
        <v>0.1365862313697658</v>
      </c>
      <c r="R9" s="115">
        <f>IFERROR(INDEX($D$7:$I$92,$N9,COLUMNS($P$7:Q9)),"")</f>
        <v>0.13908376596043215</v>
      </c>
      <c r="S9" s="115">
        <f>IFERROR(INDEX($D$7:$I$92,$N9,COLUMNS($P$7:R9)),"")</f>
        <v>0.14061132313294353</v>
      </c>
      <c r="T9" s="115">
        <f>IFERROR(INDEX($D$7:$I$92,$N9,COLUMNS($P$7:S9)),"")</f>
        <v>0.13792143627570369</v>
      </c>
      <c r="U9" s="115">
        <f>IFERROR(INDEX($D$7:$I$92,$N9,COLUMNS($P$7:T9)),"")</f>
        <v>0.15647082576216434</v>
      </c>
      <c r="V9" s="115">
        <f>IFERROR(INDEX($D$7:$I$92,$N9,COLUMNS($P$7:U9)),"")</f>
        <v>0.15865151073545128</v>
      </c>
      <c r="W9" s="245">
        <f>IFERROR(INDEX($D$7:$J$92,$N9,COLUMNS($P$7:V9)),"")</f>
        <v>0.1643246817655811</v>
      </c>
      <c r="AA9" s="153" t="s">
        <v>230</v>
      </c>
      <c r="AB9" s="153">
        <v>3850</v>
      </c>
      <c r="AC9" s="153">
        <v>3965</v>
      </c>
      <c r="AD9" s="153">
        <v>4015</v>
      </c>
      <c r="AE9" s="153">
        <v>3965</v>
      </c>
      <c r="AF9" s="153">
        <v>4650</v>
      </c>
      <c r="AG9" s="153">
        <v>4900</v>
      </c>
      <c r="AH9" s="153">
        <v>4970</v>
      </c>
      <c r="AI9" s="153" t="s">
        <v>222</v>
      </c>
      <c r="AJ9" s="153">
        <f>ROWS($AI$7:AI9)</f>
        <v>3</v>
      </c>
      <c r="AK9" s="153">
        <f t="shared" si="1"/>
        <v>3</v>
      </c>
      <c r="AL9" s="153">
        <f>IFERROR(SMALL($AK$7:$AK$92,ROWS($AK$7:AK9)),"")</f>
        <v>3</v>
      </c>
      <c r="AO9" s="258" t="s">
        <v>230</v>
      </c>
      <c r="AP9" s="139">
        <f>IFERROR(INDEX($AB$7:$AG$92,$AL9,COLUMNS($AO$7:AO9)),"")</f>
        <v>3850</v>
      </c>
      <c r="AQ9" s="139">
        <f>IFERROR(INDEX($AB$7:$AG$92,$AL9,COLUMNS($AO$7:AP9)),"")</f>
        <v>3965</v>
      </c>
      <c r="AR9" s="139">
        <f>IFERROR(INDEX($AB$7:$AG$92,$AL9,COLUMNS($AO$7:AQ9)),"")</f>
        <v>4015</v>
      </c>
      <c r="AS9" s="139">
        <f>IFERROR(INDEX($AB$7:$AG$92,$AL9,COLUMNS($AO$7:AR9)),"")</f>
        <v>3965</v>
      </c>
      <c r="AT9" s="139">
        <f>IFERROR(INDEX($AB$7:$AG$92,$AL9,COLUMNS($AO$7:AS9)),"")</f>
        <v>4650</v>
      </c>
      <c r="AU9" s="139">
        <f>IFERROR(INDEX($AB$7:$AG$92,$AL9,COLUMNS($AO$7:AT9)),"")</f>
        <v>4900</v>
      </c>
      <c r="AV9" s="140">
        <f>IFERROR(INDEX($AB$7:$AH$92,$AL9,COLUMNS($AO$7:AU9)),"")</f>
        <v>4970</v>
      </c>
    </row>
    <row r="10" spans="1:48">
      <c r="C10" s="153" t="s">
        <v>231</v>
      </c>
      <c r="D10" s="113">
        <v>0.1523775727466288</v>
      </c>
      <c r="E10" s="113">
        <v>0.15879753051774939</v>
      </c>
      <c r="F10" s="113">
        <v>0.15815272574489689</v>
      </c>
      <c r="G10" s="113">
        <v>0.15824084061097388</v>
      </c>
      <c r="H10" s="113">
        <v>0.16158557103438992</v>
      </c>
      <c r="I10" s="113">
        <v>0.16095080799248682</v>
      </c>
      <c r="J10" s="113">
        <f>AH10/($AH$7-$AH$14)</f>
        <v>0.15324847082162341</v>
      </c>
      <c r="K10" s="153" t="s">
        <v>222</v>
      </c>
      <c r="L10" s="153">
        <f>ROWS($K$7:K10)</f>
        <v>4</v>
      </c>
      <c r="M10" s="153">
        <f t="shared" si="0"/>
        <v>4</v>
      </c>
      <c r="N10" s="153">
        <f>IFERROR(SMALL($M$7:$M$92,ROWS($M$7:M10)),"")</f>
        <v>4</v>
      </c>
      <c r="P10" s="258" t="s">
        <v>231</v>
      </c>
      <c r="Q10" s="115">
        <f>IFERROR(INDEX($D$7:$I$92,$N10,COLUMNS($P$7:P10)),"")</f>
        <v>0.1523775727466288</v>
      </c>
      <c r="R10" s="115">
        <f>IFERROR(INDEX($D$7:$I$92,$N10,COLUMNS($P$7:Q10)),"")</f>
        <v>0.15879753051774939</v>
      </c>
      <c r="S10" s="115">
        <f>IFERROR(INDEX($D$7:$I$92,$N10,COLUMNS($P$7:R10)),"")</f>
        <v>0.15815272574489689</v>
      </c>
      <c r="T10" s="115">
        <f>IFERROR(INDEX($D$7:$I$92,$N10,COLUMNS($P$7:S10)),"")</f>
        <v>0.15824084061097388</v>
      </c>
      <c r="U10" s="115">
        <f>IFERROR(INDEX($D$7:$I$92,$N10,COLUMNS($P$7:T10)),"")</f>
        <v>0.16158557103438992</v>
      </c>
      <c r="V10" s="115">
        <f>IFERROR(INDEX($D$7:$I$92,$N10,COLUMNS($P$7:U10)),"")</f>
        <v>0.16095080799248682</v>
      </c>
      <c r="W10" s="245">
        <f>IFERROR(INDEX($D$7:$J$92,$N10,COLUMNS($P$7:V10)),"")</f>
        <v>0.15324847082162341</v>
      </c>
      <c r="Y10" s="113"/>
      <c r="AA10" s="153" t="s">
        <v>231</v>
      </c>
      <c r="AB10" s="153">
        <v>4295</v>
      </c>
      <c r="AC10" s="153">
        <v>4525</v>
      </c>
      <c r="AD10" s="153">
        <v>4515</v>
      </c>
      <c r="AE10" s="153">
        <v>4550</v>
      </c>
      <c r="AF10" s="153">
        <v>4800</v>
      </c>
      <c r="AG10" s="153">
        <v>4970</v>
      </c>
      <c r="AH10" s="153">
        <v>4635</v>
      </c>
      <c r="AI10" s="153" t="s">
        <v>222</v>
      </c>
      <c r="AJ10" s="153">
        <f>ROWS($AI$7:AI10)</f>
        <v>4</v>
      </c>
      <c r="AK10" s="153">
        <f t="shared" si="1"/>
        <v>4</v>
      </c>
      <c r="AL10" s="153">
        <f>IFERROR(SMALL($AK$7:$AK$92,ROWS($AK$7:AK10)),"")</f>
        <v>4</v>
      </c>
      <c r="AO10" s="258" t="s">
        <v>231</v>
      </c>
      <c r="AP10" s="139">
        <f>IFERROR(INDEX($AB$7:$AG$92,$AL10,COLUMNS($AO$7:AO10)),"")</f>
        <v>4295</v>
      </c>
      <c r="AQ10" s="139">
        <f>IFERROR(INDEX($AB$7:$AG$92,$AL10,COLUMNS($AO$7:AP10)),"")</f>
        <v>4525</v>
      </c>
      <c r="AR10" s="139">
        <f>IFERROR(INDEX($AB$7:$AG$92,$AL10,COLUMNS($AO$7:AQ10)),"")</f>
        <v>4515</v>
      </c>
      <c r="AS10" s="139">
        <f>IFERROR(INDEX($AB$7:$AG$92,$AL10,COLUMNS($AO$7:AR10)),"")</f>
        <v>4550</v>
      </c>
      <c r="AT10" s="139">
        <f>IFERROR(INDEX($AB$7:$AG$92,$AL10,COLUMNS($AO$7:AS10)),"")</f>
        <v>4800</v>
      </c>
      <c r="AU10" s="139">
        <f>IFERROR(INDEX($AB$7:$AG$92,$AL10,COLUMNS($AO$7:AT10)),"")</f>
        <v>4970</v>
      </c>
      <c r="AV10" s="140">
        <f>IFERROR(INDEX($AB$7:$AH$92,$AL10,COLUMNS($AO$7:AU10)),"")</f>
        <v>4635</v>
      </c>
    </row>
    <row r="11" spans="1:48">
      <c r="C11" s="153" t="s">
        <v>232</v>
      </c>
      <c r="D11" s="113">
        <v>0.18747338537970193</v>
      </c>
      <c r="E11" s="113">
        <v>0.1885435667181142</v>
      </c>
      <c r="F11" s="113">
        <v>0.18847379293442107</v>
      </c>
      <c r="G11" s="113">
        <v>0.18826763160641591</v>
      </c>
      <c r="H11" s="113">
        <v>0.18049666868564507</v>
      </c>
      <c r="I11" s="113">
        <v>0.18135302309012596</v>
      </c>
      <c r="J11" s="113">
        <f>AH11/($AH$7-$AH$14)</f>
        <v>0.18201355595966276</v>
      </c>
      <c r="K11" s="153" t="s">
        <v>222</v>
      </c>
      <c r="L11" s="153">
        <f>ROWS($K$7:K11)</f>
        <v>5</v>
      </c>
      <c r="M11" s="153">
        <f t="shared" si="0"/>
        <v>5</v>
      </c>
      <c r="N11" s="153">
        <f>IFERROR(SMALL($M$7:$M$92,ROWS($M$7:M11)),"")</f>
        <v>5</v>
      </c>
      <c r="P11" s="258" t="s">
        <v>232</v>
      </c>
      <c r="Q11" s="115">
        <f>IFERROR(INDEX($D$7:$I$92,$N11,COLUMNS($P$7:P11)),"")</f>
        <v>0.18747338537970193</v>
      </c>
      <c r="R11" s="115">
        <f>IFERROR(INDEX($D$7:$I$92,$N11,COLUMNS($P$7:Q11)),"")</f>
        <v>0.1885435667181142</v>
      </c>
      <c r="S11" s="115">
        <f>IFERROR(INDEX($D$7:$I$92,$N11,COLUMNS($P$7:R11)),"")</f>
        <v>0.18847379293442107</v>
      </c>
      <c r="T11" s="115">
        <f>IFERROR(INDEX($D$7:$I$92,$N11,COLUMNS($P$7:S11)),"")</f>
        <v>0.18826763160641591</v>
      </c>
      <c r="U11" s="115">
        <f>IFERROR(INDEX($D$7:$I$92,$N11,COLUMNS($P$7:T11)),"")</f>
        <v>0.18049666868564507</v>
      </c>
      <c r="V11" s="115">
        <f>IFERROR(INDEX($D$7:$I$92,$N11,COLUMNS($P$7:U11)),"")</f>
        <v>0.18135302309012596</v>
      </c>
      <c r="W11" s="245">
        <f>IFERROR(INDEX($D$7:$J$92,$N11,COLUMNS($P$7:V11)),"")</f>
        <v>0.18201355595966276</v>
      </c>
      <c r="AA11" s="153" t="s">
        <v>232</v>
      </c>
      <c r="AB11" s="153">
        <v>5285</v>
      </c>
      <c r="AC11" s="153">
        <v>5375</v>
      </c>
      <c r="AD11" s="153">
        <v>5385</v>
      </c>
      <c r="AE11" s="153">
        <v>5410</v>
      </c>
      <c r="AF11" s="153">
        <v>5365</v>
      </c>
      <c r="AG11" s="153">
        <v>5600</v>
      </c>
      <c r="AH11" s="153">
        <v>5505</v>
      </c>
      <c r="AI11" s="153" t="s">
        <v>222</v>
      </c>
      <c r="AJ11" s="153">
        <f>ROWS($AI$7:AI11)</f>
        <v>5</v>
      </c>
      <c r="AK11" s="153">
        <f t="shared" si="1"/>
        <v>5</v>
      </c>
      <c r="AL11" s="153">
        <f>IFERROR(SMALL($AK$7:$AK$92,ROWS($AK$7:AK11)),"")</f>
        <v>5</v>
      </c>
      <c r="AO11" s="258" t="s">
        <v>232</v>
      </c>
      <c r="AP11" s="139">
        <f>IFERROR(INDEX($AB$7:$AG$92,$AL11,COLUMNS($AO$7:AO11)),"")</f>
        <v>5285</v>
      </c>
      <c r="AQ11" s="139">
        <f>IFERROR(INDEX($AB$7:$AG$92,$AL11,COLUMNS($AO$7:AP11)),"")</f>
        <v>5375</v>
      </c>
      <c r="AR11" s="139">
        <f>IFERROR(INDEX($AB$7:$AG$92,$AL11,COLUMNS($AO$7:AQ11)),"")</f>
        <v>5385</v>
      </c>
      <c r="AS11" s="139">
        <f>IFERROR(INDEX($AB$7:$AG$92,$AL11,COLUMNS($AO$7:AR11)),"")</f>
        <v>5410</v>
      </c>
      <c r="AT11" s="139">
        <f>IFERROR(INDEX($AB$7:$AG$92,$AL11,COLUMNS($AO$7:AS11)),"")</f>
        <v>5365</v>
      </c>
      <c r="AU11" s="139">
        <f>IFERROR(INDEX($AB$7:$AG$92,$AL11,COLUMNS($AO$7:AT11)),"")</f>
        <v>5600</v>
      </c>
      <c r="AV11" s="140">
        <f>IFERROR(INDEX($AB$7:$AH$92,$AL11,COLUMNS($AO$7:AU11)),"")</f>
        <v>5505</v>
      </c>
    </row>
    <row r="12" spans="1:48">
      <c r="C12" s="153" t="s">
        <v>233</v>
      </c>
      <c r="D12" s="113">
        <v>0.23161816891412348</v>
      </c>
      <c r="E12" s="113">
        <v>0.22779570646835975</v>
      </c>
      <c r="F12" s="113">
        <v>0.22754805504008963</v>
      </c>
      <c r="G12" s="113">
        <v>0.22786263525973349</v>
      </c>
      <c r="H12" s="113">
        <v>0.21946295174641631</v>
      </c>
      <c r="I12" s="113">
        <v>0.22105638135949998</v>
      </c>
      <c r="J12" s="113">
        <f>AH12/($AH$7-$AH$14)</f>
        <v>0.22119358571664738</v>
      </c>
      <c r="K12" s="153" t="s">
        <v>222</v>
      </c>
      <c r="L12" s="153">
        <f>ROWS($K$7:K12)</f>
        <v>6</v>
      </c>
      <c r="M12" s="153">
        <f t="shared" si="0"/>
        <v>6</v>
      </c>
      <c r="N12" s="153">
        <f>IFERROR(SMALL($M$7:$M$92,ROWS($M$7:M12)),"")</f>
        <v>6</v>
      </c>
      <c r="P12" s="258" t="s">
        <v>233</v>
      </c>
      <c r="Q12" s="115">
        <f>IFERROR(INDEX($D$7:$I$92,$N12,COLUMNS($P$7:P12)),"")</f>
        <v>0.23161816891412348</v>
      </c>
      <c r="R12" s="115">
        <f>IFERROR(INDEX($D$7:$I$92,$N12,COLUMNS($P$7:Q12)),"")</f>
        <v>0.22779570646835975</v>
      </c>
      <c r="S12" s="115">
        <f>IFERROR(INDEX($D$7:$I$92,$N12,COLUMNS($P$7:R12)),"")</f>
        <v>0.22754805504008963</v>
      </c>
      <c r="T12" s="115">
        <f>IFERROR(INDEX($D$7:$I$92,$N12,COLUMNS($P$7:S12)),"")</f>
        <v>0.22786263525973349</v>
      </c>
      <c r="U12" s="115">
        <f>IFERROR(INDEX($D$7:$I$92,$N12,COLUMNS($P$7:T12)),"")</f>
        <v>0.21946295174641631</v>
      </c>
      <c r="V12" s="115">
        <f>IFERROR(INDEX($D$7:$I$92,$N12,COLUMNS($P$7:U12)),"")</f>
        <v>0.22105638135949998</v>
      </c>
      <c r="W12" s="245">
        <f>IFERROR(INDEX($D$7:$J$92,$N12,COLUMNS($P$7:V12)),"")</f>
        <v>0.22119358571664738</v>
      </c>
      <c r="AA12" s="153" t="s">
        <v>233</v>
      </c>
      <c r="AB12" s="153">
        <v>6525</v>
      </c>
      <c r="AC12" s="153">
        <v>6495</v>
      </c>
      <c r="AD12" s="153">
        <v>6500</v>
      </c>
      <c r="AE12" s="153">
        <v>6550</v>
      </c>
      <c r="AF12" s="153">
        <v>6520</v>
      </c>
      <c r="AG12" s="153">
        <v>6825</v>
      </c>
      <c r="AH12" s="153">
        <v>6690</v>
      </c>
      <c r="AI12" s="153" t="s">
        <v>222</v>
      </c>
      <c r="AJ12" s="153">
        <f>ROWS($AI$7:AI12)</f>
        <v>6</v>
      </c>
      <c r="AK12" s="153">
        <f t="shared" si="1"/>
        <v>6</v>
      </c>
      <c r="AL12" s="153">
        <f>IFERROR(SMALL($AK$7:$AK$92,ROWS($AK$7:AK12)),"")</f>
        <v>6</v>
      </c>
      <c r="AO12" s="258" t="s">
        <v>233</v>
      </c>
      <c r="AP12" s="139">
        <f>IFERROR(INDEX($AB$7:$AG$92,$AL12,COLUMNS($AO$7:AO12)),"")</f>
        <v>6525</v>
      </c>
      <c r="AQ12" s="139">
        <f>IFERROR(INDEX($AB$7:$AG$92,$AL12,COLUMNS($AO$7:AP12)),"")</f>
        <v>6495</v>
      </c>
      <c r="AR12" s="139">
        <f>IFERROR(INDEX($AB$7:$AG$92,$AL12,COLUMNS($AO$7:AQ12)),"")</f>
        <v>6500</v>
      </c>
      <c r="AS12" s="139">
        <f>IFERROR(INDEX($AB$7:$AG$92,$AL12,COLUMNS($AO$7:AR12)),"")</f>
        <v>6550</v>
      </c>
      <c r="AT12" s="139">
        <f>IFERROR(INDEX($AB$7:$AG$92,$AL12,COLUMNS($AO$7:AS12)),"")</f>
        <v>6520</v>
      </c>
      <c r="AU12" s="139">
        <f>IFERROR(INDEX($AB$7:$AG$92,$AL12,COLUMNS($AO$7:AT12)),"")</f>
        <v>6825</v>
      </c>
      <c r="AV12" s="140">
        <f>IFERROR(INDEX($AB$7:$AH$92,$AL12,COLUMNS($AO$7:AU12)),"")</f>
        <v>6690</v>
      </c>
    </row>
    <row r="13" spans="1:48">
      <c r="C13" s="153" t="s">
        <v>234</v>
      </c>
      <c r="D13" s="113">
        <v>0.29194464158978001</v>
      </c>
      <c r="E13" s="113">
        <v>0.28577943033534448</v>
      </c>
      <c r="F13" s="113">
        <v>0.28521410314764889</v>
      </c>
      <c r="G13" s="113">
        <v>0.28770745624717303</v>
      </c>
      <c r="H13" s="113">
        <v>0.28198398277138437</v>
      </c>
      <c r="I13" s="113">
        <v>0.27798827682243599</v>
      </c>
      <c r="J13" s="113">
        <f>AH13/($AH$7-$AH$14)</f>
        <v>0.27888907257397916</v>
      </c>
      <c r="K13" s="153" t="s">
        <v>222</v>
      </c>
      <c r="L13" s="153">
        <f>ROWS($K$7:K13)</f>
        <v>7</v>
      </c>
      <c r="M13" s="153">
        <f t="shared" si="0"/>
        <v>7</v>
      </c>
      <c r="N13" s="153">
        <f>IFERROR(SMALL($M$7:$M$92,ROWS($M$7:M13)),"")</f>
        <v>7</v>
      </c>
      <c r="P13" s="258" t="s">
        <v>234</v>
      </c>
      <c r="Q13" s="115">
        <f>IFERROR(INDEX($D$7:$I$92,$N13,COLUMNS($P$7:P13)),"")</f>
        <v>0.29194464158978001</v>
      </c>
      <c r="R13" s="115">
        <f>IFERROR(INDEX($D$7:$I$92,$N13,COLUMNS($P$7:Q13)),"")</f>
        <v>0.28577943033534448</v>
      </c>
      <c r="S13" s="115">
        <f>IFERROR(INDEX($D$7:$I$92,$N13,COLUMNS($P$7:R13)),"")</f>
        <v>0.28521410314764889</v>
      </c>
      <c r="T13" s="115">
        <f>IFERROR(INDEX($D$7:$I$92,$N13,COLUMNS($P$7:S13)),"")</f>
        <v>0.28770745624717303</v>
      </c>
      <c r="U13" s="115">
        <f>IFERROR(INDEX($D$7:$I$92,$N13,COLUMNS($P$7:T13)),"")</f>
        <v>0.28198398277138437</v>
      </c>
      <c r="V13" s="115">
        <f>IFERROR(INDEX($D$7:$I$92,$N13,COLUMNS($P$7:U13)),"")</f>
        <v>0.27798827682243599</v>
      </c>
      <c r="W13" s="245">
        <f>IFERROR(INDEX($D$7:$J$92,$N13,COLUMNS($P$7:V13)),"")</f>
        <v>0.27888907257397916</v>
      </c>
      <c r="AA13" s="153" t="s">
        <v>234</v>
      </c>
      <c r="AB13" s="153">
        <v>8225</v>
      </c>
      <c r="AC13" s="153">
        <v>8145</v>
      </c>
      <c r="AD13" s="153">
        <v>8145</v>
      </c>
      <c r="AE13" s="153">
        <v>8270</v>
      </c>
      <c r="AF13" s="153">
        <v>8380</v>
      </c>
      <c r="AG13" s="153">
        <v>8585</v>
      </c>
      <c r="AH13" s="153">
        <v>8435</v>
      </c>
      <c r="AI13" s="153" t="s">
        <v>222</v>
      </c>
      <c r="AJ13" s="153">
        <f>ROWS($AI$7:AI13)</f>
        <v>7</v>
      </c>
      <c r="AK13" s="153">
        <f t="shared" si="1"/>
        <v>7</v>
      </c>
      <c r="AL13" s="153">
        <f>IFERROR(SMALL($AK$7:$AK$92,ROWS($AK$7:AK13)),"")</f>
        <v>7</v>
      </c>
      <c r="AO13" s="258" t="s">
        <v>234</v>
      </c>
      <c r="AP13" s="139">
        <f>IFERROR(INDEX($AB$7:$AG$92,$AL13,COLUMNS($AO$7:AO13)),"")</f>
        <v>8225</v>
      </c>
      <c r="AQ13" s="139">
        <f>IFERROR(INDEX($AB$7:$AG$92,$AL13,COLUMNS($AO$7:AP13)),"")</f>
        <v>8145</v>
      </c>
      <c r="AR13" s="139">
        <f>IFERROR(INDEX($AB$7:$AG$92,$AL13,COLUMNS($AO$7:AQ13)),"")</f>
        <v>8145</v>
      </c>
      <c r="AS13" s="139">
        <f>IFERROR(INDEX($AB$7:$AG$92,$AL13,COLUMNS($AO$7:AR13)),"")</f>
        <v>8270</v>
      </c>
      <c r="AT13" s="139">
        <f>IFERROR(INDEX($AB$7:$AG$92,$AL13,COLUMNS($AO$7:AS13)),"")</f>
        <v>8380</v>
      </c>
      <c r="AU13" s="139">
        <f>IFERROR(INDEX($AB$7:$AG$92,$AL13,COLUMNS($AO$7:AT13)),"")</f>
        <v>8585</v>
      </c>
      <c r="AV13" s="140">
        <f>IFERROR(INDEX($AB$7:$AH$92,$AL13,COLUMNS($AO$7:AU13)),"")</f>
        <v>8435</v>
      </c>
    </row>
    <row r="14" spans="1:48">
      <c r="C14" s="153" t="s">
        <v>235</v>
      </c>
      <c r="D14" s="113"/>
      <c r="E14" s="113"/>
      <c r="F14" s="113"/>
      <c r="G14" s="113"/>
      <c r="H14" s="113"/>
      <c r="I14" s="113"/>
      <c r="J14" s="113"/>
      <c r="K14" s="153" t="s">
        <v>222</v>
      </c>
      <c r="L14" s="153">
        <f>ROWS($K$7:K14)</f>
        <v>8</v>
      </c>
      <c r="M14" s="153">
        <f t="shared" si="0"/>
        <v>8</v>
      </c>
      <c r="N14" s="153">
        <f>IFERROR(SMALL($M$7:$M$92,ROWS($M$7:M14)),"")</f>
        <v>8</v>
      </c>
      <c r="P14" s="359" t="s">
        <v>236</v>
      </c>
      <c r="Q14" s="109"/>
      <c r="R14" s="109"/>
      <c r="S14" s="109"/>
      <c r="T14" s="109"/>
      <c r="U14" s="109"/>
      <c r="V14" s="109"/>
      <c r="W14" s="350"/>
      <c r="AA14" s="153" t="s">
        <v>235</v>
      </c>
      <c r="AB14" s="153">
        <v>105</v>
      </c>
      <c r="AC14" s="153">
        <v>135</v>
      </c>
      <c r="AD14" s="153">
        <v>210</v>
      </c>
      <c r="AE14" s="153">
        <v>140</v>
      </c>
      <c r="AF14" s="153">
        <v>160</v>
      </c>
      <c r="AG14" s="153">
        <v>185</v>
      </c>
      <c r="AH14" s="153">
        <v>375</v>
      </c>
      <c r="AI14" s="153" t="s">
        <v>222</v>
      </c>
      <c r="AJ14" s="153">
        <f>ROWS($AI$7:AI14)</f>
        <v>8</v>
      </c>
      <c r="AK14" s="153">
        <f t="shared" si="1"/>
        <v>8</v>
      </c>
      <c r="AL14" s="153">
        <f>IFERROR(SMALL($AK$7:$AK$92,ROWS($AK$7:AK14)),"")</f>
        <v>8</v>
      </c>
      <c r="AO14" s="377" t="s">
        <v>237</v>
      </c>
      <c r="AP14" s="143"/>
      <c r="AQ14" s="143"/>
      <c r="AR14" s="143"/>
      <c r="AS14" s="143"/>
      <c r="AT14" s="143"/>
      <c r="AU14" s="143"/>
      <c r="AV14" s="140"/>
    </row>
    <row r="15" spans="1:48">
      <c r="C15" s="153" t="s">
        <v>238</v>
      </c>
      <c r="D15" s="113"/>
      <c r="E15" s="113"/>
      <c r="F15" s="113"/>
      <c r="G15" s="113"/>
      <c r="H15" s="113"/>
      <c r="I15" s="113"/>
      <c r="J15" s="113"/>
      <c r="K15" s="153" t="s">
        <v>222</v>
      </c>
      <c r="L15" s="153">
        <f>ROWS($K$7:K15)</f>
        <v>9</v>
      </c>
      <c r="M15" s="153">
        <f t="shared" si="0"/>
        <v>9</v>
      </c>
      <c r="N15" s="153">
        <f>IFERROR(SMALL($M$7:$M$92,ROWS($M$7:M15)),"")</f>
        <v>9</v>
      </c>
      <c r="P15" s="257" t="s">
        <v>238</v>
      </c>
      <c r="Q15" s="243"/>
      <c r="R15" s="243"/>
      <c r="S15" s="243"/>
      <c r="T15" s="243"/>
      <c r="U15" s="243"/>
      <c r="V15" s="243"/>
      <c r="W15" s="245"/>
      <c r="AA15" s="153" t="s">
        <v>238</v>
      </c>
      <c r="AI15" s="153" t="s">
        <v>222</v>
      </c>
      <c r="AJ15" s="153">
        <f>ROWS($AI$7:AI15)</f>
        <v>9</v>
      </c>
      <c r="AK15" s="153">
        <f t="shared" si="1"/>
        <v>9</v>
      </c>
      <c r="AL15" s="153">
        <f>IFERROR(SMALL($AK$7:$AK$92,ROWS($AK$7:AK15)),"")</f>
        <v>9</v>
      </c>
      <c r="AO15" s="257" t="s">
        <v>238</v>
      </c>
      <c r="AP15" s="135"/>
      <c r="AQ15" s="135"/>
      <c r="AR15" s="135"/>
      <c r="AS15" s="135"/>
      <c r="AT15" s="135"/>
      <c r="AU15" s="135"/>
      <c r="AV15" s="136"/>
    </row>
    <row r="16" spans="1:48">
      <c r="C16" s="153" t="s">
        <v>239</v>
      </c>
      <c r="D16" s="113">
        <v>0.4309808358673361</v>
      </c>
      <c r="E16" s="113">
        <v>0.42078239608801954</v>
      </c>
      <c r="F16" s="113">
        <v>0.41703474420060516</v>
      </c>
      <c r="G16" s="113">
        <v>0.41894372294372295</v>
      </c>
      <c r="H16" s="113">
        <v>0.41157556270096463</v>
      </c>
      <c r="I16" s="113">
        <v>0.41209446180611486</v>
      </c>
      <c r="J16" s="113">
        <f>AH16/(AH7-AH18)</f>
        <v>0.40941792020928713</v>
      </c>
      <c r="K16" s="153" t="s">
        <v>222</v>
      </c>
      <c r="L16" s="153">
        <f>ROWS($K$7:K16)</f>
        <v>10</v>
      </c>
      <c r="M16" s="153">
        <f t="shared" si="0"/>
        <v>10</v>
      </c>
      <c r="N16" s="153">
        <f>IFERROR(SMALL($M$7:$M$92,ROWS($M$7:M16)),"")</f>
        <v>10</v>
      </c>
      <c r="P16" s="258" t="s">
        <v>239</v>
      </c>
      <c r="Q16" s="115">
        <f>IFERROR(INDEX($D$7:$I$92,$N16,COLUMNS($P$7:P16)),"")</f>
        <v>0.4309808358673361</v>
      </c>
      <c r="R16" s="115">
        <f>IFERROR(INDEX($D$7:$I$92,$N16,COLUMNS($P$7:Q16)),"")</f>
        <v>0.42078239608801954</v>
      </c>
      <c r="S16" s="115">
        <f>IFERROR(INDEX($D$7:$I$92,$N16,COLUMNS($P$7:R16)),"")</f>
        <v>0.41703474420060516</v>
      </c>
      <c r="T16" s="115">
        <f>IFERROR(INDEX($D$7:$I$92,$N16,COLUMNS($P$7:S16)),"")</f>
        <v>0.41894372294372295</v>
      </c>
      <c r="U16" s="115">
        <f>IFERROR(INDEX($D$7:$I$92,$N16,COLUMNS($P$7:T16)),"")</f>
        <v>0.41157556270096463</v>
      </c>
      <c r="V16" s="115">
        <f>IFERROR(INDEX($D$7:$I$92,$N16,COLUMNS($P$7:U16)),"")</f>
        <v>0.41209446180611486</v>
      </c>
      <c r="W16" s="245">
        <f>IFERROR(INDEX($D$7:$J$92,$N16,COLUMNS($P$7:V16)),"")</f>
        <v>0.40941792020928713</v>
      </c>
      <c r="AA16" s="153" t="s">
        <v>239</v>
      </c>
      <c r="AB16" s="153">
        <v>12190</v>
      </c>
      <c r="AC16" s="153">
        <v>12045</v>
      </c>
      <c r="AD16" s="153">
        <v>11990</v>
      </c>
      <c r="AE16" s="153">
        <v>12095</v>
      </c>
      <c r="AF16" s="153">
        <v>12290</v>
      </c>
      <c r="AG16" s="153">
        <v>12790</v>
      </c>
      <c r="AH16" s="153">
        <v>12520</v>
      </c>
      <c r="AI16" s="153" t="s">
        <v>222</v>
      </c>
      <c r="AJ16" s="153">
        <f>ROWS($AI$7:AI16)</f>
        <v>10</v>
      </c>
      <c r="AK16" s="153">
        <f t="shared" si="1"/>
        <v>10</v>
      </c>
      <c r="AL16" s="153">
        <f>IFERROR(SMALL($AK$7:$AK$92,ROWS($AK$7:AK16)),"")</f>
        <v>10</v>
      </c>
      <c r="AO16" s="258" t="s">
        <v>239</v>
      </c>
      <c r="AP16" s="139">
        <f>IFERROR(INDEX($AB$7:$AG$92,$AL16,COLUMNS($AO$7:AO16)),"")</f>
        <v>12190</v>
      </c>
      <c r="AQ16" s="139">
        <f>IFERROR(INDEX($AB$7:$AG$92,$AL16,COLUMNS($AO$7:AP16)),"")</f>
        <v>12045</v>
      </c>
      <c r="AR16" s="139">
        <f>IFERROR(INDEX($AB$7:$AG$92,$AL16,COLUMNS($AO$7:AQ16)),"")</f>
        <v>11990</v>
      </c>
      <c r="AS16" s="139">
        <f>IFERROR(INDEX($AB$7:$AG$92,$AL16,COLUMNS($AO$7:AR16)),"")</f>
        <v>12095</v>
      </c>
      <c r="AT16" s="139">
        <f>IFERROR(INDEX($AB$7:$AG$92,$AL16,COLUMNS($AO$7:AS16)),"")</f>
        <v>12290</v>
      </c>
      <c r="AU16" s="139">
        <f>IFERROR(INDEX($AB$7:$AG$92,$AL16,COLUMNS($AO$7:AT16)),"")</f>
        <v>12790</v>
      </c>
      <c r="AV16" s="140">
        <f>IFERROR(INDEX($AB$7:$AH$92,$AL16,COLUMNS($AO$7:AU16)),"")</f>
        <v>12520</v>
      </c>
    </row>
    <row r="17" spans="3:48">
      <c r="C17" s="153" t="s">
        <v>240</v>
      </c>
      <c r="D17" s="113">
        <v>0.56901916413266385</v>
      </c>
      <c r="E17" s="113">
        <v>0.57921760391198041</v>
      </c>
      <c r="F17" s="113">
        <v>0.58296525579939484</v>
      </c>
      <c r="G17" s="113">
        <v>0.58105627705627705</v>
      </c>
      <c r="H17" s="113">
        <v>0.58842443729903537</v>
      </c>
      <c r="I17" s="113">
        <v>0.58790553819388514</v>
      </c>
      <c r="J17" s="113">
        <f>AH17/(AH7-AIV18)</f>
        <v>0.58981058131939912</v>
      </c>
      <c r="K17" s="153" t="s">
        <v>222</v>
      </c>
      <c r="L17" s="153">
        <f>ROWS($K$7:K17)</f>
        <v>11</v>
      </c>
      <c r="M17" s="153">
        <f t="shared" si="0"/>
        <v>11</v>
      </c>
      <c r="N17" s="153">
        <f>IFERROR(SMALL($M$7:$M$92,ROWS($M$7:M17)),"")</f>
        <v>11</v>
      </c>
      <c r="P17" s="258" t="s">
        <v>240</v>
      </c>
      <c r="Q17" s="115">
        <f>IFERROR(INDEX($D$7:$I$92,$N17,COLUMNS($P$7:P17)),"")</f>
        <v>0.56901916413266385</v>
      </c>
      <c r="R17" s="115">
        <f>IFERROR(INDEX($D$7:$I$92,$N17,COLUMNS($P$7:Q17)),"")</f>
        <v>0.57921760391198041</v>
      </c>
      <c r="S17" s="115">
        <f>IFERROR(INDEX($D$7:$I$92,$N17,COLUMNS($P$7:R17)),"")</f>
        <v>0.58296525579939484</v>
      </c>
      <c r="T17" s="115">
        <f>IFERROR(INDEX($D$7:$I$92,$N17,COLUMNS($P$7:S17)),"")</f>
        <v>0.58105627705627705</v>
      </c>
      <c r="U17" s="115">
        <f>IFERROR(INDEX($D$7:$I$92,$N17,COLUMNS($P$7:T17)),"")</f>
        <v>0.58842443729903537</v>
      </c>
      <c r="V17" s="115">
        <f>IFERROR(INDEX($D$7:$I$92,$N17,COLUMNS($P$7:U17)),"")</f>
        <v>0.58790553819388514</v>
      </c>
      <c r="W17" s="245">
        <f>IFERROR(INDEX($D$7:$J$92,$N17,COLUMNS($P$7:V17)),"")</f>
        <v>0.58981058131939912</v>
      </c>
      <c r="AA17" s="153" t="s">
        <v>240</v>
      </c>
      <c r="AB17" s="153">
        <v>16095</v>
      </c>
      <c r="AC17" s="153">
        <v>16585</v>
      </c>
      <c r="AD17" s="153">
        <v>16760</v>
      </c>
      <c r="AE17" s="153">
        <v>16780</v>
      </c>
      <c r="AF17" s="153">
        <v>17570</v>
      </c>
      <c r="AG17" s="153">
        <v>18250</v>
      </c>
      <c r="AH17" s="153">
        <v>18060</v>
      </c>
      <c r="AI17" s="153" t="s">
        <v>222</v>
      </c>
      <c r="AJ17" s="153">
        <f>ROWS($AI$7:AI17)</f>
        <v>11</v>
      </c>
      <c r="AK17" s="153">
        <f t="shared" si="1"/>
        <v>11</v>
      </c>
      <c r="AL17" s="153">
        <f>IFERROR(SMALL($AK$7:$AK$92,ROWS($AK$7:AK17)),"")</f>
        <v>11</v>
      </c>
      <c r="AO17" s="258" t="s">
        <v>240</v>
      </c>
      <c r="AP17" s="139">
        <f>IFERROR(INDEX($AB$7:$AG$92,$AL17,COLUMNS($AO$7:AO17)),"")</f>
        <v>16095</v>
      </c>
      <c r="AQ17" s="139">
        <f>IFERROR(INDEX($AB$7:$AG$92,$AL17,COLUMNS($AO$7:AP17)),"")</f>
        <v>16585</v>
      </c>
      <c r="AR17" s="139">
        <f>IFERROR(INDEX($AB$7:$AG$92,$AL17,COLUMNS($AO$7:AQ17)),"")</f>
        <v>16760</v>
      </c>
      <c r="AS17" s="139">
        <f>IFERROR(INDEX($AB$7:$AG$92,$AL17,COLUMNS($AO$7:AR17)),"")</f>
        <v>16780</v>
      </c>
      <c r="AT17" s="139">
        <f>IFERROR(INDEX($AB$7:$AG$92,$AL17,COLUMNS($AO$7:AS17)),"")</f>
        <v>17570</v>
      </c>
      <c r="AU17" s="139">
        <f>IFERROR(INDEX($AB$7:$AG$92,$AL17,COLUMNS($AO$7:AT17)),"")</f>
        <v>18250</v>
      </c>
      <c r="AV17" s="140">
        <f>IFERROR(INDEX($AB$7:$AH$92,$AL17,COLUMNS($AO$7:AU17)),"")</f>
        <v>18060</v>
      </c>
    </row>
    <row r="18" spans="3:48" ht="15" thickBot="1">
      <c r="C18" s="153" t="s">
        <v>69</v>
      </c>
      <c r="D18" s="113"/>
      <c r="E18" s="113"/>
      <c r="F18" s="113"/>
      <c r="G18" s="113"/>
      <c r="H18" s="113"/>
      <c r="I18" s="113"/>
      <c r="J18" s="113"/>
      <c r="K18" s="153" t="s">
        <v>222</v>
      </c>
      <c r="L18" s="153">
        <f>ROWS($K$7:K18)</f>
        <v>12</v>
      </c>
      <c r="M18" s="153">
        <f t="shared" si="0"/>
        <v>12</v>
      </c>
      <c r="N18" s="153">
        <f>IFERROR(SMALL($M$7:$M$92,ROWS($M$7:M18)),"")</f>
        <v>12</v>
      </c>
      <c r="P18" s="377" t="s">
        <v>241</v>
      </c>
      <c r="Q18" s="349"/>
      <c r="R18" s="349"/>
      <c r="S18" s="349"/>
      <c r="T18" s="349"/>
      <c r="U18" s="349"/>
      <c r="V18" s="349"/>
      <c r="W18" s="245"/>
      <c r="AA18" s="153" t="s">
        <v>69</v>
      </c>
      <c r="AB18" s="153">
        <v>0</v>
      </c>
      <c r="AC18" s="153">
        <v>10</v>
      </c>
      <c r="AD18" s="153">
        <v>20</v>
      </c>
      <c r="AE18" s="153">
        <v>10</v>
      </c>
      <c r="AF18" s="153">
        <v>25</v>
      </c>
      <c r="AG18" s="153">
        <v>25</v>
      </c>
      <c r="AH18" s="153">
        <v>40</v>
      </c>
      <c r="AI18" s="153" t="s">
        <v>222</v>
      </c>
      <c r="AJ18" s="153">
        <f>ROWS($AI$7:AI18)</f>
        <v>12</v>
      </c>
      <c r="AK18" s="153">
        <f t="shared" si="1"/>
        <v>12</v>
      </c>
      <c r="AL18" s="153">
        <f>IFERROR(SMALL($AK$7:$AK$92,ROWS($AK$7:AK18)),"")</f>
        <v>12</v>
      </c>
      <c r="AO18" s="260" t="s">
        <v>69</v>
      </c>
      <c r="AP18" s="143">
        <f>IFERROR(INDEX($AB$7:$AG$92,$AL18,COLUMNS($AO$7:AO18)),"")</f>
        <v>0</v>
      </c>
      <c r="AQ18" s="143">
        <f>IFERROR(INDEX($AB$7:$AG$92,$AL18,COLUMNS($AO$7:AP18)),"")</f>
        <v>10</v>
      </c>
      <c r="AR18" s="143">
        <f>IFERROR(INDEX($AB$7:$AG$92,$AL18,COLUMNS($AO$7:AQ18)),"")</f>
        <v>20</v>
      </c>
      <c r="AS18" s="143">
        <f>IFERROR(INDEX($AB$7:$AG$92,$AL18,COLUMNS($AO$7:AR18)),"")</f>
        <v>10</v>
      </c>
      <c r="AT18" s="143">
        <f>IFERROR(INDEX($AB$7:$AG$92,$AL18,COLUMNS($AO$7:AS18)),"")</f>
        <v>25</v>
      </c>
      <c r="AU18" s="143">
        <f>IFERROR(INDEX($AB$7:$AG$92,$AL18,COLUMNS($AO$7:AT18)),"")</f>
        <v>25</v>
      </c>
      <c r="AV18" s="149">
        <f>IFERROR(INDEX($AB$7:$AH$92,$AL18,COLUMNS($AO$7:AU18)),"")</f>
        <v>40</v>
      </c>
    </row>
    <row r="19" spans="3:48">
      <c r="C19" s="153" t="s">
        <v>242</v>
      </c>
      <c r="K19" s="153" t="s">
        <v>222</v>
      </c>
      <c r="L19" s="153">
        <f>ROWS($K$7:K19)</f>
        <v>13</v>
      </c>
      <c r="M19" s="153">
        <f t="shared" si="0"/>
        <v>13</v>
      </c>
      <c r="N19" s="153">
        <f>IFERROR(SMALL($M$7:$M$92,ROWS($M$7:M19)),"")</f>
        <v>13</v>
      </c>
      <c r="P19" s="257" t="s">
        <v>242</v>
      </c>
      <c r="Q19" s="243"/>
      <c r="R19" s="243"/>
      <c r="S19" s="243"/>
      <c r="T19" s="243"/>
      <c r="U19" s="243"/>
      <c r="V19" s="243"/>
      <c r="W19" s="244"/>
      <c r="AA19" s="153" t="s">
        <v>242</v>
      </c>
      <c r="AI19" s="153" t="s">
        <v>222</v>
      </c>
      <c r="AJ19" s="153">
        <f>ROWS($AI$7:AI19)</f>
        <v>13</v>
      </c>
      <c r="AK19" s="153">
        <f t="shared" si="1"/>
        <v>13</v>
      </c>
      <c r="AL19" s="153">
        <f>IFERROR(SMALL($AK$7:$AK$92,ROWS($AK$7:AK19)),"")</f>
        <v>13</v>
      </c>
      <c r="AO19" s="257" t="s">
        <v>242</v>
      </c>
      <c r="AP19" s="135"/>
      <c r="AQ19" s="135"/>
      <c r="AR19" s="135"/>
      <c r="AS19" s="135"/>
      <c r="AT19" s="135"/>
      <c r="AU19" s="135"/>
      <c r="AV19" s="140"/>
    </row>
    <row r="20" spans="3:48">
      <c r="C20" s="153" t="s">
        <v>243</v>
      </c>
      <c r="D20" s="113">
        <v>0</v>
      </c>
      <c r="E20" s="113">
        <v>6.9827526010753435E-5</v>
      </c>
      <c r="F20" s="113">
        <v>0</v>
      </c>
      <c r="G20" s="113">
        <v>1.0386732680123256E-4</v>
      </c>
      <c r="H20" s="113">
        <v>6.6936644466012915E-5</v>
      </c>
      <c r="I20" s="113">
        <v>3.2192640762321735E-5</v>
      </c>
      <c r="J20" s="113">
        <f t="shared" ref="J20:J25" si="2">AH20/$AV$7</f>
        <v>0</v>
      </c>
      <c r="K20" s="153" t="s">
        <v>222</v>
      </c>
      <c r="L20" s="153">
        <f>ROWS($K$7:K20)</f>
        <v>14</v>
      </c>
      <c r="M20" s="153">
        <f t="shared" si="0"/>
        <v>14</v>
      </c>
      <c r="N20" s="153">
        <f>IFERROR(SMALL($M$7:$M$92,ROWS($M$7:M20)),"")</f>
        <v>14</v>
      </c>
      <c r="P20" s="258" t="s">
        <v>243</v>
      </c>
      <c r="Q20" s="115">
        <f>IFERROR(INDEX($D$7:$I$92,$N20,COLUMNS($P$7:P20)),"")</f>
        <v>0</v>
      </c>
      <c r="R20" s="115">
        <f>IFERROR(INDEX($D$7:$I$92,$N20,COLUMNS($P$7:Q20)),"")</f>
        <v>6.9827526010753435E-5</v>
      </c>
      <c r="S20" s="115">
        <f>IFERROR(INDEX($D$7:$I$92,$N20,COLUMNS($P$7:R20)),"")</f>
        <v>0</v>
      </c>
      <c r="T20" s="115">
        <f>IFERROR(INDEX($D$7:$I$92,$N20,COLUMNS($P$7:S20)),"")</f>
        <v>1.0386732680123256E-4</v>
      </c>
      <c r="U20" s="115">
        <f>IFERROR(INDEX($D$7:$I$92,$N20,COLUMNS($P$7:T20)),"")</f>
        <v>6.6936644466012915E-5</v>
      </c>
      <c r="V20" s="115">
        <f>IFERROR(INDEX($D$7:$I$92,$N20,COLUMNS($P$7:U20)),"")</f>
        <v>3.2192640762321735E-5</v>
      </c>
      <c r="W20" s="245">
        <f>IFERROR(INDEX($D$7:$J$92,$N20,COLUMNS($P$7:V20)),"")</f>
        <v>0</v>
      </c>
      <c r="AA20" s="153" t="s">
        <v>243</v>
      </c>
      <c r="AB20" s="153">
        <v>0</v>
      </c>
      <c r="AC20" s="153">
        <v>0</v>
      </c>
      <c r="AD20" s="153">
        <v>0</v>
      </c>
      <c r="AE20" s="153">
        <v>5</v>
      </c>
      <c r="AF20" s="153">
        <v>0</v>
      </c>
      <c r="AG20" s="153">
        <v>0</v>
      </c>
      <c r="AH20" s="153">
        <v>0</v>
      </c>
      <c r="AI20" s="153" t="s">
        <v>222</v>
      </c>
      <c r="AJ20" s="153">
        <f>ROWS($AI$7:AI20)</f>
        <v>14</v>
      </c>
      <c r="AK20" s="153">
        <f t="shared" si="1"/>
        <v>14</v>
      </c>
      <c r="AL20" s="153">
        <f>IFERROR(SMALL($AK$7:$AK$92,ROWS($AK$7:AK20)),"")</f>
        <v>14</v>
      </c>
      <c r="AO20" s="258" t="s">
        <v>243</v>
      </c>
      <c r="AP20" s="139">
        <f>IFERROR(INDEX($AB$7:$AG$92,$AL20,COLUMNS($AO$7:AO20)),"")</f>
        <v>0</v>
      </c>
      <c r="AQ20" s="139">
        <f>IFERROR(INDEX($AB$7:$AG$92,$AL20,COLUMNS($AO$7:AP20)),"")</f>
        <v>0</v>
      </c>
      <c r="AR20" s="139">
        <f>IFERROR(INDEX($AB$7:$AG$92,$AL20,COLUMNS($AO$7:AQ20)),"")</f>
        <v>0</v>
      </c>
      <c r="AS20" s="139">
        <f>IFERROR(INDEX($AB$7:$AG$92,$AL20,COLUMNS($AO$7:AR20)),"")</f>
        <v>5</v>
      </c>
      <c r="AT20" s="139">
        <f>IFERROR(INDEX($AB$7:$AG$92,$AL20,COLUMNS($AO$7:AS20)),"")</f>
        <v>0</v>
      </c>
      <c r="AU20" s="139">
        <f>IFERROR(INDEX($AB$7:$AG$92,$AL20,COLUMNS($AO$7:AT20)),"")</f>
        <v>0</v>
      </c>
      <c r="AV20" s="140">
        <f>IFERROR(INDEX($AB$7:$AH$92,$AL20,COLUMNS($AO$7:AU20)),"")</f>
        <v>0</v>
      </c>
    </row>
    <row r="21" spans="3:48">
      <c r="C21" s="153" t="s">
        <v>244</v>
      </c>
      <c r="D21" s="113">
        <v>0.73737802291047938</v>
      </c>
      <c r="E21" s="113">
        <v>0.73018643949444872</v>
      </c>
      <c r="F21" s="113">
        <v>0.72538319835945919</v>
      </c>
      <c r="G21" s="113">
        <v>0.7347228473496521</v>
      </c>
      <c r="H21" s="113">
        <v>0.72140968573245423</v>
      </c>
      <c r="I21" s="113">
        <v>0.70331262273444295</v>
      </c>
      <c r="J21" s="113">
        <f t="shared" si="2"/>
        <v>0.69513389941214887</v>
      </c>
      <c r="K21" s="153" t="s">
        <v>222</v>
      </c>
      <c r="L21" s="153">
        <f>ROWS($K$7:K21)</f>
        <v>15</v>
      </c>
      <c r="M21" s="153">
        <f t="shared" si="0"/>
        <v>15</v>
      </c>
      <c r="N21" s="153">
        <f>IFERROR(SMALL($M$7:$M$92,ROWS($M$7:M21)),"")</f>
        <v>15</v>
      </c>
      <c r="P21" s="258" t="s">
        <v>244</v>
      </c>
      <c r="Q21" s="115">
        <f>IFERROR(INDEX($D$7:$I$92,$N21,COLUMNS($P$7:P21)),"")</f>
        <v>0.73737802291047938</v>
      </c>
      <c r="R21" s="115">
        <f>IFERROR(INDEX($D$7:$I$92,$N21,COLUMNS($P$7:Q21)),"")</f>
        <v>0.73018643949444872</v>
      </c>
      <c r="S21" s="115">
        <f>IFERROR(INDEX($D$7:$I$92,$N21,COLUMNS($P$7:R21)),"")</f>
        <v>0.72538319835945919</v>
      </c>
      <c r="T21" s="115">
        <f>IFERROR(INDEX($D$7:$I$92,$N21,COLUMNS($P$7:S21)),"")</f>
        <v>0.7347228473496521</v>
      </c>
      <c r="U21" s="115">
        <f>IFERROR(INDEX($D$7:$I$92,$N21,COLUMNS($P$7:T21)),"")</f>
        <v>0.72140968573245423</v>
      </c>
      <c r="V21" s="115">
        <f>IFERROR(INDEX($D$7:$I$92,$N21,COLUMNS($P$7:U21)),"")</f>
        <v>0.70331262273444295</v>
      </c>
      <c r="W21" s="245">
        <f>IFERROR(INDEX($D$7:$J$92,$N21,COLUMNS($P$7:V21)),"")</f>
        <v>0.69513389941214887</v>
      </c>
      <c r="AA21" s="153" t="s">
        <v>244</v>
      </c>
      <c r="AB21" s="153">
        <v>20855</v>
      </c>
      <c r="AC21" s="153">
        <v>20915</v>
      </c>
      <c r="AD21" s="153">
        <v>20870</v>
      </c>
      <c r="AE21" s="153">
        <v>21220</v>
      </c>
      <c r="AF21" s="153">
        <v>21555</v>
      </c>
      <c r="AG21" s="153">
        <v>21845</v>
      </c>
      <c r="AH21" s="153">
        <v>21285</v>
      </c>
      <c r="AI21" s="153" t="s">
        <v>222</v>
      </c>
      <c r="AJ21" s="153">
        <f>ROWS($AI$7:AI21)</f>
        <v>15</v>
      </c>
      <c r="AK21" s="153">
        <f t="shared" si="1"/>
        <v>15</v>
      </c>
      <c r="AL21" s="153">
        <f>IFERROR(SMALL($AK$7:$AK$92,ROWS($AK$7:AK21)),"")</f>
        <v>15</v>
      </c>
      <c r="AO21" s="258" t="s">
        <v>244</v>
      </c>
      <c r="AP21" s="139">
        <f>IFERROR(INDEX($AB$7:$AG$92,$AL21,COLUMNS($AO$7:AO21)),"")</f>
        <v>20855</v>
      </c>
      <c r="AQ21" s="139">
        <f>IFERROR(INDEX($AB$7:$AG$92,$AL21,COLUMNS($AO$7:AP21)),"")</f>
        <v>20915</v>
      </c>
      <c r="AR21" s="139">
        <f>IFERROR(INDEX($AB$7:$AG$92,$AL21,COLUMNS($AO$7:AQ21)),"")</f>
        <v>20870</v>
      </c>
      <c r="AS21" s="139">
        <f>IFERROR(INDEX($AB$7:$AG$92,$AL21,COLUMNS($AO$7:AR21)),"")</f>
        <v>21220</v>
      </c>
      <c r="AT21" s="139">
        <f>IFERROR(INDEX($AB$7:$AG$92,$AL21,COLUMNS($AO$7:AS21)),"")</f>
        <v>21555</v>
      </c>
      <c r="AU21" s="139">
        <f>IFERROR(INDEX($AB$7:$AG$92,$AL21,COLUMNS($AO$7:AT21)),"")</f>
        <v>21845</v>
      </c>
      <c r="AV21" s="140">
        <f>IFERROR(INDEX($AB$7:$AH$92,$AL21,COLUMNS($AO$7:AU21)),"")</f>
        <v>21285</v>
      </c>
    </row>
    <row r="22" spans="3:48">
      <c r="C22" s="153" t="s">
        <v>245</v>
      </c>
      <c r="D22" s="113">
        <v>0.12696224013576579</v>
      </c>
      <c r="E22" s="113">
        <v>0.13026324977306053</v>
      </c>
      <c r="F22" s="113">
        <v>0.1315908379965938</v>
      </c>
      <c r="G22" s="113">
        <v>0.12682200602430496</v>
      </c>
      <c r="H22" s="113">
        <v>0.1269453462297935</v>
      </c>
      <c r="I22" s="113">
        <v>0.1307986994173132</v>
      </c>
      <c r="J22" s="113">
        <f t="shared" si="2"/>
        <v>0.13128674069235793</v>
      </c>
      <c r="K22" s="153" t="s">
        <v>222</v>
      </c>
      <c r="L22" s="153">
        <f>ROWS($K$7:K22)</f>
        <v>16</v>
      </c>
      <c r="M22" s="153">
        <f t="shared" si="0"/>
        <v>16</v>
      </c>
      <c r="N22" s="153">
        <f>IFERROR(SMALL($M$7:$M$92,ROWS($M$7:M22)),"")</f>
        <v>16</v>
      </c>
      <c r="P22" s="258" t="s">
        <v>245</v>
      </c>
      <c r="Q22" s="115">
        <f>IFERROR(INDEX($D$7:$I$92,$N22,COLUMNS($P$7:P22)),"")</f>
        <v>0.12696224013576579</v>
      </c>
      <c r="R22" s="115">
        <f>IFERROR(INDEX($D$7:$I$92,$N22,COLUMNS($P$7:Q22)),"")</f>
        <v>0.13026324977306053</v>
      </c>
      <c r="S22" s="115">
        <f>IFERROR(INDEX($D$7:$I$92,$N22,COLUMNS($P$7:R22)),"")</f>
        <v>0.1315908379965938</v>
      </c>
      <c r="T22" s="115">
        <f>IFERROR(INDEX($D$7:$I$92,$N22,COLUMNS($P$7:S22)),"")</f>
        <v>0.12682200602430496</v>
      </c>
      <c r="U22" s="115">
        <f>IFERROR(INDEX($D$7:$I$92,$N22,COLUMNS($P$7:T22)),"")</f>
        <v>0.1269453462297935</v>
      </c>
      <c r="V22" s="115">
        <f>IFERROR(INDEX($D$7:$I$92,$N22,COLUMNS($P$7:U22)),"")</f>
        <v>0.1307986994173132</v>
      </c>
      <c r="W22" s="245">
        <f>IFERROR(INDEX($D$7:$J$92,$N22,COLUMNS($P$7:V22)),"")</f>
        <v>0.13128674069235793</v>
      </c>
      <c r="AA22" s="153" t="s">
        <v>245</v>
      </c>
      <c r="AB22" s="153">
        <v>3590</v>
      </c>
      <c r="AC22" s="153">
        <v>3730</v>
      </c>
      <c r="AD22" s="153">
        <v>3785</v>
      </c>
      <c r="AE22" s="153">
        <v>3665</v>
      </c>
      <c r="AF22" s="153">
        <v>3795</v>
      </c>
      <c r="AG22" s="153">
        <v>4065</v>
      </c>
      <c r="AH22" s="153">
        <v>4020</v>
      </c>
      <c r="AI22" s="153" t="s">
        <v>222</v>
      </c>
      <c r="AJ22" s="153">
        <f>ROWS($AI$7:AI22)</f>
        <v>16</v>
      </c>
      <c r="AK22" s="153">
        <f t="shared" si="1"/>
        <v>16</v>
      </c>
      <c r="AL22" s="153">
        <f>IFERROR(SMALL($AK$7:$AK$92,ROWS($AK$7:AK22)),"")</f>
        <v>16</v>
      </c>
      <c r="AO22" s="258" t="s">
        <v>245</v>
      </c>
      <c r="AP22" s="139">
        <f>IFERROR(INDEX($AB$7:$AG$92,$AL22,COLUMNS($AO$7:AO22)),"")</f>
        <v>3590</v>
      </c>
      <c r="AQ22" s="139">
        <f>IFERROR(INDEX($AB$7:$AG$92,$AL22,COLUMNS($AO$7:AP22)),"")</f>
        <v>3730</v>
      </c>
      <c r="AR22" s="139">
        <f>IFERROR(INDEX($AB$7:$AG$92,$AL22,COLUMNS($AO$7:AQ22)),"")</f>
        <v>3785</v>
      </c>
      <c r="AS22" s="139">
        <f>IFERROR(INDEX($AB$7:$AG$92,$AL22,COLUMNS($AO$7:AR22)),"")</f>
        <v>3665</v>
      </c>
      <c r="AT22" s="139">
        <f>IFERROR(INDEX($AB$7:$AG$92,$AL22,COLUMNS($AO$7:AS22)),"")</f>
        <v>3795</v>
      </c>
      <c r="AU22" s="139">
        <f>IFERROR(INDEX($AB$7:$AG$92,$AL22,COLUMNS($AO$7:AT22)),"")</f>
        <v>4065</v>
      </c>
      <c r="AV22" s="140">
        <f>IFERROR(INDEX($AB$7:$AH$92,$AL22,COLUMNS($AO$7:AU22)),"")</f>
        <v>4020</v>
      </c>
    </row>
    <row r="23" spans="3:48">
      <c r="C23" s="153" t="s">
        <v>246</v>
      </c>
      <c r="D23" s="113">
        <v>5.8513647291755053E-2</v>
      </c>
      <c r="E23" s="113">
        <v>6.1867188045527544E-2</v>
      </c>
      <c r="F23" s="113">
        <v>6.2111153592158769E-2</v>
      </c>
      <c r="G23" s="113">
        <v>6.1281722812727209E-2</v>
      </c>
      <c r="H23" s="113">
        <v>6.5631379898925674E-2</v>
      </c>
      <c r="I23" s="113">
        <v>6.8634710105269933E-2</v>
      </c>
      <c r="J23" s="113">
        <f t="shared" si="2"/>
        <v>6.9888961463096019E-2</v>
      </c>
      <c r="K23" s="153" t="s">
        <v>222</v>
      </c>
      <c r="L23" s="153">
        <f>ROWS($K$7:K23)</f>
        <v>17</v>
      </c>
      <c r="M23" s="153">
        <f t="shared" si="0"/>
        <v>17</v>
      </c>
      <c r="N23" s="153">
        <f>IFERROR(SMALL($M$7:$M$92,ROWS($M$7:M23)),"")</f>
        <v>17</v>
      </c>
      <c r="P23" s="258" t="s">
        <v>246</v>
      </c>
      <c r="Q23" s="115">
        <f>IFERROR(INDEX($D$7:$I$92,$N23,COLUMNS($P$7:P23)),"")</f>
        <v>5.8513647291755053E-2</v>
      </c>
      <c r="R23" s="115">
        <f>IFERROR(INDEX($D$7:$I$92,$N23,COLUMNS($P$7:Q23)),"")</f>
        <v>6.1867188045527544E-2</v>
      </c>
      <c r="S23" s="115">
        <f>IFERROR(INDEX($D$7:$I$92,$N23,COLUMNS($P$7:R23)),"")</f>
        <v>6.2111153592158769E-2</v>
      </c>
      <c r="T23" s="115">
        <f>IFERROR(INDEX($D$7:$I$92,$N23,COLUMNS($P$7:S23)),"")</f>
        <v>6.1281722812727209E-2</v>
      </c>
      <c r="U23" s="115">
        <f>IFERROR(INDEX($D$7:$I$92,$N23,COLUMNS($P$7:T23)),"")</f>
        <v>6.5631379898925674E-2</v>
      </c>
      <c r="V23" s="115">
        <f>IFERROR(INDEX($D$7:$I$92,$N23,COLUMNS($P$7:U23)),"")</f>
        <v>6.8634710105269933E-2</v>
      </c>
      <c r="W23" s="245">
        <f>IFERROR(INDEX($D$7:$J$92,$N23,COLUMNS($P$7:V23)),"")</f>
        <v>6.9888961463096019E-2</v>
      </c>
      <c r="AA23" s="153" t="s">
        <v>246</v>
      </c>
      <c r="AB23" s="153">
        <v>1655</v>
      </c>
      <c r="AC23" s="153">
        <v>1770</v>
      </c>
      <c r="AD23" s="153">
        <v>1785</v>
      </c>
      <c r="AE23" s="153">
        <v>1770</v>
      </c>
      <c r="AF23" s="153">
        <v>1960</v>
      </c>
      <c r="AG23" s="153">
        <v>2130</v>
      </c>
      <c r="AH23" s="153">
        <v>2140</v>
      </c>
      <c r="AI23" s="153" t="s">
        <v>222</v>
      </c>
      <c r="AJ23" s="153">
        <f>ROWS($AI$7:AI23)</f>
        <v>17</v>
      </c>
      <c r="AK23" s="153">
        <f t="shared" si="1"/>
        <v>17</v>
      </c>
      <c r="AL23" s="153">
        <f>IFERROR(SMALL($AK$7:$AK$92,ROWS($AK$7:AK23)),"")</f>
        <v>17</v>
      </c>
      <c r="AO23" s="258" t="s">
        <v>246</v>
      </c>
      <c r="AP23" s="139">
        <f>IFERROR(INDEX($AB$7:$AG$92,$AL23,COLUMNS($AO$7:AO23)),"")</f>
        <v>1655</v>
      </c>
      <c r="AQ23" s="139">
        <f>IFERROR(INDEX($AB$7:$AG$92,$AL23,COLUMNS($AO$7:AP23)),"")</f>
        <v>1770</v>
      </c>
      <c r="AR23" s="139">
        <f>IFERROR(INDEX($AB$7:$AG$92,$AL23,COLUMNS($AO$7:AQ23)),"")</f>
        <v>1785</v>
      </c>
      <c r="AS23" s="139">
        <f>IFERROR(INDEX($AB$7:$AG$92,$AL23,COLUMNS($AO$7:AR23)),"")</f>
        <v>1770</v>
      </c>
      <c r="AT23" s="139">
        <f>IFERROR(INDEX($AB$7:$AG$92,$AL23,COLUMNS($AO$7:AS23)),"")</f>
        <v>1960</v>
      </c>
      <c r="AU23" s="139">
        <f>IFERROR(INDEX($AB$7:$AG$92,$AL23,COLUMNS($AO$7:AT23)),"")</f>
        <v>2130</v>
      </c>
      <c r="AV23" s="140">
        <f>IFERROR(INDEX($AB$7:$AH$92,$AL23,COLUMNS($AO$7:AU23)),"")</f>
        <v>2140</v>
      </c>
    </row>
    <row r="24" spans="3:48">
      <c r="C24" s="153" t="s">
        <v>247</v>
      </c>
      <c r="D24" s="113">
        <v>7.714608966199972E-2</v>
      </c>
      <c r="E24" s="113">
        <v>7.7613295160952445E-2</v>
      </c>
      <c r="F24" s="113">
        <v>8.0914810051788258E-2</v>
      </c>
      <c r="G24" s="113">
        <v>7.7069556486514562E-2</v>
      </c>
      <c r="H24" s="113">
        <v>8.5946651494360593E-2</v>
      </c>
      <c r="I24" s="113">
        <v>9.7221775102211638E-2</v>
      </c>
      <c r="J24" s="113">
        <f t="shared" si="2"/>
        <v>0.10352710646636186</v>
      </c>
      <c r="K24" s="153" t="s">
        <v>222</v>
      </c>
      <c r="L24" s="153">
        <f>ROWS($K$7:K24)</f>
        <v>18</v>
      </c>
      <c r="M24" s="153">
        <f t="shared" si="0"/>
        <v>18</v>
      </c>
      <c r="N24" s="153">
        <f>IFERROR(SMALL($M$7:$M$92,ROWS($M$7:M24)),"")</f>
        <v>18</v>
      </c>
      <c r="P24" s="258" t="s">
        <v>247</v>
      </c>
      <c r="Q24" s="115">
        <f>IFERROR(INDEX($D$7:$I$92,$N24,COLUMNS($P$7:P24)),"")</f>
        <v>7.714608966199972E-2</v>
      </c>
      <c r="R24" s="115">
        <f>IFERROR(INDEX($D$7:$I$92,$N24,COLUMNS($P$7:Q24)),"")</f>
        <v>7.7613295160952445E-2</v>
      </c>
      <c r="S24" s="115">
        <f>IFERROR(INDEX($D$7:$I$92,$N24,COLUMNS($P$7:R24)),"")</f>
        <v>8.0914810051788258E-2</v>
      </c>
      <c r="T24" s="115">
        <f>IFERROR(INDEX($D$7:$I$92,$N24,COLUMNS($P$7:S24)),"")</f>
        <v>7.7069556486514562E-2</v>
      </c>
      <c r="U24" s="115">
        <f>IFERROR(INDEX($D$7:$I$92,$N24,COLUMNS($P$7:T24)),"")</f>
        <v>8.5946651494360593E-2</v>
      </c>
      <c r="V24" s="115">
        <f>IFERROR(INDEX($D$7:$I$92,$N24,COLUMNS($P$7:U24)),"")</f>
        <v>9.7221775102211638E-2</v>
      </c>
      <c r="W24" s="245">
        <f>IFERROR(INDEX($D$7:$J$92,$N24,COLUMNS($P$7:V24)),"")</f>
        <v>0.10352710646636186</v>
      </c>
      <c r="AA24" s="153" t="s">
        <v>247</v>
      </c>
      <c r="AB24" s="153">
        <v>2180</v>
      </c>
      <c r="AC24" s="153">
        <v>2225</v>
      </c>
      <c r="AD24" s="153">
        <v>2330</v>
      </c>
      <c r="AE24" s="153">
        <v>2225</v>
      </c>
      <c r="AF24" s="153">
        <v>2570</v>
      </c>
      <c r="AG24" s="153">
        <v>3020</v>
      </c>
      <c r="AH24" s="153">
        <v>3170</v>
      </c>
      <c r="AI24" s="153" t="s">
        <v>222</v>
      </c>
      <c r="AJ24" s="153">
        <f>ROWS($AI$7:AI24)</f>
        <v>18</v>
      </c>
      <c r="AK24" s="153">
        <f t="shared" si="1"/>
        <v>18</v>
      </c>
      <c r="AL24" s="153">
        <f>IFERROR(SMALL($AK$7:$AK$92,ROWS($AK$7:AK24)),"")</f>
        <v>18</v>
      </c>
      <c r="AO24" s="258" t="s">
        <v>247</v>
      </c>
      <c r="AP24" s="139">
        <f>IFERROR(INDEX($AB$7:$AG$92,$AL24,COLUMNS($AO$7:AO24)),"")</f>
        <v>2180</v>
      </c>
      <c r="AQ24" s="139">
        <f>IFERROR(INDEX($AB$7:$AG$92,$AL24,COLUMNS($AO$7:AP24)),"")</f>
        <v>2225</v>
      </c>
      <c r="AR24" s="139">
        <f>IFERROR(INDEX($AB$7:$AG$92,$AL24,COLUMNS($AO$7:AQ24)),"")</f>
        <v>2330</v>
      </c>
      <c r="AS24" s="139">
        <f>IFERROR(INDEX($AB$7:$AG$92,$AL24,COLUMNS($AO$7:AR24)),"")</f>
        <v>2225</v>
      </c>
      <c r="AT24" s="139">
        <f>IFERROR(INDEX($AB$7:$AG$92,$AL24,COLUMNS($AO$7:AS24)),"")</f>
        <v>2570</v>
      </c>
      <c r="AU24" s="139">
        <f>IFERROR(INDEX($AB$7:$AG$92,$AL24,COLUMNS($AO$7:AT24)),"")</f>
        <v>3020</v>
      </c>
      <c r="AV24" s="140">
        <f>IFERROR(INDEX($AB$7:$AH$92,$AL24,COLUMNS($AO$7:AU24)),"")</f>
        <v>3170</v>
      </c>
    </row>
    <row r="25" spans="3:48">
      <c r="C25" s="153" t="s">
        <v>248</v>
      </c>
      <c r="D25" s="113">
        <v>0</v>
      </c>
      <c r="E25" s="113">
        <v>0</v>
      </c>
      <c r="F25" s="113">
        <v>0</v>
      </c>
      <c r="G25" s="113">
        <v>0</v>
      </c>
      <c r="H25" s="113">
        <v>0</v>
      </c>
      <c r="I25" s="113">
        <v>0</v>
      </c>
      <c r="J25" s="113">
        <f t="shared" si="2"/>
        <v>0</v>
      </c>
      <c r="K25" s="153" t="s">
        <v>222</v>
      </c>
      <c r="L25" s="153">
        <f>ROWS($K$7:K25)</f>
        <v>19</v>
      </c>
      <c r="M25" s="153">
        <f t="shared" si="0"/>
        <v>19</v>
      </c>
      <c r="N25" s="153">
        <f>IFERROR(SMALL($M$7:$M$92,ROWS($M$7:M25)),"")</f>
        <v>19</v>
      </c>
      <c r="P25" s="260" t="s">
        <v>248</v>
      </c>
      <c r="Q25" s="349">
        <f>IFERROR(INDEX($D$7:$I$92,$N25,COLUMNS($P$7:P25)),"")</f>
        <v>0</v>
      </c>
      <c r="R25" s="349">
        <f>IFERROR(INDEX($D$7:$I$92,$N25,COLUMNS($P$7:Q25)),"")</f>
        <v>0</v>
      </c>
      <c r="S25" s="349">
        <f>IFERROR(INDEX($D$7:$I$92,$N25,COLUMNS($P$7:R25)),"")</f>
        <v>0</v>
      </c>
      <c r="T25" s="349">
        <f>IFERROR(INDEX($D$7:$I$92,$N25,COLUMNS($P$7:S25)),"")</f>
        <v>0</v>
      </c>
      <c r="U25" s="349">
        <f>IFERROR(INDEX($D$7:$I$92,$N25,COLUMNS($P$7:T25)),"")</f>
        <v>0</v>
      </c>
      <c r="V25" s="349">
        <f>IFERROR(INDEX($D$7:$I$92,$N25,COLUMNS($P$7:U25)),"")</f>
        <v>0</v>
      </c>
      <c r="W25" s="350">
        <f>IFERROR(INDEX($D$7:$J$92,$N25,COLUMNS($P$7:V25)),"")</f>
        <v>0</v>
      </c>
      <c r="AA25" s="153" t="s">
        <v>248</v>
      </c>
      <c r="AB25" s="153">
        <v>0</v>
      </c>
      <c r="AC25" s="153">
        <v>0</v>
      </c>
      <c r="AD25" s="153">
        <v>0</v>
      </c>
      <c r="AE25" s="153">
        <v>0</v>
      </c>
      <c r="AF25" s="153">
        <v>0</v>
      </c>
      <c r="AG25" s="153">
        <v>0</v>
      </c>
      <c r="AH25" s="153">
        <v>0</v>
      </c>
      <c r="AI25" s="153" t="s">
        <v>222</v>
      </c>
      <c r="AJ25" s="153">
        <f>ROWS($AI$7:AI25)</f>
        <v>19</v>
      </c>
      <c r="AK25" s="153">
        <f t="shared" si="1"/>
        <v>19</v>
      </c>
      <c r="AL25" s="153">
        <f>IFERROR(SMALL($AK$7:$AK$92,ROWS($AK$7:AK25)),"")</f>
        <v>19</v>
      </c>
      <c r="AO25" s="260" t="s">
        <v>248</v>
      </c>
      <c r="AP25" s="143">
        <f>IFERROR(INDEX($AB$7:$AG$92,$AL25,COLUMNS($AO$7:AO25)),"")</f>
        <v>0</v>
      </c>
      <c r="AQ25" s="143">
        <f>IFERROR(INDEX($AB$7:$AG$92,$AL25,COLUMNS($AO$7:AP25)),"")</f>
        <v>0</v>
      </c>
      <c r="AR25" s="143">
        <f>IFERROR(INDEX($AB$7:$AG$92,$AL25,COLUMNS($AO$7:AQ25)),"")</f>
        <v>0</v>
      </c>
      <c r="AS25" s="143">
        <f>IFERROR(INDEX($AB$7:$AG$92,$AL25,COLUMNS($AO$7:AR25)),"")</f>
        <v>0</v>
      </c>
      <c r="AT25" s="143">
        <f>IFERROR(INDEX($AB$7:$AG$92,$AL25,COLUMNS($AO$7:AS25)),"")</f>
        <v>0</v>
      </c>
      <c r="AU25" s="143">
        <f>IFERROR(INDEX($AB$7:$AG$92,$AL25,COLUMNS($AO$7:AT25)),"")</f>
        <v>0</v>
      </c>
      <c r="AV25" s="140">
        <f>IFERROR(INDEX($AB$7:$AH$92,$AL25,COLUMNS($AO$7:AU25)),"")</f>
        <v>0</v>
      </c>
    </row>
    <row r="26" spans="3:48">
      <c r="C26" s="153" t="s">
        <v>249</v>
      </c>
      <c r="K26" s="153" t="s">
        <v>222</v>
      </c>
      <c r="L26" s="153">
        <f>ROWS($K$7:K26)</f>
        <v>20</v>
      </c>
      <c r="M26" s="153">
        <f t="shared" si="0"/>
        <v>20</v>
      </c>
      <c r="N26" s="153">
        <f>IFERROR(SMALL($M$7:$M$92,ROWS($M$7:M26)),"")</f>
        <v>20</v>
      </c>
      <c r="P26" s="257" t="s">
        <v>249</v>
      </c>
      <c r="Q26" s="243"/>
      <c r="R26" s="243"/>
      <c r="S26" s="243"/>
      <c r="T26" s="243"/>
      <c r="U26" s="243"/>
      <c r="V26" s="243"/>
      <c r="W26" s="245"/>
      <c r="AA26" s="153" t="s">
        <v>249</v>
      </c>
      <c r="AI26" s="153" t="s">
        <v>222</v>
      </c>
      <c r="AJ26" s="153">
        <f>ROWS($AI$7:AI26)</f>
        <v>20</v>
      </c>
      <c r="AK26" s="153">
        <f t="shared" si="1"/>
        <v>20</v>
      </c>
      <c r="AL26" s="153">
        <f>IFERROR(SMALL($AK$7:$AK$92,ROWS($AK$7:AK26)),"")</f>
        <v>20</v>
      </c>
      <c r="AO26" s="257" t="s">
        <v>249</v>
      </c>
      <c r="AP26" s="135"/>
      <c r="AQ26" s="135"/>
      <c r="AR26" s="135"/>
      <c r="AS26" s="135"/>
      <c r="AT26" s="135"/>
      <c r="AU26" s="135"/>
      <c r="AV26" s="136"/>
    </row>
    <row r="27" spans="3:48">
      <c r="C27" s="153" t="s">
        <v>250</v>
      </c>
      <c r="D27" s="113">
        <v>1.1985574883326262E-2</v>
      </c>
      <c r="E27" s="113">
        <v>1.0962921583688289E-2</v>
      </c>
      <c r="F27" s="113">
        <v>1.2025998401167843E-2</v>
      </c>
      <c r="G27" s="113">
        <v>1.2948793407886992E-2</v>
      </c>
      <c r="H27" s="113">
        <v>1.228287425951337E-2</v>
      </c>
      <c r="I27" s="113">
        <v>1.3005826867977981E-2</v>
      </c>
      <c r="J27" s="113">
        <f t="shared" ref="J27:J38" si="3">AH27/$AH$7</f>
        <v>1.3226649248856956E-2</v>
      </c>
      <c r="K27" s="153" t="s">
        <v>222</v>
      </c>
      <c r="L27" s="153">
        <f>ROWS($K$7:K27)</f>
        <v>21</v>
      </c>
      <c r="M27" s="153">
        <f t="shared" si="0"/>
        <v>21</v>
      </c>
      <c r="N27" s="153">
        <f>IFERROR(SMALL($M$7:$M$92,ROWS($M$7:M27)),"")</f>
        <v>21</v>
      </c>
      <c r="P27" s="258" t="s">
        <v>251</v>
      </c>
      <c r="Q27" s="115">
        <f>IFERROR(INDEX($D$7:$I$92,$N27,COLUMNS($P$7:P27)),"")</f>
        <v>1.1985574883326262E-2</v>
      </c>
      <c r="R27" s="115">
        <f>IFERROR(INDEX($D$7:$I$92,$N27,COLUMNS($P$7:Q27)),"")</f>
        <v>1.0962921583688289E-2</v>
      </c>
      <c r="S27" s="115">
        <f>IFERROR(INDEX($D$7:$I$92,$N27,COLUMNS($P$7:R27)),"")</f>
        <v>1.2025998401167843E-2</v>
      </c>
      <c r="T27" s="115">
        <f>IFERROR(INDEX($D$7:$I$92,$N27,COLUMNS($P$7:S27)),"")</f>
        <v>1.2948793407886992E-2</v>
      </c>
      <c r="U27" s="115">
        <f>IFERROR(INDEX($D$7:$I$92,$N27,COLUMNS($P$7:T27)),"")</f>
        <v>1.228287425951337E-2</v>
      </c>
      <c r="V27" s="115">
        <f>IFERROR(INDEX($D$7:$I$92,$N27,COLUMNS($P$7:U27)),"")</f>
        <v>1.3005826867977981E-2</v>
      </c>
      <c r="W27" s="245">
        <f>IFERROR(INDEX($D$7:$J$92,$N27,COLUMNS($P$7:V27)),"")</f>
        <v>1.3226649248856956E-2</v>
      </c>
      <c r="AA27" s="153" t="s">
        <v>250</v>
      </c>
      <c r="AB27" s="374">
        <v>340</v>
      </c>
      <c r="AC27" s="374">
        <v>315</v>
      </c>
      <c r="AD27" s="374">
        <v>345</v>
      </c>
      <c r="AE27" s="374">
        <v>375</v>
      </c>
      <c r="AF27" s="374">
        <v>365</v>
      </c>
      <c r="AG27" s="374">
        <v>405</v>
      </c>
      <c r="AH27" s="374">
        <v>405</v>
      </c>
      <c r="AI27" s="153" t="s">
        <v>222</v>
      </c>
      <c r="AJ27" s="153">
        <f>ROWS($AI$7:AI27)</f>
        <v>21</v>
      </c>
      <c r="AK27" s="153">
        <f t="shared" si="1"/>
        <v>21</v>
      </c>
      <c r="AL27" s="153">
        <f>IFERROR(SMALL($AK$7:$AK$92,ROWS($AK$7:AK27)),"")</f>
        <v>21</v>
      </c>
      <c r="AO27" s="258" t="s">
        <v>251</v>
      </c>
      <c r="AP27" s="139">
        <f>IFERROR(INDEX($AB$7:$AG$92,$AL27,COLUMNS($AO$7:AO27)),"")</f>
        <v>340</v>
      </c>
      <c r="AQ27" s="139">
        <f>IFERROR(INDEX($AB$7:$AG$92,$AL27,COLUMNS($AO$7:AP27)),"")</f>
        <v>315</v>
      </c>
      <c r="AR27" s="139">
        <f>IFERROR(INDEX($AB$7:$AG$92,$AL27,COLUMNS($AO$7:AQ27)),"")</f>
        <v>345</v>
      </c>
      <c r="AS27" s="139">
        <f>IFERROR(INDEX($AB$7:$AG$92,$AL27,COLUMNS($AO$7:AR27)),"")</f>
        <v>375</v>
      </c>
      <c r="AT27" s="139">
        <f>IFERROR(INDEX($AB$7:$AG$92,$AL27,COLUMNS($AO$7:AS27)),"")</f>
        <v>365</v>
      </c>
      <c r="AU27" s="139">
        <f>IFERROR(INDEX($AB$7:$AG$92,$AL27,COLUMNS($AO$7:AT27)),"")</f>
        <v>405</v>
      </c>
      <c r="AV27" s="140">
        <f>IFERROR(INDEX($AB$7:$AH$92,$AL27,COLUMNS($AO$7:AU27)),"")</f>
        <v>405</v>
      </c>
    </row>
    <row r="28" spans="3:48">
      <c r="C28" s="153" t="s">
        <v>252</v>
      </c>
      <c r="D28" s="113">
        <v>1.2162353273935795E-2</v>
      </c>
      <c r="E28" s="113">
        <v>1.5501710774387263E-2</v>
      </c>
      <c r="F28" s="113">
        <v>1.8803656459629489E-2</v>
      </c>
      <c r="G28" s="113">
        <v>2.5655229719904443E-2</v>
      </c>
      <c r="H28" s="113">
        <v>2.6607316175240134E-2</v>
      </c>
      <c r="I28" s="113">
        <v>3.5766023886939446E-2</v>
      </c>
      <c r="J28" s="113">
        <f t="shared" si="3"/>
        <v>3.8700195950359242E-2</v>
      </c>
      <c r="K28" s="153" t="s">
        <v>222</v>
      </c>
      <c r="L28" s="153">
        <f>ROWS($K$7:K28)</f>
        <v>22</v>
      </c>
      <c r="M28" s="153">
        <f t="shared" si="0"/>
        <v>22</v>
      </c>
      <c r="N28" s="153">
        <f>IFERROR(SMALL($M$7:$M$92,ROWS($M$7:M28)),"")</f>
        <v>22</v>
      </c>
      <c r="P28" s="258" t="s">
        <v>253</v>
      </c>
      <c r="Q28" s="115">
        <f>IFERROR(INDEX($D$7:$I$92,$N28,COLUMNS($P$7:P28)),"")</f>
        <v>1.2162353273935795E-2</v>
      </c>
      <c r="R28" s="115">
        <f>IFERROR(INDEX($D$7:$I$92,$N28,COLUMNS($P$7:Q28)),"")</f>
        <v>1.5501710774387263E-2</v>
      </c>
      <c r="S28" s="115">
        <f>IFERROR(INDEX($D$7:$I$92,$N28,COLUMNS($P$7:R28)),"")</f>
        <v>1.8803656459629489E-2</v>
      </c>
      <c r="T28" s="115">
        <f>IFERROR(INDEX($D$7:$I$92,$N28,COLUMNS($P$7:S28)),"")</f>
        <v>2.5655229719904443E-2</v>
      </c>
      <c r="U28" s="115">
        <f>IFERROR(INDEX($D$7:$I$92,$N28,COLUMNS($P$7:T28)),"")</f>
        <v>2.6607316175240134E-2</v>
      </c>
      <c r="V28" s="115">
        <f>IFERROR(INDEX($D$7:$I$92,$N28,COLUMNS($P$7:U28)),"")</f>
        <v>3.5766023886939446E-2</v>
      </c>
      <c r="W28" s="245">
        <f>IFERROR(INDEX($D$7:$J$92,$N28,COLUMNS($P$7:V28)),"")</f>
        <v>3.8700195950359242E-2</v>
      </c>
      <c r="AA28" s="153" t="s">
        <v>252</v>
      </c>
      <c r="AB28" s="374">
        <v>345</v>
      </c>
      <c r="AC28" s="374">
        <v>445</v>
      </c>
      <c r="AD28" s="374">
        <v>540</v>
      </c>
      <c r="AE28" s="374">
        <v>740</v>
      </c>
      <c r="AF28" s="374">
        <v>795</v>
      </c>
      <c r="AG28" s="374">
        <v>1110</v>
      </c>
      <c r="AH28" s="374">
        <v>1185</v>
      </c>
      <c r="AI28" s="153" t="s">
        <v>222</v>
      </c>
      <c r="AJ28" s="153">
        <f>ROWS($AI$7:AI28)</f>
        <v>22</v>
      </c>
      <c r="AK28" s="153">
        <f t="shared" si="1"/>
        <v>22</v>
      </c>
      <c r="AL28" s="153">
        <f>IFERROR(SMALL($AK$7:$AK$92,ROWS($AK$7:AK28)),"")</f>
        <v>22</v>
      </c>
      <c r="AO28" s="258" t="s">
        <v>253</v>
      </c>
      <c r="AP28" s="139">
        <f>IFERROR(INDEX($AB$7:$AG$92,$AL28,COLUMNS($AO$7:AO28)),"")</f>
        <v>345</v>
      </c>
      <c r="AQ28" s="139">
        <f>IFERROR(INDEX($AB$7:$AG$92,$AL28,COLUMNS($AO$7:AP28)),"")</f>
        <v>445</v>
      </c>
      <c r="AR28" s="139">
        <f>IFERROR(INDEX($AB$7:$AG$92,$AL28,COLUMNS($AO$7:AQ28)),"")</f>
        <v>540</v>
      </c>
      <c r="AS28" s="139">
        <f>IFERROR(INDEX($AB$7:$AG$92,$AL28,COLUMNS($AO$7:AR28)),"")</f>
        <v>740</v>
      </c>
      <c r="AT28" s="139">
        <f>IFERROR(INDEX($AB$7:$AG$92,$AL28,COLUMNS($AO$7:AS28)),"")</f>
        <v>795</v>
      </c>
      <c r="AU28" s="139">
        <f>IFERROR(INDEX($AB$7:$AG$92,$AL28,COLUMNS($AO$7:AT28)),"")</f>
        <v>1110</v>
      </c>
      <c r="AV28" s="140">
        <f>IFERROR(INDEX($AB$7:$AH$92,$AL28,COLUMNS($AO$7:AU28)),"")</f>
        <v>1185</v>
      </c>
    </row>
    <row r="29" spans="3:48">
      <c r="C29" s="153" t="s">
        <v>254</v>
      </c>
      <c r="D29" s="113">
        <v>3.3941450997030122E-3</v>
      </c>
      <c r="E29" s="113">
        <v>2.9327560924516443E-3</v>
      </c>
      <c r="F29" s="113">
        <v>3.1976643147613917E-3</v>
      </c>
      <c r="G29" s="113">
        <v>4.0162033029809922E-3</v>
      </c>
      <c r="H29" s="113">
        <v>3.949262023494762E-3</v>
      </c>
      <c r="I29" s="113">
        <v>3.380227280043782E-3</v>
      </c>
      <c r="J29" s="113">
        <f t="shared" si="3"/>
        <v>3.1025473546701502E-3</v>
      </c>
      <c r="K29" s="153" t="s">
        <v>222</v>
      </c>
      <c r="L29" s="153">
        <f>ROWS($K$7:K29)</f>
        <v>23</v>
      </c>
      <c r="M29" s="153">
        <f t="shared" si="0"/>
        <v>23</v>
      </c>
      <c r="N29" s="153">
        <f>IFERROR(SMALL($M$7:$M$92,ROWS($M$7:M29)),"")</f>
        <v>23</v>
      </c>
      <c r="P29" s="258" t="s">
        <v>255</v>
      </c>
      <c r="Q29" s="115">
        <f>IFERROR(INDEX($D$7:$I$92,$N29,COLUMNS($P$7:P29)),"")</f>
        <v>3.3941450997030122E-3</v>
      </c>
      <c r="R29" s="115">
        <f>IFERROR(INDEX($D$7:$I$92,$N29,COLUMNS($P$7:Q29)),"")</f>
        <v>2.9327560924516443E-3</v>
      </c>
      <c r="S29" s="115">
        <f>IFERROR(INDEX($D$7:$I$92,$N29,COLUMNS($P$7:R29)),"")</f>
        <v>3.1976643147613917E-3</v>
      </c>
      <c r="T29" s="115">
        <f>IFERROR(INDEX($D$7:$I$92,$N29,COLUMNS($P$7:S29)),"")</f>
        <v>4.0162033029809922E-3</v>
      </c>
      <c r="U29" s="115">
        <f>IFERROR(INDEX($D$7:$I$92,$N29,COLUMNS($P$7:T29)),"")</f>
        <v>3.949262023494762E-3</v>
      </c>
      <c r="V29" s="115">
        <f>IFERROR(INDEX($D$7:$I$92,$N29,COLUMNS($P$7:U29)),"")</f>
        <v>3.380227280043782E-3</v>
      </c>
      <c r="W29" s="245">
        <f>IFERROR(INDEX($D$7:$J$92,$N29,COLUMNS($P$7:V29)),"")</f>
        <v>3.1025473546701502E-3</v>
      </c>
      <c r="AA29" s="153" t="s">
        <v>254</v>
      </c>
      <c r="AB29" s="374">
        <v>95</v>
      </c>
      <c r="AC29" s="374">
        <v>85</v>
      </c>
      <c r="AD29" s="374">
        <v>90</v>
      </c>
      <c r="AE29" s="374">
        <v>115</v>
      </c>
      <c r="AF29" s="374">
        <v>120</v>
      </c>
      <c r="AG29" s="374">
        <v>105</v>
      </c>
      <c r="AH29" s="374">
        <v>95</v>
      </c>
      <c r="AI29" s="153" t="s">
        <v>222</v>
      </c>
      <c r="AJ29" s="153">
        <f>ROWS($AI$7:AI29)</f>
        <v>23</v>
      </c>
      <c r="AK29" s="153">
        <f t="shared" si="1"/>
        <v>23</v>
      </c>
      <c r="AL29" s="153">
        <f>IFERROR(SMALL($AK$7:$AK$92,ROWS($AK$7:AK29)),"")</f>
        <v>23</v>
      </c>
      <c r="AO29" s="258" t="s">
        <v>255</v>
      </c>
      <c r="AP29" s="139">
        <f>IFERROR(INDEX($AB$7:$AG$92,$AL29,COLUMNS($AO$7:AO29)),"")</f>
        <v>95</v>
      </c>
      <c r="AQ29" s="139">
        <f>IFERROR(INDEX($AB$7:$AG$92,$AL29,COLUMNS($AO$7:AP29)),"")</f>
        <v>85</v>
      </c>
      <c r="AR29" s="139">
        <f>IFERROR(INDEX($AB$7:$AG$92,$AL29,COLUMNS($AO$7:AQ29)),"")</f>
        <v>90</v>
      </c>
      <c r="AS29" s="139">
        <f>IFERROR(INDEX($AB$7:$AG$92,$AL29,COLUMNS($AO$7:AR29)),"")</f>
        <v>115</v>
      </c>
      <c r="AT29" s="139">
        <f>IFERROR(INDEX($AB$7:$AG$92,$AL29,COLUMNS($AO$7:AS29)),"")</f>
        <v>120</v>
      </c>
      <c r="AU29" s="139">
        <f>IFERROR(INDEX($AB$7:$AG$92,$AL29,COLUMNS($AO$7:AT29)),"")</f>
        <v>105</v>
      </c>
      <c r="AV29" s="140">
        <f>IFERROR(INDEX($AB$7:$AH$92,$AL29,COLUMNS($AO$7:AU29)),"")</f>
        <v>95</v>
      </c>
    </row>
    <row r="30" spans="3:48">
      <c r="C30" s="153" t="s">
        <v>256</v>
      </c>
      <c r="D30" s="113">
        <v>5.1619290057983314E-3</v>
      </c>
      <c r="E30" s="113">
        <v>4.6784442427204804E-3</v>
      </c>
      <c r="F30" s="113">
        <v>7.020958604150012E-3</v>
      </c>
      <c r="G30" s="113">
        <v>5.9896825122044105E-3</v>
      </c>
      <c r="H30" s="113">
        <v>8.2332072693195885E-3</v>
      </c>
      <c r="I30" s="113">
        <v>9.1427099764993715E-3</v>
      </c>
      <c r="J30" s="113">
        <f t="shared" si="3"/>
        <v>9.4709340300457214E-3</v>
      </c>
      <c r="K30" s="153" t="s">
        <v>222</v>
      </c>
      <c r="L30" s="153">
        <f>ROWS($K$7:K30)</f>
        <v>24</v>
      </c>
      <c r="M30" s="153">
        <f t="shared" si="0"/>
        <v>24</v>
      </c>
      <c r="N30" s="153">
        <f>IFERROR(SMALL($M$7:$M$92,ROWS($M$7:M30)),"")</f>
        <v>24</v>
      </c>
      <c r="P30" s="258" t="s">
        <v>257</v>
      </c>
      <c r="Q30" s="115">
        <f>IFERROR(INDEX($D$7:$I$92,$N30,COLUMNS($P$7:P30)),"")</f>
        <v>5.1619290057983314E-3</v>
      </c>
      <c r="R30" s="115">
        <f>IFERROR(INDEX($D$7:$I$92,$N30,COLUMNS($P$7:Q30)),"")</f>
        <v>4.6784442427204804E-3</v>
      </c>
      <c r="S30" s="115">
        <f>IFERROR(INDEX($D$7:$I$92,$N30,COLUMNS($P$7:R30)),"")</f>
        <v>7.020958604150012E-3</v>
      </c>
      <c r="T30" s="115">
        <f>IFERROR(INDEX($D$7:$I$92,$N30,COLUMNS($P$7:S30)),"")</f>
        <v>5.9896825122044105E-3</v>
      </c>
      <c r="U30" s="115">
        <f>IFERROR(INDEX($D$7:$I$92,$N30,COLUMNS($P$7:T30)),"")</f>
        <v>8.2332072693195885E-3</v>
      </c>
      <c r="V30" s="115">
        <f>IFERROR(INDEX($D$7:$I$92,$N30,COLUMNS($P$7:U30)),"")</f>
        <v>9.1427099764993715E-3</v>
      </c>
      <c r="W30" s="245">
        <f>IFERROR(INDEX($D$7:$J$92,$N30,COLUMNS($P$7:V30)),"")</f>
        <v>9.4709340300457214E-3</v>
      </c>
      <c r="AA30" s="153" t="s">
        <v>256</v>
      </c>
      <c r="AB30" s="374">
        <v>145</v>
      </c>
      <c r="AC30" s="374">
        <v>135</v>
      </c>
      <c r="AD30" s="374">
        <v>200</v>
      </c>
      <c r="AE30" s="374">
        <v>175</v>
      </c>
      <c r="AF30" s="374">
        <v>245</v>
      </c>
      <c r="AG30" s="374">
        <v>285</v>
      </c>
      <c r="AH30" s="374">
        <v>290</v>
      </c>
      <c r="AI30" s="153" t="s">
        <v>222</v>
      </c>
      <c r="AJ30" s="153">
        <f>ROWS($AI$7:AI30)</f>
        <v>24</v>
      </c>
      <c r="AK30" s="153">
        <f t="shared" si="1"/>
        <v>24</v>
      </c>
      <c r="AL30" s="153">
        <f>IFERROR(SMALL($AK$7:$AK$92,ROWS($AK$7:AK30)),"")</f>
        <v>24</v>
      </c>
      <c r="AO30" s="258" t="s">
        <v>257</v>
      </c>
      <c r="AP30" s="139">
        <f>IFERROR(INDEX($AB$7:$AG$92,$AL30,COLUMNS($AO$7:AO30)),"")</f>
        <v>145</v>
      </c>
      <c r="AQ30" s="139">
        <f>IFERROR(INDEX($AB$7:$AG$92,$AL30,COLUMNS($AO$7:AP30)),"")</f>
        <v>135</v>
      </c>
      <c r="AR30" s="139">
        <f>IFERROR(INDEX($AB$7:$AG$92,$AL30,COLUMNS($AO$7:AQ30)),"")</f>
        <v>200</v>
      </c>
      <c r="AS30" s="139">
        <f>IFERROR(INDEX($AB$7:$AG$92,$AL30,COLUMNS($AO$7:AR30)),"")</f>
        <v>175</v>
      </c>
      <c r="AT30" s="139">
        <f>IFERROR(INDEX($AB$7:$AG$92,$AL30,COLUMNS($AO$7:AS30)),"")</f>
        <v>245</v>
      </c>
      <c r="AU30" s="139">
        <f>IFERROR(INDEX($AB$7:$AG$92,$AL30,COLUMNS($AO$7:AT30)),"")</f>
        <v>285</v>
      </c>
      <c r="AV30" s="140">
        <f>IFERROR(INDEX($AB$7:$AH$92,$AL30,COLUMNS($AO$7:AU30)),"")</f>
        <v>290</v>
      </c>
    </row>
    <row r="31" spans="3:48">
      <c r="C31" s="153" t="s">
        <v>258</v>
      </c>
      <c r="D31" s="113">
        <v>4.9427238014425119E-2</v>
      </c>
      <c r="E31" s="113">
        <v>5.0939180224844637E-2</v>
      </c>
      <c r="F31" s="113">
        <v>5.3387091168190189E-2</v>
      </c>
      <c r="G31" s="113">
        <v>5.3214693764498146E-2</v>
      </c>
      <c r="H31" s="113">
        <v>5.3984403761839418E-2</v>
      </c>
      <c r="I31" s="113">
        <v>5.3439783665454078E-2</v>
      </c>
      <c r="J31" s="113">
        <f t="shared" si="3"/>
        <v>5.4539516655780537E-2</v>
      </c>
      <c r="K31" s="153" t="s">
        <v>222</v>
      </c>
      <c r="L31" s="153">
        <f>ROWS($K$7:K31)</f>
        <v>25</v>
      </c>
      <c r="M31" s="153">
        <f t="shared" si="0"/>
        <v>25</v>
      </c>
      <c r="N31" s="153">
        <f>IFERROR(SMALL($M$7:$M$92,ROWS($M$7:M31)),"")</f>
        <v>25</v>
      </c>
      <c r="P31" s="258" t="s">
        <v>259</v>
      </c>
      <c r="Q31" s="115">
        <f>IFERROR(INDEX($D$7:$I$92,$N31,COLUMNS($P$7:P31)),"")</f>
        <v>4.9427238014425119E-2</v>
      </c>
      <c r="R31" s="115">
        <f>IFERROR(INDEX($D$7:$I$92,$N31,COLUMNS($P$7:Q31)),"")</f>
        <v>5.0939180224844637E-2</v>
      </c>
      <c r="S31" s="115">
        <f>IFERROR(INDEX($D$7:$I$92,$N31,COLUMNS($P$7:R31)),"")</f>
        <v>5.3387091168190189E-2</v>
      </c>
      <c r="T31" s="115">
        <f>IFERROR(INDEX($D$7:$I$92,$N31,COLUMNS($P$7:S31)),"")</f>
        <v>5.3214693764498146E-2</v>
      </c>
      <c r="U31" s="115">
        <f>IFERROR(INDEX($D$7:$I$92,$N31,COLUMNS($P$7:T31)),"")</f>
        <v>5.3984403761839418E-2</v>
      </c>
      <c r="V31" s="115">
        <f>IFERROR(INDEX($D$7:$I$92,$N31,COLUMNS($P$7:U31)),"")</f>
        <v>5.3439783665454078E-2</v>
      </c>
      <c r="W31" s="245">
        <f>IFERROR(INDEX($D$7:$J$92,$N31,COLUMNS($P$7:V31)),"")</f>
        <v>5.4539516655780537E-2</v>
      </c>
      <c r="AA31" s="153" t="s">
        <v>258</v>
      </c>
      <c r="AB31" s="374">
        <v>1400</v>
      </c>
      <c r="AC31" s="374">
        <v>1460</v>
      </c>
      <c r="AD31" s="374">
        <v>1535</v>
      </c>
      <c r="AE31" s="374">
        <v>1535</v>
      </c>
      <c r="AF31" s="374">
        <v>1615</v>
      </c>
      <c r="AG31" s="374">
        <v>1660</v>
      </c>
      <c r="AH31" s="374">
        <v>1670</v>
      </c>
      <c r="AI31" s="153" t="s">
        <v>222</v>
      </c>
      <c r="AJ31" s="153">
        <f>ROWS($AI$7:AI31)</f>
        <v>25</v>
      </c>
      <c r="AK31" s="153">
        <f t="shared" si="1"/>
        <v>25</v>
      </c>
      <c r="AL31" s="153">
        <f>IFERROR(SMALL($AK$7:$AK$92,ROWS($AK$7:AK31)),"")</f>
        <v>25</v>
      </c>
      <c r="AO31" s="258" t="s">
        <v>259</v>
      </c>
      <c r="AP31" s="139">
        <f>IFERROR(INDEX($AB$7:$AG$92,$AL31,COLUMNS($AO$7:AO31)),"")</f>
        <v>1400</v>
      </c>
      <c r="AQ31" s="139">
        <f>IFERROR(INDEX($AB$7:$AG$92,$AL31,COLUMNS($AO$7:AP31)),"")</f>
        <v>1460</v>
      </c>
      <c r="AR31" s="139">
        <f>IFERROR(INDEX($AB$7:$AG$92,$AL31,COLUMNS($AO$7:AQ31)),"")</f>
        <v>1535</v>
      </c>
      <c r="AS31" s="139">
        <f>IFERROR(INDEX($AB$7:$AG$92,$AL31,COLUMNS($AO$7:AR31)),"")</f>
        <v>1535</v>
      </c>
      <c r="AT31" s="139">
        <f>IFERROR(INDEX($AB$7:$AG$92,$AL31,COLUMNS($AO$7:AS31)),"")</f>
        <v>1615</v>
      </c>
      <c r="AU31" s="139">
        <f>IFERROR(INDEX($AB$7:$AG$92,$AL31,COLUMNS($AO$7:AT31)),"")</f>
        <v>1660</v>
      </c>
      <c r="AV31" s="140">
        <f>IFERROR(INDEX($AB$7:$AH$92,$AL31,COLUMNS($AO$7:AU31)),"")</f>
        <v>1670</v>
      </c>
    </row>
    <row r="32" spans="3:48">
      <c r="C32" s="153" t="s">
        <v>260</v>
      </c>
      <c r="D32" s="113">
        <v>1.2728044123886295E-3</v>
      </c>
      <c r="E32" s="113">
        <v>1.6409468612527058E-3</v>
      </c>
      <c r="F32" s="113">
        <v>1.18174550762921E-3</v>
      </c>
      <c r="G32" s="113">
        <v>1.3156528061489458E-3</v>
      </c>
      <c r="H32" s="113">
        <v>1.60647946718431E-3</v>
      </c>
      <c r="I32" s="113">
        <v>1.2877056304928694E-3</v>
      </c>
      <c r="J32" s="113">
        <f t="shared" si="3"/>
        <v>1.3063357282821686E-3</v>
      </c>
      <c r="K32" s="153" t="s">
        <v>222</v>
      </c>
      <c r="L32" s="153">
        <f>ROWS($K$7:K32)</f>
        <v>26</v>
      </c>
      <c r="M32" s="153">
        <f t="shared" si="0"/>
        <v>26</v>
      </c>
      <c r="N32" s="153">
        <f>IFERROR(SMALL($M$7:$M$92,ROWS($M$7:M32)),"")</f>
        <v>26</v>
      </c>
      <c r="P32" s="258" t="s">
        <v>261</v>
      </c>
      <c r="Q32" s="115">
        <f>IFERROR(INDEX($D$7:$I$92,$N32,COLUMNS($P$7:P32)),"")</f>
        <v>1.2728044123886295E-3</v>
      </c>
      <c r="R32" s="115">
        <f>IFERROR(INDEX($D$7:$I$92,$N32,COLUMNS($P$7:Q32)),"")</f>
        <v>1.6409468612527058E-3</v>
      </c>
      <c r="S32" s="115">
        <f>IFERROR(INDEX($D$7:$I$92,$N32,COLUMNS($P$7:R32)),"")</f>
        <v>1.18174550762921E-3</v>
      </c>
      <c r="T32" s="115">
        <f>IFERROR(INDEX($D$7:$I$92,$N32,COLUMNS($P$7:S32)),"")</f>
        <v>1.3156528061489458E-3</v>
      </c>
      <c r="U32" s="115">
        <f>IFERROR(INDEX($D$7:$I$92,$N32,COLUMNS($P$7:T32)),"")</f>
        <v>1.60647946718431E-3</v>
      </c>
      <c r="V32" s="115">
        <f>IFERROR(INDEX($D$7:$I$92,$N32,COLUMNS($P$7:U32)),"")</f>
        <v>1.2877056304928694E-3</v>
      </c>
      <c r="W32" s="245">
        <f>IFERROR(INDEX($D$7:$J$92,$N32,COLUMNS($P$7:V32)),"")</f>
        <v>1.3063357282821686E-3</v>
      </c>
      <c r="AA32" s="153" t="s">
        <v>260</v>
      </c>
      <c r="AB32" s="374">
        <v>35</v>
      </c>
      <c r="AC32" s="374">
        <v>45</v>
      </c>
      <c r="AD32" s="374">
        <v>35</v>
      </c>
      <c r="AE32" s="374">
        <v>40</v>
      </c>
      <c r="AF32" s="374">
        <v>50</v>
      </c>
      <c r="AG32" s="374">
        <v>40</v>
      </c>
      <c r="AH32" s="374">
        <v>40</v>
      </c>
      <c r="AI32" s="153" t="s">
        <v>222</v>
      </c>
      <c r="AJ32" s="153">
        <f>ROWS($AI$7:AI32)</f>
        <v>26</v>
      </c>
      <c r="AK32" s="153">
        <f t="shared" si="1"/>
        <v>26</v>
      </c>
      <c r="AL32" s="153">
        <f>IFERROR(SMALL($AK$7:$AK$92,ROWS($AK$7:AK32)),"")</f>
        <v>26</v>
      </c>
      <c r="AO32" s="258" t="s">
        <v>261</v>
      </c>
      <c r="AP32" s="139">
        <f>IFERROR(INDEX($AB$7:$AG$92,$AL32,COLUMNS($AO$7:AO32)),"")</f>
        <v>35</v>
      </c>
      <c r="AQ32" s="139">
        <f>IFERROR(INDEX($AB$7:$AG$92,$AL32,COLUMNS($AO$7:AP32)),"")</f>
        <v>45</v>
      </c>
      <c r="AR32" s="139">
        <f>IFERROR(INDEX($AB$7:$AG$92,$AL32,COLUMNS($AO$7:AQ32)),"")</f>
        <v>35</v>
      </c>
      <c r="AS32" s="139">
        <f>IFERROR(INDEX($AB$7:$AG$92,$AL32,COLUMNS($AO$7:AR32)),"")</f>
        <v>40</v>
      </c>
      <c r="AT32" s="139">
        <f>IFERROR(INDEX($AB$7:$AG$92,$AL32,COLUMNS($AO$7:AS32)),"")</f>
        <v>50</v>
      </c>
      <c r="AU32" s="139">
        <f>IFERROR(INDEX($AB$7:$AG$92,$AL32,COLUMNS($AO$7:AT32)),"")</f>
        <v>40</v>
      </c>
      <c r="AV32" s="140">
        <f>IFERROR(INDEX($AB$7:$AH$92,$AL32,COLUMNS($AO$7:AU32)),"")</f>
        <v>40</v>
      </c>
    </row>
    <row r="33" spans="3:48">
      <c r="C33" s="153" t="s">
        <v>262</v>
      </c>
      <c r="D33" s="113">
        <v>1.9799179748267574E-3</v>
      </c>
      <c r="E33" s="113">
        <v>1.990084491306473E-3</v>
      </c>
      <c r="F33" s="113">
        <v>2.1549476903826772E-3</v>
      </c>
      <c r="G33" s="113">
        <v>2.4581934009625041E-3</v>
      </c>
      <c r="H33" s="113">
        <v>2.6105291341745039E-3</v>
      </c>
      <c r="I33" s="113">
        <v>2.9295303093712778E-3</v>
      </c>
      <c r="J33" s="113">
        <f t="shared" si="3"/>
        <v>3.2658393207054214E-3</v>
      </c>
      <c r="K33" s="153" t="s">
        <v>222</v>
      </c>
      <c r="L33" s="153">
        <f>ROWS($K$7:K33)</f>
        <v>27</v>
      </c>
      <c r="M33" s="153">
        <f t="shared" si="0"/>
        <v>27</v>
      </c>
      <c r="N33" s="153">
        <f>IFERROR(SMALL($M$7:$M$92,ROWS($M$7:M33)),"")</f>
        <v>27</v>
      </c>
      <c r="P33" s="258" t="s">
        <v>263</v>
      </c>
      <c r="Q33" s="115">
        <f>IFERROR(INDEX($D$7:$I$92,$N33,COLUMNS($P$7:P33)),"")</f>
        <v>1.9799179748267574E-3</v>
      </c>
      <c r="R33" s="115">
        <f>IFERROR(INDEX($D$7:$I$92,$N33,COLUMNS($P$7:Q33)),"")</f>
        <v>1.990084491306473E-3</v>
      </c>
      <c r="S33" s="115">
        <f>IFERROR(INDEX($D$7:$I$92,$N33,COLUMNS($P$7:R33)),"")</f>
        <v>2.1549476903826772E-3</v>
      </c>
      <c r="T33" s="115">
        <f>IFERROR(INDEX($D$7:$I$92,$N33,COLUMNS($P$7:S33)),"")</f>
        <v>2.4581934009625041E-3</v>
      </c>
      <c r="U33" s="115">
        <f>IFERROR(INDEX($D$7:$I$92,$N33,COLUMNS($P$7:T33)),"")</f>
        <v>2.6105291341745039E-3</v>
      </c>
      <c r="V33" s="115">
        <f>IFERROR(INDEX($D$7:$I$92,$N33,COLUMNS($P$7:U33)),"")</f>
        <v>2.9295303093712778E-3</v>
      </c>
      <c r="W33" s="245">
        <f>IFERROR(INDEX($D$7:$J$92,$N33,COLUMNS($P$7:V33)),"")</f>
        <v>3.2658393207054214E-3</v>
      </c>
      <c r="AA33" s="153" t="s">
        <v>262</v>
      </c>
      <c r="AB33" s="374">
        <v>55</v>
      </c>
      <c r="AC33" s="374">
        <v>55</v>
      </c>
      <c r="AD33" s="374">
        <v>60</v>
      </c>
      <c r="AE33" s="374">
        <v>70</v>
      </c>
      <c r="AF33" s="374">
        <v>80</v>
      </c>
      <c r="AG33" s="374">
        <v>90</v>
      </c>
      <c r="AH33" s="374">
        <v>100</v>
      </c>
      <c r="AI33" s="153" t="s">
        <v>222</v>
      </c>
      <c r="AJ33" s="153">
        <f>ROWS($AI$7:AI33)</f>
        <v>27</v>
      </c>
      <c r="AK33" s="153">
        <f t="shared" si="1"/>
        <v>27</v>
      </c>
      <c r="AL33" s="153">
        <f>IFERROR(SMALL($AK$7:$AK$92,ROWS($AK$7:AK33)),"")</f>
        <v>27</v>
      </c>
      <c r="AO33" s="258" t="s">
        <v>263</v>
      </c>
      <c r="AP33" s="139">
        <f>IFERROR(INDEX($AB$7:$AG$92,$AL33,COLUMNS($AO$7:AO33)),"")</f>
        <v>55</v>
      </c>
      <c r="AQ33" s="139">
        <f>IFERROR(INDEX($AB$7:$AG$92,$AL33,COLUMNS($AO$7:AP33)),"")</f>
        <v>55</v>
      </c>
      <c r="AR33" s="139">
        <f>IFERROR(INDEX($AB$7:$AG$92,$AL33,COLUMNS($AO$7:AQ33)),"")</f>
        <v>60</v>
      </c>
      <c r="AS33" s="139">
        <f>IFERROR(INDEX($AB$7:$AG$92,$AL33,COLUMNS($AO$7:AR33)),"")</f>
        <v>70</v>
      </c>
      <c r="AT33" s="139">
        <f>IFERROR(INDEX($AB$7:$AG$92,$AL33,COLUMNS($AO$7:AS33)),"")</f>
        <v>80</v>
      </c>
      <c r="AU33" s="139">
        <f>IFERROR(INDEX($AB$7:$AG$92,$AL33,COLUMNS($AO$7:AT33)),"")</f>
        <v>90</v>
      </c>
      <c r="AV33" s="140">
        <f>IFERROR(INDEX($AB$7:$AH$92,$AL33,COLUMNS($AO$7:AU33)),"")</f>
        <v>100</v>
      </c>
    </row>
    <row r="34" spans="3:48">
      <c r="C34" s="153" t="s">
        <v>264</v>
      </c>
      <c r="D34" s="113">
        <v>1.0041012586621411E-2</v>
      </c>
      <c r="E34" s="113">
        <v>1.0648697716639899E-2</v>
      </c>
      <c r="F34" s="113">
        <v>9.6277501650967982E-3</v>
      </c>
      <c r="G34" s="113">
        <v>1.0075130699719558E-2</v>
      </c>
      <c r="H34" s="113">
        <v>1.0542521503397035E-2</v>
      </c>
      <c r="I34" s="113">
        <v>1.1718121237485111E-2</v>
      </c>
      <c r="J34" s="113">
        <f t="shared" si="3"/>
        <v>1.2900065316786414E-2</v>
      </c>
      <c r="K34" s="153" t="s">
        <v>222</v>
      </c>
      <c r="L34" s="153">
        <f>ROWS($K$7:K34)</f>
        <v>28</v>
      </c>
      <c r="M34" s="153">
        <f t="shared" si="0"/>
        <v>28</v>
      </c>
      <c r="N34" s="153">
        <f>IFERROR(SMALL($M$7:$M$92,ROWS($M$7:M34)),"")</f>
        <v>28</v>
      </c>
      <c r="P34" s="258" t="s">
        <v>265</v>
      </c>
      <c r="Q34" s="115">
        <f>IFERROR(INDEX($D$7:$I$92,$N34,COLUMNS($P$7:P34)),"")</f>
        <v>1.0041012586621411E-2</v>
      </c>
      <c r="R34" s="115">
        <f>IFERROR(INDEX($D$7:$I$92,$N34,COLUMNS($P$7:Q34)),"")</f>
        <v>1.0648697716639899E-2</v>
      </c>
      <c r="S34" s="115">
        <f>IFERROR(INDEX($D$7:$I$92,$N34,COLUMNS($P$7:R34)),"")</f>
        <v>9.6277501650967982E-3</v>
      </c>
      <c r="T34" s="115">
        <f>IFERROR(INDEX($D$7:$I$92,$N34,COLUMNS($P$7:S34)),"")</f>
        <v>1.0075130699719558E-2</v>
      </c>
      <c r="U34" s="115">
        <f>IFERROR(INDEX($D$7:$I$92,$N34,COLUMNS($P$7:T34)),"")</f>
        <v>1.0542521503397035E-2</v>
      </c>
      <c r="V34" s="115">
        <f>IFERROR(INDEX($D$7:$I$92,$N34,COLUMNS($P$7:U34)),"")</f>
        <v>1.1718121237485111E-2</v>
      </c>
      <c r="W34" s="245">
        <f>IFERROR(INDEX($D$7:$J$92,$N34,COLUMNS($P$7:V34)),"")</f>
        <v>1.2900065316786414E-2</v>
      </c>
      <c r="AA34" s="153" t="s">
        <v>264</v>
      </c>
      <c r="AB34" s="374">
        <v>285</v>
      </c>
      <c r="AC34" s="374">
        <v>305</v>
      </c>
      <c r="AD34" s="374">
        <v>275</v>
      </c>
      <c r="AE34" s="374">
        <v>290</v>
      </c>
      <c r="AF34" s="374">
        <v>315</v>
      </c>
      <c r="AG34" s="374">
        <v>365</v>
      </c>
      <c r="AH34" s="374">
        <v>395</v>
      </c>
      <c r="AI34" s="153" t="s">
        <v>222</v>
      </c>
      <c r="AJ34" s="153">
        <f>ROWS($AI$7:AI34)</f>
        <v>28</v>
      </c>
      <c r="AK34" s="153">
        <f t="shared" si="1"/>
        <v>28</v>
      </c>
      <c r="AL34" s="153">
        <f>IFERROR(SMALL($AK$7:$AK$92,ROWS($AK$7:AK34)),"")</f>
        <v>28</v>
      </c>
      <c r="AO34" s="258" t="s">
        <v>265</v>
      </c>
      <c r="AP34" s="139">
        <f>IFERROR(INDEX($AB$7:$AG$92,$AL34,COLUMNS($AO$7:AO34)),"")</f>
        <v>285</v>
      </c>
      <c r="AQ34" s="139">
        <f>IFERROR(INDEX($AB$7:$AG$92,$AL34,COLUMNS($AO$7:AP34)),"")</f>
        <v>305</v>
      </c>
      <c r="AR34" s="139">
        <f>IFERROR(INDEX($AB$7:$AG$92,$AL34,COLUMNS($AO$7:AQ34)),"")</f>
        <v>275</v>
      </c>
      <c r="AS34" s="139">
        <f>IFERROR(INDEX($AB$7:$AG$92,$AL34,COLUMNS($AO$7:AR34)),"")</f>
        <v>290</v>
      </c>
      <c r="AT34" s="139">
        <f>IFERROR(INDEX($AB$7:$AG$92,$AL34,COLUMNS($AO$7:AS34)),"")</f>
        <v>315</v>
      </c>
      <c r="AU34" s="139">
        <f>IFERROR(INDEX($AB$7:$AG$92,$AL34,COLUMNS($AO$7:AT34)),"")</f>
        <v>365</v>
      </c>
      <c r="AV34" s="140">
        <f>IFERROR(INDEX($AB$7:$AH$92,$AL34,COLUMNS($AO$7:AU34)),"")</f>
        <v>395</v>
      </c>
    </row>
    <row r="35" spans="3:48">
      <c r="C35" s="153" t="s">
        <v>266</v>
      </c>
      <c r="D35" s="113">
        <v>5.5861971432612078E-3</v>
      </c>
      <c r="E35" s="113">
        <v>6.7383562600377067E-3</v>
      </c>
      <c r="F35" s="113">
        <v>7.5770741371519934E-3</v>
      </c>
      <c r="G35" s="113">
        <v>7.3399577606204341E-3</v>
      </c>
      <c r="H35" s="113">
        <v>9.304193580775796E-3</v>
      </c>
      <c r="I35" s="113">
        <v>1.2522937256543154E-2</v>
      </c>
      <c r="J35" s="113">
        <f t="shared" si="3"/>
        <v>1.3226649248856956E-2</v>
      </c>
      <c r="K35" s="153" t="s">
        <v>222</v>
      </c>
      <c r="L35" s="153">
        <f>ROWS($K$7:K35)</f>
        <v>29</v>
      </c>
      <c r="M35" s="153">
        <f t="shared" si="0"/>
        <v>29</v>
      </c>
      <c r="N35" s="153">
        <f>IFERROR(SMALL($M$7:$M$92,ROWS($M$7:M35)),"")</f>
        <v>29</v>
      </c>
      <c r="P35" s="258" t="s">
        <v>267</v>
      </c>
      <c r="Q35" s="115">
        <f>IFERROR(INDEX($D$7:$I$92,$N35,COLUMNS($P$7:P35)),"")</f>
        <v>5.5861971432612078E-3</v>
      </c>
      <c r="R35" s="115">
        <f>IFERROR(INDEX($D$7:$I$92,$N35,COLUMNS($P$7:Q35)),"")</f>
        <v>6.7383562600377067E-3</v>
      </c>
      <c r="S35" s="115">
        <f>IFERROR(INDEX($D$7:$I$92,$N35,COLUMNS($P$7:R35)),"")</f>
        <v>7.5770741371519934E-3</v>
      </c>
      <c r="T35" s="115">
        <f>IFERROR(INDEX($D$7:$I$92,$N35,COLUMNS($P$7:S35)),"")</f>
        <v>7.3399577606204341E-3</v>
      </c>
      <c r="U35" s="115">
        <f>IFERROR(INDEX($D$7:$I$92,$N35,COLUMNS($P$7:T35)),"")</f>
        <v>9.304193580775796E-3</v>
      </c>
      <c r="V35" s="115">
        <f>IFERROR(INDEX($D$7:$I$92,$N35,COLUMNS($P$7:U35)),"")</f>
        <v>1.2522937256543154E-2</v>
      </c>
      <c r="W35" s="245">
        <f>IFERROR(INDEX($D$7:$J$92,$N35,COLUMNS($P$7:V35)),"")</f>
        <v>1.3226649248856956E-2</v>
      </c>
      <c r="AA35" s="153" t="s">
        <v>266</v>
      </c>
      <c r="AB35" s="374">
        <v>160</v>
      </c>
      <c r="AC35" s="374">
        <v>195</v>
      </c>
      <c r="AD35" s="374">
        <v>220</v>
      </c>
      <c r="AE35" s="374">
        <v>210</v>
      </c>
      <c r="AF35" s="374">
        <v>280</v>
      </c>
      <c r="AG35" s="374">
        <v>390</v>
      </c>
      <c r="AH35" s="374">
        <v>405</v>
      </c>
      <c r="AI35" s="153" t="s">
        <v>222</v>
      </c>
      <c r="AJ35" s="153">
        <f>ROWS($AI$7:AI35)</f>
        <v>29</v>
      </c>
      <c r="AK35" s="153">
        <f t="shared" si="1"/>
        <v>29</v>
      </c>
      <c r="AL35" s="153">
        <f>IFERROR(SMALL($AK$7:$AK$92,ROWS($AK$7:AK35)),"")</f>
        <v>29</v>
      </c>
      <c r="AO35" s="258" t="s">
        <v>267</v>
      </c>
      <c r="AP35" s="139">
        <f>IFERROR(INDEX($AB$7:$AG$92,$AL35,COLUMNS($AO$7:AO35)),"")</f>
        <v>160</v>
      </c>
      <c r="AQ35" s="139">
        <f>IFERROR(INDEX($AB$7:$AG$92,$AL35,COLUMNS($AO$7:AP35)),"")</f>
        <v>195</v>
      </c>
      <c r="AR35" s="139">
        <f>IFERROR(INDEX($AB$7:$AG$92,$AL35,COLUMNS($AO$7:AQ35)),"")</f>
        <v>220</v>
      </c>
      <c r="AS35" s="139">
        <f>IFERROR(INDEX($AB$7:$AG$92,$AL35,COLUMNS($AO$7:AR35)),"")</f>
        <v>210</v>
      </c>
      <c r="AT35" s="139">
        <f>IFERROR(INDEX($AB$7:$AG$92,$AL35,COLUMNS($AO$7:AS35)),"")</f>
        <v>280</v>
      </c>
      <c r="AU35" s="139">
        <f>IFERROR(INDEX($AB$7:$AG$92,$AL35,COLUMNS($AO$7:AT35)),"")</f>
        <v>390</v>
      </c>
      <c r="AV35" s="140">
        <f>IFERROR(INDEX($AB$7:$AH$92,$AL35,COLUMNS($AO$7:AU35)),"")</f>
        <v>405</v>
      </c>
    </row>
    <row r="36" spans="3:48">
      <c r="C36" s="153" t="s">
        <v>268</v>
      </c>
      <c r="D36" s="113">
        <v>0.89898882760571353</v>
      </c>
      <c r="E36" s="113">
        <v>0.89396690175267091</v>
      </c>
      <c r="F36" s="113">
        <v>0.88502311355184038</v>
      </c>
      <c r="G36" s="113">
        <v>0.87698646262507363</v>
      </c>
      <c r="H36" s="113">
        <v>0.87087921282506109</v>
      </c>
      <c r="I36" s="113">
        <v>0.85680713388919294</v>
      </c>
      <c r="J36" s="113">
        <f t="shared" si="3"/>
        <v>0.85009797517962116</v>
      </c>
      <c r="K36" s="153" t="s">
        <v>222</v>
      </c>
      <c r="L36" s="153">
        <f>ROWS($K$7:K36)</f>
        <v>30</v>
      </c>
      <c r="M36" s="153">
        <f t="shared" si="0"/>
        <v>30</v>
      </c>
      <c r="N36" s="153">
        <f>IFERROR(SMALL($M$7:$M$92,ROWS($M$7:M36)),"")</f>
        <v>30</v>
      </c>
      <c r="P36" s="258" t="s">
        <v>269</v>
      </c>
      <c r="Q36" s="115">
        <f>IFERROR(INDEX($D$7:$I$92,$N36,COLUMNS($P$7:P36)),"")</f>
        <v>0.89898882760571353</v>
      </c>
      <c r="R36" s="115">
        <f>IFERROR(INDEX($D$7:$I$92,$N36,COLUMNS($P$7:Q36)),"")</f>
        <v>0.89396690175267091</v>
      </c>
      <c r="S36" s="115">
        <f>IFERROR(INDEX($D$7:$I$92,$N36,COLUMNS($P$7:R36)),"")</f>
        <v>0.88502311355184038</v>
      </c>
      <c r="T36" s="115">
        <f>IFERROR(INDEX($D$7:$I$92,$N36,COLUMNS($P$7:S36)),"")</f>
        <v>0.87698646262507363</v>
      </c>
      <c r="U36" s="115">
        <f>IFERROR(INDEX($D$7:$I$92,$N36,COLUMNS($P$7:T36)),"")</f>
        <v>0.87087921282506109</v>
      </c>
      <c r="V36" s="115">
        <f>IFERROR(INDEX($D$7:$I$92,$N36,COLUMNS($P$7:U36)),"")</f>
        <v>0.85680713388919294</v>
      </c>
      <c r="W36" s="245">
        <f>IFERROR(INDEX($D$7:$J$92,$N36,COLUMNS($P$7:V36)),"")</f>
        <v>0.85009797517962116</v>
      </c>
      <c r="AA36" s="153" t="s">
        <v>268</v>
      </c>
      <c r="AB36" s="374">
        <v>25425</v>
      </c>
      <c r="AC36" s="374">
        <v>25605</v>
      </c>
      <c r="AD36" s="374">
        <v>25465</v>
      </c>
      <c r="AE36" s="374">
        <v>25330</v>
      </c>
      <c r="AF36" s="374">
        <v>26020</v>
      </c>
      <c r="AG36" s="374">
        <v>26615</v>
      </c>
      <c r="AH36" s="374">
        <v>26030</v>
      </c>
      <c r="AI36" s="153" t="s">
        <v>222</v>
      </c>
      <c r="AJ36" s="153">
        <f>ROWS($AI$7:AI36)</f>
        <v>30</v>
      </c>
      <c r="AK36" s="153">
        <f t="shared" si="1"/>
        <v>30</v>
      </c>
      <c r="AL36" s="153">
        <f>IFERROR(SMALL($AK$7:$AK$92,ROWS($AK$7:AK36)),"")</f>
        <v>30</v>
      </c>
      <c r="AO36" s="258" t="s">
        <v>269</v>
      </c>
      <c r="AP36" s="139">
        <f>IFERROR(INDEX($AB$7:$AG$92,$AL36,COLUMNS($AO$7:AO36)),"")</f>
        <v>25425</v>
      </c>
      <c r="AQ36" s="139">
        <f>IFERROR(INDEX($AB$7:$AG$92,$AL36,COLUMNS($AO$7:AP36)),"")</f>
        <v>25605</v>
      </c>
      <c r="AR36" s="139">
        <f>IFERROR(INDEX($AB$7:$AG$92,$AL36,COLUMNS($AO$7:AQ36)),"")</f>
        <v>25465</v>
      </c>
      <c r="AS36" s="139">
        <f>IFERROR(INDEX($AB$7:$AG$92,$AL36,COLUMNS($AO$7:AR36)),"")</f>
        <v>25330</v>
      </c>
      <c r="AT36" s="139">
        <f>IFERROR(INDEX($AB$7:$AG$92,$AL36,COLUMNS($AO$7:AS36)),"")</f>
        <v>26020</v>
      </c>
      <c r="AU36" s="139">
        <f>IFERROR(INDEX($AB$7:$AG$92,$AL36,COLUMNS($AO$7:AT36)),"")</f>
        <v>26615</v>
      </c>
      <c r="AV36" s="140">
        <f>IFERROR(INDEX($AB$7:$AH$92,$AL36,COLUMNS($AO$7:AU36)),"")</f>
        <v>26030</v>
      </c>
    </row>
    <row r="37" spans="3:48">
      <c r="C37" s="153" t="s">
        <v>270</v>
      </c>
      <c r="D37" s="113">
        <v>0.10101117239428652</v>
      </c>
      <c r="E37" s="113">
        <v>0.10603309824732909</v>
      </c>
      <c r="F37" s="113">
        <v>0.11497688644815961</v>
      </c>
      <c r="G37" s="113">
        <v>0.12301353737492643</v>
      </c>
      <c r="H37" s="113">
        <v>0.12912078717493891</v>
      </c>
      <c r="I37" s="113">
        <v>0.14319286611080706</v>
      </c>
      <c r="J37" s="113">
        <f t="shared" si="3"/>
        <v>0.14990202482037884</v>
      </c>
      <c r="K37" s="153" t="s">
        <v>222</v>
      </c>
      <c r="L37" s="153">
        <f>ROWS($K$7:K37)</f>
        <v>31</v>
      </c>
      <c r="M37" s="153">
        <f t="shared" si="0"/>
        <v>31</v>
      </c>
      <c r="N37" s="153">
        <f>IFERROR(SMALL($M$7:$M$92,ROWS($M$7:M37)),"")</f>
        <v>31</v>
      </c>
      <c r="P37" s="258" t="s">
        <v>270</v>
      </c>
      <c r="Q37" s="115">
        <f>IFERROR(INDEX($D$7:$I$92,$N37,COLUMNS($P$7:P37)),"")</f>
        <v>0.10101117239428652</v>
      </c>
      <c r="R37" s="115">
        <f>IFERROR(INDEX($D$7:$I$92,$N37,COLUMNS($P$7:Q37)),"")</f>
        <v>0.10603309824732909</v>
      </c>
      <c r="S37" s="115">
        <f>IFERROR(INDEX($D$7:$I$92,$N37,COLUMNS($P$7:R37)),"")</f>
        <v>0.11497688644815961</v>
      </c>
      <c r="T37" s="115">
        <f>IFERROR(INDEX($D$7:$I$92,$N37,COLUMNS($P$7:S37)),"")</f>
        <v>0.12301353737492643</v>
      </c>
      <c r="U37" s="115">
        <f>IFERROR(INDEX($D$7:$I$92,$N37,COLUMNS($P$7:T37)),"")</f>
        <v>0.12912078717493891</v>
      </c>
      <c r="V37" s="115">
        <f>IFERROR(INDEX($D$7:$I$92,$N37,COLUMNS($P$7:U37)),"")</f>
        <v>0.14319286611080706</v>
      </c>
      <c r="W37" s="245">
        <f>IFERROR(INDEX($D$7:$J$92,$N37,COLUMNS($P$7:V37)),"")</f>
        <v>0.14990202482037884</v>
      </c>
      <c r="AA37" s="153" t="s">
        <v>270</v>
      </c>
      <c r="AB37" s="374">
        <v>2855</v>
      </c>
      <c r="AC37" s="374">
        <v>3035</v>
      </c>
      <c r="AD37" s="374">
        <v>3310</v>
      </c>
      <c r="AE37" s="374">
        <v>3555</v>
      </c>
      <c r="AF37" s="374">
        <v>3860</v>
      </c>
      <c r="AG37" s="374">
        <v>4450</v>
      </c>
      <c r="AH37" s="374">
        <v>4590</v>
      </c>
      <c r="AI37" s="153" t="s">
        <v>222</v>
      </c>
      <c r="AJ37" s="153">
        <f>ROWS($AI$7:AI37)</f>
        <v>31</v>
      </c>
      <c r="AK37" s="153">
        <f t="shared" si="1"/>
        <v>31</v>
      </c>
      <c r="AL37" s="153">
        <f>IFERROR(SMALL($AK$7:$AK$92,ROWS($AK$7:AK37)),"")</f>
        <v>31</v>
      </c>
      <c r="AO37" s="258" t="s">
        <v>270</v>
      </c>
      <c r="AP37" s="139">
        <f>IFERROR(INDEX($AB$7:$AG$92,$AL37,COLUMNS($AO$7:AO37)),"")</f>
        <v>2855</v>
      </c>
      <c r="AQ37" s="139">
        <f>IFERROR(INDEX($AB$7:$AG$92,$AL37,COLUMNS($AO$7:AP37)),"")</f>
        <v>3035</v>
      </c>
      <c r="AR37" s="139">
        <f>IFERROR(INDEX($AB$7:$AG$92,$AL37,COLUMNS($AO$7:AQ37)),"")</f>
        <v>3310</v>
      </c>
      <c r="AS37" s="139">
        <f>IFERROR(INDEX($AB$7:$AG$92,$AL37,COLUMNS($AO$7:AR37)),"")</f>
        <v>3555</v>
      </c>
      <c r="AT37" s="139">
        <f>IFERROR(INDEX($AB$7:$AG$92,$AL37,COLUMNS($AO$7:AS37)),"")</f>
        <v>3860</v>
      </c>
      <c r="AU37" s="139">
        <f>IFERROR(INDEX($AB$7:$AG$92,$AL37,COLUMNS($AO$7:AT37)),"")</f>
        <v>4450</v>
      </c>
      <c r="AV37" s="140">
        <f>IFERROR(INDEX($AB$7:$AH$92,$AL37,COLUMNS($AO$7:AU37)),"")</f>
        <v>4590</v>
      </c>
    </row>
    <row r="38" spans="3:48" ht="15" thickBot="1">
      <c r="C38" s="153" t="s">
        <v>271</v>
      </c>
      <c r="D38" s="113">
        <v>0.89898882760571353</v>
      </c>
      <c r="E38" s="113">
        <v>0.89396690175267091</v>
      </c>
      <c r="F38" s="113">
        <v>0.88502311355184038</v>
      </c>
      <c r="G38" s="113">
        <v>0.87698646262507363</v>
      </c>
      <c r="H38" s="113">
        <v>0.87087921282506109</v>
      </c>
      <c r="I38" s="113">
        <v>0.85680713388919294</v>
      </c>
      <c r="J38" s="113">
        <f t="shared" si="3"/>
        <v>0.85009797517962116</v>
      </c>
      <c r="K38" s="153" t="s">
        <v>222</v>
      </c>
      <c r="L38" s="153">
        <f>ROWS($K$7:K38)</f>
        <v>32</v>
      </c>
      <c r="M38" s="153">
        <f t="shared" si="0"/>
        <v>32</v>
      </c>
      <c r="N38" s="153">
        <f>IFERROR(SMALL($M$7:$M$92,ROWS($M$7:M38)),"")</f>
        <v>32</v>
      </c>
      <c r="P38" s="260" t="s">
        <v>271</v>
      </c>
      <c r="Q38" s="349">
        <f>IFERROR(INDEX($D$7:$I$92,$N38,COLUMNS($P$7:P38)),"")</f>
        <v>0.89898882760571353</v>
      </c>
      <c r="R38" s="349">
        <f>IFERROR(INDEX($D$7:$I$92,$N38,COLUMNS($P$7:Q38)),"")</f>
        <v>0.89396690175267091</v>
      </c>
      <c r="S38" s="349">
        <f>IFERROR(INDEX($D$7:$I$92,$N38,COLUMNS($P$7:R38)),"")</f>
        <v>0.88502311355184038</v>
      </c>
      <c r="T38" s="349">
        <f>IFERROR(INDEX($D$7:$I$92,$N38,COLUMNS($P$7:S38)),"")</f>
        <v>0.87698646262507363</v>
      </c>
      <c r="U38" s="349">
        <f>IFERROR(INDEX($D$7:$I$92,$N38,COLUMNS($P$7:T38)),"")</f>
        <v>0.87087921282506109</v>
      </c>
      <c r="V38" s="349">
        <f>IFERROR(INDEX($D$7:$I$92,$N38,COLUMNS($P$7:U38)),"")</f>
        <v>0.85680713388919294</v>
      </c>
      <c r="W38" s="245">
        <f>IFERROR(INDEX($D$7:$J$92,$N38,COLUMNS($P$7:V38)),"")</f>
        <v>0.85009797517962116</v>
      </c>
      <c r="AA38" s="153" t="s">
        <v>271</v>
      </c>
      <c r="AB38" s="374">
        <v>25425</v>
      </c>
      <c r="AC38" s="374">
        <v>25605</v>
      </c>
      <c r="AD38" s="374">
        <v>25465</v>
      </c>
      <c r="AE38" s="374">
        <v>25330</v>
      </c>
      <c r="AF38" s="374">
        <v>26020</v>
      </c>
      <c r="AG38" s="374">
        <v>26615</v>
      </c>
      <c r="AH38" s="374">
        <v>26030</v>
      </c>
      <c r="AI38" s="153" t="s">
        <v>222</v>
      </c>
      <c r="AJ38" s="153">
        <f>ROWS($AI$7:AI38)</f>
        <v>32</v>
      </c>
      <c r="AK38" s="153">
        <f t="shared" si="1"/>
        <v>32</v>
      </c>
      <c r="AL38" s="153">
        <f>IFERROR(SMALL($AK$7:$AK$92,ROWS($AK$7:AK38)),"")</f>
        <v>32</v>
      </c>
      <c r="AO38" s="260" t="s">
        <v>271</v>
      </c>
      <c r="AP38" s="143">
        <f>IFERROR(INDEX($AB$7:$AG$92,$AL38,COLUMNS($AO$7:AO38)),"")</f>
        <v>25425</v>
      </c>
      <c r="AQ38" s="143">
        <f>IFERROR(INDEX($AB$7:$AG$92,$AL38,COLUMNS($AO$7:AP38)),"")</f>
        <v>25605</v>
      </c>
      <c r="AR38" s="143">
        <f>IFERROR(INDEX($AB$7:$AG$92,$AL38,COLUMNS($AO$7:AQ38)),"")</f>
        <v>25465</v>
      </c>
      <c r="AS38" s="143">
        <f>IFERROR(INDEX($AB$7:$AG$92,$AL38,COLUMNS($AO$7:AR38)),"")</f>
        <v>25330</v>
      </c>
      <c r="AT38" s="143">
        <f>IFERROR(INDEX($AB$7:$AG$92,$AL38,COLUMNS($AO$7:AS38)),"")</f>
        <v>26020</v>
      </c>
      <c r="AU38" s="143">
        <f>IFERROR(INDEX($AB$7:$AG$92,$AL38,COLUMNS($AO$7:AT38)),"")</f>
        <v>26615</v>
      </c>
      <c r="AV38" s="149">
        <f>IFERROR(INDEX($AB$7:$AH$92,$AL38,COLUMNS($AO$7:AU38)),"")</f>
        <v>26030</v>
      </c>
    </row>
    <row r="39" spans="3:48">
      <c r="C39" s="153" t="s">
        <v>272</v>
      </c>
      <c r="K39" s="153" t="s">
        <v>222</v>
      </c>
      <c r="L39" s="153">
        <f>ROWS($K$7:K39)</f>
        <v>33</v>
      </c>
      <c r="M39" s="153">
        <f t="shared" ref="M39:M70" si="4">IF($Q$4=K39,L39,"")</f>
        <v>33</v>
      </c>
      <c r="N39" s="153">
        <f>IFERROR(SMALL($M$7:$M$92,ROWS($M$7:M39)),"")</f>
        <v>33</v>
      </c>
      <c r="P39" s="378" t="s">
        <v>272</v>
      </c>
      <c r="W39" s="701"/>
      <c r="AA39" s="153" t="s">
        <v>272</v>
      </c>
      <c r="AI39" s="153" t="s">
        <v>222</v>
      </c>
      <c r="AJ39" s="153">
        <f>ROWS($AI$7:AI39)</f>
        <v>33</v>
      </c>
      <c r="AK39" s="153">
        <f t="shared" si="1"/>
        <v>33</v>
      </c>
      <c r="AL39" s="153">
        <f>IFERROR(SMALL($AK$7:$AK$92,ROWS($AK$7:AK39)),"")</f>
        <v>33</v>
      </c>
      <c r="AO39" s="378" t="s">
        <v>272</v>
      </c>
    </row>
    <row r="40" spans="3:48">
      <c r="C40" s="153" t="s">
        <v>273</v>
      </c>
      <c r="D40" s="113">
        <v>1.2268420308301513E-2</v>
      </c>
      <c r="E40" s="113">
        <v>1.0264646323580755E-2</v>
      </c>
      <c r="F40" s="113">
        <v>1.2373570609294081E-2</v>
      </c>
      <c r="G40" s="113">
        <v>1.2879548523352838E-2</v>
      </c>
      <c r="H40" s="113">
        <v>1.5495833193881991E-2</v>
      </c>
      <c r="I40" s="113">
        <v>1.8092264108424815E-2</v>
      </c>
      <c r="J40" s="113">
        <f t="shared" ref="J40:J45" si="5">AH40/$AH$7</f>
        <v>1.7635532331809273E-2</v>
      </c>
      <c r="K40" s="153" t="s">
        <v>222</v>
      </c>
      <c r="L40" s="153">
        <f>ROWS($K$7:K40)</f>
        <v>34</v>
      </c>
      <c r="M40" s="153">
        <f t="shared" si="4"/>
        <v>34</v>
      </c>
      <c r="N40" s="153">
        <f>IFERROR(SMALL($M$7:$M$92,ROWS($M$7:M40)),"")</f>
        <v>34</v>
      </c>
      <c r="P40" s="258" t="s">
        <v>273</v>
      </c>
      <c r="Q40" s="115">
        <v>4.1189365012020931E-2</v>
      </c>
      <c r="R40" s="115">
        <v>4.1477550450387542E-2</v>
      </c>
      <c r="S40" s="115">
        <v>4.5219144277223594E-2</v>
      </c>
      <c r="T40" s="115">
        <v>4.4178236332790916E-2</v>
      </c>
      <c r="U40" s="115">
        <v>4.755848589310218E-2</v>
      </c>
      <c r="V40" s="115">
        <v>4.8546502269581175E-2</v>
      </c>
      <c r="W40" s="245">
        <v>5.1110385369039842E-2</v>
      </c>
      <c r="AA40" s="153" t="s">
        <v>273</v>
      </c>
      <c r="AB40" s="153">
        <v>345</v>
      </c>
      <c r="AC40" s="153">
        <v>295</v>
      </c>
      <c r="AD40" s="153">
        <v>355</v>
      </c>
      <c r="AE40" s="153">
        <v>370</v>
      </c>
      <c r="AF40" s="153">
        <v>465</v>
      </c>
      <c r="AG40" s="153">
        <v>560</v>
      </c>
      <c r="AH40" s="153">
        <v>540</v>
      </c>
      <c r="AI40" s="153" t="s">
        <v>222</v>
      </c>
      <c r="AJ40" s="153">
        <f>ROWS($AI$7:AI40)</f>
        <v>34</v>
      </c>
      <c r="AK40" s="153">
        <f t="shared" si="1"/>
        <v>34</v>
      </c>
      <c r="AL40" s="153">
        <f>IFERROR(SMALL($AK$7:$AK$92,ROWS($AK$7:AK40)),"")</f>
        <v>34</v>
      </c>
      <c r="AO40" s="258" t="s">
        <v>273</v>
      </c>
      <c r="AP40" s="139">
        <f>IFERROR(INDEX($AB$7:$AG$92,$AL41,COLUMNS($AO$7:AO41)),"")</f>
        <v>1165</v>
      </c>
      <c r="AQ40" s="139">
        <f>IFERROR(INDEX($AB$7:$AG$92,$AL41,COLUMNS($AO$7:AP41)),"")</f>
        <v>1190</v>
      </c>
      <c r="AR40" s="139">
        <f>IFERROR(INDEX($AB$7:$AG$92,$AL41,COLUMNS($AO$7:AQ41)),"")</f>
        <v>1300</v>
      </c>
      <c r="AS40" s="139">
        <f>IFERROR(INDEX($AB$7:$AG$92,$AL41,COLUMNS($AO$7:AR41)),"")</f>
        <v>1275</v>
      </c>
      <c r="AT40" s="139">
        <f>IFERROR(INDEX($AB$7:$AG$92,$AL41,COLUMNS($AO$7:AS41)),"")</f>
        <v>1420</v>
      </c>
      <c r="AU40" s="139">
        <f>IFERROR(INDEX($AB$7:$AG$92,$AL41,COLUMNS($AO$7:AT41)),"")</f>
        <v>1510</v>
      </c>
      <c r="AV40" s="140">
        <f>IFERROR(INDEX($AB$7:$AH$92,$AL41,COLUMNS($AO$7:AU41)),"")</f>
        <v>1565</v>
      </c>
    </row>
    <row r="41" spans="3:48">
      <c r="C41" s="153" t="s">
        <v>274</v>
      </c>
      <c r="D41" s="113">
        <v>4.1189365012020931E-2</v>
      </c>
      <c r="E41" s="113">
        <v>4.1477550450387542E-2</v>
      </c>
      <c r="F41" s="113">
        <v>4.5219144277223594E-2</v>
      </c>
      <c r="G41" s="113">
        <v>4.4178236332790916E-2</v>
      </c>
      <c r="H41" s="113">
        <v>4.755848589310218E-2</v>
      </c>
      <c r="I41" s="113">
        <v>4.8546502269581175E-2</v>
      </c>
      <c r="J41" s="113">
        <f t="shared" si="5"/>
        <v>5.1110385369039842E-2</v>
      </c>
      <c r="K41" s="153" t="s">
        <v>222</v>
      </c>
      <c r="L41" s="153">
        <f>ROWS($K$7:K41)</f>
        <v>35</v>
      </c>
      <c r="M41" s="153">
        <f t="shared" si="4"/>
        <v>35</v>
      </c>
      <c r="N41" s="153">
        <f>IFERROR(SMALL($M$7:$M$92,ROWS($M$7:M41)),"")</f>
        <v>35</v>
      </c>
      <c r="P41" s="258" t="s">
        <v>274</v>
      </c>
      <c r="Q41" s="115">
        <f>IFERROR(INDEX($D$7:$I$92,$N40,COLUMNS($P$7:P40)),"")</f>
        <v>1.2268420308301513E-2</v>
      </c>
      <c r="R41" s="115">
        <f>IFERROR(INDEX($D$7:$I$92,$N40,COLUMNS($P$7:Q40)),"")</f>
        <v>1.0264646323580755E-2</v>
      </c>
      <c r="S41" s="115">
        <f>IFERROR(INDEX($D$7:$I$92,$N40,COLUMNS($P$7:R40)),"")</f>
        <v>1.2373570609294081E-2</v>
      </c>
      <c r="T41" s="115">
        <f>IFERROR(INDEX($D$7:$I$92,$N40,COLUMNS($P$7:S40)),"")</f>
        <v>1.2879548523352838E-2</v>
      </c>
      <c r="U41" s="115">
        <f>IFERROR(INDEX($D$7:$I$92,$N40,COLUMNS($P$7:T40)),"")</f>
        <v>1.5495833193881991E-2</v>
      </c>
      <c r="V41" s="115">
        <f>IFERROR(INDEX($D$7:$I$92,$N40,COLUMNS($P$7:U40)),"")</f>
        <v>1.8092264108424815E-2</v>
      </c>
      <c r="W41" s="245">
        <f>IFERROR(INDEX($D$7:$J$92,$N40,COLUMNS($P$7:V40)),"")</f>
        <v>1.7635532331809273E-2</v>
      </c>
      <c r="AA41" s="153" t="s">
        <v>274</v>
      </c>
      <c r="AB41" s="153">
        <v>1165</v>
      </c>
      <c r="AC41" s="153">
        <v>1190</v>
      </c>
      <c r="AD41" s="153">
        <v>1300</v>
      </c>
      <c r="AE41" s="153">
        <v>1275</v>
      </c>
      <c r="AF41" s="153">
        <v>1420</v>
      </c>
      <c r="AG41" s="153">
        <v>1510</v>
      </c>
      <c r="AH41" s="153">
        <v>1565</v>
      </c>
      <c r="AI41" s="153" t="s">
        <v>222</v>
      </c>
      <c r="AJ41" s="153">
        <f>ROWS($AI$7:AI41)</f>
        <v>35</v>
      </c>
      <c r="AK41" s="153">
        <f t="shared" si="1"/>
        <v>35</v>
      </c>
      <c r="AL41" s="153">
        <f>IFERROR(SMALL($AK$7:$AK$92,ROWS($AK$7:AK41)),"")</f>
        <v>35</v>
      </c>
      <c r="AO41" s="258" t="s">
        <v>274</v>
      </c>
      <c r="AP41" s="139">
        <f>IFERROR(INDEX($AB$7:$AG$92,$AL40,COLUMNS($AO$7:AO40)),"")</f>
        <v>345</v>
      </c>
      <c r="AQ41" s="139">
        <f>IFERROR(INDEX($AB$7:$AG$92,$AL40,COLUMNS($AO$7:AP40)),"")</f>
        <v>295</v>
      </c>
      <c r="AR41" s="139">
        <f>IFERROR(INDEX($AB$7:$AG$92,$AL40,COLUMNS($AO$7:AQ40)),"")</f>
        <v>355</v>
      </c>
      <c r="AS41" s="139">
        <f>IFERROR(INDEX($AB$7:$AG$92,$AL40,COLUMNS($AO$7:AR40)),"")</f>
        <v>370</v>
      </c>
      <c r="AT41" s="139">
        <f>IFERROR(INDEX($AB$7:$AG$92,$AL40,COLUMNS($AO$7:AS40)),"")</f>
        <v>465</v>
      </c>
      <c r="AU41" s="139">
        <f>IFERROR(INDEX($AB$7:$AG$92,$AL40,COLUMNS($AO$7:AT40)),"")</f>
        <v>560</v>
      </c>
      <c r="AV41" s="140">
        <f>IFERROR(INDEX($AB$7:$AH$92,$AL40,COLUMNS($AO$7:AU40)),"")</f>
        <v>540</v>
      </c>
    </row>
    <row r="42" spans="3:48">
      <c r="C42" s="153" t="s">
        <v>275</v>
      </c>
      <c r="D42" s="113">
        <v>1.5238297270541649E-2</v>
      </c>
      <c r="E42" s="113">
        <v>1.5187486907338872E-2</v>
      </c>
      <c r="F42" s="113">
        <v>1.6370651002745821E-2</v>
      </c>
      <c r="G42" s="113">
        <v>1.7553578229408302E-2</v>
      </c>
      <c r="H42" s="113">
        <v>1.8943070383881655E-2</v>
      </c>
      <c r="I42" s="113">
        <v>1.9927244631877152E-2</v>
      </c>
      <c r="J42" s="113">
        <f t="shared" si="5"/>
        <v>2.171783148269105E-2</v>
      </c>
      <c r="K42" s="153" t="s">
        <v>222</v>
      </c>
      <c r="L42" s="153">
        <f>ROWS($K$7:K42)</f>
        <v>36</v>
      </c>
      <c r="M42" s="153">
        <f t="shared" si="4"/>
        <v>36</v>
      </c>
      <c r="N42" s="153">
        <f>IFERROR(SMALL($M$7:$M$92,ROWS($M$7:M42)),"")</f>
        <v>36</v>
      </c>
      <c r="P42" s="258" t="s">
        <v>275</v>
      </c>
      <c r="Q42" s="115">
        <f>IFERROR(INDEX($D$7:$I$92,$N42,COLUMNS($P$7:P42)),"")</f>
        <v>1.5238297270541649E-2</v>
      </c>
      <c r="R42" s="115">
        <f>IFERROR(INDEX($D$7:$I$92,$N42,COLUMNS($P$7:Q42)),"")</f>
        <v>1.5187486907338872E-2</v>
      </c>
      <c r="S42" s="115">
        <f>IFERROR(INDEX($D$7:$I$92,$N42,COLUMNS($P$7:R42)),"")</f>
        <v>1.6370651002745821E-2</v>
      </c>
      <c r="T42" s="115">
        <f>IFERROR(INDEX($D$7:$I$92,$N42,COLUMNS($P$7:S42)),"")</f>
        <v>1.7553578229408302E-2</v>
      </c>
      <c r="U42" s="115">
        <f>IFERROR(INDEX($D$7:$I$92,$N42,COLUMNS($P$7:T42)),"")</f>
        <v>1.8943070383881655E-2</v>
      </c>
      <c r="V42" s="115">
        <f>IFERROR(INDEX($D$7:$I$92,$N42,COLUMNS($P$7:U42)),"")</f>
        <v>1.9927244631877152E-2</v>
      </c>
      <c r="W42" s="245">
        <f>IFERROR(INDEX($D$7:$J$92,$N42,COLUMNS($P$7:V42)),"")</f>
        <v>2.171783148269105E-2</v>
      </c>
      <c r="AA42" s="153" t="s">
        <v>275</v>
      </c>
      <c r="AB42" s="153">
        <v>430</v>
      </c>
      <c r="AC42" s="153">
        <v>435</v>
      </c>
      <c r="AD42" s="153">
        <v>470</v>
      </c>
      <c r="AE42" s="153">
        <v>505</v>
      </c>
      <c r="AF42" s="153">
        <v>565</v>
      </c>
      <c r="AG42" s="153">
        <v>620</v>
      </c>
      <c r="AH42" s="153">
        <v>665</v>
      </c>
      <c r="AI42" s="153" t="s">
        <v>222</v>
      </c>
      <c r="AJ42" s="153">
        <f>ROWS($AI$7:AI42)</f>
        <v>36</v>
      </c>
      <c r="AK42" s="153">
        <f t="shared" si="1"/>
        <v>36</v>
      </c>
      <c r="AL42" s="153">
        <f>IFERROR(SMALL($AK$7:$AK$92,ROWS($AK$7:AK42)),"")</f>
        <v>36</v>
      </c>
      <c r="AO42" s="258" t="s">
        <v>275</v>
      </c>
      <c r="AP42" s="139">
        <f>IFERROR(INDEX($AB$7:$AG$92,$AL42,COLUMNS($AO$7:AO42)),"")</f>
        <v>430</v>
      </c>
      <c r="AQ42" s="139">
        <f>IFERROR(INDEX($AB$7:$AG$92,$AL42,COLUMNS($AO$7:AP42)),"")</f>
        <v>435</v>
      </c>
      <c r="AR42" s="139">
        <f>IFERROR(INDEX($AB$7:$AG$92,$AL42,COLUMNS($AO$7:AQ42)),"")</f>
        <v>470</v>
      </c>
      <c r="AS42" s="139">
        <f>IFERROR(INDEX($AB$7:$AG$92,$AL42,COLUMNS($AO$7:AR42)),"")</f>
        <v>505</v>
      </c>
      <c r="AT42" s="139">
        <f>IFERROR(INDEX($AB$7:$AG$92,$AL42,COLUMNS($AO$7:AS42)),"")</f>
        <v>565</v>
      </c>
      <c r="AU42" s="139">
        <f>IFERROR(INDEX($AB$7:$AG$92,$AL42,COLUMNS($AO$7:AT42)),"")</f>
        <v>620</v>
      </c>
      <c r="AV42" s="140">
        <f>IFERROR(INDEX($AB$7:$AH$92,$AL42,COLUMNS($AO$7:AU42)),"")</f>
        <v>665</v>
      </c>
    </row>
    <row r="43" spans="3:48">
      <c r="C43" s="153" t="s">
        <v>276</v>
      </c>
      <c r="D43" s="113">
        <v>6.6468674869183987E-3</v>
      </c>
      <c r="E43" s="113">
        <v>3.4215487745269187E-3</v>
      </c>
      <c r="F43" s="113">
        <v>5.4916408883945644E-3</v>
      </c>
      <c r="G43" s="113">
        <v>5.4703458781982482E-3</v>
      </c>
      <c r="H43" s="113">
        <v>5.4553365239800528E-3</v>
      </c>
      <c r="I43" s="113">
        <v>6.6316839970382768E-3</v>
      </c>
      <c r="J43" s="113">
        <f t="shared" si="5"/>
        <v>7.3481384715871978E-3</v>
      </c>
      <c r="K43" s="153" t="s">
        <v>222</v>
      </c>
      <c r="L43" s="153">
        <f>ROWS($K$7:K43)</f>
        <v>37</v>
      </c>
      <c r="M43" s="153">
        <f t="shared" si="4"/>
        <v>37</v>
      </c>
      <c r="N43" s="153">
        <f>IFERROR(SMALL($M$7:$M$92,ROWS($M$7:M43)),"")</f>
        <v>37</v>
      </c>
      <c r="P43" s="258" t="s">
        <v>276</v>
      </c>
      <c r="Q43" s="115">
        <f>IFERROR(INDEX($D$7:$I$92,$N43,COLUMNS($P$7:P43)),"")</f>
        <v>6.6468674869183987E-3</v>
      </c>
      <c r="R43" s="115">
        <f>IFERROR(INDEX($D$7:$I$92,$N43,COLUMNS($P$7:Q43)),"")</f>
        <v>3.4215487745269187E-3</v>
      </c>
      <c r="S43" s="115">
        <f>IFERROR(INDEX($D$7:$I$92,$N43,COLUMNS($P$7:R43)),"")</f>
        <v>5.4916408883945644E-3</v>
      </c>
      <c r="T43" s="115">
        <f>IFERROR(INDEX($D$7:$I$92,$N43,COLUMNS($P$7:S43)),"")</f>
        <v>5.4703458781982482E-3</v>
      </c>
      <c r="U43" s="115">
        <f>IFERROR(INDEX($D$7:$I$92,$N43,COLUMNS($P$7:T43)),"")</f>
        <v>5.4553365239800528E-3</v>
      </c>
      <c r="V43" s="115">
        <f>IFERROR(INDEX($D$7:$I$92,$N43,COLUMNS($P$7:U43)),"")</f>
        <v>6.6316839970382768E-3</v>
      </c>
      <c r="W43" s="245">
        <f>IFERROR(INDEX($D$7:$J$92,$N43,COLUMNS($P$7:V43)),"")</f>
        <v>7.3481384715871978E-3</v>
      </c>
      <c r="AA43" s="153" t="s">
        <v>276</v>
      </c>
      <c r="AB43" s="153">
        <v>190</v>
      </c>
      <c r="AC43" s="153">
        <v>100</v>
      </c>
      <c r="AD43" s="153">
        <v>160</v>
      </c>
      <c r="AE43" s="153">
        <v>160</v>
      </c>
      <c r="AF43" s="153">
        <v>165</v>
      </c>
      <c r="AG43" s="153">
        <v>205</v>
      </c>
      <c r="AH43" s="153">
        <v>225</v>
      </c>
      <c r="AI43" s="153" t="s">
        <v>222</v>
      </c>
      <c r="AJ43" s="153">
        <f>ROWS($AI$7:AI43)</f>
        <v>37</v>
      </c>
      <c r="AK43" s="153">
        <f t="shared" si="1"/>
        <v>37</v>
      </c>
      <c r="AL43" s="153">
        <f>IFERROR(SMALL($AK$7:$AK$92,ROWS($AK$7:AK43)),"")</f>
        <v>37</v>
      </c>
      <c r="AO43" s="258" t="s">
        <v>276</v>
      </c>
      <c r="AP43" s="139">
        <f>IFERROR(INDEX($AB$7:$AG$92,$AL43,COLUMNS($AO$7:AO43)),"")</f>
        <v>190</v>
      </c>
      <c r="AQ43" s="139">
        <f>IFERROR(INDEX($AB$7:$AG$92,$AL43,COLUMNS($AO$7:AP43)),"")</f>
        <v>100</v>
      </c>
      <c r="AR43" s="139">
        <f>IFERROR(INDEX($AB$7:$AG$92,$AL43,COLUMNS($AO$7:AQ43)),"")</f>
        <v>160</v>
      </c>
      <c r="AS43" s="139">
        <f>IFERROR(INDEX($AB$7:$AG$92,$AL43,COLUMNS($AO$7:AR43)),"")</f>
        <v>160</v>
      </c>
      <c r="AT43" s="139">
        <f>IFERROR(INDEX($AB$7:$AG$92,$AL43,COLUMNS($AO$7:AS43)),"")</f>
        <v>165</v>
      </c>
      <c r="AU43" s="139">
        <f>IFERROR(INDEX($AB$7:$AG$92,$AL43,COLUMNS($AO$7:AT43)),"")</f>
        <v>205</v>
      </c>
      <c r="AV43" s="140">
        <f>IFERROR(INDEX($AB$7:$AH$92,$AL43,COLUMNS($AO$7:AU43)),"")</f>
        <v>225</v>
      </c>
    </row>
    <row r="44" spans="3:48">
      <c r="C44" s="153" t="s">
        <v>277</v>
      </c>
      <c r="D44" s="113">
        <v>0.91730306887286095</v>
      </c>
      <c r="E44" s="113">
        <v>0.92298023881013891</v>
      </c>
      <c r="F44" s="113">
        <v>0.91428869347606967</v>
      </c>
      <c r="G44" s="113">
        <v>0.91243984350656093</v>
      </c>
      <c r="H44" s="113">
        <v>0.90428059841360153</v>
      </c>
      <c r="I44" s="113">
        <v>0.89708012748285737</v>
      </c>
      <c r="J44" s="113">
        <f t="shared" si="5"/>
        <v>0.89288047028086215</v>
      </c>
      <c r="K44" s="153" t="s">
        <v>222</v>
      </c>
      <c r="L44" s="153">
        <f>ROWS($K$7:K44)</f>
        <v>38</v>
      </c>
      <c r="M44" s="153">
        <f t="shared" si="4"/>
        <v>38</v>
      </c>
      <c r="N44" s="153">
        <f>IFERROR(SMALL($M$7:$M$92,ROWS($M$7:M44)),"")</f>
        <v>38</v>
      </c>
      <c r="P44" s="258" t="s">
        <v>277</v>
      </c>
      <c r="Q44" s="115">
        <f>IFERROR(INDEX($D$7:$I$92,$N44,COLUMNS($P$7:P44)),"")</f>
        <v>0.91730306887286095</v>
      </c>
      <c r="R44" s="115">
        <f>IFERROR(INDEX($D$7:$I$92,$N44,COLUMNS($P$7:Q44)),"")</f>
        <v>0.92298023881013891</v>
      </c>
      <c r="S44" s="115">
        <f>IFERROR(INDEX($D$7:$I$92,$N44,COLUMNS($P$7:R44)),"")</f>
        <v>0.91428869347606967</v>
      </c>
      <c r="T44" s="115">
        <f>IFERROR(INDEX($D$7:$I$92,$N44,COLUMNS($P$7:S44)),"")</f>
        <v>0.91243984350656093</v>
      </c>
      <c r="U44" s="115">
        <f>IFERROR(INDEX($D$7:$I$92,$N44,COLUMNS($P$7:T44)),"")</f>
        <v>0.90428059841360153</v>
      </c>
      <c r="V44" s="115">
        <f>IFERROR(INDEX($D$7:$I$92,$N44,COLUMNS($P$7:U44)),"")</f>
        <v>0.89708012748285737</v>
      </c>
      <c r="W44" s="245">
        <f>IFERROR(INDEX($D$7:$J$92,$N44,COLUMNS($P$7:V44)),"")</f>
        <v>0.89288047028086215</v>
      </c>
      <c r="AA44" s="153" t="s">
        <v>277</v>
      </c>
      <c r="AB44" s="153">
        <v>25945</v>
      </c>
      <c r="AC44" s="153">
        <v>26435</v>
      </c>
      <c r="AD44" s="153">
        <v>26305</v>
      </c>
      <c r="AE44" s="153">
        <v>26355</v>
      </c>
      <c r="AF44" s="153">
        <v>27020</v>
      </c>
      <c r="AG44" s="153">
        <v>27865</v>
      </c>
      <c r="AH44" s="153">
        <v>27340</v>
      </c>
      <c r="AI44" s="153" t="s">
        <v>222</v>
      </c>
      <c r="AJ44" s="153">
        <f>ROWS($AI$7:AI44)</f>
        <v>38</v>
      </c>
      <c r="AK44" s="153">
        <f t="shared" si="1"/>
        <v>38</v>
      </c>
      <c r="AL44" s="153">
        <f>IFERROR(SMALL($AK$7:$AK$92,ROWS($AK$7:AK44)),"")</f>
        <v>38</v>
      </c>
      <c r="AO44" s="258" t="s">
        <v>277</v>
      </c>
      <c r="AP44" s="139">
        <f>IFERROR(INDEX($AB$7:$AG$92,$AL44,COLUMNS($AO$7:AO44)),"")</f>
        <v>25945</v>
      </c>
      <c r="AQ44" s="139">
        <f>IFERROR(INDEX($AB$7:$AG$92,$AL44,COLUMNS($AO$7:AP44)),"")</f>
        <v>26435</v>
      </c>
      <c r="AR44" s="139">
        <f>IFERROR(INDEX($AB$7:$AG$92,$AL44,COLUMNS($AO$7:AQ44)),"")</f>
        <v>26305</v>
      </c>
      <c r="AS44" s="139">
        <f>IFERROR(INDEX($AB$7:$AG$92,$AL44,COLUMNS($AO$7:AR44)),"")</f>
        <v>26355</v>
      </c>
      <c r="AT44" s="139">
        <f>IFERROR(INDEX($AB$7:$AG$92,$AL44,COLUMNS($AO$7:AS44)),"")</f>
        <v>27020</v>
      </c>
      <c r="AU44" s="139">
        <f>IFERROR(INDEX($AB$7:$AG$92,$AL44,COLUMNS($AO$7:AT44)),"")</f>
        <v>27865</v>
      </c>
      <c r="AV44" s="140">
        <f>IFERROR(INDEX($AB$7:$AH$92,$AL44,COLUMNS($AO$7:AU44)),"")</f>
        <v>27340</v>
      </c>
    </row>
    <row r="45" spans="3:48">
      <c r="C45" s="153" t="s">
        <v>278</v>
      </c>
      <c r="D45" s="113">
        <v>7.5342950077782495E-2</v>
      </c>
      <c r="E45" s="113">
        <v>7.0351232455834092E-2</v>
      </c>
      <c r="F45" s="113">
        <v>7.9455006777658058E-2</v>
      </c>
      <c r="G45" s="113">
        <v>8.0081708963750303E-2</v>
      </c>
      <c r="H45" s="113">
        <v>8.7452725994845881E-2</v>
      </c>
      <c r="I45" s="113">
        <v>9.3197695006921419E-2</v>
      </c>
      <c r="J45" s="113">
        <f t="shared" si="5"/>
        <v>9.7811887655127369E-2</v>
      </c>
      <c r="K45" s="153" t="s">
        <v>222</v>
      </c>
      <c r="L45" s="153">
        <f>ROWS($K$7:K45)</f>
        <v>39</v>
      </c>
      <c r="M45" s="153">
        <f t="shared" si="4"/>
        <v>39</v>
      </c>
      <c r="N45" s="153">
        <f>IFERROR(SMALL($M$7:$M$92,ROWS($M$7:M45)),"")</f>
        <v>39</v>
      </c>
      <c r="P45" s="258" t="s">
        <v>278</v>
      </c>
      <c r="Q45" s="115">
        <f>IFERROR(INDEX($D$7:$I$92,$N45,COLUMNS($P$7:P45)),"")</f>
        <v>7.5342950077782495E-2</v>
      </c>
      <c r="R45" s="115">
        <f>IFERROR(INDEX($D$7:$I$92,$N45,COLUMNS($P$7:Q45)),"")</f>
        <v>7.0351232455834092E-2</v>
      </c>
      <c r="S45" s="115">
        <f>IFERROR(INDEX($D$7:$I$92,$N45,COLUMNS($P$7:R45)),"")</f>
        <v>7.9455006777658058E-2</v>
      </c>
      <c r="T45" s="115">
        <f>IFERROR(INDEX($D$7:$I$92,$N45,COLUMNS($P$7:S45)),"")</f>
        <v>8.0081708963750303E-2</v>
      </c>
      <c r="U45" s="115">
        <f>IFERROR(INDEX($D$7:$I$92,$N45,COLUMNS($P$7:T45)),"")</f>
        <v>8.7452725994845881E-2</v>
      </c>
      <c r="V45" s="115">
        <f>IFERROR(INDEX($D$7:$I$92,$N45,COLUMNS($P$7:U45)),"")</f>
        <v>9.3197695006921419E-2</v>
      </c>
      <c r="W45" s="245">
        <f>IFERROR(INDEX($D$7:$J$92,$N45,COLUMNS($P$7:V45)),"")</f>
        <v>9.7811887655127369E-2</v>
      </c>
      <c r="AA45" s="153" t="s">
        <v>278</v>
      </c>
      <c r="AB45" s="153">
        <v>2130</v>
      </c>
      <c r="AC45" s="153">
        <v>2015</v>
      </c>
      <c r="AD45" s="153">
        <v>2285</v>
      </c>
      <c r="AE45" s="153">
        <v>2315</v>
      </c>
      <c r="AF45" s="153">
        <v>2615</v>
      </c>
      <c r="AG45" s="153">
        <v>2895</v>
      </c>
      <c r="AH45" s="153">
        <v>2995</v>
      </c>
      <c r="AI45" s="153" t="s">
        <v>222</v>
      </c>
      <c r="AJ45" s="153">
        <f>ROWS($AI$7:AI45)</f>
        <v>39</v>
      </c>
      <c r="AK45" s="153">
        <f>IF($Q$4=AI45,AJ45,"")</f>
        <v>39</v>
      </c>
      <c r="AL45" s="153">
        <f>IFERROR(SMALL($AK$7:$AK$92,ROWS($AK$7:AK45)),"")</f>
        <v>39</v>
      </c>
      <c r="AO45" s="258" t="s">
        <v>278</v>
      </c>
      <c r="AP45" s="139">
        <f>IFERROR(INDEX($AB$7:$AG$92,$AL45,COLUMNS($AO$7:AO45)),"")</f>
        <v>2130</v>
      </c>
      <c r="AQ45" s="139">
        <f>IFERROR(INDEX($AB$7:$AG$92,$AL45,COLUMNS($AO$7:AP45)),"")</f>
        <v>2015</v>
      </c>
      <c r="AR45" s="139">
        <f>IFERROR(INDEX($AB$7:$AG$92,$AL45,COLUMNS($AO$7:AQ45)),"")</f>
        <v>2285</v>
      </c>
      <c r="AS45" s="139">
        <f>IFERROR(INDEX($AB$7:$AG$92,$AL45,COLUMNS($AO$7:AR45)),"")</f>
        <v>2315</v>
      </c>
      <c r="AT45" s="139">
        <f>IFERROR(INDEX($AB$7:$AG$92,$AL45,COLUMNS($AO$7:AS45)),"")</f>
        <v>2615</v>
      </c>
      <c r="AU45" s="139">
        <f>IFERROR(INDEX($AB$7:$AG$92,$AL45,COLUMNS($AO$7:AT45)),"")</f>
        <v>2895</v>
      </c>
      <c r="AV45" s="140">
        <f>IFERROR(INDEX($AB$7:$AH$92,$AL45,COLUMNS($AO$7:AU45)),"")</f>
        <v>2995</v>
      </c>
    </row>
    <row r="46" spans="3:48">
      <c r="C46" s="153" t="s">
        <v>279</v>
      </c>
      <c r="D46" s="113"/>
      <c r="E46" s="113"/>
      <c r="F46" s="113"/>
      <c r="G46" s="113"/>
      <c r="H46" s="113"/>
      <c r="I46" s="113"/>
      <c r="J46" s="113"/>
      <c r="K46" s="153" t="s">
        <v>222</v>
      </c>
      <c r="L46" s="153">
        <f>ROWS($K$7:K46)</f>
        <v>40</v>
      </c>
      <c r="M46" s="153">
        <f t="shared" si="4"/>
        <v>40</v>
      </c>
      <c r="N46" s="153">
        <f>IFERROR(SMALL($M$7:$M$92,ROWS($M$7:M46)),"")</f>
        <v>40</v>
      </c>
      <c r="P46" s="377" t="s">
        <v>280</v>
      </c>
      <c r="Q46" s="349"/>
      <c r="R46" s="349"/>
      <c r="S46" s="349"/>
      <c r="T46" s="349"/>
      <c r="U46" s="349"/>
      <c r="V46" s="349"/>
      <c r="W46" s="350" t="s">
        <v>0</v>
      </c>
      <c r="AA46" s="153" t="s">
        <v>279</v>
      </c>
      <c r="AI46" s="153" t="s">
        <v>222</v>
      </c>
      <c r="AJ46" s="153">
        <f>ROWS($AI$7:AI46)</f>
        <v>40</v>
      </c>
      <c r="AK46" s="153">
        <f t="shared" ref="AK46:AK92" si="6">IF($Q$4=AI46,AJ46,"")</f>
        <v>40</v>
      </c>
      <c r="AL46" s="153">
        <f>IFERROR(SMALL($AK$7:$AK$92,ROWS($AK$7:AK46)),"")</f>
        <v>40</v>
      </c>
      <c r="AO46" s="377" t="s">
        <v>281</v>
      </c>
      <c r="AP46" s="143"/>
      <c r="AQ46" s="143"/>
      <c r="AR46" s="143"/>
      <c r="AS46" s="143"/>
      <c r="AT46" s="143"/>
      <c r="AU46" s="143"/>
      <c r="AV46" s="140">
        <f>IFERROR(INDEX($AB$7:$AH$92,$AL46,COLUMNS($AO$7:AU46)),"")</f>
        <v>0</v>
      </c>
    </row>
    <row r="47" spans="3:48">
      <c r="C47" s="153" t="s">
        <v>282</v>
      </c>
      <c r="K47" s="153" t="s">
        <v>222</v>
      </c>
      <c r="L47" s="153">
        <f>ROWS($K$7:K47)</f>
        <v>41</v>
      </c>
      <c r="M47" s="153">
        <f t="shared" si="4"/>
        <v>41</v>
      </c>
      <c r="N47" s="153">
        <f>IFERROR(SMALL($M$7:$M$92,ROWS($M$7:M47)),"")</f>
        <v>41</v>
      </c>
      <c r="P47" s="378" t="s">
        <v>282</v>
      </c>
      <c r="Q47" s="115"/>
      <c r="R47" s="115"/>
      <c r="S47" s="115"/>
      <c r="T47" s="115"/>
      <c r="U47" s="115"/>
      <c r="V47" s="115"/>
      <c r="W47" s="245"/>
      <c r="AA47" s="153" t="s">
        <v>282</v>
      </c>
      <c r="AI47" s="153" t="s">
        <v>222</v>
      </c>
      <c r="AJ47" s="153">
        <f>ROWS($AI$7:AI47)</f>
        <v>41</v>
      </c>
      <c r="AK47" s="153">
        <f t="shared" si="6"/>
        <v>41</v>
      </c>
      <c r="AL47" s="153">
        <f>IFERROR(SMALL($AK$7:$AK$92,ROWS($AK$7:AK47)),"")</f>
        <v>41</v>
      </c>
      <c r="AO47" s="378" t="s">
        <v>282</v>
      </c>
      <c r="AP47" s="139"/>
      <c r="AQ47" s="139"/>
      <c r="AR47" s="139"/>
      <c r="AS47" s="139"/>
      <c r="AT47" s="139"/>
      <c r="AU47" s="139"/>
      <c r="AV47" s="136"/>
    </row>
    <row r="48" spans="3:48">
      <c r="C48" s="153" t="s">
        <v>283</v>
      </c>
      <c r="D48" s="113">
        <v>5.0558619714326123E-3</v>
      </c>
      <c r="E48" s="113">
        <v>6.0051672369247954E-3</v>
      </c>
      <c r="F48" s="113">
        <v>5.5263981092071876E-3</v>
      </c>
      <c r="G48" s="113">
        <v>5.8511927431361011E-3</v>
      </c>
      <c r="H48" s="113">
        <v>8.4674855249506336E-3</v>
      </c>
      <c r="I48" s="113">
        <v>1.0333837684705277E-2</v>
      </c>
      <c r="J48" s="113">
        <f>AV48/$AV$7</f>
        <v>1.2083605486610059E-2</v>
      </c>
      <c r="K48" s="153" t="s">
        <v>222</v>
      </c>
      <c r="L48" s="153">
        <f>ROWS($K$7:K48)</f>
        <v>42</v>
      </c>
      <c r="M48" s="153">
        <f t="shared" si="4"/>
        <v>42</v>
      </c>
      <c r="N48" s="153">
        <f>IFERROR(SMALL($M$7:$M$92,ROWS($M$7:M48)),"")</f>
        <v>42</v>
      </c>
      <c r="P48" s="258" t="s">
        <v>283</v>
      </c>
      <c r="Q48" s="115">
        <f>IFERROR(INDEX($D$7:$I$92,$N48,COLUMNS($P$7:P48)),"")</f>
        <v>5.0558619714326123E-3</v>
      </c>
      <c r="R48" s="115">
        <f>IFERROR(INDEX($D$7:$I$92,$N48,COLUMNS($P$7:Q48)),"")</f>
        <v>6.0051672369247954E-3</v>
      </c>
      <c r="S48" s="115">
        <f>IFERROR(INDEX($D$7:$I$92,$N48,COLUMNS($P$7:R48)),"")</f>
        <v>5.5263981092071876E-3</v>
      </c>
      <c r="T48" s="115">
        <f>IFERROR(INDEX($D$7:$I$92,$N48,COLUMNS($P$7:S48)),"")</f>
        <v>5.8511927431361011E-3</v>
      </c>
      <c r="U48" s="115">
        <f>IFERROR(INDEX($D$7:$I$92,$N48,COLUMNS($P$7:T48)),"")</f>
        <v>8.4674855249506336E-3</v>
      </c>
      <c r="V48" s="115">
        <f>IFERROR(INDEX($D$7:$I$92,$N48,COLUMNS($P$7:U48)),"")</f>
        <v>1.0333837684705277E-2</v>
      </c>
      <c r="W48" s="245">
        <f>IFERROR(INDEX($D$7:$J$92,$N48,COLUMNS($P$7:V48)),"")</f>
        <v>1.2083605486610059E-2</v>
      </c>
      <c r="AA48" s="153" t="s">
        <v>283</v>
      </c>
      <c r="AB48" s="153">
        <v>145</v>
      </c>
      <c r="AC48" s="153">
        <v>170</v>
      </c>
      <c r="AD48" s="153">
        <v>160</v>
      </c>
      <c r="AE48" s="153">
        <v>170</v>
      </c>
      <c r="AF48" s="153">
        <v>255</v>
      </c>
      <c r="AG48" s="153">
        <v>320</v>
      </c>
      <c r="AH48" s="153">
        <v>370</v>
      </c>
      <c r="AI48" s="153" t="s">
        <v>222</v>
      </c>
      <c r="AJ48" s="153">
        <f>ROWS($AI$7:AI48)</f>
        <v>42</v>
      </c>
      <c r="AK48" s="153">
        <f t="shared" si="6"/>
        <v>42</v>
      </c>
      <c r="AL48" s="153">
        <f>IFERROR(SMALL($AK$7:$AK$92,ROWS($AK$7:AK48)),"")</f>
        <v>42</v>
      </c>
      <c r="AO48" s="258" t="s">
        <v>283</v>
      </c>
      <c r="AP48" s="139">
        <f>IFERROR(INDEX($AB$7:$AG$92,$AL48,COLUMNS($AO$7:AO48)),"")</f>
        <v>145</v>
      </c>
      <c r="AQ48" s="139">
        <f>IFERROR(INDEX($AB$7:$AG$92,$AL48,COLUMNS($AO$7:AP48)),"")</f>
        <v>170</v>
      </c>
      <c r="AR48" s="139">
        <f>IFERROR(INDEX($AB$7:$AG$92,$AL48,COLUMNS($AO$7:AQ48)),"")</f>
        <v>160</v>
      </c>
      <c r="AS48" s="139">
        <f>IFERROR(INDEX($AB$7:$AG$92,$AL48,COLUMNS($AO$7:AR48)),"")</f>
        <v>170</v>
      </c>
      <c r="AT48" s="139">
        <f>IFERROR(INDEX($AB$7:$AG$92,$AL48,COLUMNS($AO$7:AS48)),"")</f>
        <v>255</v>
      </c>
      <c r="AU48" s="139">
        <f>IFERROR(INDEX($AB$7:$AG$92,$AL48,COLUMNS($AO$7:AT48)),"")</f>
        <v>320</v>
      </c>
      <c r="AV48" s="140">
        <f>IFERROR(INDEX($AB$7:$AH$92,$AL48,COLUMNS($AO$7:AU48)),"")</f>
        <v>370</v>
      </c>
    </row>
    <row r="49" spans="3:48" ht="15" thickBot="1">
      <c r="C49" s="153" t="s">
        <v>284</v>
      </c>
      <c r="D49" s="113">
        <v>0.9949441380285674</v>
      </c>
      <c r="E49" s="113">
        <v>0.99399483276307521</v>
      </c>
      <c r="F49" s="113">
        <v>0.99447360189079281</v>
      </c>
      <c r="G49" s="113">
        <v>0.99414880725686394</v>
      </c>
      <c r="H49" s="113">
        <v>0.99153251447504942</v>
      </c>
      <c r="I49" s="113">
        <v>0.9896661623152947</v>
      </c>
      <c r="J49" s="113">
        <f>AV49/$AV$7</f>
        <v>0.98791639451338997</v>
      </c>
      <c r="K49" s="153" t="s">
        <v>222</v>
      </c>
      <c r="L49" s="153">
        <f>ROWS($K$7:K49)</f>
        <v>43</v>
      </c>
      <c r="M49" s="153">
        <f t="shared" si="4"/>
        <v>43</v>
      </c>
      <c r="N49" s="153">
        <f>IFERROR(SMALL($M$7:$M$92,ROWS($M$7:M49)),"")</f>
        <v>43</v>
      </c>
      <c r="P49" s="270" t="s">
        <v>284</v>
      </c>
      <c r="Q49" s="246">
        <f>IFERROR(INDEX($D$7:$I$92,$N49,COLUMNS($P$7:P49)),"")</f>
        <v>0.9949441380285674</v>
      </c>
      <c r="R49" s="246">
        <f>IFERROR(INDEX($D$7:$I$92,$N49,COLUMNS($P$7:Q49)),"")</f>
        <v>0.99399483276307521</v>
      </c>
      <c r="S49" s="246">
        <f>IFERROR(INDEX($D$7:$I$92,$N49,COLUMNS($P$7:R49)),"")</f>
        <v>0.99447360189079281</v>
      </c>
      <c r="T49" s="246">
        <f>IFERROR(INDEX($D$7:$I$92,$N49,COLUMNS($P$7:S49)),"")</f>
        <v>0.99414880725686394</v>
      </c>
      <c r="U49" s="246">
        <f>IFERROR(INDEX($D$7:$I$92,$N49,COLUMNS($P$7:T49)),"")</f>
        <v>0.99153251447504942</v>
      </c>
      <c r="V49" s="246">
        <f>IFERROR(INDEX($D$7:$I$92,$N49,COLUMNS($P$7:U49)),"")</f>
        <v>0.9896661623152947</v>
      </c>
      <c r="W49" s="247">
        <f>IFERROR(INDEX($D$7:$J$92,$N49,COLUMNS($P$7:V49)),"")</f>
        <v>0.98791639451338997</v>
      </c>
      <c r="AA49" s="153" t="s">
        <v>284</v>
      </c>
      <c r="AB49" s="153">
        <v>28140</v>
      </c>
      <c r="AC49" s="153">
        <v>28470</v>
      </c>
      <c r="AD49" s="153">
        <v>28610</v>
      </c>
      <c r="AE49" s="153">
        <v>28715</v>
      </c>
      <c r="AF49" s="153">
        <v>29625</v>
      </c>
      <c r="AG49" s="153">
        <v>30740</v>
      </c>
      <c r="AH49" s="153">
        <v>30250</v>
      </c>
      <c r="AI49" s="153" t="s">
        <v>222</v>
      </c>
      <c r="AJ49" s="153">
        <f>ROWS($AI$7:AI49)</f>
        <v>43</v>
      </c>
      <c r="AK49" s="153">
        <f t="shared" si="6"/>
        <v>43</v>
      </c>
      <c r="AL49" s="153">
        <f>IFERROR(SMALL($AK$7:$AK$92,ROWS($AK$7:AK49)),"")</f>
        <v>43</v>
      </c>
      <c r="AO49" s="270" t="s">
        <v>284</v>
      </c>
      <c r="AP49" s="148">
        <f>IFERROR(INDEX($AB$7:$AG$92,$AL49,COLUMNS($AO$7:AO49)),"")</f>
        <v>28140</v>
      </c>
      <c r="AQ49" s="148">
        <f>IFERROR(INDEX($AB$7:$AG$92,$AL49,COLUMNS($AO$7:AP49)),"")</f>
        <v>28470</v>
      </c>
      <c r="AR49" s="148">
        <f>IFERROR(INDEX($AB$7:$AG$92,$AL49,COLUMNS($AO$7:AQ49)),"")</f>
        <v>28610</v>
      </c>
      <c r="AS49" s="148">
        <f>IFERROR(INDEX($AB$7:$AG$92,$AL49,COLUMNS($AO$7:AR49)),"")</f>
        <v>28715</v>
      </c>
      <c r="AT49" s="148">
        <f>IFERROR(INDEX($AB$7:$AG$92,$AL49,COLUMNS($AO$7:AS49)),"")</f>
        <v>29625</v>
      </c>
      <c r="AU49" s="148">
        <f>IFERROR(INDEX($AB$7:$AG$92,$AL49,COLUMNS($AO$7:AT49)),"")</f>
        <v>30740</v>
      </c>
      <c r="AV49" s="149">
        <f>IFERROR(INDEX($AB$7:$AH$92,$AL49,COLUMNS($AO$7:AU49)),"")</f>
        <v>30250</v>
      </c>
    </row>
    <row r="50" spans="3:48">
      <c r="C50" s="153" t="s">
        <v>211</v>
      </c>
      <c r="K50" s="153" t="s">
        <v>228</v>
      </c>
      <c r="L50" s="153">
        <f>ROWS($K$7:K50)</f>
        <v>44</v>
      </c>
      <c r="M50" s="153" t="str">
        <f t="shared" si="4"/>
        <v/>
      </c>
      <c r="N50" s="153" t="str">
        <f>IFERROR(SMALL($M$7:$M$92,ROWS($M$7:M50)),"")</f>
        <v/>
      </c>
      <c r="AA50" s="387" t="s">
        <v>211</v>
      </c>
      <c r="AB50" s="388">
        <v>37835</v>
      </c>
      <c r="AC50" s="388">
        <v>38180</v>
      </c>
      <c r="AD50" s="388">
        <v>38910</v>
      </c>
      <c r="AE50" s="388">
        <v>39595</v>
      </c>
      <c r="AF50" s="388">
        <v>41155</v>
      </c>
      <c r="AG50" s="388">
        <v>41860</v>
      </c>
      <c r="AH50" s="388">
        <v>41520</v>
      </c>
      <c r="AI50" s="153" t="s">
        <v>228</v>
      </c>
      <c r="AJ50" s="153">
        <f>ROWS($AI$7:AI50)</f>
        <v>44</v>
      </c>
      <c r="AK50" s="153" t="str">
        <f t="shared" si="6"/>
        <v/>
      </c>
      <c r="AL50" s="153" t="str">
        <f>IFERROR(SMALL($AK$7:$AK$92,ROWS($AK$7:AK50)),"")</f>
        <v/>
      </c>
    </row>
    <row r="51" spans="3:48">
      <c r="C51" s="153" t="s">
        <v>229</v>
      </c>
      <c r="K51" s="153" t="s">
        <v>228</v>
      </c>
      <c r="L51" s="153">
        <f>ROWS($K$7:K51)</f>
        <v>45</v>
      </c>
      <c r="M51" s="153" t="str">
        <f t="shared" si="4"/>
        <v/>
      </c>
      <c r="N51" s="153" t="str">
        <f>IFERROR(SMALL($M$7:$M$92,ROWS($M$7:M51)),"")</f>
        <v/>
      </c>
      <c r="AA51" s="387" t="s">
        <v>229</v>
      </c>
      <c r="AB51" s="388"/>
      <c r="AC51" s="388"/>
      <c r="AD51" s="388"/>
      <c r="AE51" s="388"/>
      <c r="AF51" s="388"/>
      <c r="AG51" s="388"/>
      <c r="AH51" s="388"/>
      <c r="AI51" s="153" t="s">
        <v>228</v>
      </c>
      <c r="AJ51" s="153">
        <f>ROWS($AI$7:AI51)</f>
        <v>45</v>
      </c>
      <c r="AK51" s="153" t="str">
        <f t="shared" si="6"/>
        <v/>
      </c>
      <c r="AL51" s="153" t="str">
        <f>IFERROR(SMALL($AK$7:$AK$92,ROWS($AK$7:AK51)),"")</f>
        <v/>
      </c>
    </row>
    <row r="52" spans="3:48">
      <c r="C52" s="153" t="s">
        <v>230</v>
      </c>
      <c r="D52" s="113">
        <v>0.13641066454436929</v>
      </c>
      <c r="E52" s="113">
        <v>0.13680361933820823</v>
      </c>
      <c r="F52" s="113">
        <v>0.14073786407766992</v>
      </c>
      <c r="G52" s="113">
        <v>0.13863019260537468</v>
      </c>
      <c r="H52" s="113">
        <v>0.15327876886884925</v>
      </c>
      <c r="I52" s="113">
        <v>0.15848117175037463</v>
      </c>
      <c r="J52" s="113">
        <f>AH52/(AH$50-AH$57)</f>
        <v>0.16469440039038671</v>
      </c>
      <c r="K52" s="153" t="s">
        <v>228</v>
      </c>
      <c r="L52" s="153">
        <f>ROWS($K$7:K52)</f>
        <v>46</v>
      </c>
      <c r="M52" s="153" t="str">
        <f t="shared" si="4"/>
        <v/>
      </c>
      <c r="N52" s="153" t="str">
        <f>IFERROR(SMALL($M$7:$M$92,ROWS($M$7:M52)),"")</f>
        <v/>
      </c>
      <c r="U52" s="194" t="s">
        <v>82</v>
      </c>
      <c r="AA52" s="389" t="s">
        <v>230</v>
      </c>
      <c r="AB52" s="388">
        <v>5140</v>
      </c>
      <c r="AC52" s="388">
        <v>5200</v>
      </c>
      <c r="AD52" s="388">
        <v>5435</v>
      </c>
      <c r="AE52" s="388">
        <v>5465</v>
      </c>
      <c r="AF52" s="388">
        <v>6255</v>
      </c>
      <c r="AG52" s="388">
        <v>6555</v>
      </c>
      <c r="AH52" s="388">
        <v>6750</v>
      </c>
      <c r="AI52" s="153" t="s">
        <v>228</v>
      </c>
      <c r="AJ52" s="153">
        <f>ROWS($AI$7:AI52)</f>
        <v>46</v>
      </c>
      <c r="AK52" s="153" t="str">
        <f t="shared" si="6"/>
        <v/>
      </c>
      <c r="AL52" s="153" t="str">
        <f>IFERROR(SMALL($AK$7:$AK$92,ROWS($AK$7:AK52)),"")</f>
        <v/>
      </c>
    </row>
    <row r="53" spans="3:48">
      <c r="C53" s="153" t="s">
        <v>231</v>
      </c>
      <c r="D53" s="113">
        <v>0.15885395941106248</v>
      </c>
      <c r="E53" s="113">
        <v>0.16505339575990322</v>
      </c>
      <c r="F53" s="113">
        <v>0.16592880258899675</v>
      </c>
      <c r="G53" s="113">
        <v>0.1678635775369858</v>
      </c>
      <c r="H53" s="113">
        <v>0.17043226818270926</v>
      </c>
      <c r="I53" s="113">
        <v>0.16841494658481171</v>
      </c>
      <c r="J53" s="113">
        <f>AH53/(AH$50-AH$57)</f>
        <v>0.16469440039038671</v>
      </c>
      <c r="K53" s="153" t="s">
        <v>228</v>
      </c>
      <c r="L53" s="153">
        <f>ROWS($K$7:K53)</f>
        <v>47</v>
      </c>
      <c r="M53" s="153" t="str">
        <f t="shared" si="4"/>
        <v/>
      </c>
      <c r="N53" s="153" t="str">
        <f>IFERROR(SMALL($M$7:$M$92,ROWS($M$7:M53)),"")</f>
        <v/>
      </c>
      <c r="U53" s="194" t="s">
        <v>83</v>
      </c>
      <c r="AA53" s="389" t="s">
        <v>231</v>
      </c>
      <c r="AB53" s="388">
        <v>5990</v>
      </c>
      <c r="AC53" s="388">
        <v>6275</v>
      </c>
      <c r="AD53" s="388">
        <v>6410</v>
      </c>
      <c r="AE53" s="388">
        <v>6615</v>
      </c>
      <c r="AF53" s="388">
        <v>6955</v>
      </c>
      <c r="AG53" s="388">
        <v>6970</v>
      </c>
      <c r="AH53" s="388">
        <v>6750</v>
      </c>
      <c r="AI53" s="153" t="s">
        <v>228</v>
      </c>
      <c r="AJ53" s="153">
        <f>ROWS($AI$7:AI53)</f>
        <v>47</v>
      </c>
      <c r="AK53" s="153" t="str">
        <f t="shared" si="6"/>
        <v/>
      </c>
      <c r="AL53" s="153" t="str">
        <f>IFERROR(SMALL($AK$7:$AK$92,ROWS($AK$7:AK53)),"")</f>
        <v/>
      </c>
    </row>
    <row r="54" spans="3:48">
      <c r="C54" s="153" t="s">
        <v>232</v>
      </c>
      <c r="D54" s="113">
        <v>0.20305080249369942</v>
      </c>
      <c r="E54" s="113">
        <v>0.20274606765216477</v>
      </c>
      <c r="F54" s="113">
        <v>0.20305501618122979</v>
      </c>
      <c r="G54" s="113">
        <v>0.20229908391910068</v>
      </c>
      <c r="H54" s="113">
        <v>0.1954028621838855</v>
      </c>
      <c r="I54" s="113">
        <v>0.19526755933678155</v>
      </c>
      <c r="J54" s="113">
        <f>AH54/(AH$50-AH$57)</f>
        <v>0.19470538001707943</v>
      </c>
      <c r="K54" s="153" t="s">
        <v>228</v>
      </c>
      <c r="L54" s="153">
        <f>ROWS($K$7:K54)</f>
        <v>48</v>
      </c>
      <c r="M54" s="153" t="str">
        <f t="shared" si="4"/>
        <v/>
      </c>
      <c r="N54" s="153" t="str">
        <f>IFERROR(SMALL($M$7:$M$92,ROWS($M$7:M54)),"")</f>
        <v/>
      </c>
      <c r="U54" s="194" t="s">
        <v>84</v>
      </c>
      <c r="AA54" s="389" t="s">
        <v>232</v>
      </c>
      <c r="AB54" s="388">
        <v>7655</v>
      </c>
      <c r="AC54" s="388">
        <v>7710</v>
      </c>
      <c r="AD54" s="388">
        <v>7845</v>
      </c>
      <c r="AE54" s="388">
        <v>7970</v>
      </c>
      <c r="AF54" s="388">
        <v>7975</v>
      </c>
      <c r="AG54" s="388">
        <v>8080</v>
      </c>
      <c r="AH54" s="388">
        <v>7980</v>
      </c>
      <c r="AI54" s="153" t="s">
        <v>228</v>
      </c>
      <c r="AJ54" s="153">
        <f>ROWS($AI$7:AI54)</f>
        <v>48</v>
      </c>
      <c r="AK54" s="153" t="str">
        <f t="shared" si="6"/>
        <v/>
      </c>
      <c r="AL54" s="153" t="str">
        <f>IFERROR(SMALL($AK$7:$AK$92,ROWS($AK$7:AK54)),"")</f>
        <v/>
      </c>
    </row>
    <row r="55" spans="3:48">
      <c r="C55" s="153" t="s">
        <v>233</v>
      </c>
      <c r="D55" s="113">
        <v>0.23751160631383472</v>
      </c>
      <c r="E55" s="113">
        <v>0.2368614866642117</v>
      </c>
      <c r="F55" s="113">
        <v>0.23435598705501617</v>
      </c>
      <c r="G55" s="113">
        <v>0.23343568401553025</v>
      </c>
      <c r="H55" s="113">
        <v>0.22517643599294257</v>
      </c>
      <c r="I55" s="113">
        <v>0.22567312805143327</v>
      </c>
      <c r="J55" s="113">
        <f>AH55/(AH$50-AH$57)</f>
        <v>0.22532633890447726</v>
      </c>
      <c r="K55" s="153" t="s">
        <v>228</v>
      </c>
      <c r="L55" s="153">
        <f>ROWS($K$7:K55)</f>
        <v>49</v>
      </c>
      <c r="M55" s="153" t="str">
        <f t="shared" si="4"/>
        <v/>
      </c>
      <c r="N55" s="153" t="str">
        <f>IFERROR(SMALL($M$7:$M$92,ROWS($M$7:M55)),"")</f>
        <v/>
      </c>
      <c r="Q55" s="153" t="str">
        <f>IFERROR(INDEX($D$7:$I$92,$N55,COLUMNS($P$7:P55)),"")</f>
        <v/>
      </c>
      <c r="R55" s="153" t="str">
        <f>IFERROR(INDEX($D$7:$I$92,$N55,COLUMNS($P$7:Q55)),"")</f>
        <v/>
      </c>
      <c r="S55" s="153" t="str">
        <f>IFERROR(INDEX($D$7:$I$92,$N55,COLUMNS($P$7:R55)),"")</f>
        <v/>
      </c>
      <c r="T55" s="153" t="str">
        <f>IFERROR(INDEX($D$7:$I$92,$N55,COLUMNS($P$7:S55)),"")</f>
        <v/>
      </c>
      <c r="U55" s="194" t="s">
        <v>85</v>
      </c>
      <c r="AA55" s="389" t="s">
        <v>233</v>
      </c>
      <c r="AB55" s="388">
        <v>8955</v>
      </c>
      <c r="AC55" s="388">
        <v>9005</v>
      </c>
      <c r="AD55" s="388">
        <v>9050</v>
      </c>
      <c r="AE55" s="388">
        <v>9200</v>
      </c>
      <c r="AF55" s="388">
        <v>9190</v>
      </c>
      <c r="AG55" s="388">
        <v>9335</v>
      </c>
      <c r="AH55" s="388">
        <v>9235</v>
      </c>
      <c r="AI55" s="153" t="s">
        <v>228</v>
      </c>
      <c r="AJ55" s="153">
        <f>ROWS($AI$7:AI55)</f>
        <v>49</v>
      </c>
      <c r="AK55" s="153" t="str">
        <f t="shared" si="6"/>
        <v/>
      </c>
      <c r="AL55" s="153" t="str">
        <f>IFERROR(SMALL($AK$7:$AK$92,ROWS($AK$7:AK55)),"")</f>
        <v/>
      </c>
    </row>
    <row r="56" spans="3:48">
      <c r="C56" s="153" t="s">
        <v>234</v>
      </c>
      <c r="D56" s="113">
        <v>0.2641729672370341</v>
      </c>
      <c r="E56" s="113">
        <v>0.25853543058551215</v>
      </c>
      <c r="F56" s="113">
        <v>0.25592233009708737</v>
      </c>
      <c r="G56" s="113">
        <v>0.25777146192300859</v>
      </c>
      <c r="H56" s="113">
        <v>0.25570966477161339</v>
      </c>
      <c r="I56" s="113">
        <v>0.25216319427659883</v>
      </c>
      <c r="J56" s="113">
        <f>AH56/(AH$50-AH$57)</f>
        <v>0.25057948029766985</v>
      </c>
      <c r="K56" s="153" t="s">
        <v>228</v>
      </c>
      <c r="L56" s="153">
        <f>ROWS($K$7:K56)</f>
        <v>50</v>
      </c>
      <c r="M56" s="153" t="str">
        <f t="shared" si="4"/>
        <v/>
      </c>
      <c r="N56" s="153" t="str">
        <f>IFERROR(SMALL($M$7:$M$92,ROWS($M$7:M56)),"")</f>
        <v/>
      </c>
      <c r="Q56" s="153" t="str">
        <f>IFERROR(INDEX($D$7:$I$92,$N56,COLUMNS($P$7:P56)),"")</f>
        <v/>
      </c>
      <c r="R56" s="153" t="str">
        <f>IFERROR(INDEX($D$7:$I$92,$N56,COLUMNS($P$7:Q56)),"")</f>
        <v/>
      </c>
      <c r="S56" s="153" t="str">
        <f>IFERROR(INDEX($D$7:$I$92,$N56,COLUMNS($P$7:R56)),"")</f>
        <v/>
      </c>
      <c r="AA56" s="389" t="s">
        <v>234</v>
      </c>
      <c r="AB56" s="388">
        <v>9960</v>
      </c>
      <c r="AC56" s="388">
        <v>9830</v>
      </c>
      <c r="AD56" s="388">
        <v>9885</v>
      </c>
      <c r="AE56" s="388">
        <v>10160</v>
      </c>
      <c r="AF56" s="388">
        <v>10435</v>
      </c>
      <c r="AG56" s="388">
        <v>10435</v>
      </c>
      <c r="AH56" s="388">
        <v>10270</v>
      </c>
      <c r="AI56" s="153" t="s">
        <v>228</v>
      </c>
      <c r="AJ56" s="153">
        <f>ROWS($AI$7:AI56)</f>
        <v>50</v>
      </c>
      <c r="AK56" s="153" t="str">
        <f t="shared" si="6"/>
        <v/>
      </c>
      <c r="AL56" s="153" t="str">
        <f>IFERROR(SMALL($AK$7:$AK$92,ROWS($AK$7:AK56)),"")</f>
        <v/>
      </c>
    </row>
    <row r="57" spans="3:48">
      <c r="D57" s="113"/>
      <c r="E57" s="113"/>
      <c r="F57" s="113"/>
      <c r="G57" s="113"/>
      <c r="H57" s="113"/>
      <c r="I57" s="113"/>
      <c r="J57" s="113"/>
      <c r="K57" s="153" t="s">
        <v>228</v>
      </c>
      <c r="L57" s="153">
        <f>ROWS($K$7:K57)</f>
        <v>51</v>
      </c>
      <c r="M57" s="153" t="str">
        <f t="shared" si="4"/>
        <v/>
      </c>
      <c r="N57" s="153" t="str">
        <f>IFERROR(SMALL($M$7:$M$92,ROWS($M$7:M57)),"")</f>
        <v/>
      </c>
      <c r="Q57" s="153" t="str">
        <f>IFERROR(INDEX($D$7:$I$92,$N57,COLUMNS($P$7:P57)),"")</f>
        <v/>
      </c>
      <c r="R57" s="153" t="str">
        <f>IFERROR(INDEX($D$7:$I$92,$N57,COLUMNS($P$7:Q57)),"")</f>
        <v/>
      </c>
      <c r="S57" s="153" t="str">
        <f>IFERROR(INDEX($D$7:$I$92,$N57,COLUMNS($P$7:R57)),"")</f>
        <v/>
      </c>
      <c r="AA57" s="389" t="s">
        <v>285</v>
      </c>
      <c r="AB57" s="388">
        <v>140</v>
      </c>
      <c r="AC57" s="388">
        <v>165</v>
      </c>
      <c r="AD57" s="388">
        <v>285</v>
      </c>
      <c r="AE57" s="388">
        <v>185</v>
      </c>
      <c r="AF57" s="388">
        <v>345</v>
      </c>
      <c r="AG57" s="388">
        <v>485</v>
      </c>
      <c r="AH57" s="388">
        <v>535</v>
      </c>
      <c r="AI57" s="153" t="s">
        <v>228</v>
      </c>
      <c r="AJ57" s="153">
        <f>ROWS($AI$7:AI57)</f>
        <v>51</v>
      </c>
      <c r="AK57" s="153" t="str">
        <f t="shared" si="6"/>
        <v/>
      </c>
      <c r="AL57" s="153" t="str">
        <f>IFERROR(SMALL($AK$7:$AK$92,ROWS($AK$7:AK57)),"")</f>
        <v/>
      </c>
    </row>
    <row r="58" spans="3:48">
      <c r="C58" s="153" t="s">
        <v>238</v>
      </c>
      <c r="D58" s="113"/>
      <c r="E58" s="113"/>
      <c r="F58" s="113"/>
      <c r="G58" s="113"/>
      <c r="H58" s="113"/>
      <c r="I58" s="113"/>
      <c r="J58" s="113"/>
      <c r="K58" s="153" t="s">
        <v>228</v>
      </c>
      <c r="L58" s="153">
        <f>ROWS($K$7:K58)</f>
        <v>52</v>
      </c>
      <c r="M58" s="153" t="str">
        <f t="shared" si="4"/>
        <v/>
      </c>
      <c r="N58" s="153" t="str">
        <f>IFERROR(SMALL($M$7:$M$92,ROWS($M$7:M58)),"")</f>
        <v/>
      </c>
      <c r="Q58" s="153" t="str">
        <f>IFERROR(INDEX($D$7:$I$92,$N58,COLUMNS($P$7:P58)),"")</f>
        <v/>
      </c>
      <c r="R58" s="153" t="str">
        <f>IFERROR(INDEX($D$7:$I$92,$N58,COLUMNS($P$7:Q58)),"")</f>
        <v/>
      </c>
      <c r="S58" s="153" t="str">
        <f>IFERROR(INDEX($D$7:$I$92,$N58,COLUMNS($P$7:R58)),"")</f>
        <v/>
      </c>
      <c r="AA58" s="390" t="s">
        <v>238</v>
      </c>
      <c r="AB58" s="388"/>
      <c r="AC58" s="388"/>
      <c r="AD58" s="388"/>
      <c r="AE58" s="388"/>
      <c r="AF58" s="388"/>
      <c r="AG58" s="388"/>
      <c r="AH58" s="388"/>
      <c r="AI58" s="153" t="s">
        <v>228</v>
      </c>
      <c r="AJ58" s="153">
        <f>ROWS($AI$7:AI58)</f>
        <v>52</v>
      </c>
      <c r="AK58" s="153" t="str">
        <f t="shared" si="6"/>
        <v/>
      </c>
      <c r="AL58" s="153" t="str">
        <f>IFERROR(SMALL($AK$7:$AK$92,ROWS($AK$7:AK58)),"")</f>
        <v/>
      </c>
    </row>
    <row r="59" spans="3:48">
      <c r="C59" s="153" t="s">
        <v>239</v>
      </c>
      <c r="D59" s="113">
        <v>0.43195876288659796</v>
      </c>
      <c r="E59" s="113">
        <v>0.42470132047788722</v>
      </c>
      <c r="F59" s="113">
        <v>0.41241964515299562</v>
      </c>
      <c r="G59" s="113">
        <v>0.41345157785694436</v>
      </c>
      <c r="H59" s="113">
        <v>0.4059232602246754</v>
      </c>
      <c r="I59" s="113">
        <v>0.40034434108897871</v>
      </c>
      <c r="J59" s="113">
        <f>AH59/(AH$50-AH$61)</f>
        <v>0.39725036179450074</v>
      </c>
      <c r="K59" s="153" t="s">
        <v>228</v>
      </c>
      <c r="L59" s="153">
        <f>ROWS($K$7:K59)</f>
        <v>53</v>
      </c>
      <c r="M59" s="153" t="str">
        <f t="shared" si="4"/>
        <v/>
      </c>
      <c r="N59" s="153" t="str">
        <f>IFERROR(SMALL($M$7:$M$92,ROWS($M$7:M59)),"")</f>
        <v/>
      </c>
      <c r="Q59" s="153" t="str">
        <f>IFERROR(INDEX($D$7:$I$92,$N59,COLUMNS($P$7:P59)),"")</f>
        <v/>
      </c>
      <c r="R59" s="153" t="str">
        <f>IFERROR(INDEX($D$7:$I$92,$N59,COLUMNS($P$7:Q59)),"")</f>
        <v/>
      </c>
      <c r="S59" s="153" t="str">
        <f>IFERROR(INDEX($D$7:$I$92,$N59,COLUMNS($P$7:R59)),"")</f>
        <v/>
      </c>
      <c r="AA59" s="389" t="s">
        <v>239</v>
      </c>
      <c r="AB59" s="388">
        <v>16340</v>
      </c>
      <c r="AC59" s="388">
        <v>16210</v>
      </c>
      <c r="AD59" s="388">
        <v>16040</v>
      </c>
      <c r="AE59" s="388">
        <v>16365</v>
      </c>
      <c r="AF59" s="388">
        <v>16695</v>
      </c>
      <c r="AG59" s="388">
        <v>16740</v>
      </c>
      <c r="AH59" s="388">
        <v>16470</v>
      </c>
      <c r="AI59" s="153" t="s">
        <v>228</v>
      </c>
      <c r="AJ59" s="153">
        <f>ROWS($AI$7:AI59)</f>
        <v>53</v>
      </c>
      <c r="AK59" s="153" t="str">
        <f t="shared" si="6"/>
        <v/>
      </c>
      <c r="AL59" s="153" t="str">
        <f>IFERROR(SMALL($AK$7:$AK$92,ROWS($AK$7:AK59)),"")</f>
        <v/>
      </c>
    </row>
    <row r="60" spans="3:48">
      <c r="C60" s="153" t="s">
        <v>240</v>
      </c>
      <c r="D60" s="113">
        <v>0.56804123711340204</v>
      </c>
      <c r="E60" s="113">
        <v>0.57529867952211278</v>
      </c>
      <c r="F60" s="113">
        <v>0.58758035484700433</v>
      </c>
      <c r="G60" s="113">
        <v>0.58654842214305569</v>
      </c>
      <c r="H60" s="113">
        <v>0.5940767397753246</v>
      </c>
      <c r="I60" s="113">
        <v>0.59965565891102135</v>
      </c>
      <c r="J60" s="113">
        <f>AH60/(AH$50-AH$61)</f>
        <v>0.60262904003859141</v>
      </c>
      <c r="K60" s="153" t="s">
        <v>228</v>
      </c>
      <c r="L60" s="153">
        <f>ROWS($K$7:K60)</f>
        <v>54</v>
      </c>
      <c r="M60" s="153" t="str">
        <f t="shared" si="4"/>
        <v/>
      </c>
      <c r="N60" s="153" t="str">
        <f>IFERROR(SMALL($M$7:$M$92,ROWS($M$7:M60)),"")</f>
        <v/>
      </c>
      <c r="Q60" s="153" t="str">
        <f>IFERROR(INDEX($D$7:$I$92,$N60,COLUMNS($P$7:P60)),"")</f>
        <v/>
      </c>
      <c r="R60" s="153" t="str">
        <f>IFERROR(INDEX($D$7:$I$92,$N60,COLUMNS($P$7:Q60)),"")</f>
        <v/>
      </c>
      <c r="S60" s="153" t="str">
        <f>IFERROR(INDEX($D$7:$I$92,$N60,COLUMNS($P$7:R60)),"")</f>
        <v/>
      </c>
      <c r="AA60" s="389" t="s">
        <v>240</v>
      </c>
      <c r="AB60" s="388">
        <v>21490</v>
      </c>
      <c r="AC60" s="388">
        <v>21960</v>
      </c>
      <c r="AD60" s="388">
        <v>22850</v>
      </c>
      <c r="AE60" s="388">
        <v>23215</v>
      </c>
      <c r="AF60" s="388">
        <v>24430</v>
      </c>
      <c r="AG60" s="388">
        <v>25075</v>
      </c>
      <c r="AH60" s="388">
        <v>24985</v>
      </c>
      <c r="AI60" s="153" t="s">
        <v>228</v>
      </c>
      <c r="AJ60" s="153">
        <f>ROWS($AI$7:AI60)</f>
        <v>54</v>
      </c>
      <c r="AK60" s="153" t="str">
        <f t="shared" si="6"/>
        <v/>
      </c>
      <c r="AL60" s="153" t="str">
        <f>IFERROR(SMALL($AK$7:$AK$92,ROWS($AK$7:AK60)),"")</f>
        <v/>
      </c>
    </row>
    <row r="61" spans="3:48">
      <c r="C61" s="153" t="s">
        <v>286</v>
      </c>
      <c r="D61" s="113"/>
      <c r="E61" s="113"/>
      <c r="F61" s="113"/>
      <c r="G61" s="113"/>
      <c r="H61" s="113"/>
      <c r="I61" s="113"/>
      <c r="J61" s="113"/>
      <c r="K61" s="153" t="s">
        <v>228</v>
      </c>
      <c r="L61" s="153">
        <f>ROWS($K$7:K61)</f>
        <v>55</v>
      </c>
      <c r="M61" s="153" t="str">
        <f t="shared" si="4"/>
        <v/>
      </c>
      <c r="N61" s="153" t="str">
        <f>IFERROR(SMALL($M$7:$M$92,ROWS($M$7:M61)),"")</f>
        <v/>
      </c>
      <c r="Q61" s="153" t="str">
        <f>IFERROR(INDEX($D$7:$I$92,$N61,COLUMNS($P$7:P61)),"")</f>
        <v/>
      </c>
      <c r="R61" s="153" t="str">
        <f>IFERROR(INDEX($D$7:$I$92,$N61,COLUMNS($P$7:Q61)),"")</f>
        <v/>
      </c>
      <c r="S61" s="153" t="str">
        <f>IFERROR(INDEX($D$7:$I$92,$N61,COLUMNS($P$7:R61)),"")</f>
        <v/>
      </c>
      <c r="AA61" s="389" t="s">
        <v>69</v>
      </c>
      <c r="AB61" s="388">
        <v>5</v>
      </c>
      <c r="AC61" s="388">
        <v>15</v>
      </c>
      <c r="AD61" s="388">
        <v>20</v>
      </c>
      <c r="AE61" s="388">
        <v>15</v>
      </c>
      <c r="AF61" s="388">
        <v>25</v>
      </c>
      <c r="AG61" s="388">
        <v>40</v>
      </c>
      <c r="AH61" s="388">
        <v>60</v>
      </c>
      <c r="AI61" s="153" t="s">
        <v>228</v>
      </c>
      <c r="AJ61" s="153">
        <f>ROWS($AI$7:AI61)</f>
        <v>55</v>
      </c>
      <c r="AK61" s="153" t="str">
        <f t="shared" si="6"/>
        <v/>
      </c>
      <c r="AL61" s="153" t="str">
        <f>IFERROR(SMALL($AK$7:$AK$92,ROWS($AK$7:AK61)),"")</f>
        <v/>
      </c>
    </row>
    <row r="62" spans="3:48">
      <c r="C62" s="153" t="s">
        <v>242</v>
      </c>
      <c r="D62" s="113"/>
      <c r="E62" s="113"/>
      <c r="F62" s="113"/>
      <c r="G62" s="113"/>
      <c r="H62" s="113"/>
      <c r="I62" s="113"/>
      <c r="J62" s="113"/>
      <c r="K62" s="153" t="s">
        <v>228</v>
      </c>
      <c r="L62" s="153">
        <f>ROWS($K$7:K62)</f>
        <v>56</v>
      </c>
      <c r="M62" s="153" t="str">
        <f t="shared" si="4"/>
        <v/>
      </c>
      <c r="N62" s="153" t="str">
        <f>IFERROR(SMALL($M$7:$M$92,ROWS($M$7:M62)),"")</f>
        <v/>
      </c>
      <c r="Q62" s="153" t="str">
        <f>IFERROR(INDEX($D$7:$I$92,$N62,COLUMNS($P$7:P62)),"")</f>
        <v/>
      </c>
      <c r="R62" s="153" t="str">
        <f>IFERROR(INDEX($D$7:$I$92,$N62,COLUMNS($P$7:Q62)),"")</f>
        <v/>
      </c>
      <c r="S62" s="153" t="str">
        <f>IFERROR(INDEX($D$7:$I$92,$N62,COLUMNS($P$7:R62)),"")</f>
        <v/>
      </c>
      <c r="AA62" s="390" t="s">
        <v>242</v>
      </c>
      <c r="AB62" s="388"/>
      <c r="AC62" s="388"/>
      <c r="AD62" s="388"/>
      <c r="AE62" s="388"/>
      <c r="AF62" s="388"/>
      <c r="AG62" s="388"/>
      <c r="AH62" s="388"/>
      <c r="AI62" s="153" t="s">
        <v>228</v>
      </c>
      <c r="AJ62" s="153">
        <f>ROWS($AI$7:AI62)</f>
        <v>56</v>
      </c>
      <c r="AK62" s="153" t="str">
        <f t="shared" si="6"/>
        <v/>
      </c>
      <c r="AL62" s="153" t="str">
        <f>IFERROR(SMALL($AK$7:$AK$92,ROWS($AK$7:AK62)),"")</f>
        <v/>
      </c>
    </row>
    <row r="63" spans="3:48">
      <c r="C63" s="153" t="s">
        <v>243</v>
      </c>
      <c r="D63" s="113">
        <v>1.0572500925093831E-4</v>
      </c>
      <c r="E63" s="113">
        <v>1.0476140589806715E-4</v>
      </c>
      <c r="F63" s="113">
        <v>2.3130895165642909E-4</v>
      </c>
      <c r="G63" s="113">
        <v>2.525698987194706E-4</v>
      </c>
      <c r="H63" s="113">
        <v>1.7009695526450075E-4</v>
      </c>
      <c r="I63" s="113">
        <v>1.6722408026755852E-4</v>
      </c>
      <c r="J63" s="113">
        <f t="shared" ref="J63:J68" si="7">AH63/AH$50</f>
        <v>2.4084778420038535E-4</v>
      </c>
      <c r="K63" s="153" t="s">
        <v>228</v>
      </c>
      <c r="L63" s="153">
        <f>ROWS($K$7:K63)</f>
        <v>57</v>
      </c>
      <c r="M63" s="153" t="str">
        <f t="shared" si="4"/>
        <v/>
      </c>
      <c r="N63" s="153" t="str">
        <f>IFERROR(SMALL($M$7:$M$92,ROWS($M$7:M63)),"")</f>
        <v/>
      </c>
      <c r="Q63" s="153" t="str">
        <f>IFERROR(INDEX($D$7:$I$92,$N63,COLUMNS($P$7:P63)),"")</f>
        <v/>
      </c>
      <c r="R63" s="153" t="str">
        <f>IFERROR(INDEX($D$7:$I$92,$N63,COLUMNS($P$7:Q63)),"")</f>
        <v/>
      </c>
      <c r="S63" s="153" t="str">
        <f>IFERROR(INDEX($D$7:$I$92,$N63,COLUMNS($P$7:R63)),"")</f>
        <v/>
      </c>
      <c r="AA63" s="389" t="s">
        <v>243</v>
      </c>
      <c r="AB63" s="388">
        <v>5</v>
      </c>
      <c r="AC63" s="388">
        <v>5</v>
      </c>
      <c r="AD63" s="388">
        <v>10</v>
      </c>
      <c r="AE63" s="388">
        <v>10</v>
      </c>
      <c r="AF63" s="388">
        <v>5</v>
      </c>
      <c r="AG63" s="388">
        <v>5</v>
      </c>
      <c r="AH63" s="388">
        <v>10</v>
      </c>
      <c r="AI63" s="153" t="s">
        <v>228</v>
      </c>
      <c r="AJ63" s="153">
        <f>ROWS($AI$7:AI63)</f>
        <v>57</v>
      </c>
      <c r="AK63" s="153" t="str">
        <f t="shared" si="6"/>
        <v/>
      </c>
      <c r="AL63" s="153" t="str">
        <f>IFERROR(SMALL($AK$7:$AK$92,ROWS($AK$7:AK63)),"")</f>
        <v/>
      </c>
    </row>
    <row r="64" spans="3:48">
      <c r="C64" s="153" t="s">
        <v>244</v>
      </c>
      <c r="D64" s="113">
        <v>0.60807739070677169</v>
      </c>
      <c r="E64" s="113">
        <v>0.60916138494578598</v>
      </c>
      <c r="F64" s="113">
        <v>0.59461821172479379</v>
      </c>
      <c r="G64" s="113">
        <v>0.606420326825449</v>
      </c>
      <c r="H64" s="113">
        <v>0.58807377347945466</v>
      </c>
      <c r="I64" s="113">
        <v>0.57892976588628764</v>
      </c>
      <c r="J64" s="113">
        <f t="shared" si="7"/>
        <v>0.56803949903660889</v>
      </c>
      <c r="K64" s="153" t="s">
        <v>228</v>
      </c>
      <c r="L64" s="153">
        <f>ROWS($K$7:K64)</f>
        <v>58</v>
      </c>
      <c r="M64" s="153" t="str">
        <f t="shared" si="4"/>
        <v/>
      </c>
      <c r="N64" s="153" t="str">
        <f>IFERROR(SMALL($M$7:$M$92,ROWS($M$7:M64)),"")</f>
        <v/>
      </c>
      <c r="Q64" s="153" t="str">
        <f>IFERROR(INDEX($D$7:$I$92,$N64,COLUMNS($P$7:P64)),"")</f>
        <v/>
      </c>
      <c r="R64" s="153" t="str">
        <f>IFERROR(INDEX($D$7:$I$92,$N64,COLUMNS($P$7:Q64)),"")</f>
        <v/>
      </c>
      <c r="S64" s="153" t="str">
        <f>IFERROR(INDEX($D$7:$I$92,$N64,COLUMNS($P$7:R64)),"")</f>
        <v/>
      </c>
      <c r="AA64" s="389" t="s">
        <v>244</v>
      </c>
      <c r="AB64" s="388">
        <v>23005</v>
      </c>
      <c r="AC64" s="388">
        <v>23260</v>
      </c>
      <c r="AD64" s="388">
        <v>23135</v>
      </c>
      <c r="AE64" s="388">
        <v>24010</v>
      </c>
      <c r="AF64" s="388">
        <v>24200</v>
      </c>
      <c r="AG64" s="388">
        <v>24235</v>
      </c>
      <c r="AH64" s="388">
        <v>23585</v>
      </c>
      <c r="AI64" s="153" t="s">
        <v>228</v>
      </c>
      <c r="AJ64" s="153">
        <f>ROWS($AI$7:AI64)</f>
        <v>58</v>
      </c>
      <c r="AK64" s="153" t="str">
        <f t="shared" si="6"/>
        <v/>
      </c>
      <c r="AL64" s="153" t="str">
        <f>IFERROR(SMALL($AK$7:$AK$92,ROWS($AK$7:AK64)),"")</f>
        <v/>
      </c>
    </row>
    <row r="65" spans="3:38">
      <c r="C65" s="153" t="s">
        <v>287</v>
      </c>
      <c r="D65" s="113">
        <v>0.13294919913305492</v>
      </c>
      <c r="E65" s="113">
        <v>0.13459221622754178</v>
      </c>
      <c r="F65" s="113">
        <v>0.13585545760620937</v>
      </c>
      <c r="G65" s="113">
        <v>0.13103326345566135</v>
      </c>
      <c r="H65" s="113">
        <v>0.13058586251306101</v>
      </c>
      <c r="I65" s="113">
        <v>0.13471094123268038</v>
      </c>
      <c r="J65" s="113">
        <f t="shared" si="7"/>
        <v>0.12921483622350674</v>
      </c>
      <c r="K65" s="153" t="s">
        <v>228</v>
      </c>
      <c r="L65" s="153">
        <f>ROWS($K$7:K65)</f>
        <v>59</v>
      </c>
      <c r="M65" s="153" t="str">
        <f t="shared" si="4"/>
        <v/>
      </c>
      <c r="N65" s="153" t="str">
        <f>IFERROR(SMALL($M$7:$M$92,ROWS($M$7:M65)),"")</f>
        <v/>
      </c>
      <c r="Q65" s="153" t="str">
        <f>IFERROR(INDEX($D$7:$I$92,$N65,COLUMNS($P$7:P65)),"")</f>
        <v/>
      </c>
      <c r="R65" s="153" t="str">
        <f>IFERROR(INDEX($D$7:$I$92,$N65,COLUMNS($P$7:Q65)),"")</f>
        <v/>
      </c>
      <c r="S65" s="153" t="str">
        <f>IFERROR(INDEX($D$7:$I$92,$N65,COLUMNS($P$7:R65)),"")</f>
        <v/>
      </c>
      <c r="AA65" s="389" t="s">
        <v>287</v>
      </c>
      <c r="AB65" s="388">
        <v>5030</v>
      </c>
      <c r="AC65" s="388">
        <v>5140</v>
      </c>
      <c r="AD65" s="388">
        <v>5285</v>
      </c>
      <c r="AE65" s="388">
        <v>5190</v>
      </c>
      <c r="AF65" s="388">
        <v>5375</v>
      </c>
      <c r="AG65" s="388">
        <v>5640</v>
      </c>
      <c r="AH65" s="388">
        <v>5365</v>
      </c>
      <c r="AI65" s="153" t="s">
        <v>228</v>
      </c>
      <c r="AJ65" s="153">
        <f>ROWS($AI$7:AI65)</f>
        <v>59</v>
      </c>
      <c r="AK65" s="153" t="str">
        <f t="shared" si="6"/>
        <v/>
      </c>
      <c r="AL65" s="153" t="str">
        <f>IFERROR(SMALL($AK$7:$AK$92,ROWS($AK$7:AK65)),"")</f>
        <v/>
      </c>
    </row>
    <row r="66" spans="3:38">
      <c r="C66" s="153" t="s">
        <v>288</v>
      </c>
      <c r="D66" s="113">
        <v>8.5055769942379872E-2</v>
      </c>
      <c r="E66" s="113">
        <v>8.7292441464564455E-2</v>
      </c>
      <c r="F66" s="113">
        <v>8.9259554344753148E-2</v>
      </c>
      <c r="G66" s="113">
        <v>8.6353648372187009E-2</v>
      </c>
      <c r="H66" s="113">
        <v>9.3213131484946421E-2</v>
      </c>
      <c r="I66" s="113">
        <v>9.5198279980888673E-2</v>
      </c>
      <c r="J66" s="113">
        <f t="shared" si="7"/>
        <v>9.8386319845857412E-2</v>
      </c>
      <c r="K66" s="153" t="s">
        <v>228</v>
      </c>
      <c r="L66" s="153">
        <f>ROWS($K$7:K66)</f>
        <v>60</v>
      </c>
      <c r="M66" s="153" t="str">
        <f t="shared" si="4"/>
        <v/>
      </c>
      <c r="N66" s="153" t="str">
        <f>IFERROR(SMALL($M$7:$M$92,ROWS($M$7:M66)),"")</f>
        <v/>
      </c>
      <c r="Q66" s="153" t="str">
        <f>IFERROR(INDEX($D$7:$I$92,$N66,COLUMNS($P$7:P66)),"")</f>
        <v/>
      </c>
      <c r="R66" s="153" t="str">
        <f>IFERROR(INDEX($D$7:$I$92,$N66,COLUMNS($P$7:Q66)),"")</f>
        <v/>
      </c>
      <c r="S66" s="153" t="str">
        <f>IFERROR(INDEX($D$7:$I$92,$N66,COLUMNS($P$7:R66)),"")</f>
        <v/>
      </c>
      <c r="AA66" s="389" t="s">
        <v>288</v>
      </c>
      <c r="AB66" s="388">
        <v>3220</v>
      </c>
      <c r="AC66" s="388">
        <v>3335</v>
      </c>
      <c r="AD66" s="388">
        <v>3475</v>
      </c>
      <c r="AE66" s="388">
        <v>3420</v>
      </c>
      <c r="AF66" s="388">
        <v>3835</v>
      </c>
      <c r="AG66" s="388">
        <v>3985</v>
      </c>
      <c r="AH66" s="388">
        <v>4085</v>
      </c>
      <c r="AI66" s="153" t="s">
        <v>228</v>
      </c>
      <c r="AJ66" s="153">
        <f>ROWS($AI$7:AI66)</f>
        <v>60</v>
      </c>
      <c r="AK66" s="153" t="str">
        <f t="shared" si="6"/>
        <v/>
      </c>
      <c r="AL66" s="153" t="str">
        <f>IFERROR(SMALL($AK$7:$AK$92,ROWS($AK$7:AK66)),"")</f>
        <v/>
      </c>
    </row>
    <row r="67" spans="3:38">
      <c r="C67" s="153" t="s">
        <v>289</v>
      </c>
      <c r="D67" s="113">
        <v>0.17381191520854258</v>
      </c>
      <c r="E67" s="113">
        <v>0.16884919595620973</v>
      </c>
      <c r="F67" s="113">
        <v>0.18003546737258733</v>
      </c>
      <c r="G67" s="113">
        <v>0.17594019144798323</v>
      </c>
      <c r="H67" s="113">
        <v>0.18795713556727334</v>
      </c>
      <c r="I67" s="113">
        <v>0.19099378881987578</v>
      </c>
      <c r="J67" s="113">
        <f t="shared" si="7"/>
        <v>0.19761560693641619</v>
      </c>
      <c r="K67" s="153" t="s">
        <v>228</v>
      </c>
      <c r="L67" s="153">
        <f>ROWS($K$7:K67)</f>
        <v>61</v>
      </c>
      <c r="M67" s="153" t="str">
        <f t="shared" si="4"/>
        <v/>
      </c>
      <c r="N67" s="153" t="str">
        <f>IFERROR(SMALL($M$7:$M$92,ROWS($M$7:M67)),"")</f>
        <v/>
      </c>
      <c r="Q67" s="153" t="str">
        <f>IFERROR(INDEX($D$7:$I$92,$N67,COLUMNS($P$7:P67)),"")</f>
        <v/>
      </c>
      <c r="R67" s="153" t="str">
        <f>IFERROR(INDEX($D$7:$I$92,$N67,COLUMNS($P$7:Q67)),"")</f>
        <v/>
      </c>
      <c r="S67" s="153" t="str">
        <f>IFERROR(INDEX($D$7:$I$92,$N67,COLUMNS($P$7:R67)),"")</f>
        <v/>
      </c>
      <c r="AA67" s="389" t="s">
        <v>289</v>
      </c>
      <c r="AB67" s="388">
        <v>6575</v>
      </c>
      <c r="AC67" s="388">
        <v>6445</v>
      </c>
      <c r="AD67" s="388">
        <v>7005</v>
      </c>
      <c r="AE67" s="388">
        <v>6965</v>
      </c>
      <c r="AF67" s="388">
        <v>7735</v>
      </c>
      <c r="AG67" s="388">
        <v>7995</v>
      </c>
      <c r="AH67" s="388">
        <v>8205</v>
      </c>
      <c r="AI67" s="153" t="s">
        <v>228</v>
      </c>
      <c r="AJ67" s="153">
        <f>ROWS($AI$7:AI67)</f>
        <v>61</v>
      </c>
      <c r="AK67" s="153" t="str">
        <f t="shared" si="6"/>
        <v/>
      </c>
      <c r="AL67" s="153" t="str">
        <f>IFERROR(SMALL($AK$7:$AK$92,ROWS($AK$7:AK67)),"")</f>
        <v/>
      </c>
    </row>
    <row r="68" spans="3:38">
      <c r="C68" s="153" t="s">
        <v>248</v>
      </c>
      <c r="D68" s="113">
        <v>0</v>
      </c>
      <c r="E68" s="113">
        <v>0</v>
      </c>
      <c r="F68" s="113">
        <v>0</v>
      </c>
      <c r="G68" s="113">
        <v>0</v>
      </c>
      <c r="H68" s="113">
        <v>0</v>
      </c>
      <c r="I68" s="113">
        <v>0</v>
      </c>
      <c r="J68" s="113">
        <f t="shared" si="7"/>
        <v>0</v>
      </c>
      <c r="K68" s="153" t="s">
        <v>228</v>
      </c>
      <c r="L68" s="153">
        <f>ROWS($K$7:K68)</f>
        <v>62</v>
      </c>
      <c r="M68" s="153" t="str">
        <f t="shared" si="4"/>
        <v/>
      </c>
      <c r="N68" s="153" t="str">
        <f>IFERROR(SMALL($M$7:$M$92,ROWS($M$7:M68)),"")</f>
        <v/>
      </c>
      <c r="Q68" s="153" t="str">
        <f>IFERROR(INDEX($D$7:$I$92,$N68,COLUMNS($P$7:P68)),"")</f>
        <v/>
      </c>
      <c r="R68" s="153" t="str">
        <f>IFERROR(INDEX($D$7:$I$92,$N68,COLUMNS($P$7:Q68)),"")</f>
        <v/>
      </c>
      <c r="S68" s="153" t="str">
        <f>IFERROR(INDEX($D$7:$I$92,$N68,COLUMNS($P$7:R68)),"")</f>
        <v/>
      </c>
      <c r="AA68" s="389" t="s">
        <v>248</v>
      </c>
      <c r="AB68" s="388">
        <v>0</v>
      </c>
      <c r="AC68" s="388">
        <v>0</v>
      </c>
      <c r="AD68" s="388">
        <v>0</v>
      </c>
      <c r="AE68" s="388">
        <v>0</v>
      </c>
      <c r="AF68" s="388">
        <v>0</v>
      </c>
      <c r="AG68" s="388">
        <v>0</v>
      </c>
      <c r="AH68" s="388">
        <v>0</v>
      </c>
      <c r="AI68" s="153" t="s">
        <v>228</v>
      </c>
      <c r="AJ68" s="153">
        <f>ROWS($AI$7:AI68)</f>
        <v>62</v>
      </c>
      <c r="AK68" s="153" t="str">
        <f t="shared" si="6"/>
        <v/>
      </c>
      <c r="AL68" s="153" t="str">
        <f>IFERROR(SMALL($AK$7:$AK$92,ROWS($AK$7:AK68)),"")</f>
        <v/>
      </c>
    </row>
    <row r="69" spans="3:38">
      <c r="C69" s="153" t="s">
        <v>249</v>
      </c>
      <c r="D69" s="113"/>
      <c r="E69" s="113"/>
      <c r="F69" s="113"/>
      <c r="G69" s="113"/>
      <c r="H69" s="113"/>
      <c r="I69" s="113"/>
      <c r="J69" s="113"/>
      <c r="K69" s="153" t="s">
        <v>228</v>
      </c>
      <c r="L69" s="153">
        <f>ROWS($K$7:K69)</f>
        <v>63</v>
      </c>
      <c r="M69" s="153" t="str">
        <f t="shared" si="4"/>
        <v/>
      </c>
      <c r="N69" s="153" t="str">
        <f>IFERROR(SMALL($M$7:$M$92,ROWS($M$7:M69)),"")</f>
        <v/>
      </c>
      <c r="Q69" s="153" t="str">
        <f>IFERROR(INDEX($D$7:$I$92,$N69,COLUMNS($P$7:P69)),"")</f>
        <v/>
      </c>
      <c r="R69" s="153" t="str">
        <f>IFERROR(INDEX($D$7:$I$92,$N69,COLUMNS($P$7:Q69)),"")</f>
        <v/>
      </c>
      <c r="S69" s="153" t="str">
        <f>IFERROR(INDEX($D$7:$I$92,$N69,COLUMNS($P$7:R69)),"")</f>
        <v/>
      </c>
      <c r="AA69" s="390" t="s">
        <v>249</v>
      </c>
      <c r="AB69" s="388"/>
      <c r="AC69" s="388"/>
      <c r="AD69" s="388"/>
      <c r="AE69" s="388"/>
      <c r="AF69" s="388"/>
      <c r="AG69" s="388"/>
      <c r="AH69" s="388"/>
      <c r="AI69" s="153" t="s">
        <v>228</v>
      </c>
      <c r="AJ69" s="153">
        <f>ROWS($AI$7:AI69)</f>
        <v>63</v>
      </c>
      <c r="AK69" s="153" t="str">
        <f t="shared" si="6"/>
        <v/>
      </c>
      <c r="AL69" s="153" t="str">
        <f>IFERROR(SMALL($AK$7:$AK$92,ROWS($AK$7:AK69)),"")</f>
        <v/>
      </c>
    </row>
    <row r="70" spans="3:38">
      <c r="C70" s="153" t="s">
        <v>250</v>
      </c>
      <c r="D70" s="113">
        <v>1.2739863614738067E-2</v>
      </c>
      <c r="E70" s="113">
        <v>1.2204703787124823E-2</v>
      </c>
      <c r="F70" s="113">
        <v>1.27219923411036E-2</v>
      </c>
      <c r="G70" s="113">
        <v>1.3411461622003889E-2</v>
      </c>
      <c r="H70" s="113">
        <v>1.2903069035064272E-2</v>
      </c>
      <c r="I70" s="113">
        <v>1.3592928810320115E-2</v>
      </c>
      <c r="J70" s="113">
        <f t="shared" ref="J70:J81" si="8">AH70/AH$50</f>
        <v>1.4089595375722543E-2</v>
      </c>
      <c r="K70" s="153" t="s">
        <v>228</v>
      </c>
      <c r="L70" s="153">
        <f>ROWS($K$7:K70)</f>
        <v>64</v>
      </c>
      <c r="M70" s="153" t="str">
        <f t="shared" si="4"/>
        <v/>
      </c>
      <c r="N70" s="153" t="str">
        <f>IFERROR(SMALL($M$7:$M$92,ROWS($M$7:M70)),"")</f>
        <v/>
      </c>
      <c r="Q70" s="153" t="str">
        <f>IFERROR(INDEX($D$7:$I$92,$N70,COLUMNS($P$7:P70)),"")</f>
        <v/>
      </c>
      <c r="R70" s="153" t="str">
        <f>IFERROR(INDEX($D$7:$I$92,$N70,COLUMNS($P$7:Q70)),"")</f>
        <v/>
      </c>
      <c r="S70" s="153" t="str">
        <f>IFERROR(INDEX($D$7:$I$92,$N70,COLUMNS($P$7:R70)),"")</f>
        <v/>
      </c>
      <c r="AA70" s="389" t="s">
        <v>250</v>
      </c>
      <c r="AB70" s="388">
        <v>480</v>
      </c>
      <c r="AC70" s="388">
        <v>465</v>
      </c>
      <c r="AD70" s="388">
        <v>495</v>
      </c>
      <c r="AE70" s="388">
        <v>530</v>
      </c>
      <c r="AF70" s="388">
        <v>530</v>
      </c>
      <c r="AG70" s="388">
        <v>570</v>
      </c>
      <c r="AH70" s="388">
        <v>585</v>
      </c>
      <c r="AI70" s="153" t="s">
        <v>228</v>
      </c>
      <c r="AJ70" s="153">
        <f>ROWS($AI$7:AI70)</f>
        <v>64</v>
      </c>
      <c r="AK70" s="153" t="str">
        <f t="shared" si="6"/>
        <v/>
      </c>
      <c r="AL70" s="153" t="str">
        <f>IFERROR(SMALL($AK$7:$AK$92,ROWS($AK$7:AK70)),"")</f>
        <v/>
      </c>
    </row>
    <row r="71" spans="3:38">
      <c r="C71" s="153" t="s">
        <v>252</v>
      </c>
      <c r="D71" s="113">
        <v>1.4510757519691282E-2</v>
      </c>
      <c r="E71" s="113">
        <v>1.7888010057094967E-2</v>
      </c>
      <c r="F71" s="113">
        <v>2.2128556375131718E-2</v>
      </c>
      <c r="G71" s="113">
        <v>2.7277549061702825E-2</v>
      </c>
      <c r="H71" s="113">
        <v>2.962116978106092E-2</v>
      </c>
      <c r="I71" s="113">
        <v>4.0157668418537983E-2</v>
      </c>
      <c r="J71" s="113">
        <f t="shared" si="8"/>
        <v>4.5640655105973024E-2</v>
      </c>
      <c r="K71" s="153" t="s">
        <v>228</v>
      </c>
      <c r="L71" s="153">
        <f>ROWS($K$7:K71)</f>
        <v>65</v>
      </c>
      <c r="M71" s="153" t="str">
        <f t="shared" ref="M71:M92" si="9">IF($Q$4=K71,L71,"")</f>
        <v/>
      </c>
      <c r="N71" s="153" t="str">
        <f>IFERROR(SMALL($M$7:$M$92,ROWS($M$7:M71)),"")</f>
        <v/>
      </c>
      <c r="Q71" s="153" t="str">
        <f>IFERROR(INDEX($D$7:$I$92,$N71,COLUMNS($P$7:P71)),"")</f>
        <v/>
      </c>
      <c r="R71" s="153" t="str">
        <f>IFERROR(INDEX($D$7:$I$92,$N71,COLUMNS($P$7:Q71)),"")</f>
        <v/>
      </c>
      <c r="S71" s="153" t="str">
        <f>IFERROR(INDEX($D$7:$I$92,$N71,COLUMNS($P$7:R71)),"")</f>
        <v/>
      </c>
      <c r="AA71" s="389" t="s">
        <v>252</v>
      </c>
      <c r="AB71" s="388">
        <v>550</v>
      </c>
      <c r="AC71" s="388">
        <v>685</v>
      </c>
      <c r="AD71" s="388">
        <v>860</v>
      </c>
      <c r="AE71" s="388">
        <v>1080</v>
      </c>
      <c r="AF71" s="388">
        <v>1220</v>
      </c>
      <c r="AG71" s="388">
        <v>1680</v>
      </c>
      <c r="AH71" s="388">
        <v>1895</v>
      </c>
      <c r="AI71" s="153" t="s">
        <v>228</v>
      </c>
      <c r="AJ71" s="153">
        <f>ROWS($AI$7:AI71)</f>
        <v>65</v>
      </c>
      <c r="AK71" s="153" t="str">
        <f t="shared" si="6"/>
        <v/>
      </c>
      <c r="AL71" s="153" t="str">
        <f>IFERROR(SMALL($AK$7:$AK$92,ROWS($AK$7:AK71)),"")</f>
        <v/>
      </c>
    </row>
    <row r="72" spans="3:38">
      <c r="C72" s="153" t="s">
        <v>254</v>
      </c>
      <c r="D72" s="113">
        <v>3.673944071470106E-3</v>
      </c>
      <c r="E72" s="113">
        <v>3.3785553402126659E-3</v>
      </c>
      <c r="F72" s="113">
        <v>3.5210362641034209E-3</v>
      </c>
      <c r="G72" s="113">
        <v>4.3442022579748942E-3</v>
      </c>
      <c r="H72" s="113">
        <v>4.0337277962724464E-3</v>
      </c>
      <c r="I72" s="113">
        <v>3.6072623029144769E-3</v>
      </c>
      <c r="J72" s="113">
        <f t="shared" si="8"/>
        <v>3.8535645472061657E-3</v>
      </c>
      <c r="K72" s="153" t="s">
        <v>228</v>
      </c>
      <c r="L72" s="153">
        <f>ROWS($K$7:K72)</f>
        <v>66</v>
      </c>
      <c r="M72" s="153" t="str">
        <f t="shared" si="9"/>
        <v/>
      </c>
      <c r="N72" s="153" t="str">
        <f>IFERROR(SMALL($M$7:$M$92,ROWS($M$7:M72)),"")</f>
        <v/>
      </c>
      <c r="Q72" s="153" t="str">
        <f>IFERROR(INDEX($D$7:$I$92,$N72,COLUMNS($P$7:P72)),"")</f>
        <v/>
      </c>
      <c r="R72" s="153" t="str">
        <f>IFERROR(INDEX($D$7:$I$92,$N72,COLUMNS($P$7:Q72)),"")</f>
        <v/>
      </c>
      <c r="S72" s="153" t="str">
        <f>IFERROR(INDEX($D$7:$I$92,$N72,COLUMNS($P$7:R72)),"")</f>
        <v/>
      </c>
      <c r="AA72" s="389" t="s">
        <v>254</v>
      </c>
      <c r="AB72" s="388">
        <v>140</v>
      </c>
      <c r="AC72" s="388">
        <v>130</v>
      </c>
      <c r="AD72" s="388">
        <v>135</v>
      </c>
      <c r="AE72" s="388">
        <v>170</v>
      </c>
      <c r="AF72" s="388">
        <v>165</v>
      </c>
      <c r="AG72" s="388">
        <v>150</v>
      </c>
      <c r="AH72" s="388">
        <v>160</v>
      </c>
      <c r="AI72" s="153" t="s">
        <v>228</v>
      </c>
      <c r="AJ72" s="153">
        <f>ROWS($AI$7:AI72)</f>
        <v>66</v>
      </c>
      <c r="AK72" s="153" t="str">
        <f t="shared" si="6"/>
        <v/>
      </c>
      <c r="AL72" s="153" t="str">
        <f>IFERROR(SMALL($AK$7:$AK$92,ROWS($AK$7:AK72)),"")</f>
        <v/>
      </c>
    </row>
    <row r="73" spans="3:38">
      <c r="C73" s="153" t="s">
        <v>256</v>
      </c>
      <c r="D73" s="113">
        <v>4.8897816778558966E-3</v>
      </c>
      <c r="E73" s="113">
        <v>4.5571211565659207E-3</v>
      </c>
      <c r="F73" s="113">
        <v>6.5537536302654915E-3</v>
      </c>
      <c r="G73" s="113">
        <v>6.4657894072184478E-3</v>
      </c>
      <c r="H73" s="113">
        <v>7.7272616820158917E-3</v>
      </c>
      <c r="I73" s="113">
        <v>9.2451027233635928E-3</v>
      </c>
      <c r="J73" s="113">
        <f t="shared" si="8"/>
        <v>9.7543352601156073E-3</v>
      </c>
      <c r="K73" s="153" t="s">
        <v>228</v>
      </c>
      <c r="L73" s="153">
        <f>ROWS($K$7:K73)</f>
        <v>67</v>
      </c>
      <c r="M73" s="153" t="str">
        <f t="shared" si="9"/>
        <v/>
      </c>
      <c r="N73" s="153" t="str">
        <f>IFERROR(SMALL($M$7:$M$92,ROWS($M$7:M73)),"")</f>
        <v/>
      </c>
      <c r="Q73" s="153" t="str">
        <f>IFERROR(INDEX($D$7:$I$92,$N73,COLUMNS($P$7:P73)),"")</f>
        <v/>
      </c>
      <c r="R73" s="153" t="str">
        <f>IFERROR(INDEX($D$7:$I$92,$N73,COLUMNS($P$7:Q73)),"")</f>
        <v/>
      </c>
      <c r="S73" s="153" t="str">
        <f>IFERROR(INDEX($D$7:$I$92,$N73,COLUMNS($P$7:R73)),"")</f>
        <v/>
      </c>
      <c r="AA73" s="389" t="s">
        <v>290</v>
      </c>
      <c r="AB73" s="388">
        <v>185</v>
      </c>
      <c r="AC73" s="388">
        <v>175</v>
      </c>
      <c r="AD73" s="388">
        <v>255</v>
      </c>
      <c r="AE73" s="388">
        <v>255</v>
      </c>
      <c r="AF73" s="388">
        <v>320</v>
      </c>
      <c r="AG73" s="388">
        <v>385</v>
      </c>
      <c r="AH73" s="388">
        <v>405</v>
      </c>
      <c r="AI73" s="153" t="s">
        <v>228</v>
      </c>
      <c r="AJ73" s="153">
        <f>ROWS($AI$7:AI73)</f>
        <v>67</v>
      </c>
      <c r="AK73" s="153" t="str">
        <f t="shared" si="6"/>
        <v/>
      </c>
      <c r="AL73" s="153" t="str">
        <f>IFERROR(SMALL($AK$7:$AK$92,ROWS($AK$7:AK73)),"")</f>
        <v/>
      </c>
    </row>
    <row r="74" spans="3:38">
      <c r="C74" s="153" t="s">
        <v>258</v>
      </c>
      <c r="D74" s="113">
        <v>4.575249775334355E-2</v>
      </c>
      <c r="E74" s="113">
        <v>4.8033104604263792E-2</v>
      </c>
      <c r="F74" s="113">
        <v>5.08879693644144E-2</v>
      </c>
      <c r="G74" s="113">
        <v>4.9882554997095443E-2</v>
      </c>
      <c r="H74" s="113">
        <v>5.1029086579350229E-2</v>
      </c>
      <c r="I74" s="113">
        <v>5.0692785475394173E-2</v>
      </c>
      <c r="J74" s="113">
        <f t="shared" si="8"/>
        <v>5.0939306358381502E-2</v>
      </c>
      <c r="K74" s="153" t="s">
        <v>228</v>
      </c>
      <c r="L74" s="153">
        <f>ROWS($K$7:K74)</f>
        <v>68</v>
      </c>
      <c r="M74" s="153" t="str">
        <f t="shared" si="9"/>
        <v/>
      </c>
      <c r="N74" s="153" t="str">
        <f>IFERROR(SMALL($M$7:$M$92,ROWS($M$7:M74)),"")</f>
        <v/>
      </c>
      <c r="Q74" s="153" t="str">
        <f>IFERROR(INDEX($D$7:$I$92,$N74,COLUMNS($P$7:P74)),"")</f>
        <v/>
      </c>
      <c r="R74" s="153" t="str">
        <f>IFERROR(INDEX($D$7:$I$92,$N74,COLUMNS($P$7:Q74)),"")</f>
        <v/>
      </c>
      <c r="S74" s="153" t="str">
        <f>IFERROR(INDEX($D$7:$I$92,$N74,COLUMNS($P$7:R74)),"")</f>
        <v/>
      </c>
      <c r="AA74" s="389" t="s">
        <v>258</v>
      </c>
      <c r="AB74" s="388">
        <v>1730</v>
      </c>
      <c r="AC74" s="388">
        <v>1835</v>
      </c>
      <c r="AD74" s="388">
        <v>1980</v>
      </c>
      <c r="AE74" s="388">
        <v>1975</v>
      </c>
      <c r="AF74" s="388">
        <v>2100</v>
      </c>
      <c r="AG74" s="388">
        <v>2120</v>
      </c>
      <c r="AH74" s="388">
        <v>2115</v>
      </c>
      <c r="AI74" s="153" t="s">
        <v>228</v>
      </c>
      <c r="AJ74" s="153">
        <f>ROWS($AI$7:AI74)</f>
        <v>68</v>
      </c>
      <c r="AK74" s="153" t="str">
        <f t="shared" si="6"/>
        <v/>
      </c>
      <c r="AL74" s="153" t="str">
        <f>IFERROR(SMALL($AK$7:$AK$92,ROWS($AK$7:AK74)),"")</f>
        <v/>
      </c>
    </row>
    <row r="75" spans="3:38">
      <c r="C75" s="153" t="s">
        <v>260</v>
      </c>
      <c r="D75" s="113">
        <v>1.6387376433895438E-3</v>
      </c>
      <c r="E75" s="113">
        <v>1.6761824943690743E-3</v>
      </c>
      <c r="F75" s="113">
        <v>1.3621527153100826E-3</v>
      </c>
      <c r="G75" s="113">
        <v>1.262849493597353E-3</v>
      </c>
      <c r="H75" s="113">
        <v>1.6280708575316502E-3</v>
      </c>
      <c r="I75" s="113">
        <v>1.4572384137601529E-3</v>
      </c>
      <c r="J75" s="113">
        <f t="shared" si="8"/>
        <v>1.4450867052023121E-3</v>
      </c>
      <c r="K75" s="153" t="s">
        <v>228</v>
      </c>
      <c r="L75" s="153">
        <f>ROWS($K$7:K75)</f>
        <v>69</v>
      </c>
      <c r="M75" s="153" t="str">
        <f t="shared" si="9"/>
        <v/>
      </c>
      <c r="N75" s="153" t="str">
        <f>IFERROR(SMALL($M$7:$M$92,ROWS($M$7:M75)),"")</f>
        <v/>
      </c>
      <c r="Q75" s="153" t="str">
        <f>IFERROR(INDEX($D$7:$I$92,$N75,COLUMNS($P$7:P75)),"")</f>
        <v/>
      </c>
      <c r="R75" s="153" t="str">
        <f>IFERROR(INDEX($D$7:$I$92,$N75,COLUMNS($P$7:Q75)),"")</f>
        <v/>
      </c>
      <c r="S75" s="153" t="str">
        <f>IFERROR(INDEX($D$7:$I$92,$N75,COLUMNS($P$7:R75)),"")</f>
        <v/>
      </c>
      <c r="AA75" s="389" t="s">
        <v>260</v>
      </c>
      <c r="AB75" s="388">
        <v>60</v>
      </c>
      <c r="AC75" s="388">
        <v>65</v>
      </c>
      <c r="AD75" s="388">
        <v>55</v>
      </c>
      <c r="AE75" s="388">
        <v>50</v>
      </c>
      <c r="AF75" s="388">
        <v>65</v>
      </c>
      <c r="AG75" s="388">
        <v>60</v>
      </c>
      <c r="AH75" s="388">
        <v>60</v>
      </c>
      <c r="AI75" s="153" t="s">
        <v>228</v>
      </c>
      <c r="AJ75" s="153">
        <f>ROWS($AI$7:AI75)</f>
        <v>69</v>
      </c>
      <c r="AK75" s="153" t="str">
        <f t="shared" si="6"/>
        <v/>
      </c>
      <c r="AL75" s="153" t="str">
        <f>IFERROR(SMALL($AK$7:$AK$92,ROWS($AK$7:AK75)),"")</f>
        <v/>
      </c>
    </row>
    <row r="76" spans="3:38">
      <c r="C76" s="153" t="s">
        <v>262</v>
      </c>
      <c r="D76" s="113">
        <v>2.4581064650843155E-3</v>
      </c>
      <c r="E76" s="113">
        <v>2.2785605782829604E-3</v>
      </c>
      <c r="F76" s="113">
        <v>2.4929964789637358E-3</v>
      </c>
      <c r="G76" s="113">
        <v>2.7782688859141766E-3</v>
      </c>
      <c r="H76" s="113">
        <v>2.9888464996476564E-3</v>
      </c>
      <c r="I76" s="113">
        <v>3.463927376970855E-3</v>
      </c>
      <c r="J76" s="113">
        <f t="shared" si="8"/>
        <v>3.4922928709055878E-3</v>
      </c>
      <c r="K76" s="153" t="s">
        <v>228</v>
      </c>
      <c r="L76" s="153">
        <f>ROWS($K$7:K76)</f>
        <v>70</v>
      </c>
      <c r="M76" s="153" t="str">
        <f t="shared" si="9"/>
        <v/>
      </c>
      <c r="N76" s="153" t="str">
        <f>IFERROR(SMALL($M$7:$M$92,ROWS($M$7:M76)),"")</f>
        <v/>
      </c>
      <c r="Q76" s="153" t="str">
        <f>IFERROR(INDEX($D$7:$I$92,$N76,COLUMNS($P$7:P76)),"")</f>
        <v/>
      </c>
      <c r="R76" s="153" t="str">
        <f>IFERROR(INDEX($D$7:$I$92,$N76,COLUMNS($P$7:Q76)),"")</f>
        <v/>
      </c>
      <c r="S76" s="153" t="str">
        <f>IFERROR(INDEX($D$7:$I$92,$N76,COLUMNS($P$7:R76)),"")</f>
        <v/>
      </c>
      <c r="AA76" s="389" t="s">
        <v>262</v>
      </c>
      <c r="AB76" s="388">
        <v>95</v>
      </c>
      <c r="AC76" s="388">
        <v>85</v>
      </c>
      <c r="AD76" s="388">
        <v>95</v>
      </c>
      <c r="AE76" s="388">
        <v>110</v>
      </c>
      <c r="AF76" s="388">
        <v>125</v>
      </c>
      <c r="AG76" s="388">
        <v>145</v>
      </c>
      <c r="AH76" s="388">
        <v>145</v>
      </c>
      <c r="AI76" s="153" t="s">
        <v>228</v>
      </c>
      <c r="AJ76" s="153">
        <f>ROWS($AI$7:AI76)</f>
        <v>70</v>
      </c>
      <c r="AK76" s="153" t="str">
        <f t="shared" si="6"/>
        <v/>
      </c>
      <c r="AL76" s="153" t="str">
        <f>IFERROR(SMALL($AK$7:$AK$92,ROWS($AK$7:AK76)),"")</f>
        <v/>
      </c>
    </row>
    <row r="77" spans="3:38">
      <c r="C77" s="153" t="s">
        <v>264</v>
      </c>
      <c r="D77" s="113">
        <v>1.1444732251414073E-2</v>
      </c>
      <c r="E77" s="113">
        <v>1.2728510816615159E-2</v>
      </c>
      <c r="F77" s="113">
        <v>1.1616849572078439E-2</v>
      </c>
      <c r="G77" s="113">
        <v>1.126461748288839E-2</v>
      </c>
      <c r="H77" s="113">
        <v>1.326756251063106E-2</v>
      </c>
      <c r="I77" s="113">
        <v>1.4978499761108457E-2</v>
      </c>
      <c r="J77" s="113">
        <f t="shared" si="8"/>
        <v>1.7702312138728325E-2</v>
      </c>
      <c r="K77" s="153" t="s">
        <v>228</v>
      </c>
      <c r="L77" s="153">
        <f>ROWS($K$7:K77)</f>
        <v>71</v>
      </c>
      <c r="M77" s="153" t="str">
        <f t="shared" si="9"/>
        <v/>
      </c>
      <c r="N77" s="153" t="str">
        <f>IFERROR(SMALL($M$7:$M$92,ROWS($M$7:M77)),"")</f>
        <v/>
      </c>
      <c r="Q77" s="153" t="str">
        <f>IFERROR(INDEX($D$7:$I$92,$N77,COLUMNS($P$7:P77)),"")</f>
        <v/>
      </c>
      <c r="R77" s="153" t="str">
        <f>IFERROR(INDEX($D$7:$I$92,$N77,COLUMNS($P$7:Q77)),"")</f>
        <v/>
      </c>
      <c r="S77" s="153" t="str">
        <f>IFERROR(INDEX($D$7:$I$92,$N77,COLUMNS($P$7:R77)),"")</f>
        <v/>
      </c>
      <c r="AA77" s="389" t="s">
        <v>264</v>
      </c>
      <c r="AB77" s="388">
        <v>435</v>
      </c>
      <c r="AC77" s="388">
        <v>485</v>
      </c>
      <c r="AD77" s="388">
        <v>450</v>
      </c>
      <c r="AE77" s="388">
        <v>445</v>
      </c>
      <c r="AF77" s="388">
        <v>545</v>
      </c>
      <c r="AG77" s="388">
        <v>625</v>
      </c>
      <c r="AH77" s="388">
        <v>735</v>
      </c>
      <c r="AI77" s="153" t="s">
        <v>228</v>
      </c>
      <c r="AJ77" s="153">
        <f>ROWS($AI$7:AI77)</f>
        <v>71</v>
      </c>
      <c r="AK77" s="153" t="str">
        <f t="shared" si="6"/>
        <v/>
      </c>
      <c r="AL77" s="153" t="str">
        <f>IFERROR(SMALL($AK$7:$AK$92,ROWS($AK$7:AK77)),"")</f>
        <v/>
      </c>
    </row>
    <row r="78" spans="3:38">
      <c r="C78" s="153" t="s">
        <v>266</v>
      </c>
      <c r="D78" s="113">
        <v>1.0308188401966486E-2</v>
      </c>
      <c r="E78" s="113">
        <v>1.3095175737258394E-2</v>
      </c>
      <c r="F78" s="113">
        <v>1.4007042072528206E-2</v>
      </c>
      <c r="G78" s="113">
        <v>1.4472255196625667E-2</v>
      </c>
      <c r="H78" s="113">
        <v>1.5381624668918426E-2</v>
      </c>
      <c r="I78" s="113">
        <v>1.7749641662685139E-2</v>
      </c>
      <c r="J78" s="113">
        <f t="shared" si="8"/>
        <v>2.0592485549132948E-2</v>
      </c>
      <c r="K78" s="153" t="s">
        <v>228</v>
      </c>
      <c r="L78" s="153">
        <f>ROWS($K$7:K78)</f>
        <v>72</v>
      </c>
      <c r="M78" s="153" t="str">
        <f t="shared" si="9"/>
        <v/>
      </c>
      <c r="N78" s="153" t="str">
        <f>IFERROR(SMALL($M$7:$M$92,ROWS($M$7:M78)),"")</f>
        <v/>
      </c>
      <c r="Q78" s="153" t="str">
        <f>IFERROR(INDEX($D$7:$I$92,$N78,COLUMNS($P$7:P78)),"")</f>
        <v/>
      </c>
      <c r="R78" s="153" t="str">
        <f>IFERROR(INDEX($D$7:$I$92,$N78,COLUMNS($P$7:Q78)),"")</f>
        <v/>
      </c>
      <c r="S78" s="153" t="str">
        <f>IFERROR(INDEX($D$7:$I$92,$N78,COLUMNS($P$7:R78)),"")</f>
        <v/>
      </c>
      <c r="AA78" s="389" t="s">
        <v>266</v>
      </c>
      <c r="AB78" s="388">
        <v>390</v>
      </c>
      <c r="AC78" s="388">
        <v>500</v>
      </c>
      <c r="AD78" s="388">
        <v>545</v>
      </c>
      <c r="AE78" s="388">
        <v>575</v>
      </c>
      <c r="AF78" s="388">
        <v>635</v>
      </c>
      <c r="AG78" s="388">
        <v>745</v>
      </c>
      <c r="AH78" s="388">
        <v>855</v>
      </c>
      <c r="AI78" s="153" t="s">
        <v>228</v>
      </c>
      <c r="AJ78" s="153">
        <f>ROWS($AI$7:AI78)</f>
        <v>72</v>
      </c>
      <c r="AK78" s="153" t="str">
        <f t="shared" si="6"/>
        <v/>
      </c>
      <c r="AL78" s="153" t="str">
        <f>IFERROR(SMALL($AK$7:$AK$92,ROWS($AK$7:AK78)),"")</f>
        <v/>
      </c>
    </row>
    <row r="79" spans="3:38">
      <c r="C79" s="153" t="s">
        <v>268</v>
      </c>
      <c r="D79" s="113">
        <v>0.89258339060104663</v>
      </c>
      <c r="E79" s="113">
        <v>0.88416007542821229</v>
      </c>
      <c r="F79" s="113">
        <v>0.87470765118610094</v>
      </c>
      <c r="G79" s="113">
        <v>0.86884045159497891</v>
      </c>
      <c r="H79" s="113">
        <v>0.86141958058950741</v>
      </c>
      <c r="I79" s="113">
        <v>0.84505494505494505</v>
      </c>
      <c r="J79" s="113">
        <f t="shared" si="8"/>
        <v>0.83249036608863203</v>
      </c>
      <c r="K79" s="153" t="s">
        <v>228</v>
      </c>
      <c r="L79" s="153">
        <f>ROWS($K$7:K79)</f>
        <v>73</v>
      </c>
      <c r="M79" s="153" t="str">
        <f t="shared" si="9"/>
        <v/>
      </c>
      <c r="N79" s="153" t="str">
        <f>IFERROR(SMALL($M$7:$M$92,ROWS($M$7:M79)),"")</f>
        <v/>
      </c>
      <c r="Q79" s="153" t="str">
        <f>IFERROR(INDEX($D$7:$I$92,$N79,COLUMNS($P$7:P79)),"")</f>
        <v/>
      </c>
      <c r="R79" s="153" t="str">
        <f>IFERROR(INDEX($D$7:$I$92,$N79,COLUMNS($P$7:Q79)),"")</f>
        <v/>
      </c>
      <c r="S79" s="153" t="str">
        <f>IFERROR(INDEX($D$7:$I$92,$N79,COLUMNS($P$7:R79)),"")</f>
        <v/>
      </c>
      <c r="AA79" s="389" t="s">
        <v>268</v>
      </c>
      <c r="AB79" s="388">
        <v>33770</v>
      </c>
      <c r="AC79" s="388">
        <v>33760</v>
      </c>
      <c r="AD79" s="388">
        <v>34035</v>
      </c>
      <c r="AE79" s="388">
        <v>34400</v>
      </c>
      <c r="AF79" s="388">
        <v>35450</v>
      </c>
      <c r="AG79" s="388">
        <v>35375</v>
      </c>
      <c r="AH79" s="388">
        <v>34565</v>
      </c>
      <c r="AI79" s="153" t="s">
        <v>228</v>
      </c>
      <c r="AJ79" s="153">
        <f>ROWS($AI$7:AI79)</f>
        <v>73</v>
      </c>
      <c r="AK79" s="153" t="str">
        <f t="shared" si="6"/>
        <v/>
      </c>
      <c r="AL79" s="153" t="str">
        <f>IFERROR(SMALL($AK$7:$AK$92,ROWS($AK$7:AK79)),"")</f>
        <v/>
      </c>
    </row>
    <row r="80" spans="3:38">
      <c r="C80" s="153" t="s">
        <v>270</v>
      </c>
      <c r="D80" s="113">
        <v>0.10741660939895332</v>
      </c>
      <c r="E80" s="113">
        <v>0.11583992457178775</v>
      </c>
      <c r="F80" s="113">
        <v>0.12529234881389908</v>
      </c>
      <c r="G80" s="113">
        <v>0.13115954840502109</v>
      </c>
      <c r="H80" s="113">
        <v>0.13858041941049254</v>
      </c>
      <c r="I80" s="113">
        <v>0.15494505494505495</v>
      </c>
      <c r="J80" s="113">
        <f t="shared" si="8"/>
        <v>0.16750963391136803</v>
      </c>
      <c r="K80" s="153" t="s">
        <v>228</v>
      </c>
      <c r="L80" s="153">
        <f>ROWS($K$7:K80)</f>
        <v>74</v>
      </c>
      <c r="M80" s="153" t="str">
        <f t="shared" si="9"/>
        <v/>
      </c>
      <c r="N80" s="153" t="str">
        <f>IFERROR(SMALL($M$7:$M$92,ROWS($M$7:M80)),"")</f>
        <v/>
      </c>
      <c r="Q80" s="153" t="str">
        <f>IFERROR(INDEX($D$7:$I$92,$N80,COLUMNS($P$7:P80)),"")</f>
        <v/>
      </c>
      <c r="R80" s="153" t="str">
        <f>IFERROR(INDEX($D$7:$I$92,$N80,COLUMNS($P$7:Q80)),"")</f>
        <v/>
      </c>
      <c r="S80" s="153" t="str">
        <f>IFERROR(INDEX($D$7:$I$92,$N80,COLUMNS($P$7:R80)),"")</f>
        <v/>
      </c>
      <c r="AA80" s="389" t="s">
        <v>270</v>
      </c>
      <c r="AB80" s="388">
        <v>4065</v>
      </c>
      <c r="AC80" s="388">
        <v>4425</v>
      </c>
      <c r="AD80" s="388">
        <v>4875</v>
      </c>
      <c r="AE80" s="388">
        <v>5195</v>
      </c>
      <c r="AF80" s="388">
        <v>5705</v>
      </c>
      <c r="AG80" s="388">
        <v>6485</v>
      </c>
      <c r="AH80" s="388">
        <v>6955</v>
      </c>
      <c r="AI80" s="153" t="s">
        <v>228</v>
      </c>
      <c r="AJ80" s="153">
        <f>ROWS($AI$7:AI80)</f>
        <v>74</v>
      </c>
      <c r="AK80" s="153" t="str">
        <f t="shared" si="6"/>
        <v/>
      </c>
      <c r="AL80" s="153" t="str">
        <f>IFERROR(SMALL($AK$7:$AK$92,ROWS($AK$7:AK80)),"")</f>
        <v/>
      </c>
    </row>
    <row r="81" spans="3:38">
      <c r="C81" s="153" t="s">
        <v>271</v>
      </c>
      <c r="D81" s="113">
        <v>0.89258339060104663</v>
      </c>
      <c r="E81" s="113">
        <v>0.88416007542821229</v>
      </c>
      <c r="F81" s="113">
        <v>0.87470765118610094</v>
      </c>
      <c r="G81" s="113">
        <v>0.86884045159497891</v>
      </c>
      <c r="H81" s="113">
        <v>0.86141958058950741</v>
      </c>
      <c r="I81" s="113">
        <v>0.84505494505494505</v>
      </c>
      <c r="J81" s="113">
        <f t="shared" si="8"/>
        <v>0.83249036608863203</v>
      </c>
      <c r="K81" s="153" t="s">
        <v>228</v>
      </c>
      <c r="L81" s="153">
        <f>ROWS($K$7:K81)</f>
        <v>75</v>
      </c>
      <c r="M81" s="153" t="str">
        <f t="shared" si="9"/>
        <v/>
      </c>
      <c r="N81" s="153" t="str">
        <f>IFERROR(SMALL($M$7:$M$92,ROWS($M$7:M81)),"")</f>
        <v/>
      </c>
      <c r="Q81" s="153" t="str">
        <f>IFERROR(INDEX($D$7:$I$92,$N81,COLUMNS($P$7:P81)),"")</f>
        <v/>
      </c>
      <c r="R81" s="153" t="str">
        <f>IFERROR(INDEX($D$7:$I$92,$N81,COLUMNS($P$7:Q81)),"")</f>
        <v/>
      </c>
      <c r="S81" s="153" t="str">
        <f>IFERROR(INDEX($D$7:$I$92,$N81,COLUMNS($P$7:R81)),"")</f>
        <v/>
      </c>
      <c r="AA81" s="389" t="s">
        <v>271</v>
      </c>
      <c r="AB81" s="388">
        <v>33770</v>
      </c>
      <c r="AC81" s="388">
        <v>33760</v>
      </c>
      <c r="AD81" s="388">
        <v>34035</v>
      </c>
      <c r="AE81" s="388">
        <v>34400</v>
      </c>
      <c r="AF81" s="388">
        <v>35450</v>
      </c>
      <c r="AG81" s="388">
        <v>35375</v>
      </c>
      <c r="AH81" s="388">
        <v>34565</v>
      </c>
      <c r="AI81" s="153" t="s">
        <v>228</v>
      </c>
      <c r="AJ81" s="153">
        <f>ROWS($AI$7:AI81)</f>
        <v>75</v>
      </c>
      <c r="AK81" s="153" t="str">
        <f t="shared" si="6"/>
        <v/>
      </c>
      <c r="AL81" s="153" t="str">
        <f>IFERROR(SMALL($AK$7:$AK$92,ROWS($AK$7:AK81)),"")</f>
        <v/>
      </c>
    </row>
    <row r="82" spans="3:38">
      <c r="C82" s="153" t="s">
        <v>272</v>
      </c>
      <c r="D82" s="113"/>
      <c r="E82" s="113"/>
      <c r="F82" s="113"/>
      <c r="G82" s="113"/>
      <c r="H82" s="113"/>
      <c r="I82" s="113"/>
      <c r="J82" s="113"/>
      <c r="K82" s="153" t="s">
        <v>228</v>
      </c>
      <c r="L82" s="153">
        <f>ROWS($K$7:K82)</f>
        <v>76</v>
      </c>
      <c r="M82" s="153" t="str">
        <f t="shared" si="9"/>
        <v/>
      </c>
      <c r="N82" s="153" t="str">
        <f>IFERROR(SMALL($M$7:$M$92,ROWS($M$7:M82)),"")</f>
        <v/>
      </c>
      <c r="Q82" s="153" t="str">
        <f>IFERROR(INDEX($D$7:$I$92,$N82,COLUMNS($P$7:P82)),"")</f>
        <v/>
      </c>
      <c r="R82" s="153" t="str">
        <f>IFERROR(INDEX($D$7:$I$92,$N82,COLUMNS($P$7:Q82)),"")</f>
        <v/>
      </c>
      <c r="S82" s="153" t="str">
        <f>IFERROR(INDEX($D$7:$I$92,$N82,COLUMNS($P$7:R82)),"")</f>
        <v/>
      </c>
      <c r="AA82" s="390" t="s">
        <v>272</v>
      </c>
      <c r="AH82" s="388"/>
      <c r="AI82" s="153" t="s">
        <v>228</v>
      </c>
      <c r="AJ82" s="153">
        <f>ROWS($AI$7:AI82)</f>
        <v>76</v>
      </c>
      <c r="AK82" s="153" t="str">
        <f t="shared" si="6"/>
        <v/>
      </c>
      <c r="AL82" s="153" t="str">
        <f>IFERROR(SMALL($AK$7:$AK$92,ROWS($AK$7:AK82)),"")</f>
        <v/>
      </c>
    </row>
    <row r="83" spans="3:38">
      <c r="C83" s="153" t="s">
        <v>273</v>
      </c>
      <c r="D83" s="113">
        <v>3.4307765501929481E-2</v>
      </c>
      <c r="E83" s="113">
        <v>3.4833167461107331E-2</v>
      </c>
      <c r="F83" s="113">
        <v>3.7831864093140405E-2</v>
      </c>
      <c r="G83" s="113">
        <v>3.652160735483545E-2</v>
      </c>
      <c r="H83" s="113">
        <v>3.8223215804437098E-2</v>
      </c>
      <c r="I83" s="113">
        <v>4.0062111801242237E-2</v>
      </c>
      <c r="J83" s="113">
        <f t="shared" ref="J83:J88" si="10">AH83/AH$50</f>
        <v>1.5173410404624277E-2</v>
      </c>
      <c r="K83" s="153" t="s">
        <v>228</v>
      </c>
      <c r="L83" s="153">
        <f>ROWS($K$7:K83)</f>
        <v>77</v>
      </c>
      <c r="M83" s="153" t="str">
        <f t="shared" si="9"/>
        <v/>
      </c>
      <c r="N83" s="153" t="str">
        <f>IFERROR(SMALL($M$7:$M$92,ROWS($M$7:M83)),"")</f>
        <v/>
      </c>
      <c r="Q83" s="153" t="str">
        <f>IFERROR(INDEX($D$7:$I$92,$N83,COLUMNS($P$7:P83)),"")</f>
        <v/>
      </c>
      <c r="R83" s="153" t="str">
        <f>IFERROR(INDEX($D$7:$I$92,$N83,COLUMNS($P$7:Q83)),"")</f>
        <v/>
      </c>
      <c r="S83" s="153" t="str">
        <f>IFERROR(INDEX($D$7:$I$92,$N83,COLUMNS($P$7:R83)),"")</f>
        <v/>
      </c>
      <c r="AA83" t="s">
        <v>273</v>
      </c>
      <c r="AB83" s="388">
        <v>435</v>
      </c>
      <c r="AC83" s="388">
        <v>390</v>
      </c>
      <c r="AD83" s="388">
        <v>465</v>
      </c>
      <c r="AE83" s="388">
        <v>440</v>
      </c>
      <c r="AF83" s="388">
        <v>550</v>
      </c>
      <c r="AG83" s="388">
        <v>645</v>
      </c>
      <c r="AH83" s="388">
        <v>630</v>
      </c>
      <c r="AI83" s="153" t="s">
        <v>228</v>
      </c>
      <c r="AJ83" s="153">
        <f>ROWS($AI$7:AI83)</f>
        <v>77</v>
      </c>
      <c r="AK83" s="153" t="str">
        <f t="shared" si="6"/>
        <v/>
      </c>
      <c r="AL83" s="153" t="str">
        <f>IFERROR(SMALL($AK$7:$AK$92,ROWS($AK$7:AK83)),"")</f>
        <v/>
      </c>
    </row>
    <row r="84" spans="3:38">
      <c r="C84" s="153" t="s">
        <v>274</v>
      </c>
      <c r="D84" s="113">
        <v>1.1471163503726806E-2</v>
      </c>
      <c r="E84" s="113">
        <v>1.0214237075061547E-2</v>
      </c>
      <c r="F84" s="113">
        <v>1.1925261507620345E-2</v>
      </c>
      <c r="G84" s="113">
        <v>1.1113075543656706E-2</v>
      </c>
      <c r="H84" s="113">
        <v>1.3364760770782204E-2</v>
      </c>
      <c r="I84" s="113">
        <v>1.5456282847587195E-2</v>
      </c>
      <c r="J84" s="113">
        <f t="shared" si="10"/>
        <v>4.2027938342967246E-2</v>
      </c>
      <c r="K84" s="153" t="s">
        <v>228</v>
      </c>
      <c r="L84" s="153">
        <f>ROWS($K$7:K84)</f>
        <v>78</v>
      </c>
      <c r="M84" s="153" t="str">
        <f t="shared" si="9"/>
        <v/>
      </c>
      <c r="N84" s="153" t="str">
        <f>IFERROR(SMALL($M$7:$M$92,ROWS($M$7:M84)),"")</f>
        <v/>
      </c>
      <c r="Q84" s="153" t="str">
        <f>IFERROR(INDEX($D$7:$I$92,$N84,COLUMNS($P$7:P84)),"")</f>
        <v/>
      </c>
      <c r="R84" s="153" t="str">
        <f>IFERROR(INDEX($D$7:$I$92,$N84,COLUMNS($P$7:Q84)),"")</f>
        <v/>
      </c>
      <c r="S84" s="153" t="str">
        <f>IFERROR(INDEX($D$7:$I$92,$N84,COLUMNS($P$7:R84)),"")</f>
        <v/>
      </c>
      <c r="AA84" t="s">
        <v>274</v>
      </c>
      <c r="AB84" s="388">
        <v>1300</v>
      </c>
      <c r="AC84" s="388">
        <v>1330</v>
      </c>
      <c r="AD84" s="388">
        <v>1470</v>
      </c>
      <c r="AE84" s="388">
        <v>1445</v>
      </c>
      <c r="AF84" s="388">
        <v>1575</v>
      </c>
      <c r="AG84" s="388">
        <v>1675</v>
      </c>
      <c r="AH84" s="388">
        <v>1745</v>
      </c>
      <c r="AI84" s="153" t="s">
        <v>228</v>
      </c>
      <c r="AJ84" s="153">
        <f>ROWS($AI$7:AI84)</f>
        <v>78</v>
      </c>
      <c r="AK84" s="153" t="str">
        <f t="shared" si="6"/>
        <v/>
      </c>
      <c r="AL84" s="153" t="str">
        <f>IFERROR(SMALL($AK$7:$AK$92,ROWS($AK$7:AK84)),"")</f>
        <v/>
      </c>
    </row>
    <row r="85" spans="3:38">
      <c r="C85" s="153" t="s">
        <v>275</v>
      </c>
      <c r="D85" s="113">
        <v>1.3585663688745572E-2</v>
      </c>
      <c r="E85" s="113">
        <v>1.3566602063799697E-2</v>
      </c>
      <c r="F85" s="113">
        <v>1.4546762959726541E-2</v>
      </c>
      <c r="G85" s="113">
        <v>1.5356249842143814E-2</v>
      </c>
      <c r="H85" s="113">
        <v>1.6426505965543216E-2</v>
      </c>
      <c r="I85" s="113">
        <v>1.7391304347826087E-2</v>
      </c>
      <c r="J85" s="113">
        <f t="shared" si="10"/>
        <v>1.8545279383429671E-2</v>
      </c>
      <c r="K85" s="153" t="s">
        <v>228</v>
      </c>
      <c r="L85" s="153">
        <f>ROWS($K$7:K85)</f>
        <v>79</v>
      </c>
      <c r="M85" s="153" t="str">
        <f t="shared" si="9"/>
        <v/>
      </c>
      <c r="N85" s="153" t="str">
        <f>IFERROR(SMALL($M$7:$M$92,ROWS($M$7:M85)),"")</f>
        <v/>
      </c>
      <c r="Q85" s="153" t="str">
        <f>IFERROR(INDEX($D$7:$I$92,$N85,COLUMNS($P$7:P85)),"")</f>
        <v/>
      </c>
      <c r="R85" s="153" t="str">
        <f>IFERROR(INDEX($D$7:$I$92,$N85,COLUMNS($P$7:Q85)),"")</f>
        <v/>
      </c>
      <c r="S85" s="153" t="str">
        <f>IFERROR(INDEX($D$7:$I$92,$N85,COLUMNS($P$7:R85)),"")</f>
        <v/>
      </c>
      <c r="AA85" t="s">
        <v>275</v>
      </c>
      <c r="AB85" s="388">
        <v>515</v>
      </c>
      <c r="AC85" s="388">
        <v>520</v>
      </c>
      <c r="AD85" s="388">
        <v>565</v>
      </c>
      <c r="AE85" s="388">
        <v>610</v>
      </c>
      <c r="AF85" s="388">
        <v>675</v>
      </c>
      <c r="AG85" s="388">
        <v>730</v>
      </c>
      <c r="AH85" s="388">
        <v>770</v>
      </c>
      <c r="AI85" s="153" t="s">
        <v>228</v>
      </c>
      <c r="AJ85" s="153">
        <f>ROWS($AI$7:AI85)</f>
        <v>79</v>
      </c>
      <c r="AK85" s="153" t="str">
        <f t="shared" si="6"/>
        <v/>
      </c>
      <c r="AL85" s="153" t="str">
        <f>IFERROR(SMALL($AK$7:$AK$92,ROWS($AK$7:AK85)),"")</f>
        <v/>
      </c>
    </row>
    <row r="86" spans="3:38">
      <c r="C86" s="153" t="s">
        <v>276</v>
      </c>
      <c r="D86" s="113">
        <v>5.6562879949251998E-3</v>
      </c>
      <c r="E86" s="113">
        <v>3.4833167461107328E-3</v>
      </c>
      <c r="F86" s="113">
        <v>5.011693952555964E-3</v>
      </c>
      <c r="G86" s="113">
        <v>5.076654964261359E-3</v>
      </c>
      <c r="H86" s="113">
        <v>4.6412169222170927E-3</v>
      </c>
      <c r="I86" s="113">
        <v>5.9961777353081704E-3</v>
      </c>
      <c r="J86" s="113">
        <f t="shared" si="10"/>
        <v>1.2885356454720616E-2</v>
      </c>
      <c r="K86" s="153" t="s">
        <v>228</v>
      </c>
      <c r="L86" s="153">
        <f>ROWS($K$7:K86)</f>
        <v>80</v>
      </c>
      <c r="M86" s="153" t="str">
        <f t="shared" si="9"/>
        <v/>
      </c>
      <c r="N86" s="153" t="str">
        <f>IFERROR(SMALL($M$7:$M$92,ROWS($M$7:M86)),"")</f>
        <v/>
      </c>
      <c r="Q86" s="153" t="str">
        <f>IFERROR(INDEX($D$7:$I$92,$N86,COLUMNS($P$7:P86)),"")</f>
        <v/>
      </c>
      <c r="R86" s="153" t="str">
        <f>IFERROR(INDEX($D$7:$I$92,$N86,COLUMNS($P$7:Q86)),"")</f>
        <v/>
      </c>
      <c r="S86" s="153" t="str">
        <f>IFERROR(INDEX($D$7:$I$92,$N86,COLUMNS($P$7:R86)),"")</f>
        <v/>
      </c>
      <c r="AA86" t="s">
        <v>276</v>
      </c>
      <c r="AB86" s="388">
        <v>215</v>
      </c>
      <c r="AC86" s="388">
        <v>135</v>
      </c>
      <c r="AD86" s="388">
        <v>195</v>
      </c>
      <c r="AE86" s="388">
        <v>200</v>
      </c>
      <c r="AF86" s="388">
        <v>190</v>
      </c>
      <c r="AG86" s="388">
        <v>250</v>
      </c>
      <c r="AH86" s="388">
        <v>535</v>
      </c>
      <c r="AI86" s="153" t="s">
        <v>228</v>
      </c>
      <c r="AJ86" s="153">
        <f>ROWS($AI$7:AI86)</f>
        <v>80</v>
      </c>
      <c r="AK86" s="153" t="str">
        <f t="shared" si="6"/>
        <v/>
      </c>
      <c r="AL86" s="153" t="str">
        <f>IFERROR(SMALL($AK$7:$AK$92,ROWS($AK$7:AK86)),"")</f>
        <v/>
      </c>
    </row>
    <row r="87" spans="3:38">
      <c r="C87" s="153" t="s">
        <v>277</v>
      </c>
      <c r="D87" s="113">
        <v>0.92461806840408101</v>
      </c>
      <c r="E87" s="113">
        <v>0.92740034571263952</v>
      </c>
      <c r="F87" s="113">
        <v>0.91937597985042019</v>
      </c>
      <c r="G87" s="113">
        <v>0.92114767761978122</v>
      </c>
      <c r="H87" s="113">
        <v>0.91128228804704392</v>
      </c>
      <c r="I87" s="113">
        <v>0.90723841376015291</v>
      </c>
      <c r="J87" s="113">
        <f t="shared" si="10"/>
        <v>0.904383429672447</v>
      </c>
      <c r="K87" s="153" t="s">
        <v>228</v>
      </c>
      <c r="L87" s="153">
        <f>ROWS($K$7:K87)</f>
        <v>81</v>
      </c>
      <c r="M87" s="153" t="str">
        <f t="shared" si="9"/>
        <v/>
      </c>
      <c r="N87" s="153" t="str">
        <f>IFERROR(SMALL($M$7:$M$92,ROWS($M$7:M87)),"")</f>
        <v/>
      </c>
      <c r="Q87" s="153" t="str">
        <f>IFERROR(INDEX($D$7:$I$92,$N87,COLUMNS($P$7:P87)),"")</f>
        <v/>
      </c>
      <c r="R87" s="153" t="str">
        <f>IFERROR(INDEX($D$7:$I$92,$N87,COLUMNS($P$7:Q87)),"")</f>
        <v/>
      </c>
      <c r="S87" s="153" t="str">
        <f>IFERROR(INDEX($D$7:$I$92,$N87,COLUMNS($P$7:R87)),"")</f>
        <v/>
      </c>
      <c r="AA87" t="s">
        <v>277</v>
      </c>
      <c r="AB87" s="388">
        <v>34980</v>
      </c>
      <c r="AC87" s="388">
        <v>35410</v>
      </c>
      <c r="AD87" s="388">
        <v>35770</v>
      </c>
      <c r="AE87" s="388">
        <v>36470</v>
      </c>
      <c r="AF87" s="388">
        <v>37500</v>
      </c>
      <c r="AG87" s="388">
        <v>37975</v>
      </c>
      <c r="AH87" s="388">
        <v>37550</v>
      </c>
      <c r="AI87" s="153" t="s">
        <v>228</v>
      </c>
      <c r="AJ87" s="153">
        <f>ROWS($AI$7:AI87)</f>
        <v>81</v>
      </c>
      <c r="AK87" s="153" t="str">
        <f t="shared" si="6"/>
        <v/>
      </c>
      <c r="AL87" s="153" t="str">
        <f>IFERROR(SMALL($AK$7:$AK$92,ROWS($AK$7:AK87)),"")</f>
        <v/>
      </c>
    </row>
    <row r="88" spans="3:38">
      <c r="C88" s="153" t="s">
        <v>278</v>
      </c>
      <c r="D88" s="113">
        <v>6.5020880689327057E-2</v>
      </c>
      <c r="E88" s="113">
        <v>6.2097323346079307E-2</v>
      </c>
      <c r="F88" s="113">
        <v>6.9315582513043261E-2</v>
      </c>
      <c r="G88" s="113">
        <v>6.8067587704897334E-2</v>
      </c>
      <c r="H88" s="113">
        <v>7.2655699462979617E-2</v>
      </c>
      <c r="I88" s="113">
        <v>7.8905876731963684E-2</v>
      </c>
      <c r="J88" s="113">
        <f t="shared" si="10"/>
        <v>8.261078998073218E-2</v>
      </c>
      <c r="K88" s="153" t="s">
        <v>228</v>
      </c>
      <c r="L88" s="153">
        <f>ROWS($K$7:K88)</f>
        <v>82</v>
      </c>
      <c r="M88" s="153" t="str">
        <f t="shared" si="9"/>
        <v/>
      </c>
      <c r="N88" s="153" t="str">
        <f>IFERROR(SMALL($M$7:$M$92,ROWS($M$7:M88)),"")</f>
        <v/>
      </c>
      <c r="Q88" s="153" t="str">
        <f>IFERROR(INDEX($D$7:$I$92,$N88,COLUMNS($P$7:P88)),"")</f>
        <v/>
      </c>
      <c r="R88" s="153" t="str">
        <f>IFERROR(INDEX($D$7:$I$92,$N88,COLUMNS($P$7:Q88)),"")</f>
        <v/>
      </c>
      <c r="S88" s="153" t="str">
        <f>IFERROR(INDEX($D$7:$I$92,$N88,COLUMNS($P$7:R88)),"")</f>
        <v/>
      </c>
      <c r="AA88" t="s">
        <v>278</v>
      </c>
      <c r="AB88" s="388">
        <v>2460</v>
      </c>
      <c r="AC88" s="388">
        <v>2370</v>
      </c>
      <c r="AD88" s="388">
        <v>2695</v>
      </c>
      <c r="AE88" s="388">
        <v>2695</v>
      </c>
      <c r="AF88" s="388">
        <v>2990</v>
      </c>
      <c r="AG88" s="388">
        <v>3305</v>
      </c>
      <c r="AH88" s="388">
        <v>3430</v>
      </c>
      <c r="AI88" s="153" t="s">
        <v>228</v>
      </c>
      <c r="AJ88" s="153">
        <f>ROWS($AI$7:AI88)</f>
        <v>82</v>
      </c>
      <c r="AK88" s="153" t="str">
        <f t="shared" si="6"/>
        <v/>
      </c>
      <c r="AL88" s="153" t="str">
        <f>IFERROR(SMALL($AK$7:$AK$92,ROWS($AK$7:AK88)),"")</f>
        <v/>
      </c>
    </row>
    <row r="89" spans="3:38">
      <c r="C89" s="153" t="s">
        <v>279</v>
      </c>
      <c r="D89" s="113"/>
      <c r="E89" s="113"/>
      <c r="F89" s="113"/>
      <c r="G89" s="113"/>
      <c r="H89" s="113"/>
      <c r="I89" s="113"/>
      <c r="J89" s="113"/>
      <c r="K89" s="153" t="s">
        <v>228</v>
      </c>
      <c r="L89" s="153">
        <f>ROWS($K$7:K89)</f>
        <v>83</v>
      </c>
      <c r="M89" s="153" t="str">
        <f t="shared" si="9"/>
        <v/>
      </c>
      <c r="N89" s="153" t="str">
        <f>IFERROR(SMALL($M$7:$M$92,ROWS($M$7:M89)),"")</f>
        <v/>
      </c>
      <c r="Q89" s="153" t="str">
        <f>IFERROR(INDEX($D$7:$I$92,$N89,COLUMNS($P$7:P89)),"")</f>
        <v/>
      </c>
      <c r="R89" s="153" t="str">
        <f>IFERROR(INDEX($D$7:$I$92,$N89,COLUMNS($P$7:Q89)),"")</f>
        <v/>
      </c>
      <c r="S89" s="153" t="str">
        <f>IFERROR(INDEX($D$7:$I$92,$N89,COLUMNS($P$7:R89)),"")</f>
        <v/>
      </c>
      <c r="AA89" t="s">
        <v>279</v>
      </c>
      <c r="AB89" s="388"/>
      <c r="AC89" s="388"/>
      <c r="AD89" s="388"/>
      <c r="AE89" s="388"/>
      <c r="AF89" s="388"/>
      <c r="AG89" s="388"/>
      <c r="AH89" s="388"/>
      <c r="AI89" s="153" t="s">
        <v>228</v>
      </c>
      <c r="AJ89" s="153">
        <f>ROWS($AI$7:AI89)</f>
        <v>83</v>
      </c>
      <c r="AK89" s="153" t="str">
        <f t="shared" si="6"/>
        <v/>
      </c>
      <c r="AL89" s="153" t="str">
        <f>IFERROR(SMALL($AK$7:$AK$92,ROWS($AK$7:AK89)),"")</f>
        <v/>
      </c>
    </row>
    <row r="90" spans="3:38">
      <c r="C90" s="153" t="s">
        <v>282</v>
      </c>
      <c r="D90" s="113"/>
      <c r="E90" s="113"/>
      <c r="F90" s="113"/>
      <c r="G90" s="113"/>
      <c r="H90" s="113"/>
      <c r="I90" s="113"/>
      <c r="J90" s="113"/>
      <c r="K90" s="153" t="s">
        <v>228</v>
      </c>
      <c r="L90" s="153">
        <f>ROWS($K$7:K90)</f>
        <v>84</v>
      </c>
      <c r="M90" s="153" t="str">
        <f t="shared" si="9"/>
        <v/>
      </c>
      <c r="N90" s="153" t="str">
        <f>IFERROR(SMALL($M$7:$M$92,ROWS($M$7:M90)),"")</f>
        <v/>
      </c>
      <c r="Q90" s="153" t="str">
        <f>IFERROR(INDEX($D$7:$I$92,$N90,COLUMNS($P$7:P90)),"")</f>
        <v/>
      </c>
      <c r="R90" s="153" t="str">
        <f>IFERROR(INDEX($D$7:$I$92,$N90,COLUMNS($P$7:Q90)),"")</f>
        <v/>
      </c>
      <c r="S90" s="153" t="str">
        <f>IFERROR(INDEX($D$7:$I$92,$N90,COLUMNS($P$7:R90)),"")</f>
        <v/>
      </c>
      <c r="AA90" s="390" t="s">
        <v>282</v>
      </c>
      <c r="AB90" s="388"/>
      <c r="AC90" s="388"/>
      <c r="AD90" s="388"/>
      <c r="AE90" s="388"/>
      <c r="AF90" s="388"/>
      <c r="AG90" s="388"/>
      <c r="AH90" s="388"/>
      <c r="AI90" s="153" t="s">
        <v>228</v>
      </c>
      <c r="AJ90" s="153">
        <f>ROWS($AI$7:AI90)</f>
        <v>84</v>
      </c>
      <c r="AK90" s="153" t="str">
        <f t="shared" si="6"/>
        <v/>
      </c>
      <c r="AL90" s="153" t="str">
        <f>IFERROR(SMALL($AK$7:$AK$92,ROWS($AK$7:AK90)),"")</f>
        <v/>
      </c>
    </row>
    <row r="91" spans="3:38">
      <c r="C91" s="153" t="s">
        <v>283</v>
      </c>
      <c r="D91" s="113">
        <v>5.4712692287360578E-3</v>
      </c>
      <c r="E91" s="113">
        <v>6.2856843538840294E-3</v>
      </c>
      <c r="F91" s="113">
        <v>5.9369297591816807E-3</v>
      </c>
      <c r="G91" s="113">
        <v>6.6931023160659714E-3</v>
      </c>
      <c r="H91" s="113">
        <v>8.6749447184895391E-3</v>
      </c>
      <c r="I91" s="113">
        <v>1.0463449593884377E-2</v>
      </c>
      <c r="J91" s="113">
        <f>AH91/AH$50</f>
        <v>1.1440269749518304E-2</v>
      </c>
      <c r="K91" s="153" t="s">
        <v>228</v>
      </c>
      <c r="L91" s="153">
        <f>ROWS($K$7:K91)</f>
        <v>85</v>
      </c>
      <c r="M91" s="153" t="str">
        <f t="shared" si="9"/>
        <v/>
      </c>
      <c r="N91" s="153" t="str">
        <f>IFERROR(SMALL($M$7:$M$92,ROWS($M$7:M91)),"")</f>
        <v/>
      </c>
      <c r="Q91" s="153" t="str">
        <f>IFERROR(INDEX($D$7:$I$92,$N91,COLUMNS($P$7:P91)),"")</f>
        <v/>
      </c>
      <c r="R91" s="153" t="str">
        <f>IFERROR(INDEX($D$7:$I$92,$N91,COLUMNS($P$7:Q91)),"")</f>
        <v/>
      </c>
      <c r="S91" s="153" t="str">
        <f>IFERROR(INDEX($D$7:$I$92,$N91,COLUMNS($P$7:R91)),"")</f>
        <v/>
      </c>
      <c r="AA91" s="389" t="s">
        <v>283</v>
      </c>
      <c r="AB91" s="388">
        <v>205</v>
      </c>
      <c r="AC91" s="388">
        <v>240</v>
      </c>
      <c r="AD91" s="388">
        <v>230</v>
      </c>
      <c r="AE91" s="388">
        <v>265</v>
      </c>
      <c r="AF91" s="388">
        <v>355</v>
      </c>
      <c r="AG91" s="388">
        <v>440</v>
      </c>
      <c r="AH91" s="388">
        <v>475</v>
      </c>
      <c r="AI91" s="153" t="s">
        <v>228</v>
      </c>
      <c r="AJ91" s="153">
        <f>ROWS($AI$7:AI91)</f>
        <v>85</v>
      </c>
      <c r="AK91" s="153" t="str">
        <f t="shared" si="6"/>
        <v/>
      </c>
      <c r="AL91" s="153" t="str">
        <f>IFERROR(SMALL($AK$7:$AK$92,ROWS($AK$7:AK91)),"")</f>
        <v/>
      </c>
    </row>
    <row r="92" spans="3:38">
      <c r="C92" s="153" t="s">
        <v>284</v>
      </c>
      <c r="D92" s="113">
        <v>0.99452873077126391</v>
      </c>
      <c r="E92" s="113">
        <v>0.99371431564611601</v>
      </c>
      <c r="F92" s="113">
        <v>0.9940630702408183</v>
      </c>
      <c r="G92" s="113">
        <v>0.99330689768393399</v>
      </c>
      <c r="H92" s="113">
        <v>0.99132505528151049</v>
      </c>
      <c r="I92" s="113">
        <v>0.98953655040611566</v>
      </c>
      <c r="J92" s="113">
        <f>AH92/AH$50</f>
        <v>0.98855973025048172</v>
      </c>
      <c r="K92" s="153" t="s">
        <v>228</v>
      </c>
      <c r="L92" s="153">
        <f>ROWS($K$7:K92)</f>
        <v>86</v>
      </c>
      <c r="M92" s="153" t="str">
        <f t="shared" si="9"/>
        <v/>
      </c>
      <c r="N92" s="153" t="str">
        <f>IFERROR(SMALL($M$7:$M$92,ROWS($M$7:M92)),"")</f>
        <v/>
      </c>
      <c r="Q92" s="153" t="str">
        <f>IFERROR(INDEX($D$7:$I$92,$N92,COLUMNS($P$7:P92)),"")</f>
        <v/>
      </c>
      <c r="R92" s="153" t="str">
        <f>IFERROR(INDEX($D$7:$I$92,$N92,COLUMNS($P$7:Q92)),"")</f>
        <v/>
      </c>
      <c r="S92" s="153" t="str">
        <f>IFERROR(INDEX($D$7:$I$92,$N92,COLUMNS($P$7:R92)),"")</f>
        <v/>
      </c>
      <c r="AA92" s="389" t="s">
        <v>284</v>
      </c>
      <c r="AB92" s="388">
        <v>37625</v>
      </c>
      <c r="AC92" s="388">
        <v>37940</v>
      </c>
      <c r="AD92" s="388">
        <v>38680</v>
      </c>
      <c r="AE92" s="388">
        <v>39330</v>
      </c>
      <c r="AF92" s="388">
        <v>40795</v>
      </c>
      <c r="AG92" s="388">
        <v>41420</v>
      </c>
      <c r="AH92" s="388">
        <v>41045</v>
      </c>
      <c r="AI92" s="153" t="s">
        <v>228</v>
      </c>
      <c r="AJ92" s="153">
        <f>ROWS($AI$7:AI92)</f>
        <v>86</v>
      </c>
      <c r="AK92" s="153" t="str">
        <f t="shared" si="6"/>
        <v/>
      </c>
      <c r="AL92" s="153" t="str">
        <f>IFERROR(SMALL($AK$7:$AK$92,ROWS($AK$7:AK92)),"")</f>
        <v/>
      </c>
    </row>
  </sheetData>
  <sheetProtection algorithmName="SHA-512" hashValue="0caO7sm5LlcP7AbakcfJTxKgi98BsHfl+pMXjnmRmufzG7ikz2VarWbiJhBiw0xjvOjasramRNvxg3ISv0/XtA==" saltValue="dF5978asEobL25aCieC2nQ==" spinCount="100000" sheet="1" insertHyperlinks="0"/>
  <mergeCells count="2">
    <mergeCell ref="P1:AU1"/>
    <mergeCell ref="P3:U3"/>
  </mergeCells>
  <dataValidations count="1">
    <dataValidation type="list" allowBlank="1" showInputMessage="1" showErrorMessage="1" sqref="Q4" xr:uid="{00000000-0002-0000-0500-000000000000}">
      <formula1>$A$7:$A$8</formula1>
    </dataValidation>
  </dataValidation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50"/>
  </sheetPr>
  <dimension ref="A1:BB153"/>
  <sheetViews>
    <sheetView topLeftCell="AG1" zoomScale="85" zoomScaleNormal="85" workbookViewId="0">
      <selection activeCell="AS14" sqref="AS14"/>
    </sheetView>
  </sheetViews>
  <sheetFormatPr defaultColWidth="0" defaultRowHeight="14.45" zeroHeight="1"/>
  <cols>
    <col min="1" max="32" width="9.28515625" style="153" hidden="1" customWidth="1"/>
    <col min="33" max="35" width="9.28515625" style="153" customWidth="1"/>
    <col min="36" max="36" width="20.7109375" style="153" bestFit="1" customWidth="1"/>
    <col min="37" max="37" width="14" style="153" bestFit="1" customWidth="1"/>
    <col min="38" max="38" width="9.7109375" style="153" bestFit="1" customWidth="1"/>
    <col min="39" max="41" width="10.28515625" style="153" bestFit="1" customWidth="1"/>
    <col min="42" max="42" width="11.28515625" style="153" bestFit="1" customWidth="1"/>
    <col min="43" max="45" width="9.28515625" style="153" customWidth="1"/>
    <col min="46" max="46" width="20.7109375" style="153" bestFit="1" customWidth="1"/>
    <col min="47" max="47" width="14" style="153" bestFit="1" customWidth="1"/>
    <col min="48" max="48" width="9.7109375" style="153" bestFit="1" customWidth="1"/>
    <col min="49" max="51" width="10.28515625" style="153" bestFit="1" customWidth="1"/>
    <col min="52" max="52" width="11.28515625" style="153" bestFit="1" customWidth="1"/>
    <col min="53" max="53" width="9.28515625" style="153" customWidth="1"/>
    <col min="54" max="54" width="9.28515625" style="153" hidden="1" customWidth="1"/>
    <col min="55" max="16384" width="8.85546875" style="153" hidden="1"/>
  </cols>
  <sheetData>
    <row r="1" spans="1:52">
      <c r="AI1" s="220" t="s">
        <v>26</v>
      </c>
    </row>
    <row r="2" spans="1:52">
      <c r="AI2" s="220"/>
    </row>
    <row r="3" spans="1:52">
      <c r="AI3" s="221" t="s">
        <v>291</v>
      </c>
    </row>
    <row r="4" spans="1:52">
      <c r="AI4" s="758" t="s">
        <v>292</v>
      </c>
      <c r="AJ4" s="758"/>
      <c r="AK4" s="758"/>
      <c r="AL4" s="758"/>
      <c r="AM4" s="222" t="s">
        <v>222</v>
      </c>
    </row>
    <row r="5" spans="1:52"/>
    <row r="6" spans="1:52">
      <c r="A6" s="153" t="s">
        <v>222</v>
      </c>
    </row>
    <row r="7" spans="1:52" ht="15" thickBot="1">
      <c r="A7" s="153" t="s">
        <v>228</v>
      </c>
    </row>
    <row r="8" spans="1:52">
      <c r="AI8" s="759" t="s">
        <v>293</v>
      </c>
      <c r="AJ8" s="760"/>
      <c r="AK8" s="223" t="s">
        <v>294</v>
      </c>
      <c r="AL8" s="223" t="s">
        <v>295</v>
      </c>
      <c r="AM8" s="223" t="s">
        <v>231</v>
      </c>
      <c r="AN8" s="223" t="s">
        <v>232</v>
      </c>
      <c r="AO8" s="223" t="s">
        <v>233</v>
      </c>
      <c r="AP8" s="224" t="s">
        <v>234</v>
      </c>
      <c r="AS8" s="761" t="s">
        <v>293</v>
      </c>
      <c r="AT8" s="762"/>
      <c r="AU8" s="375" t="s">
        <v>294</v>
      </c>
      <c r="AV8" s="375" t="s">
        <v>295</v>
      </c>
      <c r="AW8" s="375" t="s">
        <v>231</v>
      </c>
      <c r="AX8" s="375" t="s">
        <v>232</v>
      </c>
      <c r="AY8" s="375" t="s">
        <v>233</v>
      </c>
      <c r="AZ8" s="376" t="s">
        <v>234</v>
      </c>
    </row>
    <row r="9" spans="1:52" ht="15" customHeight="1">
      <c r="E9" s="153" t="s">
        <v>295</v>
      </c>
      <c r="F9" s="153" t="s">
        <v>231</v>
      </c>
      <c r="G9" s="153" t="s">
        <v>232</v>
      </c>
      <c r="H9" s="153" t="s">
        <v>233</v>
      </c>
      <c r="I9" s="153" t="s">
        <v>234</v>
      </c>
      <c r="J9" s="153" t="s">
        <v>296</v>
      </c>
      <c r="K9" s="153" t="s">
        <v>225</v>
      </c>
      <c r="L9" s="153" t="s">
        <v>226</v>
      </c>
      <c r="M9" s="153" t="s">
        <v>227</v>
      </c>
      <c r="R9" s="153" t="s">
        <v>295</v>
      </c>
      <c r="S9" s="153" t="s">
        <v>231</v>
      </c>
      <c r="T9" s="153" t="s">
        <v>232</v>
      </c>
      <c r="U9" s="153" t="s">
        <v>233</v>
      </c>
      <c r="V9" s="153" t="s">
        <v>234</v>
      </c>
      <c r="W9" s="153" t="s">
        <v>285</v>
      </c>
      <c r="X9" s="153" t="s">
        <v>211</v>
      </c>
      <c r="Y9" s="153" t="s">
        <v>297</v>
      </c>
      <c r="Z9" s="153" t="s">
        <v>296</v>
      </c>
      <c r="AA9" s="153" t="s">
        <v>225</v>
      </c>
      <c r="AB9" s="153" t="s">
        <v>226</v>
      </c>
      <c r="AC9" s="153" t="s">
        <v>227</v>
      </c>
      <c r="AI9" s="459" t="s">
        <v>298</v>
      </c>
      <c r="AJ9" s="459" t="str">
        <f>C10</f>
        <v>Male</v>
      </c>
      <c r="AK9" s="460" t="s">
        <v>89</v>
      </c>
      <c r="AL9" s="461">
        <f>INDEX($E$10:$I$149,$M10,COLUMNS(AL9:$AL9))</f>
        <v>0.12523672293124744</v>
      </c>
      <c r="AM9" s="461">
        <f>INDEX($E$10:$I$149,$M10,COLUMNS($AL9:AM9))</f>
        <v>0.14779744750926307</v>
      </c>
      <c r="AN9" s="461">
        <f>INDEX($E$10:$I$149,$M10,COLUMNS($AL9:AN9))</f>
        <v>0.18427336352408399</v>
      </c>
      <c r="AO9" s="461">
        <f>INDEX($E$10:$I$149,$M10,COLUMNS($AL9:AO9))</f>
        <v>0.2276657060518732</v>
      </c>
      <c r="AP9" s="461">
        <f>INDEX($E$10:$I$149,$M10,COLUMNS($AL9:AP9))</f>
        <v>0.3150267599835323</v>
      </c>
      <c r="AQ9" s="114"/>
      <c r="AS9" s="459" t="s">
        <v>298</v>
      </c>
      <c r="AT9" s="459" t="s">
        <v>239</v>
      </c>
      <c r="AU9" s="460" t="s">
        <v>89</v>
      </c>
      <c r="AV9" s="469">
        <f>INDEX($R$10:$Y$140,$AC10,COLUMNS($AR9:AR9))</f>
        <v>1520</v>
      </c>
      <c r="AW9" s="469">
        <f>INDEX($R$10:$Y$140,$AC10,COLUMNS($AR9:AS9))</f>
        <v>1795</v>
      </c>
      <c r="AX9" s="469">
        <f>INDEX($R$10:$Y$140,$AC10,COLUMNS($AR9:AT9))</f>
        <v>2240</v>
      </c>
      <c r="AY9" s="469">
        <f>INDEX($R$10:$Y$140,$AC10,COLUMNS($AR9:AU9))</f>
        <v>2765</v>
      </c>
      <c r="AZ9" s="469">
        <f>INDEX($R$10:$Y$140,$AC10,COLUMNS($AR9:AV9))</f>
        <v>3825</v>
      </c>
    </row>
    <row r="10" spans="1:52">
      <c r="B10" s="153" t="s">
        <v>298</v>
      </c>
      <c r="C10" s="153" t="s">
        <v>239</v>
      </c>
      <c r="D10" s="153" t="s">
        <v>89</v>
      </c>
      <c r="E10" s="153">
        <v>0.12523672293124744</v>
      </c>
      <c r="F10" s="153">
        <v>0.14779744750926307</v>
      </c>
      <c r="G10" s="153">
        <v>0.18427336352408399</v>
      </c>
      <c r="H10" s="153">
        <v>0.2276657060518732</v>
      </c>
      <c r="I10" s="153">
        <v>0.3150267599835323</v>
      </c>
      <c r="J10" s="153" t="s">
        <v>222</v>
      </c>
      <c r="K10" s="153">
        <f>ROWS($J$10:J10)</f>
        <v>1</v>
      </c>
      <c r="L10" s="153">
        <f>IF($AM$4=J10,K10,"")</f>
        <v>1</v>
      </c>
      <c r="M10" s="153">
        <f>IFERROR(SMALL($L$10:$L$149,ROWS(L$10:L10)),"")</f>
        <v>1</v>
      </c>
      <c r="O10" s="153" t="s">
        <v>298</v>
      </c>
      <c r="P10" s="153" t="s">
        <v>239</v>
      </c>
      <c r="Q10" s="153" t="s">
        <v>89</v>
      </c>
      <c r="R10" s="153">
        <v>1520</v>
      </c>
      <c r="S10" s="153">
        <v>1795</v>
      </c>
      <c r="T10" s="153">
        <v>2240</v>
      </c>
      <c r="U10" s="153">
        <v>2765</v>
      </c>
      <c r="V10" s="153">
        <v>3825</v>
      </c>
      <c r="W10" s="153">
        <v>45</v>
      </c>
      <c r="X10" s="153">
        <v>12190</v>
      </c>
      <c r="Y10" s="153">
        <v>12145</v>
      </c>
      <c r="Z10" s="153" t="s">
        <v>222</v>
      </c>
      <c r="AA10" s="153">
        <f>ROWS($J$10:Z10)</f>
        <v>1</v>
      </c>
      <c r="AB10" s="153">
        <f t="shared" ref="AB10" si="0">IF($AM$4=Z10,AA10,"")</f>
        <v>1</v>
      </c>
      <c r="AC10" s="153">
        <f>IFERROR(SMALL($AB$10:$AB$153,ROWS(AB$10:AB10)),"")</f>
        <v>1</v>
      </c>
      <c r="AI10" s="462"/>
      <c r="AJ10" s="463"/>
      <c r="AK10" s="464" t="s">
        <v>90</v>
      </c>
      <c r="AL10" s="465">
        <f>INDEX($E$10:$I$149,$M11,COLUMNS(AL10:$AL10))</f>
        <v>0.12965747702589808</v>
      </c>
      <c r="AM10" s="465">
        <f>INDEX($E$10:$I$149,$M11,COLUMNS($AL10:AM10))</f>
        <v>0.15229741019214704</v>
      </c>
      <c r="AN10" s="465">
        <f>INDEX($E$10:$I$149,$M11,COLUMNS($AL10:AN10))</f>
        <v>0.18053467000835421</v>
      </c>
      <c r="AO10" s="465">
        <f>INDEX($E$10:$I$149,$M11,COLUMNS($AL10:AO10))</f>
        <v>0.22497911445279867</v>
      </c>
      <c r="AP10" s="465">
        <f>INDEX($E$10:$I$149,$M11,COLUMNS($AL10:AP10))</f>
        <v>0.31253132832080199</v>
      </c>
      <c r="AQ10" s="114"/>
      <c r="AS10" s="463"/>
      <c r="AT10" s="463"/>
      <c r="AU10" s="464" t="s">
        <v>90</v>
      </c>
      <c r="AV10" s="694">
        <f>INDEX($R$10:$Y$140,$AC11,COLUMNS($AR10:AR10))</f>
        <v>1550</v>
      </c>
      <c r="AW10" s="694">
        <f>INDEX($R$10:$Y$140,$AC11,COLUMNS($AR10:AS10))</f>
        <v>1825</v>
      </c>
      <c r="AX10" s="694">
        <f>INDEX($R$10:$Y$140,$AC11,COLUMNS($AR10:AT10))</f>
        <v>2160</v>
      </c>
      <c r="AY10" s="694">
        <f>INDEX($R$10:$Y$140,$AC11,COLUMNS($AR10:AU10))</f>
        <v>2695</v>
      </c>
      <c r="AZ10" s="694">
        <f>INDEX($R$10:$Y$140,$AC11,COLUMNS($AR10:AV10))</f>
        <v>3740</v>
      </c>
    </row>
    <row r="11" spans="1:52">
      <c r="D11" s="153" t="s">
        <v>90</v>
      </c>
      <c r="E11" s="153">
        <v>0.12965747702589808</v>
      </c>
      <c r="F11" s="153">
        <v>0.15229741019214704</v>
      </c>
      <c r="G11" s="153">
        <v>0.18053467000835421</v>
      </c>
      <c r="H11" s="153">
        <v>0.22497911445279867</v>
      </c>
      <c r="I11" s="153">
        <v>0.31253132832080199</v>
      </c>
      <c r="J11" s="153" t="s">
        <v>222</v>
      </c>
      <c r="K11" s="153">
        <f>ROWS($J$10:J11)</f>
        <v>2</v>
      </c>
      <c r="L11" s="153">
        <f t="shared" ref="L11:L74" si="1">IF($AM$4=J11,K11,"")</f>
        <v>2</v>
      </c>
      <c r="M11" s="153">
        <f>IFERROR(SMALL($L$10:$L$149,ROWS(L$10:L11)),"")</f>
        <v>2</v>
      </c>
      <c r="Q11" s="153" t="s">
        <v>90</v>
      </c>
      <c r="R11" s="153">
        <v>1550</v>
      </c>
      <c r="S11" s="153">
        <v>1825</v>
      </c>
      <c r="T11" s="153">
        <v>2160</v>
      </c>
      <c r="U11" s="153">
        <v>2695</v>
      </c>
      <c r="V11" s="153">
        <v>3740</v>
      </c>
      <c r="W11" s="153">
        <v>75</v>
      </c>
      <c r="X11" s="153">
        <v>12045</v>
      </c>
      <c r="Y11" s="153">
        <v>11970</v>
      </c>
      <c r="Z11" s="153" t="s">
        <v>222</v>
      </c>
      <c r="AA11" s="153">
        <f>ROWS($J$10:Z11)</f>
        <v>2</v>
      </c>
      <c r="AB11" s="153">
        <f t="shared" ref="AB11:AB74" si="2">IF($AM$4=Z11,AA11,"")</f>
        <v>2</v>
      </c>
      <c r="AC11" s="153">
        <f>IFERROR(SMALL($AB$10:$AB$153,ROWS(AB$10:AB11)),"")</f>
        <v>2</v>
      </c>
      <c r="AI11" s="462"/>
      <c r="AJ11" s="463"/>
      <c r="AK11" s="464" t="s">
        <v>91</v>
      </c>
      <c r="AL11" s="465">
        <f>INDEX($E$10:$I$149,$M12,COLUMNS(AL11:$AL11))</f>
        <v>0.13044210526315789</v>
      </c>
      <c r="AM11" s="465">
        <f>INDEX($E$10:$I$149,$M12,COLUMNS($AL11:AM11))</f>
        <v>0.14357894736842106</v>
      </c>
      <c r="AN11" s="465">
        <f>INDEX($E$10:$I$149,$M12,COLUMNS($AL11:AN11))</f>
        <v>0.18240000000000001</v>
      </c>
      <c r="AO11" s="465">
        <f>INDEX($E$10:$I$149,$M12,COLUMNS($AL11:AO11))</f>
        <v>0.23275789473684211</v>
      </c>
      <c r="AP11" s="465">
        <f>INDEX($E$10:$I$149,$M12,COLUMNS($AL11:AP11))</f>
        <v>0.31082105263157894</v>
      </c>
      <c r="AQ11" s="114"/>
      <c r="AS11" s="463"/>
      <c r="AT11" s="463"/>
      <c r="AU11" s="464" t="s">
        <v>91</v>
      </c>
      <c r="AV11" s="694">
        <f>INDEX($R$10:$Y$140,$AC12,COLUMNS($AR11:AR11))</f>
        <v>1550</v>
      </c>
      <c r="AW11" s="694">
        <f>INDEX($R$10:$Y$140,$AC12,COLUMNS($AR11:AS11))</f>
        <v>1705</v>
      </c>
      <c r="AX11" s="694">
        <f>INDEX($R$10:$Y$140,$AC12,COLUMNS($AR11:AT11))</f>
        <v>2165</v>
      </c>
      <c r="AY11" s="694">
        <f>INDEX($R$10:$Y$140,$AC12,COLUMNS($AR11:AU11))</f>
        <v>2765</v>
      </c>
      <c r="AZ11" s="694">
        <f>INDEX($R$10:$Y$140,$AC12,COLUMNS($AR11:AV11))</f>
        <v>3690</v>
      </c>
    </row>
    <row r="12" spans="1:52">
      <c r="D12" s="153" t="s">
        <v>91</v>
      </c>
      <c r="E12" s="153">
        <v>0.13044210526315789</v>
      </c>
      <c r="F12" s="153">
        <v>0.14357894736842106</v>
      </c>
      <c r="G12" s="153">
        <v>0.18240000000000001</v>
      </c>
      <c r="H12" s="153">
        <v>0.23275789473684211</v>
      </c>
      <c r="I12" s="153">
        <v>0.31082105263157894</v>
      </c>
      <c r="J12" s="153" t="s">
        <v>222</v>
      </c>
      <c r="K12" s="153">
        <f>ROWS($J$10:J12)</f>
        <v>3</v>
      </c>
      <c r="L12" s="153">
        <f t="shared" si="1"/>
        <v>3</v>
      </c>
      <c r="M12" s="153">
        <f>IFERROR(SMALL($L$10:$L$149,ROWS(L$10:L12)),"")</f>
        <v>3</v>
      </c>
      <c r="Q12" s="153" t="s">
        <v>91</v>
      </c>
      <c r="R12" s="153">
        <v>1550</v>
      </c>
      <c r="S12" s="153">
        <v>1705</v>
      </c>
      <c r="T12" s="153">
        <v>2165</v>
      </c>
      <c r="U12" s="153">
        <v>2765</v>
      </c>
      <c r="V12" s="153">
        <v>3690</v>
      </c>
      <c r="W12" s="153">
        <v>115</v>
      </c>
      <c r="X12" s="153">
        <v>11990</v>
      </c>
      <c r="Y12" s="153">
        <v>11875</v>
      </c>
      <c r="Z12" s="153" t="s">
        <v>222</v>
      </c>
      <c r="AA12" s="153">
        <f>ROWS($J$10:Z12)</f>
        <v>3</v>
      </c>
      <c r="AB12" s="153">
        <f t="shared" si="2"/>
        <v>3</v>
      </c>
      <c r="AC12" s="153">
        <f>IFERROR(SMALL($AB$10:$AB$153,ROWS(AB$10:AB12)),"")</f>
        <v>3</v>
      </c>
      <c r="AI12" s="462"/>
      <c r="AJ12" s="463"/>
      <c r="AK12" s="464" t="s">
        <v>92</v>
      </c>
      <c r="AL12" s="465">
        <f>INDEX($E$10:$I$149,$M13,COLUMNS(AL12:$AL12))</f>
        <v>0.12597704972559454</v>
      </c>
      <c r="AM12" s="465">
        <f>INDEX($E$10:$I$149,$M13,COLUMNS($AL12:AM12))</f>
        <v>0.14593381007816397</v>
      </c>
      <c r="AN12" s="465">
        <f>INDEX($E$10:$I$149,$M13,COLUMNS($AL12:AN12))</f>
        <v>0.17911192416431065</v>
      </c>
      <c r="AO12" s="465">
        <f>INDEX($E$10:$I$149,$M13,COLUMNS($AL12:AO12))</f>
        <v>0.22966905039081989</v>
      </c>
      <c r="AP12" s="465">
        <f>INDEX($E$10:$I$149,$M13,COLUMNS($AL12:AP12))</f>
        <v>0.31930816564111092</v>
      </c>
      <c r="AQ12" s="114"/>
      <c r="AS12" s="463"/>
      <c r="AT12" s="463"/>
      <c r="AU12" s="464" t="s">
        <v>92</v>
      </c>
      <c r="AV12" s="694">
        <f>INDEX($R$10:$Y$140,$AC13,COLUMNS($AR12:AR12))</f>
        <v>1515</v>
      </c>
      <c r="AW12" s="694">
        <f>INDEX($R$10:$Y$140,$AC13,COLUMNS($AR12:AS12))</f>
        <v>1755</v>
      </c>
      <c r="AX12" s="694">
        <f>INDEX($R$10:$Y$140,$AC13,COLUMNS($AR12:AT12))</f>
        <v>2155</v>
      </c>
      <c r="AY12" s="694">
        <f>INDEX($R$10:$Y$140,$AC13,COLUMNS($AR12:AU12))</f>
        <v>2760</v>
      </c>
      <c r="AZ12" s="694">
        <f>INDEX($R$10:$Y$140,$AC13,COLUMNS($AR12:AV12))</f>
        <v>3840</v>
      </c>
    </row>
    <row r="13" spans="1:52">
      <c r="D13" s="153" t="s">
        <v>92</v>
      </c>
      <c r="E13" s="153">
        <v>0.12597704972559454</v>
      </c>
      <c r="F13" s="153">
        <v>0.14593381007816397</v>
      </c>
      <c r="G13" s="153">
        <v>0.17911192416431065</v>
      </c>
      <c r="H13" s="153">
        <v>0.22966905039081989</v>
      </c>
      <c r="I13" s="153">
        <v>0.31930816564111092</v>
      </c>
      <c r="J13" s="153" t="s">
        <v>222</v>
      </c>
      <c r="K13" s="153">
        <f>ROWS($J$10:J13)</f>
        <v>4</v>
      </c>
      <c r="L13" s="153">
        <f t="shared" si="1"/>
        <v>4</v>
      </c>
      <c r="M13" s="153">
        <f>IFERROR(SMALL($L$10:$L$149,ROWS(L$10:L13)),"")</f>
        <v>4</v>
      </c>
      <c r="Q13" s="153" t="s">
        <v>92</v>
      </c>
      <c r="R13" s="153">
        <v>1515</v>
      </c>
      <c r="S13" s="153">
        <v>1755</v>
      </c>
      <c r="T13" s="153">
        <v>2155</v>
      </c>
      <c r="U13" s="153">
        <v>2760</v>
      </c>
      <c r="V13" s="153">
        <v>3840</v>
      </c>
      <c r="W13" s="153">
        <v>70</v>
      </c>
      <c r="X13" s="153">
        <v>12095</v>
      </c>
      <c r="Y13" s="153">
        <v>12025</v>
      </c>
      <c r="Z13" s="153" t="s">
        <v>222</v>
      </c>
      <c r="AA13" s="153">
        <f>ROWS($J$10:Z13)</f>
        <v>4</v>
      </c>
      <c r="AB13" s="153">
        <f t="shared" si="2"/>
        <v>4</v>
      </c>
      <c r="AC13" s="153">
        <f>IFERROR(SMALL($AB$10:$AB$153,ROWS(AB$10:AB13)),"")</f>
        <v>4</v>
      </c>
      <c r="AI13" s="462"/>
      <c r="AJ13" s="463"/>
      <c r="AK13" s="464" t="s">
        <v>93</v>
      </c>
      <c r="AL13" s="465">
        <f>INDEX($E$10:$I$149,$M14,COLUMNS(AL13:$AL13))</f>
        <v>0.14281032363785334</v>
      </c>
      <c r="AM13" s="465">
        <f>INDEX($E$10:$I$149,$M14,COLUMNS($AL13:AM13))</f>
        <v>0.15239655878738223</v>
      </c>
      <c r="AN13" s="465">
        <f>INDEX($E$10:$I$149,$M14,COLUMNS($AL13:AN13))</f>
        <v>0.17132322818517001</v>
      </c>
      <c r="AO13" s="465">
        <f>INDEX($E$10:$I$149,$M14,COLUMNS($AL13:AO13))</f>
        <v>0.22294141745186399</v>
      </c>
      <c r="AP13" s="465">
        <f>INDEX($E$10:$I$149,$M14,COLUMNS($AL13:AP13))</f>
        <v>0.31052847193773042</v>
      </c>
      <c r="AQ13" s="114"/>
      <c r="AS13" s="463"/>
      <c r="AT13" s="463"/>
      <c r="AU13" s="464" t="s">
        <v>93</v>
      </c>
      <c r="AV13" s="694">
        <f>INDEX($R$10:$Y$140,$AC14,COLUMNS($AR13:AR13))</f>
        <v>1745</v>
      </c>
      <c r="AW13" s="694">
        <f>INDEX($R$10:$Y$140,$AC14,COLUMNS($AR13:AS13))</f>
        <v>1860</v>
      </c>
      <c r="AX13" s="694">
        <f>INDEX($R$10:$Y$140,$AC14,COLUMNS($AR13:AT13))</f>
        <v>2090</v>
      </c>
      <c r="AY13" s="694">
        <f>INDEX($R$10:$Y$140,$AC14,COLUMNS($AR13:AU13))</f>
        <v>2720</v>
      </c>
      <c r="AZ13" s="694">
        <f>INDEX($R$10:$Y$140,$AC14,COLUMNS($AR13:AV13))</f>
        <v>3790</v>
      </c>
    </row>
    <row r="14" spans="1:52">
      <c r="D14" s="153" t="s">
        <v>93</v>
      </c>
      <c r="E14" s="153">
        <v>0.14281032363785334</v>
      </c>
      <c r="F14" s="153">
        <v>0.15239655878738223</v>
      </c>
      <c r="G14" s="153">
        <v>0.17132322818517001</v>
      </c>
      <c r="H14" s="153">
        <v>0.22294141745186399</v>
      </c>
      <c r="I14" s="153">
        <v>0.31052847193773042</v>
      </c>
      <c r="J14" s="153" t="s">
        <v>222</v>
      </c>
      <c r="K14" s="153">
        <f>ROWS($J$10:J14)</f>
        <v>5</v>
      </c>
      <c r="L14" s="153">
        <f t="shared" si="1"/>
        <v>5</v>
      </c>
      <c r="M14" s="153">
        <f>IFERROR(SMALL($L$10:$L$149,ROWS(L$10:L14)),"")</f>
        <v>5</v>
      </c>
      <c r="Q14" s="153" t="s">
        <v>93</v>
      </c>
      <c r="R14" s="153">
        <v>1745</v>
      </c>
      <c r="S14" s="153">
        <v>1860</v>
      </c>
      <c r="T14" s="153">
        <v>2090</v>
      </c>
      <c r="U14" s="153">
        <v>2720</v>
      </c>
      <c r="V14" s="153">
        <v>3790</v>
      </c>
      <c r="W14" s="153">
        <v>85</v>
      </c>
      <c r="X14" s="153">
        <v>12290</v>
      </c>
      <c r="Y14" s="153">
        <v>12205</v>
      </c>
      <c r="Z14" s="153" t="s">
        <v>222</v>
      </c>
      <c r="AA14" s="153">
        <f>ROWS($J$10:Z14)</f>
        <v>5</v>
      </c>
      <c r="AB14" s="153">
        <f t="shared" si="2"/>
        <v>5</v>
      </c>
      <c r="AC14" s="153">
        <f>IFERROR(SMALL($AB$10:$AB$153,ROWS(AB$10:AB14)),"")</f>
        <v>5</v>
      </c>
      <c r="AI14" s="462"/>
      <c r="AJ14" s="463"/>
      <c r="AK14" s="464" t="s">
        <v>94</v>
      </c>
      <c r="AL14" s="465">
        <f>INDEX($E$10:$I$149,$M15,COLUMNS(AL14:$AL14))</f>
        <v>0.1431383355641288</v>
      </c>
      <c r="AM14" s="465">
        <f>INDEX($E$10:$I$149,$M15,COLUMNS($AL14:AM14))</f>
        <v>0.14794110699944887</v>
      </c>
      <c r="AN14" s="465">
        <f>INDEX($E$10:$I$149,$M15,COLUMNS($AL14:AN14))</f>
        <v>0.1715612943862688</v>
      </c>
      <c r="AO14" s="465">
        <f>INDEX($E$10:$I$149,$M15,COLUMNS($AL14:AO14))</f>
        <v>0.22407684434296513</v>
      </c>
      <c r="AP14" s="465">
        <f>INDEX($E$10:$I$149,$M15,COLUMNS($AL14:AP14))</f>
        <v>0.31328241870718843</v>
      </c>
      <c r="AQ14" s="114"/>
      <c r="AS14" s="463"/>
      <c r="AT14" s="463"/>
      <c r="AU14" s="464" t="s">
        <v>94</v>
      </c>
      <c r="AV14" s="694">
        <f>INDEX($R$10:$Y$140,$AC15,COLUMNS($AR14:AR14))</f>
        <v>1820</v>
      </c>
      <c r="AW14" s="694">
        <f>INDEX($R$10:$Y$140,$AC15,COLUMNS($AR14:AS14))</f>
        <v>1880</v>
      </c>
      <c r="AX14" s="694">
        <f>INDEX($R$10:$Y$140,$AC15,COLUMNS($AR14:AT14))</f>
        <v>2180</v>
      </c>
      <c r="AY14" s="694">
        <f>INDEX($R$10:$Y$140,$AC15,COLUMNS($AR14:AU14))</f>
        <v>2845</v>
      </c>
      <c r="AZ14" s="694">
        <f>INDEX($R$10:$Y$140,$AC15,COLUMNS($AR14:AV14))</f>
        <v>3980</v>
      </c>
    </row>
    <row r="15" spans="1:52">
      <c r="D15" s="153" t="s">
        <v>94</v>
      </c>
      <c r="E15" s="153">
        <v>0.1431383355641288</v>
      </c>
      <c r="F15" s="153">
        <v>0.14794110699944887</v>
      </c>
      <c r="G15" s="153">
        <v>0.1715612943862688</v>
      </c>
      <c r="H15" s="153">
        <v>0.22407684434296513</v>
      </c>
      <c r="I15" s="153">
        <v>0.31328241870718843</v>
      </c>
      <c r="J15" s="153" t="s">
        <v>222</v>
      </c>
      <c r="K15" s="153">
        <f>ROWS($J$10:J15)</f>
        <v>6</v>
      </c>
      <c r="L15" s="153">
        <f t="shared" si="1"/>
        <v>6</v>
      </c>
      <c r="M15" s="153">
        <f>IFERROR(SMALL($L$10:$L$149,ROWS(L$10:L15)),"")</f>
        <v>6</v>
      </c>
      <c r="Q15" s="153" t="s">
        <v>94</v>
      </c>
      <c r="R15" s="153">
        <v>1820</v>
      </c>
      <c r="S15" s="153">
        <v>1880</v>
      </c>
      <c r="T15" s="153">
        <v>2180</v>
      </c>
      <c r="U15" s="153">
        <v>2845</v>
      </c>
      <c r="V15" s="153">
        <v>3980</v>
      </c>
      <c r="W15" s="153">
        <v>90</v>
      </c>
      <c r="X15" s="153">
        <v>12790</v>
      </c>
      <c r="Y15" s="153">
        <v>12700</v>
      </c>
      <c r="Z15" s="153" t="s">
        <v>222</v>
      </c>
      <c r="AA15" s="153">
        <f>ROWS($J$10:Z15)</f>
        <v>6</v>
      </c>
      <c r="AB15" s="153">
        <f t="shared" si="2"/>
        <v>6</v>
      </c>
      <c r="AC15" s="153">
        <f>IFERROR(SMALL($AB$10:$AB$153,ROWS(AB$10:AB15)),"")</f>
        <v>6</v>
      </c>
      <c r="AI15" s="462"/>
      <c r="AK15" s="464" t="s">
        <v>95</v>
      </c>
      <c r="AL15" s="465">
        <f>INDEX($E$10:$I$149,$M16,COLUMNS(AL15:$AL15))</f>
        <v>0.14757439869547492</v>
      </c>
      <c r="AM15" s="465">
        <f>INDEX($E$10:$I$149,$M16,COLUMNS($AL15:AM15))</f>
        <v>0.14798206278026907</v>
      </c>
      <c r="AN15" s="465">
        <f>INDEX($E$10:$I$149,$M16,COLUMNS($AL15:AN15))</f>
        <v>0.17488789237668162</v>
      </c>
      <c r="AO15" s="465">
        <f>INDEX($E$10:$I$149,$M16,COLUMNS($AL15:AO15))</f>
        <v>0.22503057480635957</v>
      </c>
      <c r="AP15" s="465">
        <f>INDEX($E$10:$I$149,$M16,COLUMNS($AL15:AP15))</f>
        <v>0.30452507134121481</v>
      </c>
      <c r="AQ15" s="114"/>
      <c r="AS15" s="463"/>
      <c r="AU15" s="464" t="s">
        <v>95</v>
      </c>
      <c r="AV15" s="694">
        <f>INDEX($R$10:$Y$140,$AC16,COLUMNS($AR15:AR15))</f>
        <v>1810</v>
      </c>
      <c r="AW15" s="694">
        <f>INDEX($R$10:$Y$140,$AC16,COLUMNS($AR15:AS15))</f>
        <v>1815</v>
      </c>
      <c r="AX15" s="694">
        <f>INDEX($R$10:$Y$140,$AC16,COLUMNS($AR15:AT15))</f>
        <v>2145</v>
      </c>
      <c r="AY15" s="694">
        <f>INDEX($R$10:$Y$140,$AC16,COLUMNS($AR15:AU15))</f>
        <v>2760</v>
      </c>
      <c r="AZ15" s="694">
        <f>INDEX($R$10:$Y$140,$AC16,COLUMNS($AR15:AV15))</f>
        <v>3735</v>
      </c>
    </row>
    <row r="16" spans="1:52">
      <c r="D16" s="153" t="s">
        <v>95</v>
      </c>
      <c r="E16" s="153">
        <f>R16/$Y16</f>
        <v>0.14757439869547492</v>
      </c>
      <c r="F16" s="153">
        <f t="shared" ref="F16:I16" si="3">S16/$Y16</f>
        <v>0.14798206278026907</v>
      </c>
      <c r="G16" s="153">
        <f t="shared" si="3"/>
        <v>0.17488789237668162</v>
      </c>
      <c r="H16" s="153">
        <f t="shared" si="3"/>
        <v>0.22503057480635957</v>
      </c>
      <c r="I16" s="153">
        <f t="shared" si="3"/>
        <v>0.30452507134121481</v>
      </c>
      <c r="J16" s="153" t="s">
        <v>222</v>
      </c>
      <c r="K16" s="153">
        <f>ROWS($J$10:J16)</f>
        <v>7</v>
      </c>
      <c r="L16" s="153">
        <f t="shared" si="1"/>
        <v>7</v>
      </c>
      <c r="M16" s="153">
        <f>IFERROR(SMALL($L$10:$L$149,ROWS(L$10:L16)),"")</f>
        <v>7</v>
      </c>
      <c r="Q16" s="153" t="s">
        <v>95</v>
      </c>
      <c r="R16" s="153">
        <v>1810</v>
      </c>
      <c r="S16" s="153">
        <v>1815</v>
      </c>
      <c r="T16" s="153">
        <v>2145</v>
      </c>
      <c r="U16" s="153">
        <v>2760</v>
      </c>
      <c r="V16" s="153">
        <v>3735</v>
      </c>
      <c r="W16" s="153">
        <v>255</v>
      </c>
      <c r="X16" s="153">
        <v>12520</v>
      </c>
      <c r="Y16" s="153">
        <v>12265</v>
      </c>
      <c r="Z16" s="153" t="s">
        <v>222</v>
      </c>
      <c r="AA16" s="153">
        <f>ROWS($J$10:Z16)</f>
        <v>7</v>
      </c>
      <c r="AB16" s="153">
        <f t="shared" si="2"/>
        <v>7</v>
      </c>
      <c r="AC16" s="153">
        <f>IFERROR(SMALL($AB$10:$AB$153,ROWS(AB$10:AB16)),"")</f>
        <v>7</v>
      </c>
      <c r="AI16" s="462"/>
      <c r="AJ16" s="463" t="s">
        <v>240</v>
      </c>
      <c r="AK16" s="464" t="s">
        <v>89</v>
      </c>
      <c r="AL16" s="465">
        <f>INDEX($E$10:$I$149,$M17,COLUMNS(AL16:$AL16))</f>
        <v>0.14507578120127237</v>
      </c>
      <c r="AM16" s="465">
        <f>INDEX($E$10:$I$149,$M17,COLUMNS($AL16:AM16))</f>
        <v>0.15586602632071353</v>
      </c>
      <c r="AN16" s="465">
        <f>INDEX($E$10:$I$149,$M17,COLUMNS($AL16:AN16))</f>
        <v>0.18992078837397866</v>
      </c>
      <c r="AO16" s="465">
        <f>INDEX($E$10:$I$149,$M17,COLUMNS($AL16:AO16))</f>
        <v>0.23464105282854114</v>
      </c>
      <c r="AP16" s="465">
        <f>INDEX($E$10:$I$149,$M17,COLUMNS($AL16:AP16))</f>
        <v>0.27449635127549427</v>
      </c>
      <c r="AQ16" s="114"/>
      <c r="AS16" s="463"/>
      <c r="AT16" s="463" t="s">
        <v>240</v>
      </c>
      <c r="AU16" s="464" t="s">
        <v>89</v>
      </c>
      <c r="AV16" s="694">
        <f>INDEX($R$10:$Y$140,$AC17,COLUMNS($AR16:AR16))</f>
        <v>2325</v>
      </c>
      <c r="AW16" s="694">
        <f>INDEX($R$10:$Y$140,$AC17,COLUMNS($AR16:AS16))</f>
        <v>2500</v>
      </c>
      <c r="AX16" s="694">
        <f>INDEX($R$10:$Y$140,$AC17,COLUMNS($AR16:AT16))</f>
        <v>3045</v>
      </c>
      <c r="AY16" s="694">
        <f>INDEX($R$10:$Y$140,$AC17,COLUMNS($AR16:AU16))</f>
        <v>3760</v>
      </c>
      <c r="AZ16" s="694">
        <f>INDEX($R$10:$Y$140,$AC17,COLUMNS($AR16:AV16))</f>
        <v>4400</v>
      </c>
    </row>
    <row r="17" spans="2:52">
      <c r="C17" s="153" t="s">
        <v>240</v>
      </c>
      <c r="D17" s="153" t="s">
        <v>89</v>
      </c>
      <c r="E17" s="153">
        <v>0.14507578120127237</v>
      </c>
      <c r="F17" s="153">
        <v>0.15586602632071353</v>
      </c>
      <c r="G17" s="153">
        <v>0.18992078837397866</v>
      </c>
      <c r="H17" s="153">
        <v>0.23464105282854114</v>
      </c>
      <c r="I17" s="153">
        <v>0.27449635127549427</v>
      </c>
      <c r="J17" s="153" t="s">
        <v>222</v>
      </c>
      <c r="K17" s="153">
        <f>ROWS($J$10:J17)</f>
        <v>8</v>
      </c>
      <c r="L17" s="153">
        <f t="shared" si="1"/>
        <v>8</v>
      </c>
      <c r="M17" s="153">
        <f>IFERROR(SMALL($L$10:$L$149,ROWS(L$10:L17)),"")</f>
        <v>8</v>
      </c>
      <c r="P17" s="153" t="s">
        <v>240</v>
      </c>
      <c r="Q17" s="153" t="s">
        <v>89</v>
      </c>
      <c r="R17" s="153">
        <v>2325</v>
      </c>
      <c r="S17" s="153">
        <v>2500</v>
      </c>
      <c r="T17" s="153">
        <v>3045</v>
      </c>
      <c r="U17" s="153">
        <v>3760</v>
      </c>
      <c r="V17" s="153">
        <v>4400</v>
      </c>
      <c r="W17" s="153">
        <v>60</v>
      </c>
      <c r="X17" s="153">
        <v>16095</v>
      </c>
      <c r="Y17" s="153">
        <v>16035</v>
      </c>
      <c r="Z17" s="153" t="s">
        <v>222</v>
      </c>
      <c r="AA17" s="153">
        <f>ROWS($J$10:Z17)</f>
        <v>8</v>
      </c>
      <c r="AB17" s="153">
        <f t="shared" si="2"/>
        <v>8</v>
      </c>
      <c r="AC17" s="153">
        <f>IFERROR(SMALL($AB$10:$AB$153,ROWS(AB$10:AB17)),"")</f>
        <v>8</v>
      </c>
      <c r="AI17" s="462"/>
      <c r="AJ17" s="463"/>
      <c r="AK17" s="464" t="s">
        <v>90</v>
      </c>
      <c r="AL17" s="465">
        <f>INDEX($E$10:$I$149,$M18,COLUMNS(AL17:$AL17))</f>
        <v>0.14570979063294204</v>
      </c>
      <c r="AM17" s="465">
        <f>INDEX($E$10:$I$149,$M18,COLUMNS($AL17:AM17))</f>
        <v>0.16356045019968535</v>
      </c>
      <c r="AN17" s="465">
        <f>INDEX($E$10:$I$149,$M18,COLUMNS($AL17:AN17))</f>
        <v>0.19436040179111702</v>
      </c>
      <c r="AO17" s="465">
        <f>INDEX($E$10:$I$149,$M18,COLUMNS($AL17:AO17))</f>
        <v>0.22988018879341643</v>
      </c>
      <c r="AP17" s="465">
        <f>INDEX($E$10:$I$149,$M18,COLUMNS($AL17:AP17))</f>
        <v>0.26648916858283916</v>
      </c>
      <c r="AQ17" s="114"/>
      <c r="AS17" s="463"/>
      <c r="AT17" s="463"/>
      <c r="AU17" s="464" t="s">
        <v>90</v>
      </c>
      <c r="AV17" s="694">
        <f>INDEX($R$10:$Y$140,$AC18,COLUMNS($AR17:AR17))</f>
        <v>2410</v>
      </c>
      <c r="AW17" s="694">
        <f>INDEX($R$10:$Y$140,$AC18,COLUMNS($AR17:AS17))</f>
        <v>2705</v>
      </c>
      <c r="AX17" s="694">
        <f>INDEX($R$10:$Y$140,$AC18,COLUMNS($AR17:AT17))</f>
        <v>3210</v>
      </c>
      <c r="AY17" s="694">
        <f>INDEX($R$10:$Y$140,$AC18,COLUMNS($AR17:AU17))</f>
        <v>3800</v>
      </c>
      <c r="AZ17" s="694">
        <f>INDEX($R$10:$Y$140,$AC18,COLUMNS($AR17:AV17))</f>
        <v>4405</v>
      </c>
    </row>
    <row r="18" spans="2:52">
      <c r="D18" s="153" t="s">
        <v>90</v>
      </c>
      <c r="E18" s="153">
        <v>0.14570979063294204</v>
      </c>
      <c r="F18" s="153">
        <v>0.16356045019968535</v>
      </c>
      <c r="G18" s="153">
        <v>0.19436040179111702</v>
      </c>
      <c r="H18" s="153">
        <v>0.22988018879341643</v>
      </c>
      <c r="I18" s="153">
        <v>0.26648916858283916</v>
      </c>
      <c r="J18" s="153" t="s">
        <v>222</v>
      </c>
      <c r="K18" s="153">
        <f>ROWS($J$10:J18)</f>
        <v>9</v>
      </c>
      <c r="L18" s="153">
        <f t="shared" si="1"/>
        <v>9</v>
      </c>
      <c r="M18" s="153">
        <f>IFERROR(SMALL($L$10:$L$149,ROWS(L$10:L18)),"")</f>
        <v>9</v>
      </c>
      <c r="Q18" s="153" t="s">
        <v>90</v>
      </c>
      <c r="R18" s="153">
        <v>2410</v>
      </c>
      <c r="S18" s="153">
        <v>2705</v>
      </c>
      <c r="T18" s="153">
        <v>3210</v>
      </c>
      <c r="U18" s="153">
        <v>3800</v>
      </c>
      <c r="V18" s="153">
        <v>4405</v>
      </c>
      <c r="W18" s="153">
        <v>55</v>
      </c>
      <c r="X18" s="153">
        <v>16585</v>
      </c>
      <c r="Y18" s="153">
        <v>16525</v>
      </c>
      <c r="Z18" s="153" t="s">
        <v>222</v>
      </c>
      <c r="AA18" s="153">
        <f>ROWS($J$10:Z18)</f>
        <v>9</v>
      </c>
      <c r="AB18" s="153">
        <f t="shared" si="2"/>
        <v>9</v>
      </c>
      <c r="AC18" s="153">
        <f>IFERROR(SMALL($AB$10:$AB$153,ROWS(AB$10:AB18)),"")</f>
        <v>9</v>
      </c>
      <c r="AI18" s="462"/>
      <c r="AJ18" s="463"/>
      <c r="AK18" s="464" t="s">
        <v>91</v>
      </c>
      <c r="AL18" s="465">
        <f>INDEX($E$10:$I$149,$M19,COLUMNS(AL18:$AL18))</f>
        <v>0.1478281737461003</v>
      </c>
      <c r="AM18" s="465">
        <f>INDEX($E$10:$I$149,$M19,COLUMNS($AL18:AM18))</f>
        <v>0.16858651307895367</v>
      </c>
      <c r="AN18" s="465">
        <f>INDEX($E$10:$I$149,$M19,COLUMNS($AL18:AN18))</f>
        <v>0.19270458363330933</v>
      </c>
      <c r="AO18" s="465">
        <f>INDEX($E$10:$I$149,$M19,COLUMNS($AL18:AO18))</f>
        <v>0.22390208783297336</v>
      </c>
      <c r="AP18" s="465">
        <f>INDEX($E$10:$I$149,$M19,COLUMNS($AL18:AP18))</f>
        <v>0.26697864170866331</v>
      </c>
      <c r="AQ18" s="114"/>
      <c r="AS18" s="463"/>
      <c r="AT18" s="463"/>
      <c r="AU18" s="464" t="s">
        <v>91</v>
      </c>
      <c r="AV18" s="694">
        <f>INDEX($R$10:$Y$140,$AC19,COLUMNS($AR18:AR18))</f>
        <v>2465</v>
      </c>
      <c r="AW18" s="694">
        <f>INDEX($R$10:$Y$140,$AC19,COLUMNS($AR18:AS18))</f>
        <v>2810</v>
      </c>
      <c r="AX18" s="694">
        <f>INDEX($R$10:$Y$140,$AC19,COLUMNS($AR18:AT18))</f>
        <v>3210</v>
      </c>
      <c r="AY18" s="694">
        <f>INDEX($R$10:$Y$140,$AC19,COLUMNS($AR18:AU18))</f>
        <v>3730</v>
      </c>
      <c r="AZ18" s="694">
        <f>INDEX($R$10:$Y$140,$AC19,COLUMNS($AR18:AV18))</f>
        <v>4450</v>
      </c>
    </row>
    <row r="19" spans="2:52">
      <c r="D19" s="153" t="s">
        <v>91</v>
      </c>
      <c r="E19" s="153">
        <v>0.1478281737461003</v>
      </c>
      <c r="F19" s="153">
        <v>0.16858651307895367</v>
      </c>
      <c r="G19" s="153">
        <v>0.19270458363330933</v>
      </c>
      <c r="H19" s="153">
        <v>0.22390208783297336</v>
      </c>
      <c r="I19" s="153">
        <v>0.26697864170866331</v>
      </c>
      <c r="J19" s="153" t="s">
        <v>222</v>
      </c>
      <c r="K19" s="153">
        <f>ROWS($J$10:J19)</f>
        <v>10</v>
      </c>
      <c r="L19" s="153">
        <f t="shared" si="1"/>
        <v>10</v>
      </c>
      <c r="M19" s="153">
        <f>IFERROR(SMALL($L$10:$L$149,ROWS(L$10:L19)),"")</f>
        <v>10</v>
      </c>
      <c r="Q19" s="153" t="s">
        <v>91</v>
      </c>
      <c r="R19" s="153">
        <v>2465</v>
      </c>
      <c r="S19" s="153">
        <v>2810</v>
      </c>
      <c r="T19" s="153">
        <v>3210</v>
      </c>
      <c r="U19" s="153">
        <v>3730</v>
      </c>
      <c r="V19" s="153">
        <v>4450</v>
      </c>
      <c r="W19" s="153">
        <v>95</v>
      </c>
      <c r="X19" s="153">
        <v>16760</v>
      </c>
      <c r="Y19" s="153">
        <v>16670</v>
      </c>
      <c r="Z19" s="153" t="s">
        <v>222</v>
      </c>
      <c r="AA19" s="153">
        <f>ROWS($J$10:Z19)</f>
        <v>10</v>
      </c>
      <c r="AB19" s="153">
        <f t="shared" si="2"/>
        <v>10</v>
      </c>
      <c r="AC19" s="153">
        <f>IFERROR(SMALL($AB$10:$AB$153,ROWS(AB$10:AB19)),"")</f>
        <v>10</v>
      </c>
      <c r="AI19" s="462"/>
      <c r="AJ19" s="463"/>
      <c r="AK19" s="464" t="s">
        <v>92</v>
      </c>
      <c r="AL19" s="465">
        <f>INDEX($E$10:$I$149,$M20,COLUMNS(AL19:$AL19))</f>
        <v>0.14658526366193811</v>
      </c>
      <c r="AM19" s="465">
        <f>INDEX($E$10:$I$149,$M20,COLUMNS($AL19:AM19))</f>
        <v>0.16711558029568443</v>
      </c>
      <c r="AN19" s="465">
        <f>INDEX($E$10:$I$149,$M20,COLUMNS($AL19:AN19))</f>
        <v>0.19476865984317951</v>
      </c>
      <c r="AO19" s="465">
        <f>INDEX($E$10:$I$149,$M20,COLUMNS($AL19:AO19))</f>
        <v>0.22655174477763812</v>
      </c>
      <c r="AP19" s="465">
        <f>INDEX($E$10:$I$149,$M20,COLUMNS($AL19:AP19))</f>
        <v>0.2649787514215598</v>
      </c>
      <c r="AQ19" s="114"/>
      <c r="AS19" s="463"/>
      <c r="AT19" s="463"/>
      <c r="AU19" s="464" t="s">
        <v>92</v>
      </c>
      <c r="AV19" s="694">
        <f>INDEX($R$10:$Y$140,$AC20,COLUMNS($AR19:AR19))</f>
        <v>2450</v>
      </c>
      <c r="AW19" s="694">
        <f>INDEX($R$10:$Y$140,$AC20,COLUMNS($AR19:AS19))</f>
        <v>2790</v>
      </c>
      <c r="AX19" s="694">
        <f>INDEX($R$10:$Y$140,$AC20,COLUMNS($AR19:AT19))</f>
        <v>3255</v>
      </c>
      <c r="AY19" s="694">
        <f>INDEX($R$10:$Y$140,$AC20,COLUMNS($AR19:AU19))</f>
        <v>3785</v>
      </c>
      <c r="AZ19" s="694">
        <f>INDEX($R$10:$Y$140,$AC20,COLUMNS($AR19:AV19))</f>
        <v>4425</v>
      </c>
    </row>
    <row r="20" spans="2:52">
      <c r="D20" s="153" t="s">
        <v>92</v>
      </c>
      <c r="E20" s="153">
        <v>0.14658526366193811</v>
      </c>
      <c r="F20" s="153">
        <v>0.16711558029568443</v>
      </c>
      <c r="G20" s="153">
        <v>0.19476865984317951</v>
      </c>
      <c r="H20" s="153">
        <v>0.22655174477763812</v>
      </c>
      <c r="I20" s="153">
        <v>0.2649787514215598</v>
      </c>
      <c r="J20" s="153" t="s">
        <v>222</v>
      </c>
      <c r="K20" s="153">
        <f>ROWS($J$10:J20)</f>
        <v>11</v>
      </c>
      <c r="L20" s="153">
        <f t="shared" si="1"/>
        <v>11</v>
      </c>
      <c r="M20" s="153">
        <f>IFERROR(SMALL($L$10:$L$149,ROWS(L$10:L20)),"")</f>
        <v>11</v>
      </c>
      <c r="Q20" s="153" t="s">
        <v>92</v>
      </c>
      <c r="R20" s="153">
        <v>2450</v>
      </c>
      <c r="S20" s="153">
        <v>2790</v>
      </c>
      <c r="T20" s="153">
        <v>3255</v>
      </c>
      <c r="U20" s="153">
        <v>3785</v>
      </c>
      <c r="V20" s="153">
        <v>4425</v>
      </c>
      <c r="W20" s="153">
        <v>70</v>
      </c>
      <c r="X20" s="153">
        <v>16780</v>
      </c>
      <c r="Y20" s="153">
        <v>16705</v>
      </c>
      <c r="Z20" s="153" t="s">
        <v>222</v>
      </c>
      <c r="AA20" s="153">
        <f>ROWS($J$10:Z20)</f>
        <v>11</v>
      </c>
      <c r="AB20" s="153">
        <f t="shared" si="2"/>
        <v>11</v>
      </c>
      <c r="AC20" s="153">
        <f>IFERROR(SMALL($AB$10:$AB$153,ROWS(AB$10:AB20)),"")</f>
        <v>11</v>
      </c>
      <c r="AI20" s="462"/>
      <c r="AJ20" s="463"/>
      <c r="AK20" s="464" t="s">
        <v>93</v>
      </c>
      <c r="AL20" s="465">
        <f>INDEX($E$10:$I$149,$M21,COLUMNS(AL20:$AL20))</f>
        <v>0.16580903373356204</v>
      </c>
      <c r="AM20" s="465">
        <f>INDEX($E$10:$I$149,$M21,COLUMNS($AL20:AM20))</f>
        <v>0.16792452830188678</v>
      </c>
      <c r="AN20" s="465">
        <f>INDEX($E$10:$I$149,$M21,COLUMNS($AL20:AN20))</f>
        <v>0.18696397941680962</v>
      </c>
      <c r="AO20" s="465">
        <f>INDEX($E$10:$I$149,$M21,COLUMNS($AL20:AO20))</f>
        <v>0.21715265866209263</v>
      </c>
      <c r="AP20" s="465">
        <f>INDEX($E$10:$I$149,$M21,COLUMNS($AL20:AP20))</f>
        <v>0.26214979988564896</v>
      </c>
      <c r="AQ20" s="114"/>
      <c r="AS20" s="463"/>
      <c r="AT20" s="463"/>
      <c r="AU20" s="464" t="s">
        <v>93</v>
      </c>
      <c r="AV20" s="694">
        <f>INDEX($R$10:$Y$140,$AC21,COLUMNS($AR20:AR20))</f>
        <v>2900</v>
      </c>
      <c r="AW20" s="694">
        <f>INDEX($R$10:$Y$140,$AC21,COLUMNS($AR20:AS20))</f>
        <v>2935</v>
      </c>
      <c r="AX20" s="694">
        <f>INDEX($R$10:$Y$140,$AC21,COLUMNS($AR20:AT20))</f>
        <v>3270</v>
      </c>
      <c r="AY20" s="694">
        <f>INDEX($R$10:$Y$140,$AC21,COLUMNS($AR20:AU20))</f>
        <v>3800</v>
      </c>
      <c r="AZ20" s="694">
        <f>INDEX($R$10:$Y$140,$AC21,COLUMNS($AR20:AV20))</f>
        <v>4585</v>
      </c>
    </row>
    <row r="21" spans="2:52">
      <c r="D21" s="153" t="s">
        <v>93</v>
      </c>
      <c r="E21" s="153">
        <v>0.16580903373356204</v>
      </c>
      <c r="F21" s="153">
        <v>0.16792452830188678</v>
      </c>
      <c r="G21" s="153">
        <v>0.18696397941680962</v>
      </c>
      <c r="H21" s="153">
        <v>0.21715265866209263</v>
      </c>
      <c r="I21" s="153">
        <v>0.26214979988564896</v>
      </c>
      <c r="J21" s="153" t="s">
        <v>222</v>
      </c>
      <c r="K21" s="153">
        <f>ROWS($J$10:J21)</f>
        <v>12</v>
      </c>
      <c r="L21" s="153">
        <f t="shared" si="1"/>
        <v>12</v>
      </c>
      <c r="M21" s="153">
        <f>IFERROR(SMALL($L$10:$L$149,ROWS(L$10:L21)),"")</f>
        <v>12</v>
      </c>
      <c r="Q21" s="153" t="s">
        <v>93</v>
      </c>
      <c r="R21" s="153">
        <v>2900</v>
      </c>
      <c r="S21" s="153">
        <v>2935</v>
      </c>
      <c r="T21" s="153">
        <v>3270</v>
      </c>
      <c r="U21" s="153">
        <v>3800</v>
      </c>
      <c r="V21" s="153">
        <v>4585</v>
      </c>
      <c r="W21" s="153">
        <v>80</v>
      </c>
      <c r="X21" s="153">
        <v>17570</v>
      </c>
      <c r="Y21" s="153">
        <v>17490</v>
      </c>
      <c r="Z21" s="153" t="s">
        <v>222</v>
      </c>
      <c r="AA21" s="153">
        <f>ROWS($J$10:Z21)</f>
        <v>12</v>
      </c>
      <c r="AB21" s="153">
        <f t="shared" si="2"/>
        <v>12</v>
      </c>
      <c r="AC21" s="153">
        <f>IFERROR(SMALL($AB$10:$AB$153,ROWS(AB$10:AB21)),"")</f>
        <v>12</v>
      </c>
      <c r="AI21" s="462"/>
      <c r="AJ21" s="466" t="s">
        <v>299</v>
      </c>
      <c r="AK21" s="464" t="s">
        <v>94</v>
      </c>
      <c r="AL21" s="465">
        <f>INDEX($E$10:$I$149,$M22,COLUMNS(AL21:$AL21))</f>
        <v>0.16932907348242812</v>
      </c>
      <c r="AM21" s="465">
        <f>INDEX($E$10:$I$149,$M22,COLUMNS($AL21:AM21))</f>
        <v>0.17021042194557673</v>
      </c>
      <c r="AN21" s="465">
        <f>INDEX($E$10:$I$149,$M22,COLUMNS($AL21:AN21))</f>
        <v>0.18811281260328303</v>
      </c>
      <c r="AO21" s="465">
        <f>INDEX($E$10:$I$149,$M22,COLUMNS($AL21:AO21))</f>
        <v>0.21896000881348462</v>
      </c>
      <c r="AP21" s="465">
        <f>INDEX($E$10:$I$149,$M22,COLUMNS($AL21:AP21))</f>
        <v>0.25338768315522747</v>
      </c>
      <c r="AS21" s="463"/>
      <c r="AU21" s="466" t="s">
        <v>94</v>
      </c>
      <c r="AV21" s="694">
        <f>INDEX($R$10:$Y$140,$AC22,COLUMNS($AR21:AR21))</f>
        <v>3075</v>
      </c>
      <c r="AW21" s="694">
        <f>INDEX($R$10:$Y$140,$AC22,COLUMNS($AR21:AS21))</f>
        <v>3090</v>
      </c>
      <c r="AX21" s="694">
        <f>INDEX($R$10:$Y$140,$AC22,COLUMNS($AR21:AT21))</f>
        <v>3415</v>
      </c>
      <c r="AY21" s="694">
        <f>INDEX($R$10:$Y$140,$AC22,COLUMNS($AR21:AU21))</f>
        <v>3975</v>
      </c>
      <c r="AZ21" s="694">
        <f>INDEX($R$10:$Y$140,$AC22,COLUMNS($AR21:AV21))</f>
        <v>4600</v>
      </c>
    </row>
    <row r="22" spans="2:52" ht="15" customHeight="1">
      <c r="D22" s="153" t="s">
        <v>94</v>
      </c>
      <c r="E22" s="153">
        <v>0.16932907348242812</v>
      </c>
      <c r="F22" s="153">
        <v>0.17021042194557673</v>
      </c>
      <c r="G22" s="153">
        <v>0.18811281260328303</v>
      </c>
      <c r="H22" s="153">
        <v>0.21896000881348462</v>
      </c>
      <c r="I22" s="153">
        <v>0.25338768315522747</v>
      </c>
      <c r="J22" s="153" t="s">
        <v>222</v>
      </c>
      <c r="K22" s="153">
        <f>ROWS($J$10:J22)</f>
        <v>13</v>
      </c>
      <c r="L22" s="153">
        <f t="shared" si="1"/>
        <v>13</v>
      </c>
      <c r="M22" s="153">
        <f>IFERROR(SMALL($L$10:$L$149,ROWS(L$10:L22)),"")</f>
        <v>13</v>
      </c>
      <c r="Q22" s="153" t="s">
        <v>94</v>
      </c>
      <c r="R22" s="153">
        <v>3075</v>
      </c>
      <c r="S22" s="153">
        <v>3090</v>
      </c>
      <c r="T22" s="153">
        <v>3415</v>
      </c>
      <c r="U22" s="153">
        <v>3975</v>
      </c>
      <c r="V22" s="153">
        <v>4600</v>
      </c>
      <c r="W22" s="153">
        <v>95</v>
      </c>
      <c r="X22" s="153">
        <v>18250</v>
      </c>
      <c r="Y22" s="153">
        <v>18155</v>
      </c>
      <c r="Z22" s="153" t="s">
        <v>222</v>
      </c>
      <c r="AA22" s="153">
        <f>ROWS($J$10:Z22)</f>
        <v>13</v>
      </c>
      <c r="AB22" s="153">
        <f t="shared" si="2"/>
        <v>13</v>
      </c>
      <c r="AC22" s="153">
        <f>IFERROR(SMALL($AB$10:$AB$153,ROWS(AB$10:AB22)),"")</f>
        <v>13</v>
      </c>
      <c r="AI22" s="279"/>
      <c r="AK22" s="464" t="s">
        <v>95</v>
      </c>
      <c r="AL22" s="465">
        <f>INDEX($E$10:$I$149,$M23,COLUMNS(AL22:$AL22))</f>
        <v>0.17558528428093645</v>
      </c>
      <c r="AM22" s="465">
        <f>INDEX($E$10:$I$149,$M23,COLUMNS($AL22:AM22))</f>
        <v>0.15691192865105907</v>
      </c>
      <c r="AN22" s="465">
        <f>INDEX($E$10:$I$149,$M23,COLUMNS($AL22:AN22))</f>
        <v>0.18701226309921962</v>
      </c>
      <c r="AO22" s="465">
        <f>INDEX($E$10:$I$149,$M23,COLUMNS($AL22:AO22))</f>
        <v>0.21878483835005574</v>
      </c>
      <c r="AP22" s="465">
        <f>INDEX($E$10:$I$149,$M23,COLUMNS($AL22:AP22))</f>
        <v>0.26170568561872909</v>
      </c>
      <c r="AS22" s="471"/>
      <c r="AT22" s="479" t="s">
        <v>299</v>
      </c>
      <c r="AU22" s="472" t="s">
        <v>95</v>
      </c>
      <c r="AV22" s="694">
        <f>INDEX($R$10:$Y$140,$AC23,COLUMNS($AR22:AR22))</f>
        <v>3150</v>
      </c>
      <c r="AW22" s="694">
        <f>INDEX($R$10:$Y$140,$AC23,COLUMNS($AR22:AS22))</f>
        <v>2815</v>
      </c>
      <c r="AX22" s="694">
        <f>INDEX($R$10:$Y$140,$AC23,COLUMNS($AR22:AT22))</f>
        <v>3355</v>
      </c>
      <c r="AY22" s="694">
        <f>INDEX($R$10:$Y$140,$AC23,COLUMNS($AR22:AU22))</f>
        <v>3925</v>
      </c>
      <c r="AZ22" s="694">
        <f>INDEX($R$10:$Y$140,$AC23,COLUMNS($AR22:AV22))</f>
        <v>4695</v>
      </c>
    </row>
    <row r="23" spans="2:52" ht="15" customHeight="1">
      <c r="D23" s="153" t="s">
        <v>95</v>
      </c>
      <c r="E23" s="153">
        <f>R23/$Y23</f>
        <v>0.17558528428093645</v>
      </c>
      <c r="F23" s="153">
        <f t="shared" ref="F23:I23" si="4">S23/$Y23</f>
        <v>0.15691192865105907</v>
      </c>
      <c r="G23" s="153">
        <f t="shared" si="4"/>
        <v>0.18701226309921962</v>
      </c>
      <c r="H23" s="153">
        <f t="shared" si="4"/>
        <v>0.21878483835005574</v>
      </c>
      <c r="I23" s="153">
        <f t="shared" si="4"/>
        <v>0.26170568561872909</v>
      </c>
      <c r="J23" s="153" t="s">
        <v>222</v>
      </c>
      <c r="K23" s="153">
        <f>ROWS($J$10:J23)</f>
        <v>14</v>
      </c>
      <c r="L23" s="153">
        <f t="shared" si="1"/>
        <v>14</v>
      </c>
      <c r="M23" s="153">
        <f>IFERROR(SMALL($L$10:$L$149,ROWS(L$10:L23)),"")</f>
        <v>14</v>
      </c>
      <c r="Q23" s="153" t="s">
        <v>95</v>
      </c>
      <c r="R23" s="153">
        <v>3150</v>
      </c>
      <c r="S23" s="153">
        <v>2815</v>
      </c>
      <c r="T23" s="153">
        <v>3355</v>
      </c>
      <c r="U23" s="153">
        <v>3925</v>
      </c>
      <c r="V23" s="153">
        <v>4695</v>
      </c>
      <c r="W23" s="153">
        <v>120</v>
      </c>
      <c r="X23" s="153">
        <v>18060</v>
      </c>
      <c r="Y23" s="153">
        <v>17940</v>
      </c>
      <c r="Z23" s="153" t="s">
        <v>222</v>
      </c>
      <c r="AA23" s="153">
        <f>ROWS($J$10:Z23)</f>
        <v>14</v>
      </c>
      <c r="AB23" s="153">
        <f t="shared" si="2"/>
        <v>14</v>
      </c>
      <c r="AC23" s="153">
        <f>IFERROR(SMALL($AB$10:$AB$153,ROWS(AB$10:AB23)),"")</f>
        <v>14</v>
      </c>
      <c r="AI23" s="459" t="s">
        <v>272</v>
      </c>
      <c r="AJ23" s="459" t="s">
        <v>300</v>
      </c>
      <c r="AK23" s="460" t="s">
        <v>89</v>
      </c>
      <c r="AL23" s="461">
        <f>INDEX($E$10:$I$149,$M24,COLUMNS(AL23:$AL23))</f>
        <v>0.23193197921587153</v>
      </c>
      <c r="AM23" s="461">
        <f>INDEX($E$10:$I$149,$M24,COLUMNS($AL23:AM23))</f>
        <v>0.16769012753897025</v>
      </c>
      <c r="AN23" s="461">
        <f>INDEX($E$10:$I$149,$M24,COLUMNS($AL23:AN23))</f>
        <v>0.17241379310344829</v>
      </c>
      <c r="AO23" s="461">
        <f>INDEX($E$10:$I$149,$M24,COLUMNS($AL23:AO23))</f>
        <v>0.18186112423240436</v>
      </c>
      <c r="AP23" s="461">
        <f>INDEX($E$10:$I$149,$M24,COLUMNS($AL23:AP23))</f>
        <v>0.24610297590930563</v>
      </c>
      <c r="AS23" s="463" t="s">
        <v>272</v>
      </c>
      <c r="AT23" s="463" t="s">
        <v>300</v>
      </c>
      <c r="AU23" s="464" t="s">
        <v>89</v>
      </c>
      <c r="AV23" s="469">
        <f>INDEX($R$10:$Y$140,$AC24,COLUMNS($AR23:AR23))</f>
        <v>490</v>
      </c>
      <c r="AW23" s="469">
        <f>INDEX($R$10:$Y$140,$AC24,COLUMNS($AR23:AS23))</f>
        <v>355</v>
      </c>
      <c r="AX23" s="469">
        <f>INDEX($R$10:$Y$140,$AC24,COLUMNS($AR23:AT23))</f>
        <v>365</v>
      </c>
      <c r="AY23" s="469">
        <f>INDEX($R$10:$Y$140,$AC24,COLUMNS($AR23:AU23))</f>
        <v>385</v>
      </c>
      <c r="AZ23" s="469">
        <f>INDEX($R$10:$Y$140,$AC24,COLUMNS($AR23:AV23))</f>
        <v>520</v>
      </c>
    </row>
    <row r="24" spans="2:52">
      <c r="B24" s="153" t="s">
        <v>272</v>
      </c>
      <c r="C24" s="153" t="s">
        <v>300</v>
      </c>
      <c r="D24" s="153" t="s">
        <v>89</v>
      </c>
      <c r="E24" s="153">
        <v>0.23193197921587153</v>
      </c>
      <c r="F24" s="153">
        <v>0.16769012753897025</v>
      </c>
      <c r="G24" s="153">
        <v>0.17241379310344829</v>
      </c>
      <c r="H24" s="153">
        <v>0.18186112423240436</v>
      </c>
      <c r="I24" s="153">
        <v>0.24610297590930563</v>
      </c>
      <c r="J24" s="153" t="s">
        <v>222</v>
      </c>
      <c r="K24" s="153">
        <f>ROWS($J$10:J24)</f>
        <v>15</v>
      </c>
      <c r="L24" s="153">
        <f t="shared" si="1"/>
        <v>15</v>
      </c>
      <c r="M24" s="153">
        <f>IFERROR(SMALL($L$10:$L$149,ROWS(L$10:L24)),"")</f>
        <v>15</v>
      </c>
      <c r="O24" s="153" t="s">
        <v>272</v>
      </c>
      <c r="P24" s="153" t="s">
        <v>300</v>
      </c>
      <c r="Q24" s="153" t="s">
        <v>89</v>
      </c>
      <c r="R24" s="153">
        <v>490</v>
      </c>
      <c r="S24" s="153">
        <v>355</v>
      </c>
      <c r="T24" s="153">
        <v>365</v>
      </c>
      <c r="U24" s="153">
        <v>385</v>
      </c>
      <c r="V24" s="153">
        <v>520</v>
      </c>
      <c r="W24" s="153">
        <v>15</v>
      </c>
      <c r="X24" s="153">
        <v>2130</v>
      </c>
      <c r="Y24" s="153">
        <v>2115</v>
      </c>
      <c r="Z24" s="153" t="s">
        <v>222</v>
      </c>
      <c r="AA24" s="153">
        <f>ROWS($J$10:Z24)</f>
        <v>15</v>
      </c>
      <c r="AB24" s="153">
        <f t="shared" si="2"/>
        <v>15</v>
      </c>
      <c r="AC24" s="153">
        <f>IFERROR(SMALL($AB$10:$AB$153,ROWS(AB$10:AB24)),"")</f>
        <v>15</v>
      </c>
      <c r="AI24" s="462"/>
      <c r="AJ24" s="463"/>
      <c r="AK24" s="464" t="s">
        <v>90</v>
      </c>
      <c r="AL24" s="465">
        <f>INDEX($E$10:$I$149,$M25,COLUMNS(AL24:$AL24))</f>
        <v>0.23088455772113944</v>
      </c>
      <c r="AM24" s="465">
        <f>INDEX($E$10:$I$149,$M25,COLUMNS($AL24:AM24))</f>
        <v>0.18040979510244878</v>
      </c>
      <c r="AN24" s="465">
        <f>INDEX($E$10:$I$149,$M25,COLUMNS($AL24:AN24))</f>
        <v>0.16841579210394803</v>
      </c>
      <c r="AO24" s="465">
        <f>INDEX($E$10:$I$149,$M25,COLUMNS($AL24:AO24))</f>
        <v>0.16341829085457271</v>
      </c>
      <c r="AP24" s="465">
        <f>INDEX($E$10:$I$149,$M25,COLUMNS($AL24:AP24))</f>
        <v>0.25687156421789104</v>
      </c>
      <c r="AS24" s="463"/>
      <c r="AT24" s="463"/>
      <c r="AU24" s="464" t="s">
        <v>90</v>
      </c>
      <c r="AV24" s="694">
        <f>INDEX($R$10:$Y$140,$AC25,COLUMNS($AR24:AR24))</f>
        <v>460</v>
      </c>
      <c r="AW24" s="694">
        <f>INDEX($R$10:$Y$140,$AC25,COLUMNS($AR24:AS24))</f>
        <v>360</v>
      </c>
      <c r="AX24" s="694">
        <f>INDEX($R$10:$Y$140,$AC25,COLUMNS($AR24:AT24))</f>
        <v>335</v>
      </c>
      <c r="AY24" s="694">
        <f>INDEX($R$10:$Y$140,$AC25,COLUMNS($AR24:AU24))</f>
        <v>325</v>
      </c>
      <c r="AZ24" s="694">
        <f>INDEX($R$10:$Y$140,$AC25,COLUMNS($AR24:AV24))</f>
        <v>515</v>
      </c>
    </row>
    <row r="25" spans="2:52">
      <c r="D25" s="153" t="s">
        <v>90</v>
      </c>
      <c r="E25" s="153">
        <v>0.23088455772113944</v>
      </c>
      <c r="F25" s="153">
        <v>0.18040979510244878</v>
      </c>
      <c r="G25" s="153">
        <v>0.16841579210394803</v>
      </c>
      <c r="H25" s="153">
        <v>0.16341829085457271</v>
      </c>
      <c r="I25" s="153">
        <v>0.25687156421789104</v>
      </c>
      <c r="J25" s="153" t="s">
        <v>222</v>
      </c>
      <c r="K25" s="153">
        <f>ROWS($J$10:J25)</f>
        <v>16</v>
      </c>
      <c r="L25" s="153">
        <f t="shared" si="1"/>
        <v>16</v>
      </c>
      <c r="M25" s="153">
        <f>IFERROR(SMALL($L$10:$L$149,ROWS(L$10:L25)),"")</f>
        <v>16</v>
      </c>
      <c r="Q25" s="153" t="s">
        <v>90</v>
      </c>
      <c r="R25" s="153">
        <v>460</v>
      </c>
      <c r="S25" s="153">
        <v>360</v>
      </c>
      <c r="T25" s="153">
        <v>335</v>
      </c>
      <c r="U25" s="153">
        <v>325</v>
      </c>
      <c r="V25" s="153">
        <v>515</v>
      </c>
      <c r="W25" s="153">
        <v>15</v>
      </c>
      <c r="X25" s="153">
        <v>2015</v>
      </c>
      <c r="Y25" s="153">
        <v>2000</v>
      </c>
      <c r="Z25" s="153" t="s">
        <v>222</v>
      </c>
      <c r="AA25" s="153">
        <f>ROWS($J$10:Z25)</f>
        <v>16</v>
      </c>
      <c r="AB25" s="153">
        <f t="shared" si="2"/>
        <v>16</v>
      </c>
      <c r="AC25" s="153">
        <f>IFERROR(SMALL($AB$10:$AB$153,ROWS(AB$10:AB25)),"")</f>
        <v>16</v>
      </c>
      <c r="AI25" s="462"/>
      <c r="AJ25" s="463"/>
      <c r="AK25" s="464" t="s">
        <v>91</v>
      </c>
      <c r="AL25" s="465">
        <f>INDEX($E$10:$I$149,$M26,COLUMNS(AL25:$AL25))</f>
        <v>0.23836951705804166</v>
      </c>
      <c r="AM25" s="465">
        <f>INDEX($E$10:$I$149,$M26,COLUMNS($AL25:AM25))</f>
        <v>0.17855560478511298</v>
      </c>
      <c r="AN25" s="465">
        <f>INDEX($E$10:$I$149,$M26,COLUMNS($AL25:AN25))</f>
        <v>0.1648205582631812</v>
      </c>
      <c r="AO25" s="465">
        <f>INDEX($E$10:$I$149,$M26,COLUMNS($AL25:AO25))</f>
        <v>0.17678334071776694</v>
      </c>
      <c r="AP25" s="465">
        <f>INDEX($E$10:$I$149,$M26,COLUMNS($AL25:AP25))</f>
        <v>0.24147097917589722</v>
      </c>
      <c r="AS25" s="463"/>
      <c r="AT25" s="463"/>
      <c r="AU25" s="464" t="s">
        <v>91</v>
      </c>
      <c r="AV25" s="694">
        <f>INDEX($R$10:$Y$140,$AC26,COLUMNS($AR25:AR25))</f>
        <v>540</v>
      </c>
      <c r="AW25" s="694">
        <f>INDEX($R$10:$Y$140,$AC26,COLUMNS($AR25:AS25))</f>
        <v>405</v>
      </c>
      <c r="AX25" s="694">
        <f>INDEX($R$10:$Y$140,$AC26,COLUMNS($AR25:AT25))</f>
        <v>370</v>
      </c>
      <c r="AY25" s="694">
        <f>INDEX($R$10:$Y$140,$AC26,COLUMNS($AR25:AU25))</f>
        <v>400</v>
      </c>
      <c r="AZ25" s="694">
        <f>INDEX($R$10:$Y$140,$AC26,COLUMNS($AR25:AV25))</f>
        <v>545</v>
      </c>
    </row>
    <row r="26" spans="2:52">
      <c r="D26" s="153" t="s">
        <v>91</v>
      </c>
      <c r="E26" s="153">
        <v>0.23836951705804166</v>
      </c>
      <c r="F26" s="153">
        <v>0.17855560478511298</v>
      </c>
      <c r="G26" s="153">
        <v>0.1648205582631812</v>
      </c>
      <c r="H26" s="153">
        <v>0.17678334071776694</v>
      </c>
      <c r="I26" s="153">
        <v>0.24147097917589722</v>
      </c>
      <c r="J26" s="153" t="s">
        <v>222</v>
      </c>
      <c r="K26" s="153">
        <f>ROWS($J$10:J26)</f>
        <v>17</v>
      </c>
      <c r="L26" s="153">
        <f t="shared" si="1"/>
        <v>17</v>
      </c>
      <c r="M26" s="153">
        <f>IFERROR(SMALL($L$10:$L$149,ROWS(L$10:L26)),"")</f>
        <v>17</v>
      </c>
      <c r="Q26" s="153" t="s">
        <v>91</v>
      </c>
      <c r="R26" s="153">
        <v>540</v>
      </c>
      <c r="S26" s="153">
        <v>405</v>
      </c>
      <c r="T26" s="153">
        <v>370</v>
      </c>
      <c r="U26" s="153">
        <v>400</v>
      </c>
      <c r="V26" s="153">
        <v>545</v>
      </c>
      <c r="W26" s="153">
        <v>30</v>
      </c>
      <c r="X26" s="153">
        <v>2285</v>
      </c>
      <c r="Y26" s="153">
        <v>2255</v>
      </c>
      <c r="Z26" s="153" t="s">
        <v>222</v>
      </c>
      <c r="AA26" s="153">
        <f>ROWS($J$10:Z26)</f>
        <v>17</v>
      </c>
      <c r="AB26" s="153">
        <f t="shared" si="2"/>
        <v>17</v>
      </c>
      <c r="AC26" s="153">
        <f>IFERROR(SMALL($AB$10:$AB$153,ROWS(AB$10:AB26)),"")</f>
        <v>17</v>
      </c>
      <c r="AI26" s="462"/>
      <c r="AJ26" s="463"/>
      <c r="AK26" s="464" t="s">
        <v>92</v>
      </c>
      <c r="AL26" s="465">
        <f>INDEX($E$10:$I$149,$M27,COLUMNS(AL26:$AL26))</f>
        <v>0.24249020461471485</v>
      </c>
      <c r="AM26" s="465">
        <f>INDEX($E$10:$I$149,$M27,COLUMNS($AL26:AM26))</f>
        <v>0.1802350892468437</v>
      </c>
      <c r="AN26" s="465">
        <f>INDEX($E$10:$I$149,$M27,COLUMNS($AL26:AN26))</f>
        <v>0.15498476273400086</v>
      </c>
      <c r="AO26" s="465">
        <f>INDEX($E$10:$I$149,$M27,COLUMNS($AL26:AO26))</f>
        <v>0.18632999564649544</v>
      </c>
      <c r="AP26" s="465">
        <f>INDEX($E$10:$I$149,$M27,COLUMNS($AL26:AP26))</f>
        <v>0.23595994775794515</v>
      </c>
      <c r="AS26" s="463"/>
      <c r="AT26" s="463"/>
      <c r="AU26" s="464" t="s">
        <v>92</v>
      </c>
      <c r="AV26" s="694">
        <f>INDEX($R$10:$Y$140,$AC27,COLUMNS($AR26:AR26))</f>
        <v>555</v>
      </c>
      <c r="AW26" s="694">
        <f>INDEX($R$10:$Y$140,$AC27,COLUMNS($AR26:AS26))</f>
        <v>415</v>
      </c>
      <c r="AX26" s="694">
        <f>INDEX($R$10:$Y$140,$AC27,COLUMNS($AR26:AT26))</f>
        <v>355</v>
      </c>
      <c r="AY26" s="694">
        <f>INDEX($R$10:$Y$140,$AC27,COLUMNS($AR26:AU26))</f>
        <v>430</v>
      </c>
      <c r="AZ26" s="694">
        <f>INDEX($R$10:$Y$140,$AC27,COLUMNS($AR26:AV26))</f>
        <v>540</v>
      </c>
    </row>
    <row r="27" spans="2:52">
      <c r="D27" s="153" t="s">
        <v>92</v>
      </c>
      <c r="E27" s="153">
        <v>0.24249020461471485</v>
      </c>
      <c r="F27" s="153">
        <v>0.1802350892468437</v>
      </c>
      <c r="G27" s="153">
        <v>0.15498476273400086</v>
      </c>
      <c r="H27" s="153">
        <v>0.18632999564649544</v>
      </c>
      <c r="I27" s="153">
        <v>0.23595994775794515</v>
      </c>
      <c r="J27" s="153" t="s">
        <v>222</v>
      </c>
      <c r="K27" s="153">
        <f>ROWS($J$10:J27)</f>
        <v>18</v>
      </c>
      <c r="L27" s="153">
        <f t="shared" si="1"/>
        <v>18</v>
      </c>
      <c r="M27" s="153">
        <f>IFERROR(SMALL($L$10:$L$149,ROWS(L$10:L27)),"")</f>
        <v>18</v>
      </c>
      <c r="Q27" s="153" t="s">
        <v>92</v>
      </c>
      <c r="R27" s="153">
        <v>555</v>
      </c>
      <c r="S27" s="153">
        <v>415</v>
      </c>
      <c r="T27" s="153">
        <v>355</v>
      </c>
      <c r="U27" s="153">
        <v>430</v>
      </c>
      <c r="V27" s="153">
        <v>540</v>
      </c>
      <c r="W27" s="153">
        <v>15</v>
      </c>
      <c r="X27" s="153">
        <v>2315</v>
      </c>
      <c r="Y27" s="153">
        <v>2295</v>
      </c>
      <c r="Z27" s="153" t="s">
        <v>222</v>
      </c>
      <c r="AA27" s="153">
        <f>ROWS($J$10:Z27)</f>
        <v>18</v>
      </c>
      <c r="AB27" s="153">
        <f t="shared" si="2"/>
        <v>18</v>
      </c>
      <c r="AC27" s="153">
        <f>IFERROR(SMALL($AB$10:$AB$153,ROWS(AB$10:AB27)),"")</f>
        <v>18</v>
      </c>
      <c r="AI27" s="462"/>
      <c r="AJ27" s="463"/>
      <c r="AK27" s="464" t="s">
        <v>93</v>
      </c>
      <c r="AL27" s="465">
        <f>INDEX($E$10:$I$149,$M28,COLUMNS(AL27:$AL27))</f>
        <v>0.26540100736148781</v>
      </c>
      <c r="AM27" s="465">
        <f>INDEX($E$10:$I$149,$M28,COLUMNS($AL27:AM27))</f>
        <v>0.16660209221232081</v>
      </c>
      <c r="AN27" s="465">
        <f>INDEX($E$10:$I$149,$M28,COLUMNS($AL27:AN27))</f>
        <v>0.15652847733436653</v>
      </c>
      <c r="AO27" s="465">
        <f>INDEX($E$10:$I$149,$M28,COLUMNS($AL27:AO27))</f>
        <v>0.17590081363812476</v>
      </c>
      <c r="AP27" s="465">
        <f>INDEX($E$10:$I$149,$M28,COLUMNS($AL27:AP27))</f>
        <v>0.23556760945370012</v>
      </c>
      <c r="AS27" s="463"/>
      <c r="AU27" s="464" t="s">
        <v>93</v>
      </c>
      <c r="AV27" s="694">
        <f>INDEX($R$10:$Y$140,$AC28,COLUMNS($AR27:AR27))</f>
        <v>685</v>
      </c>
      <c r="AW27" s="694">
        <f>INDEX($R$10:$Y$140,$AC28,COLUMNS($AR27:AS27))</f>
        <v>430</v>
      </c>
      <c r="AX27" s="694">
        <f>INDEX($R$10:$Y$140,$AC28,COLUMNS($AR27:AT27))</f>
        <v>405</v>
      </c>
      <c r="AY27" s="694">
        <f>INDEX($R$10:$Y$140,$AC28,COLUMNS($AR27:AU27))</f>
        <v>455</v>
      </c>
      <c r="AZ27" s="694">
        <f>INDEX($R$10:$Y$140,$AC28,COLUMNS($AR27:AV27))</f>
        <v>610</v>
      </c>
    </row>
    <row r="28" spans="2:52">
      <c r="D28" s="153" t="s">
        <v>93</v>
      </c>
      <c r="E28" s="153">
        <v>0.26540100736148781</v>
      </c>
      <c r="F28" s="153">
        <v>0.16660209221232081</v>
      </c>
      <c r="G28" s="153">
        <v>0.15652847733436653</v>
      </c>
      <c r="H28" s="153">
        <v>0.17590081363812476</v>
      </c>
      <c r="I28" s="153">
        <v>0.23556760945370012</v>
      </c>
      <c r="J28" s="153" t="s">
        <v>222</v>
      </c>
      <c r="K28" s="153">
        <f>ROWS($J$10:J28)</f>
        <v>19</v>
      </c>
      <c r="L28" s="153">
        <f t="shared" si="1"/>
        <v>19</v>
      </c>
      <c r="M28" s="153">
        <f>IFERROR(SMALL($L$10:$L$149,ROWS(L$10:L28)),"")</f>
        <v>19</v>
      </c>
      <c r="Q28" s="153" t="s">
        <v>93</v>
      </c>
      <c r="R28" s="153">
        <v>685</v>
      </c>
      <c r="S28" s="153">
        <v>430</v>
      </c>
      <c r="T28" s="153">
        <v>405</v>
      </c>
      <c r="U28" s="153">
        <v>455</v>
      </c>
      <c r="V28" s="153">
        <v>610</v>
      </c>
      <c r="W28" s="153">
        <v>30</v>
      </c>
      <c r="X28" s="153">
        <v>2615</v>
      </c>
      <c r="Y28" s="153">
        <v>2580</v>
      </c>
      <c r="Z28" s="153" t="s">
        <v>222</v>
      </c>
      <c r="AA28" s="153">
        <f>ROWS($J$10:Z28)</f>
        <v>19</v>
      </c>
      <c r="AB28" s="153">
        <f t="shared" si="2"/>
        <v>19</v>
      </c>
      <c r="AC28" s="153">
        <f>IFERROR(SMALL($AB$10:$AB$153,ROWS(AB$10:AB28)),"")</f>
        <v>19</v>
      </c>
      <c r="AI28" s="462"/>
      <c r="AJ28" s="473"/>
      <c r="AK28" s="464" t="s">
        <v>94</v>
      </c>
      <c r="AL28" s="465">
        <f>INDEX($E$10:$I$149,$M29,COLUMNS(AL28:$AL28))</f>
        <v>0.27043142756927396</v>
      </c>
      <c r="AM28" s="465">
        <f>INDEX($E$10:$I$149,$M29,COLUMNS($AL28:AM28))</f>
        <v>0.16625745352507892</v>
      </c>
      <c r="AN28" s="465">
        <f>INDEX($E$10:$I$149,$M29,COLUMNS($AL28:AN28))</f>
        <v>0.15889161697649948</v>
      </c>
      <c r="AO28" s="465">
        <f>INDEX($E$10:$I$149,$M29,COLUMNS($AL28:AO28))</f>
        <v>0.16590669940371799</v>
      </c>
      <c r="AP28" s="465">
        <f>INDEX($E$10:$I$149,$M29,COLUMNS($AL28:AP28))</f>
        <v>0.23851280252542967</v>
      </c>
      <c r="AS28" s="463"/>
      <c r="AT28" s="463"/>
      <c r="AU28" s="464" t="s">
        <v>94</v>
      </c>
      <c r="AV28" s="694">
        <f>INDEX($R$10:$Y$140,$AC29,COLUMNS($AR28:AR28))</f>
        <v>770</v>
      </c>
      <c r="AW28" s="694">
        <f>INDEX($R$10:$Y$140,$AC29,COLUMNS($AR28:AS28))</f>
        <v>475</v>
      </c>
      <c r="AX28" s="694">
        <f>INDEX($R$10:$Y$140,$AC29,COLUMNS($AR28:AT28))</f>
        <v>455</v>
      </c>
      <c r="AY28" s="694">
        <f>INDEX($R$10:$Y$140,$AC29,COLUMNS($AR28:AU28))</f>
        <v>475</v>
      </c>
      <c r="AZ28" s="694">
        <f>INDEX($R$10:$Y$140,$AC29,COLUMNS($AR28:AV28))</f>
        <v>680</v>
      </c>
    </row>
    <row r="29" spans="2:52">
      <c r="D29" s="153" t="s">
        <v>94</v>
      </c>
      <c r="E29" s="153">
        <v>0.27043142756927396</v>
      </c>
      <c r="F29" s="153">
        <v>0.16625745352507892</v>
      </c>
      <c r="G29" s="153">
        <v>0.15889161697649948</v>
      </c>
      <c r="H29" s="153">
        <v>0.16590669940371799</v>
      </c>
      <c r="I29" s="153">
        <v>0.23851280252542967</v>
      </c>
      <c r="J29" s="153" t="s">
        <v>222</v>
      </c>
      <c r="K29" s="153">
        <f>ROWS($J$10:J29)</f>
        <v>20</v>
      </c>
      <c r="L29" s="153">
        <f t="shared" si="1"/>
        <v>20</v>
      </c>
      <c r="M29" s="153">
        <f>IFERROR(SMALL($L$10:$L$149,ROWS(L$10:L29)),"")</f>
        <v>20</v>
      </c>
      <c r="Q29" s="153" t="s">
        <v>94</v>
      </c>
      <c r="R29" s="153">
        <v>770</v>
      </c>
      <c r="S29" s="153">
        <v>475</v>
      </c>
      <c r="T29" s="153">
        <v>455</v>
      </c>
      <c r="U29" s="153">
        <v>475</v>
      </c>
      <c r="V29" s="153">
        <v>680</v>
      </c>
      <c r="W29" s="153">
        <v>45</v>
      </c>
      <c r="X29" s="153">
        <v>2895</v>
      </c>
      <c r="Y29" s="153">
        <v>2850</v>
      </c>
      <c r="Z29" s="153" t="s">
        <v>222</v>
      </c>
      <c r="AA29" s="153">
        <f>ROWS($J$10:Z29)</f>
        <v>20</v>
      </c>
      <c r="AB29" s="153">
        <f t="shared" si="2"/>
        <v>20</v>
      </c>
      <c r="AC29" s="153">
        <f>IFERROR(SMALL($AB$10:$AB$153,ROWS(AB$10:AB29)),"")</f>
        <v>20</v>
      </c>
      <c r="AI29" s="462"/>
      <c r="AJ29" s="463"/>
      <c r="AK29" s="464" t="s">
        <v>95</v>
      </c>
      <c r="AL29" s="465">
        <f>INDEX($E$10:$I$149,$M30,COLUMNS(AL29:$AL29))</f>
        <v>0.27104377104377103</v>
      </c>
      <c r="AM29" s="465">
        <f>INDEX($E$10:$I$149,$M30,COLUMNS($AL29:AM29))</f>
        <v>0.16161616161616163</v>
      </c>
      <c r="AN29" s="465">
        <f>INDEX($E$10:$I$149,$M30,COLUMNS($AL29:AN29))</f>
        <v>0.15993265993265993</v>
      </c>
      <c r="AO29" s="465">
        <f>INDEX($E$10:$I$149,$M30,COLUMNS($AL29:AO29))</f>
        <v>0.16161616161616163</v>
      </c>
      <c r="AP29" s="465">
        <f>INDEX($E$10:$I$149,$M30,COLUMNS($AL29:AP29))</f>
        <v>0.24579124579124578</v>
      </c>
      <c r="AS29" s="463"/>
      <c r="AT29" s="463" t="s">
        <v>277</v>
      </c>
      <c r="AU29" s="464" t="s">
        <v>95</v>
      </c>
      <c r="AV29" s="694">
        <f>INDEX($R$10:$Y$140,$AC30,COLUMNS($AR29:AR29))</f>
        <v>805</v>
      </c>
      <c r="AW29" s="694">
        <f>INDEX($R$10:$Y$140,$AC30,COLUMNS($AR29:AS29))</f>
        <v>480</v>
      </c>
      <c r="AX29" s="694">
        <f>INDEX($R$10:$Y$140,$AC30,COLUMNS($AR29:AT29))</f>
        <v>475</v>
      </c>
      <c r="AY29" s="694">
        <f>INDEX($R$10:$Y$140,$AC30,COLUMNS($AR29:AU29))</f>
        <v>480</v>
      </c>
      <c r="AZ29" s="694">
        <f>INDEX($R$10:$Y$140,$AC30,COLUMNS($AR29:AV29))</f>
        <v>730</v>
      </c>
    </row>
    <row r="30" spans="2:52">
      <c r="D30" s="153" t="s">
        <v>95</v>
      </c>
      <c r="E30" s="153">
        <f>R30/$Y30</f>
        <v>0.27104377104377103</v>
      </c>
      <c r="F30" s="153">
        <f t="shared" ref="F30" si="5">S30/$Y30</f>
        <v>0.16161616161616163</v>
      </c>
      <c r="G30" s="153">
        <f t="shared" ref="G30" si="6">T30/$Y30</f>
        <v>0.15993265993265993</v>
      </c>
      <c r="H30" s="153">
        <f t="shared" ref="H30" si="7">U30/$Y30</f>
        <v>0.16161616161616163</v>
      </c>
      <c r="I30" s="153">
        <f t="shared" ref="I30" si="8">V30/$Y30</f>
        <v>0.24579124579124578</v>
      </c>
      <c r="J30" s="153" t="s">
        <v>222</v>
      </c>
      <c r="K30" s="153">
        <f>ROWS($J$10:J30)</f>
        <v>21</v>
      </c>
      <c r="L30" s="153">
        <f t="shared" si="1"/>
        <v>21</v>
      </c>
      <c r="M30" s="153">
        <f>IFERROR(SMALL($L$10:$L$149,ROWS(L$10:L30)),"")</f>
        <v>21</v>
      </c>
      <c r="Q30" s="153" t="s">
        <v>95</v>
      </c>
      <c r="R30" s="153">
        <v>805</v>
      </c>
      <c r="S30" s="153">
        <v>480</v>
      </c>
      <c r="T30" s="153">
        <v>475</v>
      </c>
      <c r="U30" s="153">
        <v>480</v>
      </c>
      <c r="V30" s="153">
        <v>730</v>
      </c>
      <c r="W30" s="153">
        <v>30</v>
      </c>
      <c r="X30" s="153">
        <v>2995</v>
      </c>
      <c r="Y30" s="153">
        <v>2970</v>
      </c>
      <c r="Z30" s="153" t="s">
        <v>222</v>
      </c>
      <c r="AA30" s="153">
        <f>ROWS($J$10:Z30)</f>
        <v>21</v>
      </c>
      <c r="AB30" s="153">
        <f t="shared" si="2"/>
        <v>21</v>
      </c>
      <c r="AC30" s="153">
        <f>IFERROR(SMALL($AB$10:$AB$153,ROWS(AB$10:AB30)),"")</f>
        <v>21</v>
      </c>
      <c r="AI30" s="462"/>
      <c r="AJ30" s="463" t="s">
        <v>277</v>
      </c>
      <c r="AK30" s="464" t="s">
        <v>89</v>
      </c>
      <c r="AL30" s="465">
        <f>INDEX($E$10:$I$149,$M31,COLUMNS(AL30:$AL30))</f>
        <v>0.12859187067331865</v>
      </c>
      <c r="AM30" s="465">
        <f>INDEX($E$10:$I$149,$M31,COLUMNS($AL30:AM30))</f>
        <v>0.151293653556097</v>
      </c>
      <c r="AN30" s="465">
        <f>INDEX($E$10:$I$149,$M31,COLUMNS($AL30:AN30))</f>
        <v>0.18880767297056888</v>
      </c>
      <c r="AO30" s="465">
        <f>INDEX($E$10:$I$149,$M31,COLUMNS($AL30:AO30))</f>
        <v>0.23575820860888735</v>
      </c>
      <c r="AP30" s="465">
        <f>INDEX($E$10:$I$149,$M31,COLUMNS($AL30:AP30))</f>
        <v>0.29554859419112811</v>
      </c>
      <c r="AS30" s="463"/>
      <c r="AT30" s="463"/>
      <c r="AU30" s="464" t="s">
        <v>89</v>
      </c>
      <c r="AV30" s="694">
        <f>INDEX($R$10:$Y$140,$AC31,COLUMNS($AR30:AR30))</f>
        <v>3325</v>
      </c>
      <c r="AW30" s="694">
        <f>INDEX($R$10:$Y$140,$AC31,COLUMNS($AR30:AS30))</f>
        <v>3910</v>
      </c>
      <c r="AX30" s="694">
        <f>INDEX($R$10:$Y$140,$AC31,COLUMNS($AR30:AT30))</f>
        <v>4880</v>
      </c>
      <c r="AY30" s="694">
        <f>INDEX($R$10:$Y$140,$AC31,COLUMNS($AR30:AU30))</f>
        <v>6095</v>
      </c>
      <c r="AZ30" s="694">
        <f>INDEX($R$10:$Y$140,$AC31,COLUMNS($AR30:AV30))</f>
        <v>7640</v>
      </c>
    </row>
    <row r="31" spans="2:52">
      <c r="C31" s="153" t="s">
        <v>277</v>
      </c>
      <c r="D31" s="153" t="s">
        <v>89</v>
      </c>
      <c r="E31" s="153">
        <v>0.12859187067331865</v>
      </c>
      <c r="F31" s="153">
        <v>0.151293653556097</v>
      </c>
      <c r="G31" s="153">
        <v>0.18880767297056888</v>
      </c>
      <c r="H31" s="153">
        <v>0.23575820860888735</v>
      </c>
      <c r="I31" s="153">
        <v>0.29554859419112811</v>
      </c>
      <c r="J31" s="153" t="s">
        <v>222</v>
      </c>
      <c r="K31" s="153">
        <f>ROWS($J$10:J31)</f>
        <v>22</v>
      </c>
      <c r="L31" s="153">
        <f t="shared" si="1"/>
        <v>22</v>
      </c>
      <c r="M31" s="153">
        <f>IFERROR(SMALL($L$10:$L$149,ROWS(L$10:L31)),"")</f>
        <v>22</v>
      </c>
      <c r="P31" s="153" t="s">
        <v>277</v>
      </c>
      <c r="Q31" s="153" t="s">
        <v>89</v>
      </c>
      <c r="R31" s="153">
        <v>3325</v>
      </c>
      <c r="S31" s="153">
        <v>3910</v>
      </c>
      <c r="T31" s="153">
        <v>4880</v>
      </c>
      <c r="U31" s="153">
        <v>6095</v>
      </c>
      <c r="V31" s="153">
        <v>7640</v>
      </c>
      <c r="W31" s="153">
        <v>90</v>
      </c>
      <c r="X31" s="153">
        <v>25945</v>
      </c>
      <c r="Y31" s="153">
        <v>25855</v>
      </c>
      <c r="Z31" s="153" t="s">
        <v>222</v>
      </c>
      <c r="AA31" s="153">
        <f>ROWS($J$10:Z31)</f>
        <v>22</v>
      </c>
      <c r="AB31" s="153">
        <f t="shared" si="2"/>
        <v>22</v>
      </c>
      <c r="AC31" s="153">
        <f>IFERROR(SMALL($AB$10:$AB$153,ROWS(AB$10:AB31)),"")</f>
        <v>22</v>
      </c>
      <c r="AI31" s="462"/>
      <c r="AJ31" s="463"/>
      <c r="AK31" s="464" t="s">
        <v>90</v>
      </c>
      <c r="AL31" s="465">
        <f>INDEX($E$10:$I$149,$M32,COLUMNS(AL31:$AL31))</f>
        <v>0.13194866342648845</v>
      </c>
      <c r="AM31" s="465">
        <f>INDEX($E$10:$I$149,$M32,COLUMNS($AL31:AM31))</f>
        <v>0.15681956257594168</v>
      </c>
      <c r="AN31" s="465">
        <f>INDEX($E$10:$I$149,$M32,COLUMNS($AL31:AN31))</f>
        <v>0.18962636695018226</v>
      </c>
      <c r="AO31" s="465">
        <f>INDEX($E$10:$I$149,$M32,COLUMNS($AL31:AO31))</f>
        <v>0.23314094775212638</v>
      </c>
      <c r="AP31" s="465">
        <f>INDEX($E$10:$I$149,$M32,COLUMNS($AL31:AP31))</f>
        <v>0.28846445929526127</v>
      </c>
      <c r="AS31" s="463"/>
      <c r="AT31" s="463"/>
      <c r="AU31" s="464" t="s">
        <v>90</v>
      </c>
      <c r="AV31" s="694">
        <f>INDEX($R$10:$Y$140,$AC32,COLUMNS($AR31:AR31))</f>
        <v>3475</v>
      </c>
      <c r="AW31" s="694">
        <f>INDEX($R$10:$Y$140,$AC32,COLUMNS($AR31:AS31))</f>
        <v>4130</v>
      </c>
      <c r="AX31" s="694">
        <f>INDEX($R$10:$Y$140,$AC32,COLUMNS($AR31:AT31))</f>
        <v>4995</v>
      </c>
      <c r="AY31" s="694">
        <f>INDEX($R$10:$Y$140,$AC32,COLUMNS($AR31:AU31))</f>
        <v>6140</v>
      </c>
      <c r="AZ31" s="694">
        <f>INDEX($R$10:$Y$140,$AC32,COLUMNS($AR31:AV31))</f>
        <v>7595</v>
      </c>
    </row>
    <row r="32" spans="2:52">
      <c r="D32" s="153" t="s">
        <v>90</v>
      </c>
      <c r="E32" s="153">
        <v>0.13194866342648845</v>
      </c>
      <c r="F32" s="153">
        <v>0.15681956257594168</v>
      </c>
      <c r="G32" s="153">
        <v>0.18962636695018226</v>
      </c>
      <c r="H32" s="153">
        <v>0.23314094775212638</v>
      </c>
      <c r="I32" s="153">
        <v>0.28846445929526127</v>
      </c>
      <c r="J32" s="153" t="s">
        <v>222</v>
      </c>
      <c r="K32" s="153">
        <f>ROWS($J$10:J32)</f>
        <v>23</v>
      </c>
      <c r="L32" s="153">
        <f t="shared" si="1"/>
        <v>23</v>
      </c>
      <c r="M32" s="153">
        <f>IFERROR(SMALL($L$10:$L$149,ROWS(L$10:L32)),"")</f>
        <v>23</v>
      </c>
      <c r="Q32" s="153" t="s">
        <v>90</v>
      </c>
      <c r="R32" s="153">
        <v>3475</v>
      </c>
      <c r="S32" s="153">
        <v>4130</v>
      </c>
      <c r="T32" s="153">
        <v>4995</v>
      </c>
      <c r="U32" s="153">
        <v>6140</v>
      </c>
      <c r="V32" s="153">
        <v>7595</v>
      </c>
      <c r="W32" s="153">
        <v>100</v>
      </c>
      <c r="X32" s="153">
        <v>26435</v>
      </c>
      <c r="Y32" s="153">
        <v>26335</v>
      </c>
      <c r="Z32" s="153" t="s">
        <v>222</v>
      </c>
      <c r="AA32" s="153">
        <f>ROWS($J$10:Z32)</f>
        <v>23</v>
      </c>
      <c r="AB32" s="153">
        <f t="shared" si="2"/>
        <v>23</v>
      </c>
      <c r="AC32" s="153">
        <f>IFERROR(SMALL($AB$10:$AB$153,ROWS(AB$10:AB32)),"")</f>
        <v>23</v>
      </c>
      <c r="AI32" s="462"/>
      <c r="AJ32" s="463"/>
      <c r="AK32" s="464" t="s">
        <v>91</v>
      </c>
      <c r="AL32" s="465">
        <f>INDEX($E$10:$I$149,$M33,COLUMNS(AL32:$AL32))</f>
        <v>0.13205887975530492</v>
      </c>
      <c r="AM32" s="465">
        <f>INDEX($E$10:$I$149,$M33,COLUMNS($AL32:AM32))</f>
        <v>0.15629898680940546</v>
      </c>
      <c r="AN32" s="465">
        <f>INDEX($E$10:$I$149,$M33,COLUMNS($AL32:AN32))</f>
        <v>0.190403364557446</v>
      </c>
      <c r="AO32" s="465">
        <f>INDEX($E$10:$I$149,$M33,COLUMNS($AL32:AO32))</f>
        <v>0.23207799655897535</v>
      </c>
      <c r="AP32" s="465">
        <f>INDEX($E$10:$I$149,$M33,COLUMNS($AL32:AP32))</f>
        <v>0.28916077231886828</v>
      </c>
      <c r="AS32" s="463"/>
      <c r="AT32" s="463"/>
      <c r="AU32" s="464" t="s">
        <v>91</v>
      </c>
      <c r="AV32" s="694">
        <f>INDEX($R$10:$Y$140,$AC33,COLUMNS($AR32:AR32))</f>
        <v>3455</v>
      </c>
      <c r="AW32" s="694">
        <f>INDEX($R$10:$Y$140,$AC33,COLUMNS($AR32:AS32))</f>
        <v>4090</v>
      </c>
      <c r="AX32" s="694">
        <f>INDEX($R$10:$Y$140,$AC33,COLUMNS($AR32:AT32))</f>
        <v>4980</v>
      </c>
      <c r="AY32" s="694">
        <f>INDEX($R$10:$Y$140,$AC33,COLUMNS($AR32:AU32))</f>
        <v>6070</v>
      </c>
      <c r="AZ32" s="694">
        <f>INDEX($R$10:$Y$140,$AC33,COLUMNS($AR32:AV32))</f>
        <v>7565</v>
      </c>
    </row>
    <row r="33" spans="2:52">
      <c r="D33" s="153" t="s">
        <v>91</v>
      </c>
      <c r="E33" s="153">
        <v>0.13205887975530492</v>
      </c>
      <c r="F33" s="153">
        <v>0.15629898680940546</v>
      </c>
      <c r="G33" s="153">
        <v>0.190403364557446</v>
      </c>
      <c r="H33" s="153">
        <v>0.23207799655897535</v>
      </c>
      <c r="I33" s="153">
        <v>0.28916077231886828</v>
      </c>
      <c r="J33" s="153" t="s">
        <v>222</v>
      </c>
      <c r="K33" s="153">
        <f>ROWS($J$10:J33)</f>
        <v>24</v>
      </c>
      <c r="L33" s="153">
        <f t="shared" si="1"/>
        <v>24</v>
      </c>
      <c r="M33" s="153">
        <f>IFERROR(SMALL($L$10:$L$149,ROWS(L$10:L33)),"")</f>
        <v>24</v>
      </c>
      <c r="Q33" s="153" t="s">
        <v>91</v>
      </c>
      <c r="R33" s="153">
        <v>3455</v>
      </c>
      <c r="S33" s="153">
        <v>4090</v>
      </c>
      <c r="T33" s="153">
        <v>4980</v>
      </c>
      <c r="U33" s="153">
        <v>6070</v>
      </c>
      <c r="V33" s="153">
        <v>7565</v>
      </c>
      <c r="W33" s="153">
        <v>150</v>
      </c>
      <c r="X33" s="153">
        <v>26305</v>
      </c>
      <c r="Y33" s="153">
        <v>26155</v>
      </c>
      <c r="Z33" s="153" t="s">
        <v>222</v>
      </c>
      <c r="AA33" s="153">
        <f>ROWS($J$10:Z33)</f>
        <v>24</v>
      </c>
      <c r="AB33" s="153">
        <f t="shared" si="2"/>
        <v>24</v>
      </c>
      <c r="AC33" s="153">
        <f>IFERROR(SMALL($AB$10:$AB$153,ROWS(AB$10:AB33)),"")</f>
        <v>24</v>
      </c>
      <c r="AI33" s="462"/>
      <c r="AJ33" s="463"/>
      <c r="AK33" s="464" t="s">
        <v>92</v>
      </c>
      <c r="AL33" s="465">
        <f>INDEX($E$10:$I$149,$M34,COLUMNS(AL33:$AL33))</f>
        <v>0.12772360201127533</v>
      </c>
      <c r="AM33" s="465">
        <f>INDEX($E$10:$I$149,$M34,COLUMNS($AL33:AM33))</f>
        <v>0.15629285387779979</v>
      </c>
      <c r="AN33" s="465">
        <f>INDEX($E$10:$I$149,$M34,COLUMNS($AL33:AN33))</f>
        <v>0.19129971049824776</v>
      </c>
      <c r="AO33" s="465">
        <f>INDEX($E$10:$I$149,$M34,COLUMNS($AL33:AO33))</f>
        <v>0.23198232515617859</v>
      </c>
      <c r="AP33" s="465">
        <f>INDEX($E$10:$I$149,$M34,COLUMNS($AL33:AP33))</f>
        <v>0.29270150845649856</v>
      </c>
      <c r="AS33" s="463"/>
      <c r="AU33" s="464" t="s">
        <v>92</v>
      </c>
      <c r="AV33" s="694">
        <f>INDEX($R$10:$Y$140,$AC34,COLUMNS($AR33:AR33))</f>
        <v>3355</v>
      </c>
      <c r="AW33" s="694">
        <f>INDEX($R$10:$Y$140,$AC34,COLUMNS($AR33:AS33))</f>
        <v>4105</v>
      </c>
      <c r="AX33" s="694">
        <f>INDEX($R$10:$Y$140,$AC34,COLUMNS($AR33:AT33))</f>
        <v>5020</v>
      </c>
      <c r="AY33" s="694">
        <f>INDEX($R$10:$Y$140,$AC34,COLUMNS($AR33:AU33))</f>
        <v>6090</v>
      </c>
      <c r="AZ33" s="694">
        <f>INDEX($R$10:$Y$140,$AC34,COLUMNS($AR33:AV33))</f>
        <v>7685</v>
      </c>
    </row>
    <row r="34" spans="2:52">
      <c r="D34" s="153" t="s">
        <v>92</v>
      </c>
      <c r="E34" s="153">
        <v>0.12772360201127533</v>
      </c>
      <c r="F34" s="153">
        <v>0.15629285387779979</v>
      </c>
      <c r="G34" s="153">
        <v>0.19129971049824776</v>
      </c>
      <c r="H34" s="153">
        <v>0.23198232515617859</v>
      </c>
      <c r="I34" s="153">
        <v>0.29270150845649856</v>
      </c>
      <c r="J34" s="153" t="s">
        <v>222</v>
      </c>
      <c r="K34" s="153">
        <f>ROWS($J$10:J34)</f>
        <v>25</v>
      </c>
      <c r="L34" s="153">
        <f t="shared" si="1"/>
        <v>25</v>
      </c>
      <c r="M34" s="153">
        <f>IFERROR(SMALL($L$10:$L$149,ROWS(L$10:L34)),"")</f>
        <v>25</v>
      </c>
      <c r="Q34" s="153" t="s">
        <v>92</v>
      </c>
      <c r="R34" s="153">
        <v>3355</v>
      </c>
      <c r="S34" s="153">
        <v>4105</v>
      </c>
      <c r="T34" s="153">
        <v>5020</v>
      </c>
      <c r="U34" s="153">
        <v>6090</v>
      </c>
      <c r="V34" s="153">
        <v>7685</v>
      </c>
      <c r="W34" s="153">
        <v>100</v>
      </c>
      <c r="X34" s="153">
        <v>26355</v>
      </c>
      <c r="Y34" s="153">
        <v>26250</v>
      </c>
      <c r="Z34" s="153" t="s">
        <v>222</v>
      </c>
      <c r="AA34" s="153">
        <f>ROWS($J$10:Z34)</f>
        <v>25</v>
      </c>
      <c r="AB34" s="153">
        <f t="shared" si="2"/>
        <v>25</v>
      </c>
      <c r="AC34" s="153">
        <f>IFERROR(SMALL($AB$10:$AB$153,ROWS(AB$10:AB34)),"")</f>
        <v>25</v>
      </c>
      <c r="AI34" s="462"/>
      <c r="AJ34" s="466" t="s">
        <v>281</v>
      </c>
      <c r="AK34" s="464" t="s">
        <v>93</v>
      </c>
      <c r="AL34" s="465">
        <f>INDEX($E$10:$I$149,$M35,COLUMNS(AL34:$AL34))</f>
        <v>0.14598567239523402</v>
      </c>
      <c r="AM34" s="465">
        <f>INDEX($E$10:$I$149,$M35,COLUMNS($AL34:AM34))</f>
        <v>0.1609071675141977</v>
      </c>
      <c r="AN34" s="465">
        <f>INDEX($E$10:$I$149,$M35,COLUMNS($AL34:AN34))</f>
        <v>0.18288111057496009</v>
      </c>
      <c r="AO34" s="465">
        <f>INDEX($E$10:$I$149,$M35,COLUMNS($AL34:AO34))</f>
        <v>0.22389666307857911</v>
      </c>
      <c r="AP34" s="465">
        <f>INDEX($E$10:$I$149,$M35,COLUMNS($AL34:AP34))</f>
        <v>0.28632938643702904</v>
      </c>
      <c r="AS34" s="278"/>
      <c r="AU34" s="470" t="s">
        <v>93</v>
      </c>
      <c r="AV34" s="694">
        <f>INDEX($R$10:$Y$140,$AC35,COLUMNS($AR34:AR34))</f>
        <v>3935</v>
      </c>
      <c r="AW34" s="694">
        <f>INDEX($R$10:$Y$140,$AC35,COLUMNS($AR34:AS34))</f>
        <v>4335</v>
      </c>
      <c r="AX34" s="694">
        <f>INDEX($R$10:$Y$140,$AC35,COLUMNS($AR34:AT34))</f>
        <v>4925</v>
      </c>
      <c r="AY34" s="694">
        <f>INDEX($R$10:$Y$140,$AC35,COLUMNS($AR34:AU34))</f>
        <v>6030</v>
      </c>
      <c r="AZ34" s="694">
        <f>INDEX($R$10:$Y$140,$AC35,COLUMNS($AR34:AV34))</f>
        <v>7715</v>
      </c>
    </row>
    <row r="35" spans="2:52" ht="15" customHeight="1">
      <c r="D35" s="153" t="s">
        <v>93</v>
      </c>
      <c r="E35" s="153">
        <v>0.14598567239523402</v>
      </c>
      <c r="F35" s="153">
        <v>0.1609071675141977</v>
      </c>
      <c r="G35" s="153">
        <v>0.18288111057496009</v>
      </c>
      <c r="H35" s="153">
        <v>0.22389666307857911</v>
      </c>
      <c r="I35" s="153">
        <v>0.28632938643702904</v>
      </c>
      <c r="J35" s="153" t="s">
        <v>222</v>
      </c>
      <c r="K35" s="153">
        <f>ROWS($J$10:J35)</f>
        <v>26</v>
      </c>
      <c r="L35" s="153">
        <f t="shared" si="1"/>
        <v>26</v>
      </c>
      <c r="M35" s="153">
        <f>IFERROR(SMALL($L$10:$L$149,ROWS(L$10:L35)),"")</f>
        <v>26</v>
      </c>
      <c r="Q35" s="153" t="s">
        <v>93</v>
      </c>
      <c r="R35" s="153">
        <v>3935</v>
      </c>
      <c r="S35" s="153">
        <v>4335</v>
      </c>
      <c r="T35" s="153">
        <v>4925</v>
      </c>
      <c r="U35" s="153">
        <v>6030</v>
      </c>
      <c r="V35" s="153">
        <v>7715</v>
      </c>
      <c r="W35" s="153">
        <v>80</v>
      </c>
      <c r="X35" s="153">
        <v>27020</v>
      </c>
      <c r="Y35" s="153">
        <v>26940</v>
      </c>
      <c r="Z35" s="153" t="s">
        <v>222</v>
      </c>
      <c r="AA35" s="153">
        <f>ROWS($J$10:Z35)</f>
        <v>26</v>
      </c>
      <c r="AB35" s="153">
        <f t="shared" si="2"/>
        <v>26</v>
      </c>
      <c r="AC35" s="153">
        <f>IFERROR(SMALL($AB$10:$AB$153,ROWS(AB$10:AB35)),"")</f>
        <v>26</v>
      </c>
      <c r="AI35" s="462" t="s">
        <v>0</v>
      </c>
      <c r="AK35" s="464" t="s">
        <v>94</v>
      </c>
      <c r="AL35" s="465">
        <f>INDEX($E$10:$I$149,$M36,COLUMNS(AL35:$AL35))</f>
        <v>0.14677082583339332</v>
      </c>
      <c r="AM35" s="465">
        <f>INDEX($E$10:$I$149,$M36,COLUMNS($AL35:AM35))</f>
        <v>0.16041471668226653</v>
      </c>
      <c r="AN35" s="465">
        <f>INDEX($E$10:$I$149,$M36,COLUMNS($AL35:AN35))</f>
        <v>0.18377852977176182</v>
      </c>
      <c r="AO35" s="465">
        <f>INDEX($E$10:$I$149,$M36,COLUMNS($AL35:AO35))</f>
        <v>0.22672618619051046</v>
      </c>
      <c r="AP35" s="465">
        <f>INDEX($E$10:$I$149,$M36,COLUMNS($AL35:AP35))</f>
        <v>0.28230974152206784</v>
      </c>
      <c r="AS35" s="463" t="s">
        <v>0</v>
      </c>
      <c r="AT35" s="463"/>
      <c r="AU35" s="464" t="s">
        <v>94</v>
      </c>
      <c r="AV35" s="694">
        <f>INDEX($R$10:$Y$140,$AC36,COLUMNS($AR35:AR35))</f>
        <v>4075</v>
      </c>
      <c r="AW35" s="694">
        <f>INDEX($R$10:$Y$140,$AC36,COLUMNS($AR35:AS35))</f>
        <v>4455</v>
      </c>
      <c r="AX35" s="694">
        <f>INDEX($R$10:$Y$140,$AC36,COLUMNS($AR35:AT35))</f>
        <v>5105</v>
      </c>
      <c r="AY35" s="694">
        <f>INDEX($R$10:$Y$140,$AC36,COLUMNS($AR35:AU35))</f>
        <v>6300</v>
      </c>
      <c r="AZ35" s="694">
        <f>INDEX($R$10:$Y$140,$AC36,COLUMNS($AR35:AV35))</f>
        <v>7840</v>
      </c>
    </row>
    <row r="36" spans="2:52">
      <c r="D36" s="153" t="s">
        <v>94</v>
      </c>
      <c r="E36" s="153">
        <v>0.14677082583339332</v>
      </c>
      <c r="F36" s="153">
        <v>0.16041471668226653</v>
      </c>
      <c r="G36" s="153">
        <v>0.18377852977176182</v>
      </c>
      <c r="H36" s="153">
        <v>0.22672618619051046</v>
      </c>
      <c r="I36" s="153">
        <v>0.28230974152206784</v>
      </c>
      <c r="J36" s="153" t="s">
        <v>222</v>
      </c>
      <c r="K36" s="153">
        <f>ROWS($J$10:J36)</f>
        <v>27</v>
      </c>
      <c r="L36" s="153">
        <f t="shared" si="1"/>
        <v>27</v>
      </c>
      <c r="M36" s="153">
        <f>IFERROR(SMALL($L$10:$L$149,ROWS(L$10:L36)),"")</f>
        <v>27</v>
      </c>
      <c r="Q36" s="153" t="s">
        <v>94</v>
      </c>
      <c r="R36" s="153">
        <v>4075</v>
      </c>
      <c r="S36" s="153">
        <v>4455</v>
      </c>
      <c r="T36" s="153">
        <v>5105</v>
      </c>
      <c r="U36" s="153">
        <v>6300</v>
      </c>
      <c r="V36" s="153">
        <v>7840</v>
      </c>
      <c r="W36" s="153">
        <v>90</v>
      </c>
      <c r="X36" s="153">
        <v>27865</v>
      </c>
      <c r="Y36" s="153">
        <v>27780</v>
      </c>
      <c r="Z36" s="153" t="s">
        <v>222</v>
      </c>
      <c r="AA36" s="153">
        <f>ROWS($J$10:Z36)</f>
        <v>27</v>
      </c>
      <c r="AB36" s="153">
        <f t="shared" si="2"/>
        <v>27</v>
      </c>
      <c r="AC36" s="153">
        <f>IFERROR(SMALL($AB$10:$AB$153,ROWS(AB$10:AB36)),"")</f>
        <v>27</v>
      </c>
      <c r="AI36" s="475"/>
      <c r="AJ36" s="471"/>
      <c r="AK36" s="472" t="s">
        <v>95</v>
      </c>
      <c r="AL36" s="468">
        <f>INDEX($E$10:$I$149,$M37,COLUMNS(AL36:$AL36))</f>
        <v>0.152551775147929</v>
      </c>
      <c r="AM36" s="468">
        <f>INDEX($E$10:$I$149,$M37,COLUMNS($AL36:AM36))</f>
        <v>0.15236686390532544</v>
      </c>
      <c r="AN36" s="468">
        <f>INDEX($E$10:$I$149,$M37,COLUMNS($AL36:AN36))</f>
        <v>0.18417159763313609</v>
      </c>
      <c r="AO36" s="468">
        <f>INDEX($E$10:$I$149,$M37,COLUMNS($AL36:AO36))</f>
        <v>0.22781065088757396</v>
      </c>
      <c r="AP36" s="468">
        <f>INDEX($E$10:$I$149,$M37,COLUMNS($AL36:AP36))</f>
        <v>0.28291420118343197</v>
      </c>
      <c r="AS36" s="463"/>
      <c r="AT36" s="466" t="s">
        <v>281</v>
      </c>
      <c r="AU36" s="464" t="s">
        <v>95</v>
      </c>
      <c r="AV36" s="695">
        <f>INDEX($R$10:$Y$140,$AC37,COLUMNS($AR36:AR36))</f>
        <v>4125</v>
      </c>
      <c r="AW36" s="695">
        <f>INDEX($R$10:$Y$140,$AC37,COLUMNS($AR36:AS36))</f>
        <v>4120</v>
      </c>
      <c r="AX36" s="695">
        <f>INDEX($R$10:$Y$140,$AC37,COLUMNS($AR36:AT36))</f>
        <v>4980</v>
      </c>
      <c r="AY36" s="695">
        <f>INDEX($R$10:$Y$140,$AC37,COLUMNS($AR36:AU36))</f>
        <v>6160</v>
      </c>
      <c r="AZ36" s="695">
        <f>INDEX($R$10:$Y$140,$AC37,COLUMNS($AR36:AV36))</f>
        <v>7650</v>
      </c>
    </row>
    <row r="37" spans="2:52" ht="28.9">
      <c r="D37" s="153" t="s">
        <v>95</v>
      </c>
      <c r="E37" s="153">
        <f>R37/$Y37</f>
        <v>0.152551775147929</v>
      </c>
      <c r="F37" s="153">
        <f t="shared" ref="F37" si="9">S37/$Y37</f>
        <v>0.15236686390532544</v>
      </c>
      <c r="G37" s="153">
        <f t="shared" ref="G37" si="10">T37/$Y37</f>
        <v>0.18417159763313609</v>
      </c>
      <c r="H37" s="153">
        <f t="shared" ref="H37" si="11">U37/$Y37</f>
        <v>0.22781065088757396</v>
      </c>
      <c r="I37" s="153">
        <f t="shared" ref="I37" si="12">V37/$Y37</f>
        <v>0.28291420118343197</v>
      </c>
      <c r="J37" s="153" t="s">
        <v>222</v>
      </c>
      <c r="K37" s="153">
        <f>ROWS($J$10:J37)</f>
        <v>28</v>
      </c>
      <c r="L37" s="153">
        <f t="shared" si="1"/>
        <v>28</v>
      </c>
      <c r="M37" s="153">
        <f>IFERROR(SMALL($L$10:$L$149,ROWS(L$10:L37)),"")</f>
        <v>28</v>
      </c>
      <c r="Q37" s="153" t="s">
        <v>95</v>
      </c>
      <c r="R37" s="153">
        <v>4125</v>
      </c>
      <c r="S37" s="153">
        <v>4120</v>
      </c>
      <c r="T37" s="153">
        <v>4980</v>
      </c>
      <c r="U37" s="153">
        <v>6160</v>
      </c>
      <c r="V37" s="153">
        <v>7650</v>
      </c>
      <c r="W37" s="153">
        <v>295</v>
      </c>
      <c r="X37" s="153">
        <v>27340</v>
      </c>
      <c r="Y37" s="153">
        <v>27040</v>
      </c>
      <c r="Z37" s="153" t="s">
        <v>222</v>
      </c>
      <c r="AA37" s="153">
        <f>ROWS($J$10:Z37)</f>
        <v>28</v>
      </c>
      <c r="AB37" s="153">
        <f t="shared" si="2"/>
        <v>28</v>
      </c>
      <c r="AC37" s="153">
        <f>IFERROR(SMALL($AB$10:$AB$153,ROWS(AB$10:AB37)),"")</f>
        <v>28</v>
      </c>
      <c r="AI37" s="463" t="s">
        <v>301</v>
      </c>
      <c r="AJ37" s="474" t="s">
        <v>302</v>
      </c>
      <c r="AK37" s="460" t="s">
        <v>89</v>
      </c>
      <c r="AL37" s="465">
        <f>INDEX($E$10:$I$149,$M38,COLUMNS(AL37:$AL37))</f>
        <v>0.13284262180161233</v>
      </c>
      <c r="AM37" s="465">
        <f>INDEX($E$10:$I$149,$M38,COLUMNS($AL37:AM37))</f>
        <v>0.1507185418857343</v>
      </c>
      <c r="AN37" s="465">
        <f>INDEX($E$10:$I$149,$M38,COLUMNS($AL37:AN37))</f>
        <v>0.17350157728706625</v>
      </c>
      <c r="AO37" s="465">
        <f>INDEX($E$10:$I$149,$M38,COLUMNS($AL37:AO37))</f>
        <v>0.23659305993690852</v>
      </c>
      <c r="AP37" s="465">
        <f>INDEX($E$10:$I$149,$M38,COLUMNS($AL37:AP37))</f>
        <v>0.3063441990886786</v>
      </c>
      <c r="AS37" s="459" t="s">
        <v>301</v>
      </c>
      <c r="AT37" s="474" t="s">
        <v>302</v>
      </c>
      <c r="AU37" s="460" t="s">
        <v>89</v>
      </c>
      <c r="AV37" s="694">
        <f>INDEX($R$10:$Y$140,$AC38,COLUMNS($AR37:AR37))</f>
        <v>380</v>
      </c>
      <c r="AW37" s="694">
        <f>INDEX($R$10:$Y$140,$AC38,COLUMNS($AR37:AS37))</f>
        <v>430</v>
      </c>
      <c r="AX37" s="694">
        <f>INDEX($R$10:$Y$140,$AC38,COLUMNS($AR37:AT37))</f>
        <v>495</v>
      </c>
      <c r="AY37" s="694">
        <f>INDEX($R$10:$Y$140,$AC38,COLUMNS($AR37:AU37))</f>
        <v>675</v>
      </c>
      <c r="AZ37" s="694">
        <f>INDEX($R$10:$Y$140,$AC38,COLUMNS($AR37:AV37))</f>
        <v>875</v>
      </c>
    </row>
    <row r="38" spans="2:52">
      <c r="B38" s="153" t="s">
        <v>301</v>
      </c>
      <c r="C38" s="153" t="s">
        <v>303</v>
      </c>
      <c r="D38" s="153" t="s">
        <v>89</v>
      </c>
      <c r="E38" s="153">
        <v>0.13284262180161233</v>
      </c>
      <c r="F38" s="153">
        <v>0.1507185418857343</v>
      </c>
      <c r="G38" s="153">
        <v>0.17350157728706625</v>
      </c>
      <c r="H38" s="153">
        <v>0.23659305993690852</v>
      </c>
      <c r="I38" s="153">
        <v>0.3063441990886786</v>
      </c>
      <c r="J38" s="153" t="s">
        <v>222</v>
      </c>
      <c r="K38" s="153">
        <f>ROWS($J$10:J38)</f>
        <v>29</v>
      </c>
      <c r="L38" s="153">
        <f t="shared" si="1"/>
        <v>29</v>
      </c>
      <c r="M38" s="153">
        <f>IFERROR(SMALL($L$10:$L$149,ROWS(L$10:L38)),"")</f>
        <v>29</v>
      </c>
      <c r="O38" s="153" t="s">
        <v>301</v>
      </c>
      <c r="P38" s="153" t="s">
        <v>303</v>
      </c>
      <c r="Q38" s="153" t="s">
        <v>89</v>
      </c>
      <c r="R38" s="153">
        <v>380</v>
      </c>
      <c r="S38" s="153">
        <v>430</v>
      </c>
      <c r="T38" s="153">
        <v>495</v>
      </c>
      <c r="U38" s="153">
        <v>675</v>
      </c>
      <c r="V38" s="153">
        <v>875</v>
      </c>
      <c r="W38" s="153">
        <v>5</v>
      </c>
      <c r="X38" s="153">
        <v>2855</v>
      </c>
      <c r="Y38" s="153">
        <v>2855</v>
      </c>
      <c r="Z38" s="153" t="s">
        <v>222</v>
      </c>
      <c r="AA38" s="153">
        <f>ROWS($J$10:Z38)</f>
        <v>29</v>
      </c>
      <c r="AB38" s="153">
        <f t="shared" si="2"/>
        <v>29</v>
      </c>
      <c r="AC38" s="153">
        <f>IFERROR(SMALL($AB$10:$AB$153,ROWS(AB$10:AB38)),"")</f>
        <v>29</v>
      </c>
      <c r="AI38" s="462"/>
      <c r="AJ38" s="463"/>
      <c r="AK38" s="464" t="s">
        <v>90</v>
      </c>
      <c r="AL38" s="465">
        <f>INDEX($E$10:$I$149,$M39,COLUMNS(AL38:$AL38))</f>
        <v>0.13306852035749753</v>
      </c>
      <c r="AM38" s="465">
        <f>INDEX($E$10:$I$149,$M39,COLUMNS($AL38:AM38))</f>
        <v>0.15921880172128433</v>
      </c>
      <c r="AN38" s="465">
        <f>INDEX($E$10:$I$149,$M39,COLUMNS($AL38:AN38))</f>
        <v>0.18934127772260842</v>
      </c>
      <c r="AO38" s="465">
        <f>INDEX($E$10:$I$149,$M39,COLUMNS($AL38:AO38))</f>
        <v>0.22409798080105925</v>
      </c>
      <c r="AP38" s="465">
        <f>INDEX($E$10:$I$149,$M39,COLUMNS($AL38:AP38))</f>
        <v>0.29427341939755047</v>
      </c>
      <c r="AS38" s="463"/>
      <c r="AT38" s="463"/>
      <c r="AU38" s="464" t="s">
        <v>90</v>
      </c>
      <c r="AV38" s="694">
        <f>INDEX($R$10:$Y$140,$AC39,COLUMNS($AR38:AR38))</f>
        <v>400</v>
      </c>
      <c r="AW38" s="694">
        <f>INDEX($R$10:$Y$140,$AC39,COLUMNS($AR38:AS38))</f>
        <v>480</v>
      </c>
      <c r="AX38" s="694">
        <f>INDEX($R$10:$Y$140,$AC39,COLUMNS($AR38:AT38))</f>
        <v>570</v>
      </c>
      <c r="AY38" s="694">
        <f>INDEX($R$10:$Y$140,$AC39,COLUMNS($AR38:AU38))</f>
        <v>675</v>
      </c>
      <c r="AZ38" s="694">
        <f>INDEX($R$10:$Y$140,$AC39,COLUMNS($AR38:AV38))</f>
        <v>890</v>
      </c>
    </row>
    <row r="39" spans="2:52">
      <c r="D39" s="153" t="s">
        <v>90</v>
      </c>
      <c r="E39" s="153">
        <v>0.13306852035749753</v>
      </c>
      <c r="F39" s="153">
        <v>0.15921880172128433</v>
      </c>
      <c r="G39" s="153">
        <v>0.18934127772260842</v>
      </c>
      <c r="H39" s="153">
        <v>0.22409798080105925</v>
      </c>
      <c r="I39" s="153">
        <v>0.29427341939755047</v>
      </c>
      <c r="J39" s="153" t="s">
        <v>222</v>
      </c>
      <c r="K39" s="153">
        <f>ROWS($J$10:J39)</f>
        <v>30</v>
      </c>
      <c r="L39" s="153">
        <f t="shared" si="1"/>
        <v>30</v>
      </c>
      <c r="M39" s="153">
        <f>IFERROR(SMALL($L$10:$L$149,ROWS(L$10:L39)),"")</f>
        <v>30</v>
      </c>
      <c r="Q39" s="153" t="s">
        <v>90</v>
      </c>
      <c r="R39" s="153">
        <v>400</v>
      </c>
      <c r="S39" s="153">
        <v>480</v>
      </c>
      <c r="T39" s="153">
        <v>570</v>
      </c>
      <c r="U39" s="153">
        <v>675</v>
      </c>
      <c r="V39" s="153">
        <v>890</v>
      </c>
      <c r="W39" s="153">
        <v>15</v>
      </c>
      <c r="X39" s="153">
        <v>3035</v>
      </c>
      <c r="Y39" s="153">
        <v>3020</v>
      </c>
      <c r="Z39" s="153" t="s">
        <v>222</v>
      </c>
      <c r="AA39" s="153">
        <f>ROWS($J$10:Z39)</f>
        <v>30</v>
      </c>
      <c r="AB39" s="153">
        <f t="shared" si="2"/>
        <v>30</v>
      </c>
      <c r="AC39" s="153">
        <f>IFERROR(SMALL($AB$10:$AB$153,ROWS(AB$10:AB39)),"")</f>
        <v>30</v>
      </c>
      <c r="AI39" s="462"/>
      <c r="AJ39" s="463"/>
      <c r="AK39" s="464" t="s">
        <v>91</v>
      </c>
      <c r="AL39" s="465">
        <f>INDEX($E$10:$I$149,$M40,COLUMNS(AL39:$AL39))</f>
        <v>0.14120862435469178</v>
      </c>
      <c r="AM39" s="465">
        <f>INDEX($E$10:$I$149,$M40,COLUMNS($AL39:AM39))</f>
        <v>0.14971150926207105</v>
      </c>
      <c r="AN39" s="465">
        <f>INDEX($E$10:$I$149,$M40,COLUMNS($AL39:AN39))</f>
        <v>0.1958700273307015</v>
      </c>
      <c r="AO39" s="465">
        <f>INDEX($E$10:$I$149,$M40,COLUMNS($AL39:AO39))</f>
        <v>0.225630124506529</v>
      </c>
      <c r="AP39" s="465">
        <f>INDEX($E$10:$I$149,$M40,COLUMNS($AL39:AP39))</f>
        <v>0.28757971454600667</v>
      </c>
      <c r="AS39" s="463"/>
      <c r="AU39" s="464" t="s">
        <v>91</v>
      </c>
      <c r="AV39" s="694">
        <f>INDEX($R$10:$Y$140,$AC40,COLUMNS($AR39:AR39))</f>
        <v>465</v>
      </c>
      <c r="AW39" s="694">
        <f>INDEX($R$10:$Y$140,$AC40,COLUMNS($AR39:AS39))</f>
        <v>495</v>
      </c>
      <c r="AX39" s="694">
        <f>INDEX($R$10:$Y$140,$AC40,COLUMNS($AR39:AT39))</f>
        <v>645</v>
      </c>
      <c r="AY39" s="694">
        <f>INDEX($R$10:$Y$140,$AC40,COLUMNS($AR39:AU39))</f>
        <v>745</v>
      </c>
      <c r="AZ39" s="694">
        <f>INDEX($R$10:$Y$140,$AC40,COLUMNS($AR39:AV39))</f>
        <v>945</v>
      </c>
    </row>
    <row r="40" spans="2:52">
      <c r="D40" s="153" t="s">
        <v>91</v>
      </c>
      <c r="E40" s="153">
        <v>0.14120862435469178</v>
      </c>
      <c r="F40" s="153">
        <v>0.14971150926207105</v>
      </c>
      <c r="G40" s="153">
        <v>0.1958700273307015</v>
      </c>
      <c r="H40" s="153">
        <v>0.225630124506529</v>
      </c>
      <c r="I40" s="153">
        <v>0.28757971454600667</v>
      </c>
      <c r="J40" s="153" t="s">
        <v>222</v>
      </c>
      <c r="K40" s="153">
        <f>ROWS($J$10:J40)</f>
        <v>31</v>
      </c>
      <c r="L40" s="153">
        <f t="shared" si="1"/>
        <v>31</v>
      </c>
      <c r="M40" s="153">
        <f>IFERROR(SMALL($L$10:$L$149,ROWS(L$10:L40)),"")</f>
        <v>31</v>
      </c>
      <c r="Q40" s="153" t="s">
        <v>91</v>
      </c>
      <c r="R40" s="153">
        <v>465</v>
      </c>
      <c r="S40" s="153">
        <v>495</v>
      </c>
      <c r="T40" s="153">
        <v>645</v>
      </c>
      <c r="U40" s="153">
        <v>745</v>
      </c>
      <c r="V40" s="153">
        <v>945</v>
      </c>
      <c r="W40" s="153">
        <v>15</v>
      </c>
      <c r="X40" s="153">
        <v>3310</v>
      </c>
      <c r="Y40" s="153">
        <v>3295</v>
      </c>
      <c r="Z40" s="153" t="s">
        <v>222</v>
      </c>
      <c r="AA40" s="153">
        <f>ROWS($J$10:Z40)</f>
        <v>31</v>
      </c>
      <c r="AB40" s="153">
        <f t="shared" si="2"/>
        <v>31</v>
      </c>
      <c r="AC40" s="153">
        <f>IFERROR(SMALL($AB$10:$AB$153,ROWS(AB$10:AB40)),"")</f>
        <v>31</v>
      </c>
      <c r="AI40" s="462"/>
      <c r="AJ40" s="463"/>
      <c r="AK40" s="464" t="s">
        <v>92</v>
      </c>
      <c r="AL40" s="465">
        <f>INDEX($E$10:$I$149,$M41,COLUMNS(AL40:$AL40))</f>
        <v>0.12775579423403052</v>
      </c>
      <c r="AM40" s="465">
        <f>INDEX($E$10:$I$149,$M41,COLUMNS($AL40:AM40))</f>
        <v>0.16619559072922555</v>
      </c>
      <c r="AN40" s="465">
        <f>INDEX($E$10:$I$149,$M41,COLUMNS($AL40:AN40))</f>
        <v>0.17919728660260034</v>
      </c>
      <c r="AO40" s="465">
        <f>INDEX($E$10:$I$149,$M41,COLUMNS($AL40:AO40))</f>
        <v>0.23770491803278687</v>
      </c>
      <c r="AP40" s="465">
        <f>INDEX($E$10:$I$149,$M41,COLUMNS($AL40:AP40))</f>
        <v>0.28914641040135669</v>
      </c>
      <c r="AS40" s="463"/>
      <c r="AT40" s="467"/>
      <c r="AU40" s="464" t="s">
        <v>92</v>
      </c>
      <c r="AV40" s="694">
        <f>INDEX($R$10:$Y$140,$AC41,COLUMNS($AR40:AR40))</f>
        <v>450</v>
      </c>
      <c r="AW40" s="694">
        <f>INDEX($R$10:$Y$140,$AC41,COLUMNS($AR40:AS40))</f>
        <v>590</v>
      </c>
      <c r="AX40" s="694">
        <f>INDEX($R$10:$Y$140,$AC41,COLUMNS($AR40:AT40))</f>
        <v>635</v>
      </c>
      <c r="AY40" s="694">
        <f>INDEX($R$10:$Y$140,$AC41,COLUMNS($AR40:AU40))</f>
        <v>840</v>
      </c>
      <c r="AZ40" s="694">
        <f>INDEX($R$10:$Y$140,$AC41,COLUMNS($AR40:AV40))</f>
        <v>1025</v>
      </c>
    </row>
    <row r="41" spans="2:52" ht="15" customHeight="1">
      <c r="D41" s="153" t="s">
        <v>92</v>
      </c>
      <c r="E41" s="153">
        <v>0.12775579423403052</v>
      </c>
      <c r="F41" s="153">
        <v>0.16619559072922555</v>
      </c>
      <c r="G41" s="153">
        <v>0.17919728660260034</v>
      </c>
      <c r="H41" s="153">
        <v>0.23770491803278687</v>
      </c>
      <c r="I41" s="153">
        <v>0.28914641040135669</v>
      </c>
      <c r="J41" s="153" t="s">
        <v>222</v>
      </c>
      <c r="K41" s="153">
        <f>ROWS($J$10:J41)</f>
        <v>32</v>
      </c>
      <c r="L41" s="153">
        <f t="shared" si="1"/>
        <v>32</v>
      </c>
      <c r="M41" s="153">
        <f>IFERROR(SMALL($L$10:$L$149,ROWS(L$10:L41)),"")</f>
        <v>32</v>
      </c>
      <c r="Q41" s="153" t="s">
        <v>92</v>
      </c>
      <c r="R41" s="153">
        <v>450</v>
      </c>
      <c r="S41" s="153">
        <v>590</v>
      </c>
      <c r="T41" s="153">
        <v>635</v>
      </c>
      <c r="U41" s="153">
        <v>840</v>
      </c>
      <c r="V41" s="153">
        <v>1025</v>
      </c>
      <c r="W41" s="153">
        <v>15</v>
      </c>
      <c r="X41" s="153">
        <v>3555</v>
      </c>
      <c r="Y41" s="153">
        <v>3540</v>
      </c>
      <c r="Z41" s="153" t="s">
        <v>222</v>
      </c>
      <c r="AA41" s="153">
        <f>ROWS($J$10:Z41)</f>
        <v>32</v>
      </c>
      <c r="AB41" s="153">
        <f t="shared" si="2"/>
        <v>32</v>
      </c>
      <c r="AC41" s="153">
        <f>IFERROR(SMALL($AB$10:$AB$153,ROWS(AB$10:AB41)),"")</f>
        <v>32</v>
      </c>
      <c r="AI41" s="462"/>
      <c r="AJ41" s="473"/>
      <c r="AK41" s="464" t="s">
        <v>93</v>
      </c>
      <c r="AL41" s="465">
        <f>INDEX($E$10:$I$149,$M42,COLUMNS(AL41:$AL41))</f>
        <v>0.15942782834850455</v>
      </c>
      <c r="AM41" s="465">
        <f>INDEX($E$10:$I$149,$M42,COLUMNS($AL41:AM41))</f>
        <v>0.16384915474642392</v>
      </c>
      <c r="AN41" s="465">
        <f>INDEX($E$10:$I$149,$M42,COLUMNS($AL41:AN41))</f>
        <v>0.1810143042912874</v>
      </c>
      <c r="AO41" s="465">
        <f>INDEX($E$10:$I$149,$M42,COLUMNS($AL41:AO41))</f>
        <v>0.22288686605981795</v>
      </c>
      <c r="AP41" s="465">
        <f>INDEX($E$10:$I$149,$M42,COLUMNS($AL41:AP41))</f>
        <v>0.27282184655396619</v>
      </c>
      <c r="AS41" s="463"/>
      <c r="AT41" s="467"/>
      <c r="AU41" s="464" t="s">
        <v>93</v>
      </c>
      <c r="AV41" s="694">
        <f>INDEX($R$10:$Y$140,$AC42,COLUMNS($AR41:AR41))</f>
        <v>615</v>
      </c>
      <c r="AW41" s="694">
        <f>INDEX($R$10:$Y$140,$AC42,COLUMNS($AR41:AS41))</f>
        <v>630</v>
      </c>
      <c r="AX41" s="694">
        <f>INDEX($R$10:$Y$140,$AC42,COLUMNS($AR41:AT41))</f>
        <v>695</v>
      </c>
      <c r="AY41" s="694">
        <f>INDEX($R$10:$Y$140,$AC42,COLUMNS($AR41:AU41))</f>
        <v>855</v>
      </c>
      <c r="AZ41" s="694">
        <f>INDEX($R$10:$Y$140,$AC42,COLUMNS($AR41:AV41))</f>
        <v>1050</v>
      </c>
    </row>
    <row r="42" spans="2:52">
      <c r="D42" s="153" t="s">
        <v>93</v>
      </c>
      <c r="E42" s="153">
        <v>0.15942782834850455</v>
      </c>
      <c r="F42" s="153">
        <v>0.16384915474642392</v>
      </c>
      <c r="G42" s="153">
        <v>0.1810143042912874</v>
      </c>
      <c r="H42" s="153">
        <v>0.22288686605981795</v>
      </c>
      <c r="I42" s="153">
        <v>0.27282184655396619</v>
      </c>
      <c r="J42" s="153" t="s">
        <v>222</v>
      </c>
      <c r="K42" s="153">
        <f>ROWS($J$10:J42)</f>
        <v>33</v>
      </c>
      <c r="L42" s="153">
        <f t="shared" si="1"/>
        <v>33</v>
      </c>
      <c r="M42" s="153">
        <f>IFERROR(SMALL($L$10:$L$149,ROWS(L$10:L42)),"")</f>
        <v>33</v>
      </c>
      <c r="Q42" s="153" t="s">
        <v>93</v>
      </c>
      <c r="R42" s="153">
        <v>615</v>
      </c>
      <c r="S42" s="153">
        <v>630</v>
      </c>
      <c r="T42" s="153">
        <v>695</v>
      </c>
      <c r="U42" s="153">
        <v>855</v>
      </c>
      <c r="V42" s="153">
        <v>1050</v>
      </c>
      <c r="W42" s="153">
        <v>15</v>
      </c>
      <c r="X42" s="153">
        <v>3860</v>
      </c>
      <c r="Y42" s="153">
        <v>3845</v>
      </c>
      <c r="Z42" s="153" t="s">
        <v>222</v>
      </c>
      <c r="AA42" s="153">
        <f>ROWS($J$10:Z42)</f>
        <v>33</v>
      </c>
      <c r="AB42" s="153">
        <f t="shared" si="2"/>
        <v>33</v>
      </c>
      <c r="AC42" s="153">
        <f>IFERROR(SMALL($AB$10:$AB$153,ROWS(AB$10:AB42)),"")</f>
        <v>33</v>
      </c>
      <c r="AI42" s="462"/>
      <c r="AJ42" s="467"/>
      <c r="AK42" s="464" t="s">
        <v>94</v>
      </c>
      <c r="AL42" s="465">
        <f>INDEX($E$10:$I$149,$M43,COLUMNS(AL42:$AL42))</f>
        <v>0.15570076611086076</v>
      </c>
      <c r="AM42" s="465">
        <f>INDEX($E$10:$I$149,$M43,COLUMNS($AL42:AM42))</f>
        <v>0.16674177557458314</v>
      </c>
      <c r="AN42" s="465">
        <f>INDEX($E$10:$I$149,$M43,COLUMNS($AL42:AN42))</f>
        <v>0.18702118071203244</v>
      </c>
      <c r="AO42" s="465">
        <f>INDEX($E$10:$I$149,$M43,COLUMNS($AL42:AO42))</f>
        <v>0.21338440739071654</v>
      </c>
      <c r="AP42" s="465">
        <f>INDEX($E$10:$I$149,$M43,COLUMNS($AL42:AP42))</f>
        <v>0.27715187021180709</v>
      </c>
      <c r="AS42" s="463"/>
      <c r="AT42" s="467"/>
      <c r="AU42" s="464" t="s">
        <v>94</v>
      </c>
      <c r="AV42" s="694">
        <f>INDEX($R$10:$Y$140,$AC43,COLUMNS($AR42:AR42))</f>
        <v>690</v>
      </c>
      <c r="AW42" s="694">
        <f>INDEX($R$10:$Y$140,$AC43,COLUMNS($AR42:AS42))</f>
        <v>740</v>
      </c>
      <c r="AX42" s="694">
        <f>INDEX($R$10:$Y$140,$AC43,COLUMNS($AR42:AT42))</f>
        <v>830</v>
      </c>
      <c r="AY42" s="694">
        <f>INDEX($R$10:$Y$140,$AC43,COLUMNS($AR42:AU42))</f>
        <v>945</v>
      </c>
      <c r="AZ42" s="694">
        <f>INDEX($R$10:$Y$140,$AC43,COLUMNS($AR42:AV42))</f>
        <v>1230</v>
      </c>
    </row>
    <row r="43" spans="2:52">
      <c r="D43" s="153" t="s">
        <v>94</v>
      </c>
      <c r="E43" s="153">
        <v>0.15570076611086076</v>
      </c>
      <c r="F43" s="153">
        <v>0.16674177557458314</v>
      </c>
      <c r="G43" s="153">
        <v>0.18702118071203244</v>
      </c>
      <c r="H43" s="153">
        <v>0.21338440739071654</v>
      </c>
      <c r="I43" s="153">
        <v>0.27715187021180709</v>
      </c>
      <c r="J43" s="153" t="s">
        <v>222</v>
      </c>
      <c r="K43" s="153">
        <f>ROWS($J$10:J43)</f>
        <v>34</v>
      </c>
      <c r="L43" s="153">
        <f t="shared" si="1"/>
        <v>34</v>
      </c>
      <c r="M43" s="153">
        <f>IFERROR(SMALL($L$10:$L$149,ROWS(L$10:L43)),"")</f>
        <v>34</v>
      </c>
      <c r="Q43" s="153" t="s">
        <v>94</v>
      </c>
      <c r="R43" s="153">
        <v>690</v>
      </c>
      <c r="S43" s="153">
        <v>740</v>
      </c>
      <c r="T43" s="153">
        <v>830</v>
      </c>
      <c r="U43" s="153">
        <v>945</v>
      </c>
      <c r="V43" s="153">
        <v>1230</v>
      </c>
      <c r="W43" s="153">
        <v>10</v>
      </c>
      <c r="X43" s="153">
        <v>4450</v>
      </c>
      <c r="Y43" s="153">
        <v>4440</v>
      </c>
      <c r="Z43" s="153" t="s">
        <v>222</v>
      </c>
      <c r="AA43" s="153">
        <f>ROWS($J$10:Z43)</f>
        <v>34</v>
      </c>
      <c r="AB43" s="153">
        <f t="shared" si="2"/>
        <v>34</v>
      </c>
      <c r="AC43" s="153">
        <f>IFERROR(SMALL($AB$10:$AB$153,ROWS(AB$10:AB43)),"")</f>
        <v>34</v>
      </c>
      <c r="AI43" s="462"/>
      <c r="AJ43" s="467"/>
      <c r="AK43" s="464" t="s">
        <v>95</v>
      </c>
      <c r="AL43" s="465">
        <f>INDEX($E$10:$I$149,$M44,COLUMNS(AL43:$AL43))</f>
        <v>0.17105263157894737</v>
      </c>
      <c r="AM43" s="465">
        <f>INDEX($E$10:$I$149,$M44,COLUMNS($AL43:AM43))</f>
        <v>0.15131578947368421</v>
      </c>
      <c r="AN43" s="465">
        <f>INDEX($E$10:$I$149,$M44,COLUMNS($AL43:AN43))</f>
        <v>0.18201754385964913</v>
      </c>
      <c r="AO43" s="465">
        <f>INDEX($E$10:$I$149,$M44,COLUMNS($AL43:AO43))</f>
        <v>0.22149122807017543</v>
      </c>
      <c r="AP43" s="465">
        <f>INDEX($E$10:$I$149,$M44,COLUMNS($AL43:AP43))</f>
        <v>0.27412280701754388</v>
      </c>
      <c r="AS43" s="463"/>
      <c r="AT43" s="467"/>
      <c r="AU43" s="464" t="s">
        <v>95</v>
      </c>
      <c r="AV43" s="694">
        <f>INDEX($R$10:$Y$140,$AC44,COLUMNS($AR43:AR43))</f>
        <v>780</v>
      </c>
      <c r="AW43" s="694">
        <f>INDEX($R$10:$Y$140,$AC44,COLUMNS($AR43:AS43))</f>
        <v>690</v>
      </c>
      <c r="AX43" s="694">
        <f>INDEX($R$10:$Y$140,$AC44,COLUMNS($AR43:AT43))</f>
        <v>830</v>
      </c>
      <c r="AY43" s="694">
        <f>INDEX($R$10:$Y$140,$AC44,COLUMNS($AR43:AU43))</f>
        <v>1010</v>
      </c>
      <c r="AZ43" s="694">
        <f>INDEX($R$10:$Y$140,$AC44,COLUMNS($AR43:AV43))</f>
        <v>1250</v>
      </c>
    </row>
    <row r="44" spans="2:52" ht="43.15">
      <c r="D44" s="153" t="s">
        <v>95</v>
      </c>
      <c r="E44" s="153">
        <f>R44/$Y44</f>
        <v>0.17105263157894737</v>
      </c>
      <c r="F44" s="153">
        <f t="shared" ref="F44" si="13">S44/$Y44</f>
        <v>0.15131578947368421</v>
      </c>
      <c r="G44" s="153">
        <f t="shared" ref="G44" si="14">T44/$Y44</f>
        <v>0.18201754385964913</v>
      </c>
      <c r="H44" s="153">
        <f t="shared" ref="H44" si="15">U44/$Y44</f>
        <v>0.22149122807017543</v>
      </c>
      <c r="I44" s="153">
        <f t="shared" ref="I44" si="16">V44/$Y44</f>
        <v>0.27412280701754388</v>
      </c>
      <c r="J44" s="153" t="s">
        <v>222</v>
      </c>
      <c r="K44" s="153">
        <f>ROWS($J$10:J44)</f>
        <v>35</v>
      </c>
      <c r="L44" s="153">
        <f t="shared" si="1"/>
        <v>35</v>
      </c>
      <c r="M44" s="153">
        <f>IFERROR(SMALL($L$10:$L$149,ROWS(L$10:L44)),"")</f>
        <v>35</v>
      </c>
      <c r="Q44" s="153" t="s">
        <v>95</v>
      </c>
      <c r="R44" s="153">
        <v>780</v>
      </c>
      <c r="S44" s="153">
        <v>690</v>
      </c>
      <c r="T44" s="153">
        <v>830</v>
      </c>
      <c r="U44" s="153">
        <v>1010</v>
      </c>
      <c r="V44" s="153">
        <v>1250</v>
      </c>
      <c r="W44" s="153">
        <v>30</v>
      </c>
      <c r="X44" s="153">
        <v>4590</v>
      </c>
      <c r="Y44" s="153">
        <v>4560</v>
      </c>
      <c r="Z44" s="153" t="s">
        <v>222</v>
      </c>
      <c r="AA44" s="153">
        <f>ROWS($J$10:Z44)</f>
        <v>35</v>
      </c>
      <c r="AB44" s="153">
        <f t="shared" si="2"/>
        <v>35</v>
      </c>
      <c r="AC44" s="153">
        <f>IFERROR(SMALL($AB$10:$AB$153,ROWS(AB$10:AB44)),"")</f>
        <v>35</v>
      </c>
      <c r="AI44" s="462"/>
      <c r="AJ44" s="467" t="s">
        <v>304</v>
      </c>
      <c r="AK44" s="464" t="s">
        <v>89</v>
      </c>
      <c r="AL44" s="465">
        <f>INDEX($E$10:$I$149,$M45,COLUMNS(AL44:$AL44))</f>
        <v>0.13700793619457496</v>
      </c>
      <c r="AM44" s="465">
        <f>INDEX($E$10:$I$149,$M45,COLUMNS($AL44:AM44))</f>
        <v>0.1525644569036996</v>
      </c>
      <c r="AN44" s="465">
        <f>INDEX($E$10:$I$149,$M45,COLUMNS($AL44:AN44))</f>
        <v>0.18904726181545387</v>
      </c>
      <c r="AO44" s="465">
        <f>INDEX($E$10:$I$149,$M45,COLUMNS($AL44:AO44))</f>
        <v>0.23105776444111029</v>
      </c>
      <c r="AP44" s="465">
        <f>INDEX($E$10:$I$149,$M45,COLUMNS($AL44:AP44))</f>
        <v>0.29032258064516131</v>
      </c>
      <c r="AS44" s="463"/>
      <c r="AT44" s="467" t="s">
        <v>305</v>
      </c>
      <c r="AU44" s="464" t="s">
        <v>89</v>
      </c>
      <c r="AV44" s="694">
        <f>INDEX($R$10:$Y$140,$AC45,COLUMNS($AR44:AR44))</f>
        <v>3470</v>
      </c>
      <c r="AW44" s="694">
        <f>INDEX($R$10:$Y$140,$AC45,COLUMNS($AR44:AS44))</f>
        <v>3865</v>
      </c>
      <c r="AX44" s="694">
        <f>INDEX($R$10:$Y$140,$AC45,COLUMNS($AR44:AT44))</f>
        <v>4790</v>
      </c>
      <c r="AY44" s="694">
        <f>INDEX($R$10:$Y$140,$AC45,COLUMNS($AR44:AU44))</f>
        <v>5850</v>
      </c>
      <c r="AZ44" s="694">
        <f>INDEX($R$10:$Y$140,$AC45,COLUMNS($AR44:AV44))</f>
        <v>7355</v>
      </c>
    </row>
    <row r="45" spans="2:52">
      <c r="C45" s="153" t="s">
        <v>306</v>
      </c>
      <c r="D45" s="153" t="s">
        <v>89</v>
      </c>
      <c r="E45" s="153">
        <v>0.13700793619457496</v>
      </c>
      <c r="F45" s="153">
        <v>0.1525644569036996</v>
      </c>
      <c r="G45" s="153">
        <v>0.18904726181545387</v>
      </c>
      <c r="H45" s="153">
        <v>0.23105776444111029</v>
      </c>
      <c r="I45" s="153">
        <v>0.29032258064516131</v>
      </c>
      <c r="J45" s="153" t="s">
        <v>222</v>
      </c>
      <c r="K45" s="153">
        <f>ROWS($J$10:J45)</f>
        <v>36</v>
      </c>
      <c r="L45" s="153">
        <f t="shared" si="1"/>
        <v>36</v>
      </c>
      <c r="M45" s="153">
        <f>IFERROR(SMALL($L$10:$L$149,ROWS(L$10:L45)),"")</f>
        <v>36</v>
      </c>
      <c r="P45" s="153" t="s">
        <v>306</v>
      </c>
      <c r="Q45" s="153" t="s">
        <v>89</v>
      </c>
      <c r="R45" s="153">
        <v>3470</v>
      </c>
      <c r="S45" s="153">
        <v>3865</v>
      </c>
      <c r="T45" s="153">
        <v>4790</v>
      </c>
      <c r="U45" s="153">
        <v>5850</v>
      </c>
      <c r="V45" s="153">
        <v>7355</v>
      </c>
      <c r="W45" s="153">
        <v>100</v>
      </c>
      <c r="X45" s="153">
        <v>25425</v>
      </c>
      <c r="Y45" s="153">
        <v>25325</v>
      </c>
      <c r="Z45" s="153" t="s">
        <v>222</v>
      </c>
      <c r="AA45" s="153">
        <f>ROWS($J$10:Z45)</f>
        <v>36</v>
      </c>
      <c r="AB45" s="153">
        <f t="shared" si="2"/>
        <v>36</v>
      </c>
      <c r="AC45" s="153">
        <f>IFERROR(SMALL($AB$10:$AB$153,ROWS(AB$10:AB45)),"")</f>
        <v>36</v>
      </c>
      <c r="AI45" s="462"/>
      <c r="AJ45" s="467"/>
      <c r="AK45" s="464" t="s">
        <v>90</v>
      </c>
      <c r="AL45" s="465">
        <f>INDEX($E$10:$I$149,$M46,COLUMNS(AL45:$AL45))</f>
        <v>0.13979675913210657</v>
      </c>
      <c r="AM45" s="465">
        <f>INDEX($E$10:$I$149,$M46,COLUMNS($AL45:AM45))</f>
        <v>0.15874759681406206</v>
      </c>
      <c r="AN45" s="465">
        <f>INDEX($E$10:$I$149,$M46,COLUMNS($AL45:AN45))</f>
        <v>0.18844901322242713</v>
      </c>
      <c r="AO45" s="465">
        <f>INDEX($E$10:$I$149,$M46,COLUMNS($AL45:AO45))</f>
        <v>0.22823400164789892</v>
      </c>
      <c r="AP45" s="465">
        <f>INDEX($E$10:$I$149,$M46,COLUMNS($AL45:AP45))</f>
        <v>0.28477262918350532</v>
      </c>
      <c r="AS45" s="463"/>
      <c r="AU45" s="464" t="s">
        <v>90</v>
      </c>
      <c r="AV45" s="694">
        <f>INDEX($R$10:$Y$140,$AC46,COLUMNS($AR45:AR45))</f>
        <v>3565</v>
      </c>
      <c r="AW45" s="694">
        <f>INDEX($R$10:$Y$140,$AC46,COLUMNS($AR45:AS45))</f>
        <v>4045</v>
      </c>
      <c r="AX45" s="694">
        <f>INDEX($R$10:$Y$140,$AC46,COLUMNS($AR45:AT45))</f>
        <v>4805</v>
      </c>
      <c r="AY45" s="694">
        <f>INDEX($R$10:$Y$140,$AC46,COLUMNS($AR45:AU45))</f>
        <v>5815</v>
      </c>
      <c r="AZ45" s="694">
        <f>INDEX($R$10:$Y$140,$AC46,COLUMNS($AR45:AV45))</f>
        <v>7260</v>
      </c>
    </row>
    <row r="46" spans="2:52">
      <c r="D46" s="153" t="s">
        <v>90</v>
      </c>
      <c r="E46" s="153">
        <v>0.13979675913210657</v>
      </c>
      <c r="F46" s="153">
        <v>0.15874759681406206</v>
      </c>
      <c r="G46" s="153">
        <v>0.18844901322242713</v>
      </c>
      <c r="H46" s="153">
        <v>0.22823400164789892</v>
      </c>
      <c r="I46" s="153">
        <v>0.28477262918350532</v>
      </c>
      <c r="J46" s="153" t="s">
        <v>222</v>
      </c>
      <c r="K46" s="153">
        <f>ROWS($J$10:J46)</f>
        <v>37</v>
      </c>
      <c r="L46" s="153">
        <f t="shared" si="1"/>
        <v>37</v>
      </c>
      <c r="M46" s="153">
        <f>IFERROR(SMALL($L$10:$L$149,ROWS(L$10:L46)),"")</f>
        <v>37</v>
      </c>
      <c r="Q46" s="153" t="s">
        <v>90</v>
      </c>
      <c r="R46" s="153">
        <v>3565</v>
      </c>
      <c r="S46" s="153">
        <v>4045</v>
      </c>
      <c r="T46" s="153">
        <v>4805</v>
      </c>
      <c r="U46" s="153">
        <v>5815</v>
      </c>
      <c r="V46" s="153">
        <v>7260</v>
      </c>
      <c r="W46" s="153">
        <v>120</v>
      </c>
      <c r="X46" s="153">
        <v>25605</v>
      </c>
      <c r="Y46" s="153">
        <v>25485</v>
      </c>
      <c r="Z46" s="153" t="s">
        <v>222</v>
      </c>
      <c r="AA46" s="153">
        <f>ROWS($J$10:Z46)</f>
        <v>37</v>
      </c>
      <c r="AB46" s="153">
        <f t="shared" si="2"/>
        <v>37</v>
      </c>
      <c r="AC46" s="153">
        <f>IFERROR(SMALL($AB$10:$AB$153,ROWS(AB$10:AB46)),"")</f>
        <v>37</v>
      </c>
      <c r="AI46" s="462"/>
      <c r="AJ46" s="467"/>
      <c r="AK46" s="464" t="s">
        <v>91</v>
      </c>
      <c r="AL46" s="465">
        <f>INDEX($E$10:$I$149,$M47,COLUMNS(AL46:$AL46))</f>
        <v>0.14053348108279246</v>
      </c>
      <c r="AM46" s="465">
        <f>INDEX($E$10:$I$149,$M47,COLUMNS($AL46:AM46))</f>
        <v>0.15925280987810669</v>
      </c>
      <c r="AN46" s="465">
        <f>INDEX($E$10:$I$149,$M47,COLUMNS($AL46:AN46))</f>
        <v>0.18750989393699541</v>
      </c>
      <c r="AO46" s="465">
        <f>INDEX($E$10:$I$149,$M47,COLUMNS($AL46:AO46))</f>
        <v>0.22779800538230172</v>
      </c>
      <c r="AP46" s="465">
        <f>INDEX($E$10:$I$149,$M47,COLUMNS($AL46:AP46))</f>
        <v>0.28490580971980373</v>
      </c>
      <c r="AS46" s="463"/>
      <c r="AU46" s="464" t="s">
        <v>91</v>
      </c>
      <c r="AV46" s="694">
        <f>INDEX($R$10:$Y$140,$AC47,COLUMNS($AR46:AR46))</f>
        <v>3550</v>
      </c>
      <c r="AW46" s="694">
        <f>INDEX($R$10:$Y$140,$AC47,COLUMNS($AR46:AS46))</f>
        <v>4025</v>
      </c>
      <c r="AX46" s="694">
        <f>INDEX($R$10:$Y$140,$AC47,COLUMNS($AR46:AT46))</f>
        <v>4740</v>
      </c>
      <c r="AY46" s="694">
        <f>INDEX($R$10:$Y$140,$AC47,COLUMNS($AR46:AU46))</f>
        <v>5755</v>
      </c>
      <c r="AZ46" s="694">
        <f>INDEX($R$10:$Y$140,$AC47,COLUMNS($AR46:AV46))</f>
        <v>7200</v>
      </c>
    </row>
    <row r="47" spans="2:52" ht="15" customHeight="1">
      <c r="D47" s="153" t="s">
        <v>91</v>
      </c>
      <c r="E47" s="153">
        <v>0.14053348108279246</v>
      </c>
      <c r="F47" s="153">
        <v>0.15925280987810669</v>
      </c>
      <c r="G47" s="153">
        <v>0.18750989393699541</v>
      </c>
      <c r="H47" s="153">
        <v>0.22779800538230172</v>
      </c>
      <c r="I47" s="153">
        <v>0.28490580971980373</v>
      </c>
      <c r="J47" s="153" t="s">
        <v>222</v>
      </c>
      <c r="K47" s="153">
        <f>ROWS($J$10:J47)</f>
        <v>38</v>
      </c>
      <c r="L47" s="153">
        <f t="shared" si="1"/>
        <v>38</v>
      </c>
      <c r="M47" s="153">
        <f>IFERROR(SMALL($L$10:$L$149,ROWS(L$10:L47)),"")</f>
        <v>38</v>
      </c>
      <c r="Q47" s="153" t="s">
        <v>91</v>
      </c>
      <c r="R47" s="153">
        <v>3550</v>
      </c>
      <c r="S47" s="153">
        <v>4025</v>
      </c>
      <c r="T47" s="153">
        <v>4740</v>
      </c>
      <c r="U47" s="153">
        <v>5755</v>
      </c>
      <c r="V47" s="153">
        <v>7200</v>
      </c>
      <c r="W47" s="153">
        <v>195</v>
      </c>
      <c r="X47" s="153">
        <v>25465</v>
      </c>
      <c r="Y47" s="153">
        <v>25270</v>
      </c>
      <c r="Z47" s="153" t="s">
        <v>222</v>
      </c>
      <c r="AA47" s="153">
        <f>ROWS($J$10:Z47)</f>
        <v>38</v>
      </c>
      <c r="AB47" s="153">
        <f t="shared" si="2"/>
        <v>38</v>
      </c>
      <c r="AC47" s="153">
        <f>IFERROR(SMALL($AB$10:$AB$153,ROWS(AB$10:AB47)),"")</f>
        <v>38</v>
      </c>
      <c r="AI47" s="463"/>
      <c r="AJ47" s="473"/>
      <c r="AK47" s="464" t="s">
        <v>92</v>
      </c>
      <c r="AL47" s="465">
        <f>INDEX($E$10:$I$149,$M48,COLUMNS(AL47:$AL47))</f>
        <v>0.13934849025909615</v>
      </c>
      <c r="AM47" s="465">
        <f>INDEX($E$10:$I$149,$M48,COLUMNS($AL47:AM47))</f>
        <v>0.15712415188668016</v>
      </c>
      <c r="AN47" s="465">
        <f>INDEX($E$10:$I$149,$M48,COLUMNS($AL47:AN47))</f>
        <v>0.18954092766734118</v>
      </c>
      <c r="AO47" s="465">
        <f>INDEX($E$10:$I$149,$M48,COLUMNS($AL47:AO47))</f>
        <v>0.22648097448716423</v>
      </c>
      <c r="AP47" s="465">
        <f>INDEX($E$10:$I$149,$M48,COLUMNS($AL47:AP47))</f>
        <v>0.2875054556997183</v>
      </c>
      <c r="AS47" s="463"/>
      <c r="AU47" s="464" t="s">
        <v>92</v>
      </c>
      <c r="AV47" s="694">
        <f>INDEX($R$10:$Y$140,$AC48,COLUMNS($AR47:AR47))</f>
        <v>3510</v>
      </c>
      <c r="AW47" s="694">
        <f>INDEX($R$10:$Y$140,$AC48,COLUMNS($AR47:AS47))</f>
        <v>3960</v>
      </c>
      <c r="AX47" s="694">
        <f>INDEX($R$10:$Y$140,$AC48,COLUMNS($AR47:AT47))</f>
        <v>4775</v>
      </c>
      <c r="AY47" s="694">
        <f>INDEX($R$10:$Y$140,$AC48,COLUMNS($AR47:AU47))</f>
        <v>5710</v>
      </c>
      <c r="AZ47" s="694">
        <f>INDEX($R$10:$Y$140,$AC48,COLUMNS($AR47:AV47))</f>
        <v>7245</v>
      </c>
    </row>
    <row r="48" spans="2:52">
      <c r="D48" s="153" t="s">
        <v>92</v>
      </c>
      <c r="E48" s="153">
        <v>0.13934849025909615</v>
      </c>
      <c r="F48" s="153">
        <v>0.15712415188668016</v>
      </c>
      <c r="G48" s="153">
        <v>0.18954092766734118</v>
      </c>
      <c r="H48" s="153">
        <v>0.22648097448716423</v>
      </c>
      <c r="I48" s="153">
        <v>0.2875054556997183</v>
      </c>
      <c r="J48" s="153" t="s">
        <v>222</v>
      </c>
      <c r="K48" s="153">
        <f>ROWS($J$10:J48)</f>
        <v>39</v>
      </c>
      <c r="L48" s="153">
        <f t="shared" si="1"/>
        <v>39</v>
      </c>
      <c r="M48" s="153">
        <f>IFERROR(SMALL($L$10:$L$149,ROWS(L$10:L48)),"")</f>
        <v>39</v>
      </c>
      <c r="Q48" s="153" t="s">
        <v>92</v>
      </c>
      <c r="R48" s="153">
        <v>3510</v>
      </c>
      <c r="S48" s="153">
        <v>3960</v>
      </c>
      <c r="T48" s="153">
        <v>4775</v>
      </c>
      <c r="U48" s="153">
        <v>5710</v>
      </c>
      <c r="V48" s="153">
        <v>7245</v>
      </c>
      <c r="W48" s="153">
        <v>125</v>
      </c>
      <c r="X48" s="153">
        <v>25330</v>
      </c>
      <c r="Y48" s="153">
        <v>25205</v>
      </c>
      <c r="Z48" s="153" t="s">
        <v>222</v>
      </c>
      <c r="AA48" s="153">
        <f>ROWS($J$10:Z48)</f>
        <v>39</v>
      </c>
      <c r="AB48" s="153">
        <f t="shared" si="2"/>
        <v>39</v>
      </c>
      <c r="AC48" s="153">
        <f>IFERROR(SMALL($AB$10:$AB$153,ROWS(AB$10:AB48)),"")</f>
        <v>39</v>
      </c>
      <c r="AI48" s="462"/>
      <c r="AJ48" s="463"/>
      <c r="AK48" s="464" t="s">
        <v>93</v>
      </c>
      <c r="AL48" s="465">
        <f>INDEX($E$10:$I$149,$M49,COLUMNS(AL48:$AL48))</f>
        <v>0.15603138406833378</v>
      </c>
      <c r="AM48" s="465">
        <f>INDEX($E$10:$I$149,$M49,COLUMNS($AL48:AM48))</f>
        <v>0.16124917868047772</v>
      </c>
      <c r="AN48" s="465">
        <f>INDEX($E$10:$I$149,$M49,COLUMNS($AL48:AN48))</f>
        <v>0.18041974258879914</v>
      </c>
      <c r="AO48" s="465">
        <f>INDEX($E$10:$I$149,$M49,COLUMNS($AL48:AO48))</f>
        <v>0.21895412205774359</v>
      </c>
      <c r="AP48" s="465">
        <f>INDEX($E$10:$I$149,$M49,COLUMNS($AL48:AP48))</f>
        <v>0.28334557260464577</v>
      </c>
      <c r="AS48" s="463"/>
      <c r="AU48" s="464" t="s">
        <v>93</v>
      </c>
      <c r="AV48" s="694">
        <f>INDEX($R$10:$Y$140,$AC49,COLUMNS($AR48:AR48))</f>
        <v>4035</v>
      </c>
      <c r="AW48" s="694">
        <f>INDEX($R$10:$Y$140,$AC49,COLUMNS($AR48:AS48))</f>
        <v>4170</v>
      </c>
      <c r="AX48" s="694">
        <f>INDEX($R$10:$Y$140,$AC49,COLUMNS($AR48:AT48))</f>
        <v>4670</v>
      </c>
      <c r="AY48" s="694">
        <f>INDEX($R$10:$Y$140,$AC49,COLUMNS($AR48:AU48))</f>
        <v>5665</v>
      </c>
      <c r="AZ48" s="694">
        <f>INDEX($R$10:$Y$140,$AC49,COLUMNS($AR48:AV48))</f>
        <v>7330</v>
      </c>
    </row>
    <row r="49" spans="2:52">
      <c r="D49" s="153" t="s">
        <v>93</v>
      </c>
      <c r="E49" s="153">
        <v>0.15603138406833378</v>
      </c>
      <c r="F49" s="153">
        <v>0.16124917868047772</v>
      </c>
      <c r="G49" s="153">
        <v>0.18041974258879914</v>
      </c>
      <c r="H49" s="153">
        <v>0.21895412205774359</v>
      </c>
      <c r="I49" s="153">
        <v>0.28334557260464577</v>
      </c>
      <c r="J49" s="153" t="s">
        <v>222</v>
      </c>
      <c r="K49" s="153">
        <f>ROWS($J$10:J49)</f>
        <v>40</v>
      </c>
      <c r="L49" s="153">
        <f t="shared" si="1"/>
        <v>40</v>
      </c>
      <c r="M49" s="153">
        <f>IFERROR(SMALL($L$10:$L$149,ROWS(L$10:L49)),"")</f>
        <v>40</v>
      </c>
      <c r="Q49" s="153" t="s">
        <v>93</v>
      </c>
      <c r="R49" s="153">
        <v>4035</v>
      </c>
      <c r="S49" s="153">
        <v>4170</v>
      </c>
      <c r="T49" s="153">
        <v>4670</v>
      </c>
      <c r="U49" s="153">
        <v>5665</v>
      </c>
      <c r="V49" s="153">
        <v>7330</v>
      </c>
      <c r="W49" s="153">
        <v>150</v>
      </c>
      <c r="X49" s="153">
        <v>26020</v>
      </c>
      <c r="Y49" s="153">
        <v>25875</v>
      </c>
      <c r="Z49" s="153" t="s">
        <v>222</v>
      </c>
      <c r="AA49" s="153">
        <f>ROWS($J$10:Z49)</f>
        <v>40</v>
      </c>
      <c r="AB49" s="153">
        <f t="shared" si="2"/>
        <v>40</v>
      </c>
      <c r="AC49" s="153">
        <f>IFERROR(SMALL($AB$10:$AB$153,ROWS(AB$10:AB49)),"")</f>
        <v>40</v>
      </c>
      <c r="AI49" s="462"/>
      <c r="AJ49" s="463"/>
      <c r="AK49" s="464" t="s">
        <v>94</v>
      </c>
      <c r="AL49" s="465">
        <f>INDEX($E$10:$I$149,$M50,COLUMNS(AL49:$AL49))</f>
        <v>0.15914677962255588</v>
      </c>
      <c r="AM49" s="465">
        <f>INDEX($E$10:$I$149,$M50,COLUMNS($AL49:AM49))</f>
        <v>0.15997882077077266</v>
      </c>
      <c r="AN49" s="465">
        <f>INDEX($E$10:$I$149,$M50,COLUMNS($AL49:AN49))</f>
        <v>0.18040164895427555</v>
      </c>
      <c r="AO49" s="465">
        <f>INDEX($E$10:$I$149,$M50,COLUMNS($AL49:AO49))</f>
        <v>0.22234408683483983</v>
      </c>
      <c r="AP49" s="465">
        <f>INDEX($E$10:$I$149,$M50,COLUMNS($AL49:AP49))</f>
        <v>0.27812866381755608</v>
      </c>
      <c r="AS49" s="463"/>
      <c r="AU49" s="464" t="s">
        <v>94</v>
      </c>
      <c r="AV49" s="694">
        <f>INDEX($R$10:$Y$140,$AC50,COLUMNS($AR49:AR49))</f>
        <v>4210</v>
      </c>
      <c r="AW49" s="694">
        <f>INDEX($R$10:$Y$140,$AC50,COLUMNS($AR49:AS49))</f>
        <v>4230</v>
      </c>
      <c r="AX49" s="694">
        <f>INDEX($R$10:$Y$140,$AC50,COLUMNS($AR49:AT49))</f>
        <v>4770</v>
      </c>
      <c r="AY49" s="694">
        <f>INDEX($R$10:$Y$140,$AC50,COLUMNS($AR49:AU49))</f>
        <v>5880</v>
      </c>
      <c r="AZ49" s="694">
        <f>INDEX($R$10:$Y$140,$AC50,COLUMNS($AR49:AV49))</f>
        <v>7355</v>
      </c>
    </row>
    <row r="50" spans="2:52">
      <c r="D50" s="153" t="s">
        <v>94</v>
      </c>
      <c r="E50" s="153">
        <v>0.15914677962255588</v>
      </c>
      <c r="F50" s="153">
        <v>0.15997882077077266</v>
      </c>
      <c r="G50" s="153">
        <v>0.18040164895427555</v>
      </c>
      <c r="H50" s="153">
        <v>0.22234408683483983</v>
      </c>
      <c r="I50" s="153">
        <v>0.27812866381755608</v>
      </c>
      <c r="J50" s="153" t="s">
        <v>222</v>
      </c>
      <c r="K50" s="153">
        <f>ROWS($J$10:J50)</f>
        <v>41</v>
      </c>
      <c r="L50" s="153">
        <f t="shared" si="1"/>
        <v>41</v>
      </c>
      <c r="M50" s="153">
        <f>IFERROR(SMALL($L$10:$L$149,ROWS(L$10:L50)),"")</f>
        <v>41</v>
      </c>
      <c r="Q50" s="153" t="s">
        <v>94</v>
      </c>
      <c r="R50" s="153">
        <v>4210</v>
      </c>
      <c r="S50" s="153">
        <v>4230</v>
      </c>
      <c r="T50" s="153">
        <v>4770</v>
      </c>
      <c r="U50" s="153">
        <v>5880</v>
      </c>
      <c r="V50" s="153">
        <v>7355</v>
      </c>
      <c r="W50" s="153">
        <v>175</v>
      </c>
      <c r="X50" s="153">
        <v>26615</v>
      </c>
      <c r="Y50" s="153">
        <v>26440</v>
      </c>
      <c r="Z50" s="153" t="s">
        <v>222</v>
      </c>
      <c r="AA50" s="153">
        <f>ROWS($J$10:Z50)</f>
        <v>41</v>
      </c>
      <c r="AB50" s="153">
        <f t="shared" si="2"/>
        <v>41</v>
      </c>
      <c r="AC50" s="153">
        <f>IFERROR(SMALL($AB$10:$AB$153,ROWS(AB$10:AB50)),"")</f>
        <v>41</v>
      </c>
      <c r="AI50" s="462"/>
      <c r="AJ50" s="463"/>
      <c r="AK50" s="464" t="s">
        <v>95</v>
      </c>
      <c r="AL50" s="465">
        <f>INDEX($E$10:$I$149,$M51,COLUMNS(AL50:$AL50))</f>
        <v>0.16313023165271559</v>
      </c>
      <c r="AM50" s="465">
        <f>INDEX($E$10:$I$149,$M51,COLUMNS($AL50:AM50))</f>
        <v>0.15359159042242554</v>
      </c>
      <c r="AN50" s="465">
        <f>INDEX($E$10:$I$149,$M51,COLUMNS($AL50:AN50))</f>
        <v>0.18201284796573874</v>
      </c>
      <c r="AO50" s="465">
        <f>INDEX($E$10:$I$149,$M51,COLUMNS($AL50:AO50))</f>
        <v>0.22133540977224062</v>
      </c>
      <c r="AP50" s="465">
        <f>INDEX($E$10:$I$149,$M51,COLUMNS($AL50:AP50))</f>
        <v>0.27973525403932259</v>
      </c>
      <c r="AS50" s="471"/>
      <c r="AT50" s="152"/>
      <c r="AU50" s="472" t="s">
        <v>95</v>
      </c>
      <c r="AV50" s="694">
        <f>INDEX($R$10:$Y$140,$AC51,COLUMNS($AR50:AR50))</f>
        <v>4190</v>
      </c>
      <c r="AW50" s="694">
        <f>INDEX($R$10:$Y$140,$AC51,COLUMNS($AR50:AS50))</f>
        <v>3945</v>
      </c>
      <c r="AX50" s="694">
        <f>INDEX($R$10:$Y$140,$AC51,COLUMNS($AR50:AT50))</f>
        <v>4675</v>
      </c>
      <c r="AY50" s="694">
        <f>INDEX($R$10:$Y$140,$AC51,COLUMNS($AR50:AU50))</f>
        <v>5685</v>
      </c>
      <c r="AZ50" s="694">
        <f>INDEX($R$10:$Y$140,$AC51,COLUMNS($AR50:AV50))</f>
        <v>7185</v>
      </c>
    </row>
    <row r="51" spans="2:52">
      <c r="D51" s="153" t="s">
        <v>95</v>
      </c>
      <c r="E51" s="153">
        <f>R51/$Y51</f>
        <v>0.16313023165271559</v>
      </c>
      <c r="F51" s="153">
        <f t="shared" ref="F51" si="17">S51/$Y51</f>
        <v>0.15359159042242554</v>
      </c>
      <c r="G51" s="153">
        <f t="shared" ref="G51" si="18">T51/$Y51</f>
        <v>0.18201284796573874</v>
      </c>
      <c r="H51" s="153">
        <f t="shared" ref="H51" si="19">U51/$Y51</f>
        <v>0.22133540977224062</v>
      </c>
      <c r="I51" s="153">
        <f t="shared" ref="I51" si="20">V51/$Y51</f>
        <v>0.27973525403932259</v>
      </c>
      <c r="J51" s="153" t="s">
        <v>222</v>
      </c>
      <c r="K51" s="153">
        <f>ROWS($J$10:J51)</f>
        <v>42</v>
      </c>
      <c r="L51" s="153">
        <f t="shared" si="1"/>
        <v>42</v>
      </c>
      <c r="M51" s="153">
        <f>IFERROR(SMALL($L$10:$L$149,ROWS(L$10:L51)),"")</f>
        <v>42</v>
      </c>
      <c r="Q51" s="153" t="s">
        <v>95</v>
      </c>
      <c r="R51" s="153">
        <v>4190</v>
      </c>
      <c r="S51" s="153">
        <v>3945</v>
      </c>
      <c r="T51" s="153">
        <v>4675</v>
      </c>
      <c r="U51" s="153">
        <v>5685</v>
      </c>
      <c r="V51" s="153">
        <v>7185</v>
      </c>
      <c r="W51" s="153">
        <v>345</v>
      </c>
      <c r="X51" s="153">
        <v>26030</v>
      </c>
      <c r="Y51" s="153">
        <v>25685</v>
      </c>
      <c r="Z51" s="153" t="s">
        <v>222</v>
      </c>
      <c r="AA51" s="153">
        <f>ROWS($J$10:Z51)</f>
        <v>42</v>
      </c>
      <c r="AB51" s="153">
        <f t="shared" si="2"/>
        <v>42</v>
      </c>
      <c r="AC51" s="153">
        <f>IFERROR(SMALL($AB$10:$AB$153,ROWS(AB$10:AB51)),"")</f>
        <v>42</v>
      </c>
      <c r="AI51" s="463" t="s">
        <v>307</v>
      </c>
      <c r="AJ51" s="459" t="s">
        <v>283</v>
      </c>
      <c r="AK51" s="460" t="s">
        <v>89</v>
      </c>
      <c r="AL51" s="461">
        <f>INDEX($E$10:$I$149,$M52,COLUMNS(AL51:$AL51))</f>
        <v>0.1619718309859155</v>
      </c>
      <c r="AM51" s="461">
        <f>INDEX($E$10:$I$149,$M52,COLUMNS($AL51:AM51))</f>
        <v>0.23239436619718309</v>
      </c>
      <c r="AN51" s="461">
        <f>INDEX($E$10:$I$149,$M52,COLUMNS($AL51:AN51))</f>
        <v>0.176056338028169</v>
      </c>
      <c r="AO51" s="461">
        <f>INDEX($E$10:$I$149,$M52,COLUMNS($AL51:AO51))</f>
        <v>0.14084507042253522</v>
      </c>
      <c r="AP51" s="461">
        <f>INDEX($E$10:$I$149,$M52,COLUMNS($AL51:AP51))</f>
        <v>0.28873239436619719</v>
      </c>
      <c r="AS51" s="463" t="s">
        <v>307</v>
      </c>
      <c r="AT51" s="463" t="s">
        <v>283</v>
      </c>
      <c r="AU51" s="464" t="s">
        <v>89</v>
      </c>
      <c r="AV51" s="469">
        <f>INDEX($R$10:$Y$140,$AC52,COLUMNS($AR51:AR51))</f>
        <v>25</v>
      </c>
      <c r="AW51" s="469">
        <f>INDEX($R$10:$Y$140,$AC52,COLUMNS($AR51:AS51))</f>
        <v>35</v>
      </c>
      <c r="AX51" s="469">
        <f>INDEX($R$10:$Y$140,$AC52,COLUMNS($AR51:AT51))</f>
        <v>25</v>
      </c>
      <c r="AY51" s="469">
        <f>INDEX($R$10:$Y$140,$AC52,COLUMNS($AR51:AU51))</f>
        <v>20</v>
      </c>
      <c r="AZ51" s="469">
        <f>INDEX($R$10:$Y$140,$AC52,COLUMNS($AR51:AV51))</f>
        <v>40</v>
      </c>
    </row>
    <row r="52" spans="2:52">
      <c r="B52" s="153" t="s">
        <v>308</v>
      </c>
      <c r="C52" s="153" t="s">
        <v>283</v>
      </c>
      <c r="D52" s="153" t="s">
        <v>89</v>
      </c>
      <c r="E52" s="153">
        <v>0.1619718309859155</v>
      </c>
      <c r="F52" s="153">
        <v>0.23239436619718309</v>
      </c>
      <c r="G52" s="153">
        <v>0.176056338028169</v>
      </c>
      <c r="H52" s="153">
        <v>0.14084507042253522</v>
      </c>
      <c r="I52" s="153">
        <v>0.28873239436619719</v>
      </c>
      <c r="J52" s="153" t="s">
        <v>222</v>
      </c>
      <c r="K52" s="153">
        <f>ROWS($J$10:J52)</f>
        <v>43</v>
      </c>
      <c r="L52" s="153">
        <f t="shared" si="1"/>
        <v>43</v>
      </c>
      <c r="M52" s="153">
        <f>IFERROR(SMALL($L$10:$L$149,ROWS(L$10:L52)),"")</f>
        <v>43</v>
      </c>
      <c r="O52" s="153" t="s">
        <v>308</v>
      </c>
      <c r="P52" s="153" t="s">
        <v>283</v>
      </c>
      <c r="Q52" s="153" t="s">
        <v>89</v>
      </c>
      <c r="R52" s="153">
        <v>25</v>
      </c>
      <c r="S52" s="153">
        <v>35</v>
      </c>
      <c r="T52" s="153">
        <v>25</v>
      </c>
      <c r="U52" s="153">
        <v>20</v>
      </c>
      <c r="V52" s="153">
        <v>40</v>
      </c>
      <c r="W52" s="153">
        <v>0</v>
      </c>
      <c r="X52" s="153">
        <v>145</v>
      </c>
      <c r="Y52" s="153">
        <v>140</v>
      </c>
      <c r="Z52" s="153" t="s">
        <v>222</v>
      </c>
      <c r="AA52" s="153">
        <f>ROWS($J$10:Z52)</f>
        <v>43</v>
      </c>
      <c r="AB52" s="153">
        <f t="shared" si="2"/>
        <v>43</v>
      </c>
      <c r="AC52" s="153">
        <f>IFERROR(SMALL($AB$10:$AB$153,ROWS(AB$10:AB52)),"")</f>
        <v>43</v>
      </c>
      <c r="AI52" s="462"/>
      <c r="AJ52" s="463"/>
      <c r="AK52" s="464" t="s">
        <v>90</v>
      </c>
      <c r="AL52" s="465">
        <f>INDEX($E$10:$I$149,$M53,COLUMNS(AL52:$AL52))</f>
        <v>0.27906976744186046</v>
      </c>
      <c r="AM52" s="465">
        <f>INDEX($E$10:$I$149,$M53,COLUMNS($AL52:AM52))</f>
        <v>0.20348837209302326</v>
      </c>
      <c r="AN52" s="465">
        <f>INDEX($E$10:$I$149,$M53,COLUMNS($AL52:AN52))</f>
        <v>0.18604651162790697</v>
      </c>
      <c r="AO52" s="465">
        <f>INDEX($E$10:$I$149,$M53,COLUMNS($AL52:AO52))</f>
        <v>0.15697674418604651</v>
      </c>
      <c r="AP52" s="465">
        <f>INDEX($E$10:$I$149,$M53,COLUMNS($AL52:AP52))</f>
        <v>0.1744186046511628</v>
      </c>
      <c r="AS52" s="463"/>
      <c r="AT52" s="463"/>
      <c r="AU52" s="464" t="s">
        <v>90</v>
      </c>
      <c r="AV52" s="694">
        <f>INDEX($R$10:$Y$140,$AC53,COLUMNS($AR52:AR52))</f>
        <v>50</v>
      </c>
      <c r="AW52" s="694">
        <f>INDEX($R$10:$Y$140,$AC53,COLUMNS($AR52:AS52))</f>
        <v>35</v>
      </c>
      <c r="AX52" s="694">
        <f>INDEX($R$10:$Y$140,$AC53,COLUMNS($AR52:AT52))</f>
        <v>30</v>
      </c>
      <c r="AY52" s="694">
        <f>INDEX($R$10:$Y$140,$AC53,COLUMNS($AR52:AU52))</f>
        <v>25</v>
      </c>
      <c r="AZ52" s="694">
        <f>INDEX($R$10:$Y$140,$AC53,COLUMNS($AR52:AV52))</f>
        <v>30</v>
      </c>
    </row>
    <row r="53" spans="2:52" ht="15" customHeight="1">
      <c r="D53" s="153" t="s">
        <v>90</v>
      </c>
      <c r="E53" s="153">
        <v>0.27906976744186046</v>
      </c>
      <c r="F53" s="153">
        <v>0.20348837209302326</v>
      </c>
      <c r="G53" s="153">
        <v>0.18604651162790697</v>
      </c>
      <c r="H53" s="153">
        <v>0.15697674418604651</v>
      </c>
      <c r="I53" s="153">
        <v>0.1744186046511628</v>
      </c>
      <c r="J53" s="153" t="s">
        <v>222</v>
      </c>
      <c r="K53" s="153">
        <f>ROWS($J$10:J53)</f>
        <v>44</v>
      </c>
      <c r="L53" s="153">
        <f t="shared" si="1"/>
        <v>44</v>
      </c>
      <c r="M53" s="153">
        <f>IFERROR(SMALL($L$10:$L$149,ROWS(L$10:L53)),"")</f>
        <v>44</v>
      </c>
      <c r="Q53" s="153" t="s">
        <v>90</v>
      </c>
      <c r="R53" s="153">
        <v>50</v>
      </c>
      <c r="S53" s="153">
        <v>35</v>
      </c>
      <c r="T53" s="153">
        <v>30</v>
      </c>
      <c r="U53" s="153">
        <v>25</v>
      </c>
      <c r="V53" s="153">
        <v>30</v>
      </c>
      <c r="W53" s="153">
        <v>0</v>
      </c>
      <c r="X53" s="153">
        <v>170</v>
      </c>
      <c r="Y53" s="153">
        <v>170</v>
      </c>
      <c r="Z53" s="153" t="s">
        <v>222</v>
      </c>
      <c r="AA53" s="153">
        <f>ROWS($J$10:Z53)</f>
        <v>44</v>
      </c>
      <c r="AB53" s="153">
        <f t="shared" si="2"/>
        <v>44</v>
      </c>
      <c r="AC53" s="153">
        <f>IFERROR(SMALL($AB$10:$AB$153,ROWS(AB$10:AB53)),"")</f>
        <v>44</v>
      </c>
      <c r="AI53" s="462"/>
      <c r="AK53" s="464" t="s">
        <v>91</v>
      </c>
      <c r="AL53" s="465">
        <f>INDEX($E$10:$I$149,$M54,COLUMNS(AL53:$AL53))</f>
        <v>0.2929936305732484</v>
      </c>
      <c r="AM53" s="465">
        <f>INDEX($E$10:$I$149,$M54,COLUMNS($AL53:AM53))</f>
        <v>0.16560509554140126</v>
      </c>
      <c r="AN53" s="465">
        <f>INDEX($E$10:$I$149,$M54,COLUMNS($AL53:AN53))</f>
        <v>0.16560509554140126</v>
      </c>
      <c r="AO53" s="465">
        <f>INDEX($E$10:$I$149,$M54,COLUMNS($AL53:AO53))</f>
        <v>0.16560509554140126</v>
      </c>
      <c r="AP53" s="465">
        <f>INDEX($E$10:$I$149,$M54,COLUMNS($AL53:AP53))</f>
        <v>0.21019108280254778</v>
      </c>
      <c r="AS53" s="463"/>
      <c r="AT53" s="463"/>
      <c r="AU53" s="464" t="s">
        <v>91</v>
      </c>
      <c r="AV53" s="694">
        <f>INDEX($R$10:$Y$140,$AC54,COLUMNS($AR53:AR53))</f>
        <v>45</v>
      </c>
      <c r="AW53" s="694">
        <f>INDEX($R$10:$Y$140,$AC54,COLUMNS($AR53:AS53))</f>
        <v>25</v>
      </c>
      <c r="AX53" s="694">
        <f>INDEX($R$10:$Y$140,$AC54,COLUMNS($AR53:AT53))</f>
        <v>25</v>
      </c>
      <c r="AY53" s="694">
        <f>INDEX($R$10:$Y$140,$AC54,COLUMNS($AR53:AU53))</f>
        <v>25</v>
      </c>
      <c r="AZ53" s="694">
        <f>INDEX($R$10:$Y$140,$AC54,COLUMNS($AR53:AV53))</f>
        <v>35</v>
      </c>
    </row>
    <row r="54" spans="2:52">
      <c r="D54" s="153" t="s">
        <v>91</v>
      </c>
      <c r="E54" s="153">
        <v>0.2929936305732484</v>
      </c>
      <c r="F54" s="153">
        <v>0.16560509554140126</v>
      </c>
      <c r="G54" s="153">
        <v>0.16560509554140126</v>
      </c>
      <c r="H54" s="153">
        <v>0.16560509554140126</v>
      </c>
      <c r="I54" s="153">
        <v>0.21019108280254778</v>
      </c>
      <c r="J54" s="153" t="s">
        <v>222</v>
      </c>
      <c r="K54" s="153">
        <f>ROWS($J$10:J54)</f>
        <v>45</v>
      </c>
      <c r="L54" s="153">
        <f t="shared" si="1"/>
        <v>45</v>
      </c>
      <c r="M54" s="153">
        <f>IFERROR(SMALL($L$10:$L$149,ROWS(L$10:L54)),"")</f>
        <v>45</v>
      </c>
      <c r="Q54" s="153" t="s">
        <v>91</v>
      </c>
      <c r="R54" s="153">
        <v>45</v>
      </c>
      <c r="S54" s="153">
        <v>25</v>
      </c>
      <c r="T54" s="153">
        <v>25</v>
      </c>
      <c r="U54" s="153">
        <v>25</v>
      </c>
      <c r="V54" s="153">
        <v>35</v>
      </c>
      <c r="W54" s="153">
        <v>0</v>
      </c>
      <c r="X54" s="153">
        <v>160</v>
      </c>
      <c r="Y54" s="153">
        <v>155</v>
      </c>
      <c r="Z54" s="153" t="s">
        <v>222</v>
      </c>
      <c r="AA54" s="153">
        <f>ROWS($J$10:Z54)</f>
        <v>45</v>
      </c>
      <c r="AB54" s="153">
        <f t="shared" si="2"/>
        <v>45</v>
      </c>
      <c r="AC54" s="153">
        <f>IFERROR(SMALL($AB$10:$AB$153,ROWS(AB$10:AB54)),"")</f>
        <v>45</v>
      </c>
      <c r="AI54" s="462"/>
      <c r="AJ54" s="463"/>
      <c r="AK54" s="464" t="s">
        <v>92</v>
      </c>
      <c r="AL54" s="465">
        <f>INDEX($E$10:$I$149,$M55,COLUMNS(AL54:$AL54))</f>
        <v>0.19526627218934911</v>
      </c>
      <c r="AM54" s="465">
        <f>INDEX($E$10:$I$149,$M55,COLUMNS($AL54:AM54))</f>
        <v>0.14201183431952663</v>
      </c>
      <c r="AN54" s="465">
        <f>INDEX($E$10:$I$149,$M55,COLUMNS($AL54:AN54))</f>
        <v>0.17159763313609466</v>
      </c>
      <c r="AO54" s="465">
        <f>INDEX($E$10:$I$149,$M55,COLUMNS($AL54:AO54))</f>
        <v>0.24260355029585798</v>
      </c>
      <c r="AP54" s="465">
        <f>INDEX($E$10:$I$149,$M55,COLUMNS($AL54:AP54))</f>
        <v>0.24852071005917159</v>
      </c>
      <c r="AS54" s="463"/>
      <c r="AT54" s="463"/>
      <c r="AU54" s="464" t="s">
        <v>92</v>
      </c>
      <c r="AV54" s="694">
        <f>INDEX($R$10:$Y$140,$AC55,COLUMNS($AR54:AR54))</f>
        <v>35</v>
      </c>
      <c r="AW54" s="694">
        <f>INDEX($R$10:$Y$140,$AC55,COLUMNS($AR54:AS54))</f>
        <v>25</v>
      </c>
      <c r="AX54" s="694">
        <f>INDEX($R$10:$Y$140,$AC55,COLUMNS($AR54:AT54))</f>
        <v>30</v>
      </c>
      <c r="AY54" s="694">
        <f>INDEX($R$10:$Y$140,$AC55,COLUMNS($AR54:AU54))</f>
        <v>40</v>
      </c>
      <c r="AZ54" s="694">
        <f>INDEX($R$10:$Y$140,$AC55,COLUMNS($AR54:AV54))</f>
        <v>40</v>
      </c>
    </row>
    <row r="55" spans="2:52">
      <c r="D55" s="153" t="s">
        <v>92</v>
      </c>
      <c r="E55" s="153">
        <v>0.19526627218934911</v>
      </c>
      <c r="F55" s="153">
        <v>0.14201183431952663</v>
      </c>
      <c r="G55" s="153">
        <v>0.17159763313609466</v>
      </c>
      <c r="H55" s="153">
        <v>0.24260355029585798</v>
      </c>
      <c r="I55" s="153">
        <v>0.24852071005917159</v>
      </c>
      <c r="J55" s="153" t="s">
        <v>222</v>
      </c>
      <c r="K55" s="153">
        <f>ROWS($J$10:J55)</f>
        <v>46</v>
      </c>
      <c r="L55" s="153">
        <f t="shared" si="1"/>
        <v>46</v>
      </c>
      <c r="M55" s="153">
        <f>IFERROR(SMALL($L$10:$L$149,ROWS(L$10:L55)),"")</f>
        <v>46</v>
      </c>
      <c r="Q55" s="153" t="s">
        <v>92</v>
      </c>
      <c r="R55" s="153">
        <v>35</v>
      </c>
      <c r="S55" s="153">
        <v>25</v>
      </c>
      <c r="T55" s="153">
        <v>30</v>
      </c>
      <c r="U55" s="153">
        <v>40</v>
      </c>
      <c r="V55" s="153">
        <v>40</v>
      </c>
      <c r="W55" s="153">
        <v>0</v>
      </c>
      <c r="X55" s="153">
        <v>170</v>
      </c>
      <c r="Y55" s="153">
        <v>170</v>
      </c>
      <c r="Z55" s="153" t="s">
        <v>222</v>
      </c>
      <c r="AA55" s="153">
        <f>ROWS($J$10:Z55)</f>
        <v>46</v>
      </c>
      <c r="AB55" s="153">
        <f t="shared" si="2"/>
        <v>46</v>
      </c>
      <c r="AC55" s="153">
        <f>IFERROR(SMALL($AB$10:$AB$153,ROWS(AB$10:AB55)),"")</f>
        <v>46</v>
      </c>
      <c r="AI55" s="462"/>
      <c r="AJ55" s="463"/>
      <c r="AK55" s="464" t="s">
        <v>93</v>
      </c>
      <c r="AL55" s="465">
        <f>INDEX($E$10:$I$149,$M56,COLUMNS(AL55:$AL55))</f>
        <v>0.2549800796812749</v>
      </c>
      <c r="AM55" s="465">
        <f>INDEX($E$10:$I$149,$M56,COLUMNS($AL55:AM55))</f>
        <v>0.23904382470119523</v>
      </c>
      <c r="AN55" s="465">
        <f>INDEX($E$10:$I$149,$M56,COLUMNS($AL55:AN55))</f>
        <v>0.19920318725099601</v>
      </c>
      <c r="AO55" s="465">
        <f>INDEX($E$10:$I$149,$M56,COLUMNS($AL55:AO55))</f>
        <v>0.13147410358565736</v>
      </c>
      <c r="AP55" s="465">
        <f>INDEX($E$10:$I$149,$M56,COLUMNS($AL55:AP55))</f>
        <v>0.1752988047808765</v>
      </c>
      <c r="AS55" s="463"/>
      <c r="AT55" s="463"/>
      <c r="AU55" s="464" t="s">
        <v>93</v>
      </c>
      <c r="AV55" s="694">
        <f>INDEX($R$10:$Y$140,$AC56,COLUMNS($AR55:AR55))</f>
        <v>65</v>
      </c>
      <c r="AW55" s="694">
        <f>INDEX($R$10:$Y$140,$AC56,COLUMNS($AR55:AS55))</f>
        <v>60</v>
      </c>
      <c r="AX55" s="694">
        <f>INDEX($R$10:$Y$140,$AC56,COLUMNS($AR55:AT55))</f>
        <v>50</v>
      </c>
      <c r="AY55" s="694">
        <f>INDEX($R$10:$Y$140,$AC56,COLUMNS($AR55:AU55))</f>
        <v>35</v>
      </c>
      <c r="AZ55" s="694">
        <f>INDEX($R$10:$Y$140,$AC56,COLUMNS($AR55:AV55))</f>
        <v>45</v>
      </c>
    </row>
    <row r="56" spans="2:52">
      <c r="D56" s="153" t="s">
        <v>93</v>
      </c>
      <c r="E56" s="153">
        <v>0.2549800796812749</v>
      </c>
      <c r="F56" s="153">
        <v>0.23904382470119523</v>
      </c>
      <c r="G56" s="153">
        <v>0.19920318725099601</v>
      </c>
      <c r="H56" s="153">
        <v>0.13147410358565736</v>
      </c>
      <c r="I56" s="153">
        <v>0.1752988047808765</v>
      </c>
      <c r="J56" s="153" t="s">
        <v>222</v>
      </c>
      <c r="K56" s="153">
        <f>ROWS($J$10:J56)</f>
        <v>47</v>
      </c>
      <c r="L56" s="153">
        <f t="shared" si="1"/>
        <v>47</v>
      </c>
      <c r="M56" s="153">
        <f>IFERROR(SMALL($L$10:$L$149,ROWS(L$10:L56)),"")</f>
        <v>47</v>
      </c>
      <c r="Q56" s="153" t="s">
        <v>93</v>
      </c>
      <c r="R56" s="153">
        <v>65</v>
      </c>
      <c r="S56" s="153">
        <v>60</v>
      </c>
      <c r="T56" s="153">
        <v>50</v>
      </c>
      <c r="U56" s="153">
        <v>35</v>
      </c>
      <c r="V56" s="153">
        <v>45</v>
      </c>
      <c r="W56" s="153">
        <v>0</v>
      </c>
      <c r="X56" s="153">
        <v>255</v>
      </c>
      <c r="Y56" s="153">
        <v>250</v>
      </c>
      <c r="Z56" s="153" t="s">
        <v>222</v>
      </c>
      <c r="AA56" s="153">
        <f>ROWS($J$10:Z56)</f>
        <v>47</v>
      </c>
      <c r="AB56" s="153">
        <f t="shared" si="2"/>
        <v>47</v>
      </c>
      <c r="AC56" s="153">
        <f>IFERROR(SMALL($AB$10:$AB$153,ROWS(AB$10:AB56)),"")</f>
        <v>47</v>
      </c>
      <c r="AI56" s="462"/>
      <c r="AJ56" s="463"/>
      <c r="AK56" s="464" t="s">
        <v>94</v>
      </c>
      <c r="AL56" s="465">
        <f>INDEX($E$10:$I$149,$M57,COLUMNS(AL56:$AL56))</f>
        <v>0.23510971786833856</v>
      </c>
      <c r="AM56" s="465">
        <f>INDEX($E$10:$I$149,$M57,COLUMNS($AL56:AM56))</f>
        <v>0.17868338557993729</v>
      </c>
      <c r="AN56" s="465">
        <f>INDEX($E$10:$I$149,$M57,COLUMNS($AL56:AN56))</f>
        <v>0.21943573667711599</v>
      </c>
      <c r="AO56" s="465">
        <f>INDEX($E$10:$I$149,$M57,COLUMNS($AL56:AO56))</f>
        <v>0.20689655172413793</v>
      </c>
      <c r="AP56" s="465">
        <f>INDEX($E$10:$I$149,$M57,COLUMNS($AL56:AP56))</f>
        <v>0.15987460815047022</v>
      </c>
      <c r="AS56" s="463"/>
      <c r="AT56" s="463"/>
      <c r="AU56" s="464" t="s">
        <v>94</v>
      </c>
      <c r="AV56" s="694">
        <f>INDEX($R$10:$Y$140,$AC57,COLUMNS($AR56:AR56))</f>
        <v>75</v>
      </c>
      <c r="AW56" s="694">
        <f>INDEX($R$10:$Y$140,$AC57,COLUMNS($AR56:AS56))</f>
        <v>55</v>
      </c>
      <c r="AX56" s="694">
        <f>INDEX($R$10:$Y$140,$AC57,COLUMNS($AR56:AT56))</f>
        <v>70</v>
      </c>
      <c r="AY56" s="694">
        <f>INDEX($R$10:$Y$140,$AC57,COLUMNS($AR56:AU56))</f>
        <v>65</v>
      </c>
      <c r="AZ56" s="694">
        <f>INDEX($R$10:$Y$140,$AC57,COLUMNS($AR56:AV56))</f>
        <v>50</v>
      </c>
    </row>
    <row r="57" spans="2:52" ht="35.25" customHeight="1">
      <c r="D57" s="153" t="s">
        <v>94</v>
      </c>
      <c r="E57" s="153">
        <v>0.23510971786833856</v>
      </c>
      <c r="F57" s="153">
        <v>0.17868338557993729</v>
      </c>
      <c r="G57" s="153">
        <v>0.21943573667711599</v>
      </c>
      <c r="H57" s="153">
        <v>0.20689655172413793</v>
      </c>
      <c r="I57" s="153">
        <v>0.15987460815047022</v>
      </c>
      <c r="J57" s="153" t="s">
        <v>222</v>
      </c>
      <c r="K57" s="153">
        <f>ROWS($J$10:J57)</f>
        <v>48</v>
      </c>
      <c r="L57" s="153">
        <f t="shared" si="1"/>
        <v>48</v>
      </c>
      <c r="M57" s="153">
        <f>IFERROR(SMALL($L$10:$L$149,ROWS(L$10:L57)),"")</f>
        <v>48</v>
      </c>
      <c r="Q57" s="153" t="s">
        <v>94</v>
      </c>
      <c r="R57" s="153">
        <v>75</v>
      </c>
      <c r="S57" s="153">
        <v>55</v>
      </c>
      <c r="T57" s="153">
        <v>70</v>
      </c>
      <c r="U57" s="153">
        <v>65</v>
      </c>
      <c r="V57" s="153">
        <v>50</v>
      </c>
      <c r="W57" s="153">
        <v>0</v>
      </c>
      <c r="X57" s="153">
        <v>320</v>
      </c>
      <c r="Y57" s="153">
        <v>320</v>
      </c>
      <c r="Z57" s="153" t="s">
        <v>222</v>
      </c>
      <c r="AA57" s="153">
        <f>ROWS($J$10:Z57)</f>
        <v>48</v>
      </c>
      <c r="AB57" s="153">
        <f t="shared" si="2"/>
        <v>48</v>
      </c>
      <c r="AC57" s="153">
        <f>IFERROR(SMALL($AB$10:$AB$153,ROWS(AB$10:AB57)),"")</f>
        <v>48</v>
      </c>
      <c r="AI57" s="462"/>
      <c r="AJ57" s="463"/>
      <c r="AK57" s="464" t="s">
        <v>95</v>
      </c>
      <c r="AL57" s="465">
        <f>INDEX($E$10:$I$149,$M58,COLUMNS(AL57:$AL57))</f>
        <v>0.2638888888888889</v>
      </c>
      <c r="AM57" s="465">
        <f>INDEX($E$10:$I$149,$M58,COLUMNS($AL57:AM57))</f>
        <v>0.20833333333333334</v>
      </c>
      <c r="AN57" s="465">
        <f>INDEX($E$10:$I$149,$M58,COLUMNS($AL57:AN57))</f>
        <v>0.19444444444444445</v>
      </c>
      <c r="AO57" s="465">
        <f>INDEX($E$10:$I$149,$M58,COLUMNS($AL57:AO57))</f>
        <v>0.16666666666666666</v>
      </c>
      <c r="AP57" s="465">
        <f>INDEX($E$10:$I$149,$M58,COLUMNS($AL57:AP57))</f>
        <v>0.18055555555555555</v>
      </c>
      <c r="AS57" s="463"/>
      <c r="AU57" s="464" t="s">
        <v>95</v>
      </c>
      <c r="AV57" s="694">
        <f>INDEX($R$10:$Y$140,$AC58,COLUMNS($AR57:AR57))</f>
        <v>95</v>
      </c>
      <c r="AW57" s="694">
        <f>INDEX($R$10:$Y$140,$AC58,COLUMNS($AR57:AS57))</f>
        <v>75</v>
      </c>
      <c r="AX57" s="694">
        <f>INDEX($R$10:$Y$140,$AC58,COLUMNS($AR57:AT57))</f>
        <v>70</v>
      </c>
      <c r="AY57" s="694">
        <f>INDEX($R$10:$Y$140,$AC58,COLUMNS($AR57:AU57))</f>
        <v>60</v>
      </c>
      <c r="AZ57" s="694">
        <f>INDEX($R$10:$Y$140,$AC58,COLUMNS($AR57:AV57))</f>
        <v>65</v>
      </c>
    </row>
    <row r="58" spans="2:52">
      <c r="D58" s="153" t="s">
        <v>95</v>
      </c>
      <c r="E58" s="153">
        <f>R58/$Y58</f>
        <v>0.2638888888888889</v>
      </c>
      <c r="F58" s="153">
        <f t="shared" ref="F58" si="21">S58/$Y58</f>
        <v>0.20833333333333334</v>
      </c>
      <c r="G58" s="153">
        <f t="shared" ref="G58" si="22">T58/$Y58</f>
        <v>0.19444444444444445</v>
      </c>
      <c r="H58" s="153">
        <f t="shared" ref="H58" si="23">U58/$Y58</f>
        <v>0.16666666666666666</v>
      </c>
      <c r="I58" s="153">
        <f t="shared" ref="I58" si="24">V58/$Y58</f>
        <v>0.18055555555555555</v>
      </c>
      <c r="J58" s="153" t="s">
        <v>222</v>
      </c>
      <c r="K58" s="153">
        <f>ROWS($J$10:J58)</f>
        <v>49</v>
      </c>
      <c r="L58" s="153">
        <f t="shared" si="1"/>
        <v>49</v>
      </c>
      <c r="M58" s="153">
        <f>IFERROR(SMALL($L$10:$L$149,ROWS(L$10:L58)),"")</f>
        <v>49</v>
      </c>
      <c r="Q58" s="153" t="s">
        <v>95</v>
      </c>
      <c r="R58" s="153">
        <v>95</v>
      </c>
      <c r="S58" s="153">
        <v>75</v>
      </c>
      <c r="T58" s="153">
        <v>70</v>
      </c>
      <c r="U58" s="153">
        <v>60</v>
      </c>
      <c r="V58" s="153">
        <v>65</v>
      </c>
      <c r="W58" s="153">
        <v>5</v>
      </c>
      <c r="X58" s="153">
        <v>370</v>
      </c>
      <c r="Y58" s="153">
        <v>360</v>
      </c>
      <c r="Z58" s="153" t="s">
        <v>222</v>
      </c>
      <c r="AA58" s="153">
        <f>ROWS($J$10:Z58)</f>
        <v>49</v>
      </c>
      <c r="AB58" s="153">
        <f t="shared" si="2"/>
        <v>49</v>
      </c>
      <c r="AC58" s="153">
        <f>IFERROR(SMALL($AB$10:$AB$153,ROWS(AB$10:AB58)),"")</f>
        <v>49</v>
      </c>
      <c r="AI58" s="462"/>
      <c r="AJ58" s="463" t="s">
        <v>284</v>
      </c>
      <c r="AK58" s="464" t="s">
        <v>89</v>
      </c>
      <c r="AL58" s="465">
        <f>INDEX($E$10:$I$149,$M59,COLUMNS(AL58:$AL58))</f>
        <v>0.13645766459804551</v>
      </c>
      <c r="AM58" s="465">
        <f>INDEX($E$10:$I$149,$M59,COLUMNS($AL58:AM58))</f>
        <v>0.1519723232755546</v>
      </c>
      <c r="AN58" s="465">
        <f>INDEX($E$10:$I$149,$M59,COLUMNS($AL58:AN58))</f>
        <v>0.18753120764676509</v>
      </c>
      <c r="AO58" s="465">
        <f>INDEX($E$10:$I$149,$M59,COLUMNS($AL58:AO58))</f>
        <v>0.23207789428632569</v>
      </c>
      <c r="AP58" s="465">
        <f>INDEX($E$10:$I$149,$M59,COLUMNS($AL58:AP58))</f>
        <v>0.29196091019330905</v>
      </c>
      <c r="AS58" s="463"/>
      <c r="AT58" s="463" t="s">
        <v>284</v>
      </c>
      <c r="AU58" s="464" t="s">
        <v>89</v>
      </c>
      <c r="AV58" s="694">
        <f>INDEX($R$10:$Y$140,$AC59,COLUMNS($AR58:AR58))</f>
        <v>3825</v>
      </c>
      <c r="AW58" s="694">
        <f>INDEX($R$10:$Y$140,$AC59,COLUMNS($AR58:AS58))</f>
        <v>4260</v>
      </c>
      <c r="AX58" s="694">
        <f>INDEX($R$10:$Y$140,$AC59,COLUMNS($AR58:AT58))</f>
        <v>5260</v>
      </c>
      <c r="AY58" s="694">
        <f>INDEX($R$10:$Y$140,$AC59,COLUMNS($AR58:AU58))</f>
        <v>6505</v>
      </c>
      <c r="AZ58" s="694">
        <f>INDEX($R$10:$Y$140,$AC59,COLUMNS($AR58:AV58))</f>
        <v>8185</v>
      </c>
    </row>
    <row r="59" spans="2:52" ht="15" customHeight="1">
      <c r="C59" s="153" t="s">
        <v>284</v>
      </c>
      <c r="D59" s="153" t="s">
        <v>89</v>
      </c>
      <c r="E59" s="153">
        <v>0.13645766459804551</v>
      </c>
      <c r="F59" s="153">
        <v>0.1519723232755546</v>
      </c>
      <c r="G59" s="153">
        <v>0.18753120764676509</v>
      </c>
      <c r="H59" s="153">
        <v>0.23207789428632569</v>
      </c>
      <c r="I59" s="153">
        <v>0.29196091019330905</v>
      </c>
      <c r="J59" s="153" t="s">
        <v>222</v>
      </c>
      <c r="K59" s="153">
        <f>ROWS($J$10:J59)</f>
        <v>50</v>
      </c>
      <c r="L59" s="153">
        <f t="shared" si="1"/>
        <v>50</v>
      </c>
      <c r="M59" s="153">
        <f>IFERROR(SMALL($L$10:$L$149,ROWS(L$10:L59)),"")</f>
        <v>50</v>
      </c>
      <c r="P59" s="153" t="s">
        <v>284</v>
      </c>
      <c r="Q59" s="153" t="s">
        <v>89</v>
      </c>
      <c r="R59" s="153">
        <v>3825</v>
      </c>
      <c r="S59" s="153">
        <v>4260</v>
      </c>
      <c r="T59" s="153">
        <v>5260</v>
      </c>
      <c r="U59" s="153">
        <v>6505</v>
      </c>
      <c r="V59" s="153">
        <v>8185</v>
      </c>
      <c r="W59" s="153">
        <v>105</v>
      </c>
      <c r="X59" s="153">
        <v>28140</v>
      </c>
      <c r="Y59" s="153">
        <v>28040</v>
      </c>
      <c r="Z59" s="153" t="s">
        <v>222</v>
      </c>
      <c r="AA59" s="153">
        <f>ROWS($J$10:Z59)</f>
        <v>50</v>
      </c>
      <c r="AB59" s="153">
        <f t="shared" si="2"/>
        <v>50</v>
      </c>
      <c r="AC59" s="153">
        <f>IFERROR(SMALL($AB$10:$AB$153,ROWS(AB$10:AB59)),"")</f>
        <v>50</v>
      </c>
      <c r="AI59" s="463"/>
      <c r="AK59" s="464" t="s">
        <v>90</v>
      </c>
      <c r="AL59" s="465">
        <f>INDEX($E$10:$I$149,$M60,COLUMNS(AL59:$AL59))</f>
        <v>0.13823404856013552</v>
      </c>
      <c r="AM59" s="465">
        <f>INDEX($E$10:$I$149,$M60,COLUMNS($AL59:AM59))</f>
        <v>0.1585262563523433</v>
      </c>
      <c r="AN59" s="465">
        <f>INDEX($E$10:$I$149,$M60,COLUMNS($AL59:AN59))</f>
        <v>0.18855872388481085</v>
      </c>
      <c r="AO59" s="465">
        <f>INDEX($E$10:$I$149,$M60,COLUMNS($AL59:AO59))</f>
        <v>0.22822557876905702</v>
      </c>
      <c r="AP59" s="465">
        <f>INDEX($E$10:$I$149,$M60,COLUMNS($AL59:AP59))</f>
        <v>0.28645539243365331</v>
      </c>
      <c r="AS59" s="463"/>
      <c r="AT59" s="463"/>
      <c r="AU59" s="464" t="s">
        <v>90</v>
      </c>
      <c r="AV59" s="694">
        <f>INDEX($R$10:$Y$140,$AC60,COLUMNS($AR59:AR59))</f>
        <v>3915</v>
      </c>
      <c r="AW59" s="694">
        <f>INDEX($R$10:$Y$140,$AC60,COLUMNS($AR59:AS59))</f>
        <v>4490</v>
      </c>
      <c r="AX59" s="694">
        <f>INDEX($R$10:$Y$140,$AC60,COLUMNS($AR59:AT59))</f>
        <v>5345</v>
      </c>
      <c r="AY59" s="694">
        <f>INDEX($R$10:$Y$140,$AC60,COLUMNS($AR59:AU59))</f>
        <v>6465</v>
      </c>
      <c r="AZ59" s="694">
        <f>INDEX($R$10:$Y$140,$AC60,COLUMNS($AR59:AV59))</f>
        <v>8115</v>
      </c>
    </row>
    <row r="60" spans="2:52">
      <c r="D60" s="153" t="s">
        <v>90</v>
      </c>
      <c r="E60" s="153">
        <v>0.13823404856013552</v>
      </c>
      <c r="F60" s="153">
        <v>0.1585262563523433</v>
      </c>
      <c r="G60" s="153">
        <v>0.18855872388481085</v>
      </c>
      <c r="H60" s="153">
        <v>0.22822557876905702</v>
      </c>
      <c r="I60" s="153">
        <v>0.28645539243365331</v>
      </c>
      <c r="J60" s="153" t="s">
        <v>222</v>
      </c>
      <c r="K60" s="153">
        <f>ROWS($J$10:J60)</f>
        <v>51</v>
      </c>
      <c r="L60" s="153">
        <f t="shared" si="1"/>
        <v>51</v>
      </c>
      <c r="M60" s="153">
        <f>IFERROR(SMALL($L$10:$L$149,ROWS(L$10:L60)),"")</f>
        <v>51</v>
      </c>
      <c r="Q60" s="153" t="s">
        <v>90</v>
      </c>
      <c r="R60" s="153">
        <v>3915</v>
      </c>
      <c r="S60" s="153">
        <v>4490</v>
      </c>
      <c r="T60" s="153">
        <v>5345</v>
      </c>
      <c r="U60" s="153">
        <v>6465</v>
      </c>
      <c r="V60" s="153">
        <v>8115</v>
      </c>
      <c r="W60" s="153">
        <v>135</v>
      </c>
      <c r="X60" s="153">
        <v>28470</v>
      </c>
      <c r="Y60" s="153">
        <v>28335</v>
      </c>
      <c r="Z60" s="153" t="s">
        <v>222</v>
      </c>
      <c r="AA60" s="153">
        <f>ROWS($J$10:Z60)</f>
        <v>51</v>
      </c>
      <c r="AB60" s="153">
        <f t="shared" si="2"/>
        <v>51</v>
      </c>
      <c r="AC60" s="153">
        <f>IFERROR(SMALL($AB$10:$AB$153,ROWS(AB$10:AB60)),"")</f>
        <v>51</v>
      </c>
      <c r="AI60" s="462"/>
      <c r="AJ60" s="463"/>
      <c r="AK60" s="464" t="s">
        <v>91</v>
      </c>
      <c r="AL60" s="465">
        <f>INDEX($E$10:$I$149,$M61,COLUMNS(AL60:$AL60))</f>
        <v>0.13976904661315306</v>
      </c>
      <c r="AM60" s="465">
        <f>INDEX($E$10:$I$149,$M61,COLUMNS($AL60:AM60))</f>
        <v>0.15811153358681876</v>
      </c>
      <c r="AN60" s="465">
        <f>INDEX($E$10:$I$149,$M61,COLUMNS($AL60:AN60))</f>
        <v>0.18860019715533025</v>
      </c>
      <c r="AO60" s="465">
        <f>INDEX($E$10:$I$149,$M61,COLUMNS($AL60:AO60))</f>
        <v>0.22789043796648359</v>
      </c>
      <c r="AP60" s="465">
        <f>INDEX($E$10:$I$149,$M61,COLUMNS($AL60:AP60))</f>
        <v>0.28562878467821434</v>
      </c>
      <c r="AS60" s="463"/>
      <c r="AT60" s="463"/>
      <c r="AU60" s="464" t="s">
        <v>91</v>
      </c>
      <c r="AV60" s="694">
        <f>INDEX($R$10:$Y$140,$AC61,COLUMNS($AR60:AR60))</f>
        <v>3970</v>
      </c>
      <c r="AW60" s="694">
        <f>INDEX($R$10:$Y$140,$AC61,COLUMNS($AR60:AS60))</f>
        <v>4490</v>
      </c>
      <c r="AX60" s="694">
        <f>INDEX($R$10:$Y$140,$AC61,COLUMNS($AR60:AT60))</f>
        <v>5355</v>
      </c>
      <c r="AY60" s="694">
        <f>INDEX($R$10:$Y$140,$AC61,COLUMNS($AR60:AU60))</f>
        <v>6475</v>
      </c>
      <c r="AZ60" s="694">
        <f>INDEX($R$10:$Y$140,$AC61,COLUMNS($AR60:AV60))</f>
        <v>8115</v>
      </c>
    </row>
    <row r="61" spans="2:52">
      <c r="D61" s="153" t="s">
        <v>91</v>
      </c>
      <c r="E61" s="153">
        <v>0.13976904661315306</v>
      </c>
      <c r="F61" s="153">
        <v>0.15811153358681876</v>
      </c>
      <c r="G61" s="153">
        <v>0.18860019715533025</v>
      </c>
      <c r="H61" s="153">
        <v>0.22789043796648359</v>
      </c>
      <c r="I61" s="153">
        <v>0.28562878467821434</v>
      </c>
      <c r="J61" s="153" t="s">
        <v>222</v>
      </c>
      <c r="K61" s="153">
        <f>ROWS($J$10:J61)</f>
        <v>52</v>
      </c>
      <c r="L61" s="153">
        <f t="shared" si="1"/>
        <v>52</v>
      </c>
      <c r="M61" s="153">
        <f>IFERROR(SMALL($L$10:$L$149,ROWS(L$10:L61)),"")</f>
        <v>52</v>
      </c>
      <c r="Q61" s="153" t="s">
        <v>91</v>
      </c>
      <c r="R61" s="153">
        <v>3970</v>
      </c>
      <c r="S61" s="153">
        <v>4490</v>
      </c>
      <c r="T61" s="153">
        <v>5355</v>
      </c>
      <c r="U61" s="153">
        <v>6475</v>
      </c>
      <c r="V61" s="153">
        <v>8115</v>
      </c>
      <c r="W61" s="153">
        <v>210</v>
      </c>
      <c r="X61" s="153">
        <v>28610</v>
      </c>
      <c r="Y61" s="153">
        <v>28405</v>
      </c>
      <c r="Z61" s="153" t="s">
        <v>222</v>
      </c>
      <c r="AA61" s="153">
        <f>ROWS($J$10:Z61)</f>
        <v>52</v>
      </c>
      <c r="AB61" s="153">
        <f t="shared" si="2"/>
        <v>52</v>
      </c>
      <c r="AC61" s="153">
        <f>IFERROR(SMALL($AB$10:$AB$153,ROWS(AB$10:AB61)),"")</f>
        <v>52</v>
      </c>
      <c r="AI61" s="462"/>
      <c r="AJ61" s="463"/>
      <c r="AK61" s="464" t="s">
        <v>92</v>
      </c>
      <c r="AL61" s="465">
        <f>INDEX($E$10:$I$149,$M62,COLUMNS(AL61:$AL61))</f>
        <v>0.13758224835503291</v>
      </c>
      <c r="AM61" s="465">
        <f>INDEX($E$10:$I$149,$M62,COLUMNS($AL61:AM61))</f>
        <v>0.15833683326333473</v>
      </c>
      <c r="AN61" s="465">
        <f>INDEX($E$10:$I$149,$M62,COLUMNS($AL61:AN61))</f>
        <v>0.1883662326753465</v>
      </c>
      <c r="AO61" s="465">
        <f>INDEX($E$10:$I$149,$M62,COLUMNS($AL61:AO61))</f>
        <v>0.22777544449111017</v>
      </c>
      <c r="AP61" s="465">
        <f>INDEX($E$10:$I$149,$M62,COLUMNS($AL61:AP61))</f>
        <v>0.28793924121517572</v>
      </c>
      <c r="AS61" s="463"/>
      <c r="AT61" s="463"/>
      <c r="AU61" s="464" t="s">
        <v>92</v>
      </c>
      <c r="AV61" s="694">
        <f>INDEX($R$10:$Y$140,$AC62,COLUMNS($AR61:AR61))</f>
        <v>3930</v>
      </c>
      <c r="AW61" s="694">
        <f>INDEX($R$10:$Y$140,$AC62,COLUMNS($AR61:AS61))</f>
        <v>4525</v>
      </c>
      <c r="AX61" s="694">
        <f>INDEX($R$10:$Y$140,$AC62,COLUMNS($AR61:AT61))</f>
        <v>5380</v>
      </c>
      <c r="AY61" s="694">
        <f>INDEX($R$10:$Y$140,$AC62,COLUMNS($AR61:AU61))</f>
        <v>6510</v>
      </c>
      <c r="AZ61" s="694">
        <f>INDEX($R$10:$Y$140,$AC62,COLUMNS($AR61:AV61))</f>
        <v>8225</v>
      </c>
    </row>
    <row r="62" spans="2:52">
      <c r="D62" s="153" t="s">
        <v>92</v>
      </c>
      <c r="E62" s="153">
        <v>0.13758224835503291</v>
      </c>
      <c r="F62" s="153">
        <v>0.15833683326333473</v>
      </c>
      <c r="G62" s="153">
        <v>0.1883662326753465</v>
      </c>
      <c r="H62" s="153">
        <v>0.22777544449111017</v>
      </c>
      <c r="I62" s="153">
        <v>0.28793924121517572</v>
      </c>
      <c r="J62" s="153" t="s">
        <v>222</v>
      </c>
      <c r="K62" s="153">
        <f>ROWS($J$10:J62)</f>
        <v>53</v>
      </c>
      <c r="L62" s="153">
        <f t="shared" si="1"/>
        <v>53</v>
      </c>
      <c r="M62" s="153">
        <f>IFERROR(SMALL($L$10:$L$149,ROWS(L$10:L62)),"")</f>
        <v>53</v>
      </c>
      <c r="Q62" s="153" t="s">
        <v>92</v>
      </c>
      <c r="R62" s="153">
        <v>3930</v>
      </c>
      <c r="S62" s="153">
        <v>4525</v>
      </c>
      <c r="T62" s="153">
        <v>5380</v>
      </c>
      <c r="U62" s="153">
        <v>6510</v>
      </c>
      <c r="V62" s="153">
        <v>8225</v>
      </c>
      <c r="W62" s="153">
        <v>140</v>
      </c>
      <c r="X62" s="153">
        <v>28715</v>
      </c>
      <c r="Y62" s="153">
        <v>28570</v>
      </c>
      <c r="Z62" s="153" t="s">
        <v>222</v>
      </c>
      <c r="AA62" s="153">
        <f>ROWS($J$10:Z62)</f>
        <v>53</v>
      </c>
      <c r="AB62" s="153">
        <f t="shared" si="2"/>
        <v>53</v>
      </c>
      <c r="AC62" s="153">
        <f>IFERROR(SMALL($AB$10:$AB$153,ROWS(AB$10:AB62)),"")</f>
        <v>53</v>
      </c>
      <c r="AI62" s="462"/>
      <c r="AJ62" s="463"/>
      <c r="AK62" s="464" t="s">
        <v>93</v>
      </c>
      <c r="AL62" s="465">
        <f>INDEX($E$10:$I$149,$M63,COLUMNS(AL62:$AL62))</f>
        <v>0.15563172362303593</v>
      </c>
      <c r="AM62" s="465">
        <f>INDEX($E$10:$I$149,$M63,COLUMNS($AL62:AM62))</f>
        <v>0.16092578138256355</v>
      </c>
      <c r="AN62" s="465">
        <f>INDEX($E$10:$I$149,$M63,COLUMNS($AL62:AN62))</f>
        <v>0.18033732650083145</v>
      </c>
      <c r="AO62" s="465">
        <f>INDEX($E$10:$I$149,$M63,COLUMNS($AL62:AO62))</f>
        <v>0.2202124410357349</v>
      </c>
      <c r="AP62" s="465">
        <f>INDEX($E$10:$I$149,$M63,COLUMNS($AL62:AP62))</f>
        <v>0.28289272745783417</v>
      </c>
      <c r="AS62" s="463"/>
      <c r="AT62" s="463"/>
      <c r="AU62" s="464" t="s">
        <v>93</v>
      </c>
      <c r="AV62" s="694">
        <f>INDEX($R$10:$Y$140,$AC63,COLUMNS($AR62:AR62))</f>
        <v>4585</v>
      </c>
      <c r="AW62" s="694">
        <f>INDEX($R$10:$Y$140,$AC63,COLUMNS($AR62:AS62))</f>
        <v>4740</v>
      </c>
      <c r="AX62" s="694">
        <f>INDEX($R$10:$Y$140,$AC63,COLUMNS($AR62:AT62))</f>
        <v>5315</v>
      </c>
      <c r="AY62" s="694">
        <f>INDEX($R$10:$Y$140,$AC63,COLUMNS($AR62:AU62))</f>
        <v>6490</v>
      </c>
      <c r="AZ62" s="694">
        <f>INDEX($R$10:$Y$140,$AC63,COLUMNS($AR62:AV62))</f>
        <v>8335</v>
      </c>
    </row>
    <row r="63" spans="2:52">
      <c r="D63" s="153" t="s">
        <v>93</v>
      </c>
      <c r="E63" s="153">
        <v>0.15563172362303593</v>
      </c>
      <c r="F63" s="153">
        <v>0.16092578138256355</v>
      </c>
      <c r="G63" s="153">
        <v>0.18033732650083145</v>
      </c>
      <c r="H63" s="153">
        <v>0.2202124410357349</v>
      </c>
      <c r="I63" s="153">
        <v>0.28289272745783417</v>
      </c>
      <c r="J63" s="153" t="s">
        <v>222</v>
      </c>
      <c r="K63" s="153">
        <f>ROWS($J$10:J63)</f>
        <v>54</v>
      </c>
      <c r="L63" s="153">
        <f t="shared" si="1"/>
        <v>54</v>
      </c>
      <c r="M63" s="153">
        <f>IFERROR(SMALL($L$10:$L$149,ROWS(L$10:L63)),"")</f>
        <v>54</v>
      </c>
      <c r="Q63" s="153" t="s">
        <v>93</v>
      </c>
      <c r="R63" s="153">
        <v>4585</v>
      </c>
      <c r="S63" s="153">
        <v>4740</v>
      </c>
      <c r="T63" s="153">
        <v>5315</v>
      </c>
      <c r="U63" s="153">
        <v>6490</v>
      </c>
      <c r="V63" s="153">
        <v>8335</v>
      </c>
      <c r="W63" s="153">
        <v>160</v>
      </c>
      <c r="X63" s="153">
        <v>29625</v>
      </c>
      <c r="Y63" s="153">
        <v>29465</v>
      </c>
      <c r="Z63" s="153" t="s">
        <v>222</v>
      </c>
      <c r="AA63" s="153">
        <f>ROWS($J$10:Z63)</f>
        <v>54</v>
      </c>
      <c r="AB63" s="153">
        <f t="shared" si="2"/>
        <v>54</v>
      </c>
      <c r="AC63" s="153">
        <f>IFERROR(SMALL($AB$10:$AB$153,ROWS(AB$10:AB63)),"")</f>
        <v>54</v>
      </c>
      <c r="AI63" s="462"/>
      <c r="AJ63" s="463"/>
      <c r="AK63" s="464" t="s">
        <v>94</v>
      </c>
      <c r="AL63" s="465">
        <f>INDEX($E$10:$I$149,$M64,COLUMNS(AL63:$AL63))</f>
        <v>0.15785340314136126</v>
      </c>
      <c r="AM63" s="465">
        <f>INDEX($E$10:$I$149,$M64,COLUMNS($AL63:AM63))</f>
        <v>0.16076570680628272</v>
      </c>
      <c r="AN63" s="465">
        <f>INDEX($E$10:$I$149,$M64,COLUMNS($AL63:AN63))</f>
        <v>0.18095549738219896</v>
      </c>
      <c r="AO63" s="465">
        <f>INDEX($E$10:$I$149,$M64,COLUMNS($AL63:AO63))</f>
        <v>0.22120418848167539</v>
      </c>
      <c r="AP63" s="465">
        <f>INDEX($E$10:$I$149,$M64,COLUMNS($AL63:AP63))</f>
        <v>0.27922120418848168</v>
      </c>
      <c r="AS63" s="463"/>
      <c r="AU63" s="464" t="s">
        <v>94</v>
      </c>
      <c r="AV63" s="694">
        <f>INDEX($R$10:$Y$140,$AC64,COLUMNS($AR63:AR63))</f>
        <v>4825</v>
      </c>
      <c r="AW63" s="694">
        <f>INDEX($R$10:$Y$140,$AC64,COLUMNS($AR63:AS63))</f>
        <v>4915</v>
      </c>
      <c r="AX63" s="694">
        <f>INDEX($R$10:$Y$140,$AC64,COLUMNS($AR63:AT63))</f>
        <v>5530</v>
      </c>
      <c r="AY63" s="694">
        <f>INDEX($R$10:$Y$140,$AC64,COLUMNS($AR63:AU63))</f>
        <v>6760</v>
      </c>
      <c r="AZ63" s="694">
        <f>INDEX($R$10:$Y$140,$AC64,COLUMNS($AR63:AV63))</f>
        <v>8535</v>
      </c>
    </row>
    <row r="64" spans="2:52">
      <c r="D64" s="153" t="s">
        <v>94</v>
      </c>
      <c r="E64" s="153">
        <v>0.15785340314136126</v>
      </c>
      <c r="F64" s="153">
        <v>0.16076570680628272</v>
      </c>
      <c r="G64" s="153">
        <v>0.18095549738219896</v>
      </c>
      <c r="H64" s="153">
        <v>0.22120418848167539</v>
      </c>
      <c r="I64" s="153">
        <v>0.27922120418848168</v>
      </c>
      <c r="J64" s="153" t="s">
        <v>222</v>
      </c>
      <c r="K64" s="153">
        <f>ROWS($J$10:J64)</f>
        <v>55</v>
      </c>
      <c r="L64" s="153">
        <f t="shared" si="1"/>
        <v>55</v>
      </c>
      <c r="M64" s="153">
        <f>IFERROR(SMALL($L$10:$L$149,ROWS(L$10:L64)),"")</f>
        <v>55</v>
      </c>
      <c r="Q64" s="153" t="s">
        <v>94</v>
      </c>
      <c r="R64" s="153">
        <v>4825</v>
      </c>
      <c r="S64" s="153">
        <v>4915</v>
      </c>
      <c r="T64" s="153">
        <v>5530</v>
      </c>
      <c r="U64" s="153">
        <v>6760</v>
      </c>
      <c r="V64" s="153">
        <v>8535</v>
      </c>
      <c r="W64" s="153">
        <v>180</v>
      </c>
      <c r="X64" s="153">
        <v>30740</v>
      </c>
      <c r="Y64" s="153">
        <v>30560</v>
      </c>
      <c r="Z64" s="153" t="s">
        <v>222</v>
      </c>
      <c r="AA64" s="153">
        <f>ROWS($J$10:Z64)</f>
        <v>55</v>
      </c>
      <c r="AB64" s="153">
        <f t="shared" si="2"/>
        <v>55</v>
      </c>
      <c r="AC64" s="153">
        <f>IFERROR(SMALL($AB$10:$AB$153,ROWS(AB$10:AB64)),"")</f>
        <v>55</v>
      </c>
      <c r="AI64" s="475"/>
      <c r="AJ64" s="463"/>
      <c r="AK64" s="464" t="s">
        <v>95</v>
      </c>
      <c r="AL64" s="468">
        <f>INDEX($E$10:$I$149,$M65,COLUMNS(AL64:$AL64))</f>
        <v>0.16315261044176707</v>
      </c>
      <c r="AM64" s="468">
        <f>INDEX($E$10:$I$149,$M65,COLUMNS($AL64:AM64))</f>
        <v>0.15277777777777779</v>
      </c>
      <c r="AN64" s="468">
        <f>INDEX($E$10:$I$149,$M65,COLUMNS($AL64:AN64))</f>
        <v>0.18189424364123161</v>
      </c>
      <c r="AO64" s="468">
        <f>INDEX($E$10:$I$149,$M65,COLUMNS($AL64:AO64))</f>
        <v>0.22205488621151273</v>
      </c>
      <c r="AP64" s="468">
        <f>INDEX($E$10:$I$149,$M65,COLUMNS($AL64:AP64))</f>
        <v>0.28028781793842034</v>
      </c>
      <c r="AS64" s="463"/>
      <c r="AT64" s="463"/>
      <c r="AU64" s="464" t="s">
        <v>95</v>
      </c>
      <c r="AV64" s="695">
        <f>INDEX($R$10:$Y$140,$AC65,COLUMNS($AR64:AR64))</f>
        <v>4875</v>
      </c>
      <c r="AW64" s="695">
        <f>INDEX($R$10:$Y$140,$AC65,COLUMNS($AR64:AS64))</f>
        <v>4565</v>
      </c>
      <c r="AX64" s="695">
        <f>INDEX($R$10:$Y$140,$AC65,COLUMNS($AR64:AT64))</f>
        <v>5435</v>
      </c>
      <c r="AY64" s="695">
        <f>INDEX($R$10:$Y$140,$AC65,COLUMNS($AR64:AU64))</f>
        <v>6635</v>
      </c>
      <c r="AZ64" s="695">
        <f>INDEX($R$10:$Y$140,$AC65,COLUMNS($AR64:AV64))</f>
        <v>8375</v>
      </c>
    </row>
    <row r="65" spans="2:52" ht="15" customHeight="1">
      <c r="D65" s="153" t="s">
        <v>95</v>
      </c>
      <c r="E65" s="153">
        <f>R65/$Y65</f>
        <v>0.16315261044176707</v>
      </c>
      <c r="F65" s="153">
        <f t="shared" ref="F65" si="25">S65/$Y65</f>
        <v>0.15277777777777779</v>
      </c>
      <c r="G65" s="153">
        <f t="shared" ref="G65" si="26">T65/$Y65</f>
        <v>0.18189424364123161</v>
      </c>
      <c r="H65" s="153">
        <f t="shared" ref="H65" si="27">U65/$Y65</f>
        <v>0.22205488621151273</v>
      </c>
      <c r="I65" s="153">
        <f t="shared" ref="I65" si="28">V65/$Y65</f>
        <v>0.28028781793842034</v>
      </c>
      <c r="J65" s="153" t="s">
        <v>222</v>
      </c>
      <c r="K65" s="153">
        <f>ROWS($J$10:J65)</f>
        <v>56</v>
      </c>
      <c r="L65" s="153">
        <f t="shared" si="1"/>
        <v>56</v>
      </c>
      <c r="M65" s="153">
        <f>IFERROR(SMALL($L$10:$L$149,ROWS(L$10:L65)),"")</f>
        <v>56</v>
      </c>
      <c r="Q65" s="153" t="s">
        <v>95</v>
      </c>
      <c r="R65" s="153">
        <v>4875</v>
      </c>
      <c r="S65" s="153">
        <v>4565</v>
      </c>
      <c r="T65" s="153">
        <v>5435</v>
      </c>
      <c r="U65" s="153">
        <v>6635</v>
      </c>
      <c r="V65" s="153">
        <v>8375</v>
      </c>
      <c r="W65" s="153">
        <v>370</v>
      </c>
      <c r="X65" s="153">
        <v>30250</v>
      </c>
      <c r="Y65" s="153">
        <v>29880</v>
      </c>
      <c r="Z65" s="153" t="s">
        <v>222</v>
      </c>
      <c r="AA65" s="153">
        <f>ROWS($J$10:Z65)</f>
        <v>56</v>
      </c>
      <c r="AB65" s="153">
        <f t="shared" si="2"/>
        <v>56</v>
      </c>
      <c r="AC65" s="153">
        <f>IFERROR(SMALL($AB$10:$AB$153,ROWS(AB$10:AB65)),"")</f>
        <v>56</v>
      </c>
      <c r="AI65" s="463" t="s">
        <v>309</v>
      </c>
      <c r="AJ65" s="459" t="s">
        <v>209</v>
      </c>
      <c r="AK65" s="460" t="s">
        <v>89</v>
      </c>
      <c r="AL65" s="465">
        <f>INDEX($E$10:$I$149,$M66,COLUMNS(AL65:$AL65))</f>
        <v>0.10023096910788182</v>
      </c>
      <c r="AM65" s="465">
        <f>INDEX($E$10:$I$149,$M66,COLUMNS($AL65:AM65))</f>
        <v>0.13439514964873447</v>
      </c>
      <c r="AN65" s="465">
        <f>INDEX($E$10:$I$149,$M66,COLUMNS($AL65:AN65))</f>
        <v>0.18410162640746799</v>
      </c>
      <c r="AO65" s="465">
        <f>INDEX($E$10:$I$149,$M66,COLUMNS($AL65:AO65))</f>
        <v>0.2478106053315369</v>
      </c>
      <c r="AP65" s="465">
        <f>INDEX($E$10:$I$149,$M66,COLUMNS($AL65:AP65))</f>
        <v>0.33346164950437879</v>
      </c>
      <c r="AS65" s="459" t="s">
        <v>309</v>
      </c>
      <c r="AT65" s="459" t="s">
        <v>209</v>
      </c>
      <c r="AU65" s="460" t="s">
        <v>89</v>
      </c>
      <c r="AV65" s="694">
        <f>INDEX($R$10:$Y$140,$AC66,COLUMNS($AR65:AR65))</f>
        <v>2085</v>
      </c>
      <c r="AW65" s="694">
        <f>INDEX($R$10:$Y$140,$AC66,COLUMNS($AR65:AS65))</f>
        <v>2795</v>
      </c>
      <c r="AX65" s="694">
        <f>INDEX($R$10:$Y$140,$AC66,COLUMNS($AR65:AT65))</f>
        <v>3825</v>
      </c>
      <c r="AY65" s="694">
        <f>INDEX($R$10:$Y$140,$AC66,COLUMNS($AR65:AU65))</f>
        <v>5150</v>
      </c>
      <c r="AZ65" s="694">
        <f>INDEX($R$10:$Y$140,$AC66,COLUMNS($AR65:AV65))</f>
        <v>6930</v>
      </c>
    </row>
    <row r="66" spans="2:52">
      <c r="B66" s="153" t="s">
        <v>309</v>
      </c>
      <c r="C66" s="153" t="s">
        <v>209</v>
      </c>
      <c r="D66" s="153" t="s">
        <v>89</v>
      </c>
      <c r="E66" s="153">
        <v>0.10023096910788182</v>
      </c>
      <c r="F66" s="153">
        <v>0.13439514964873447</v>
      </c>
      <c r="G66" s="153">
        <v>0.18410162640746799</v>
      </c>
      <c r="H66" s="153">
        <v>0.2478106053315369</v>
      </c>
      <c r="I66" s="153">
        <v>0.33346164950437879</v>
      </c>
      <c r="J66" s="153" t="s">
        <v>222</v>
      </c>
      <c r="K66" s="153">
        <f>ROWS($J$10:J66)</f>
        <v>57</v>
      </c>
      <c r="L66" s="153">
        <f t="shared" si="1"/>
        <v>57</v>
      </c>
      <c r="M66" s="153">
        <f>IFERROR(SMALL($L$10:$L$149,ROWS(L$10:L66)),"")</f>
        <v>57</v>
      </c>
      <c r="O66" s="153" t="s">
        <v>309</v>
      </c>
      <c r="P66" s="153" t="s">
        <v>209</v>
      </c>
      <c r="Q66" s="153" t="s">
        <v>89</v>
      </c>
      <c r="R66" s="153">
        <v>2085</v>
      </c>
      <c r="S66" s="153">
        <v>2795</v>
      </c>
      <c r="T66" s="153">
        <v>3825</v>
      </c>
      <c r="U66" s="153">
        <v>5150</v>
      </c>
      <c r="V66" s="153">
        <v>6930</v>
      </c>
      <c r="W66" s="153">
        <v>75</v>
      </c>
      <c r="X66" s="153">
        <v>20855</v>
      </c>
      <c r="Y66" s="153">
        <v>20780</v>
      </c>
      <c r="Z66" s="153" t="s">
        <v>222</v>
      </c>
      <c r="AA66" s="153">
        <f>ROWS($J$10:Z66)</f>
        <v>57</v>
      </c>
      <c r="AB66" s="153">
        <f t="shared" si="2"/>
        <v>57</v>
      </c>
      <c r="AC66" s="153">
        <f>IFERROR(SMALL($AB$10:$AB$153,ROWS(AB$10:AB66)),"")</f>
        <v>57</v>
      </c>
      <c r="AI66" s="462"/>
      <c r="AJ66" s="463"/>
      <c r="AK66" s="464" t="s">
        <v>90</v>
      </c>
      <c r="AL66" s="465">
        <f>INDEX($E$10:$I$149,$M67,COLUMNS(AL66:$AL66))</f>
        <v>0.1037663335895465</v>
      </c>
      <c r="AM66" s="465">
        <f>INDEX($E$10:$I$149,$M67,COLUMNS($AL66:AM66))</f>
        <v>0.13777863182167563</v>
      </c>
      <c r="AN66" s="465">
        <f>INDEX($E$10:$I$149,$M67,COLUMNS($AL66:AN66))</f>
        <v>0.18553036126056879</v>
      </c>
      <c r="AO66" s="465">
        <f>INDEX($E$10:$I$149,$M67,COLUMNS($AL66:AO66))</f>
        <v>0.24610876249039201</v>
      </c>
      <c r="AP66" s="465">
        <f>INDEX($E$10:$I$149,$M67,COLUMNS($AL66:AP66))</f>
        <v>0.32681591083781708</v>
      </c>
      <c r="AS66" s="463"/>
      <c r="AT66" s="463"/>
      <c r="AU66" s="464" t="s">
        <v>90</v>
      </c>
      <c r="AV66" s="694">
        <f>INDEX($R$10:$Y$140,$AC67,COLUMNS($AR66:AR66))</f>
        <v>2160</v>
      </c>
      <c r="AW66" s="694">
        <f>INDEX($R$10:$Y$140,$AC67,COLUMNS($AR66:AS66))</f>
        <v>2870</v>
      </c>
      <c r="AX66" s="694">
        <f>INDEX($R$10:$Y$140,$AC67,COLUMNS($AR66:AT66))</f>
        <v>3860</v>
      </c>
      <c r="AY66" s="694">
        <f>INDEX($R$10:$Y$140,$AC67,COLUMNS($AR66:AU66))</f>
        <v>5125</v>
      </c>
      <c r="AZ66" s="694">
        <f>INDEX($R$10:$Y$140,$AC67,COLUMNS($AR66:AV66))</f>
        <v>6805</v>
      </c>
    </row>
    <row r="67" spans="2:52">
      <c r="D67" s="153" t="s">
        <v>90</v>
      </c>
      <c r="E67" s="153">
        <v>0.1037663335895465</v>
      </c>
      <c r="F67" s="153">
        <v>0.13777863182167563</v>
      </c>
      <c r="G67" s="153">
        <v>0.18553036126056879</v>
      </c>
      <c r="H67" s="153">
        <v>0.24610876249039201</v>
      </c>
      <c r="I67" s="153">
        <v>0.32681591083781708</v>
      </c>
      <c r="J67" s="153" t="s">
        <v>222</v>
      </c>
      <c r="K67" s="153">
        <f>ROWS($J$10:J67)</f>
        <v>58</v>
      </c>
      <c r="L67" s="153">
        <f t="shared" si="1"/>
        <v>58</v>
      </c>
      <c r="M67" s="153">
        <f>IFERROR(SMALL($L$10:$L$149,ROWS(L$10:L67)),"")</f>
        <v>58</v>
      </c>
      <c r="Q67" s="153" t="s">
        <v>90</v>
      </c>
      <c r="R67" s="153">
        <v>2160</v>
      </c>
      <c r="S67" s="153">
        <v>2870</v>
      </c>
      <c r="T67" s="153">
        <v>3860</v>
      </c>
      <c r="U67" s="153">
        <v>5125</v>
      </c>
      <c r="V67" s="153">
        <v>6805</v>
      </c>
      <c r="W67" s="153">
        <v>100</v>
      </c>
      <c r="X67" s="153">
        <v>20915</v>
      </c>
      <c r="Y67" s="153">
        <v>20815</v>
      </c>
      <c r="Z67" s="153" t="s">
        <v>222</v>
      </c>
      <c r="AA67" s="153">
        <f>ROWS($J$10:Z67)</f>
        <v>58</v>
      </c>
      <c r="AB67" s="153">
        <f t="shared" si="2"/>
        <v>58</v>
      </c>
      <c r="AC67" s="153">
        <f>IFERROR(SMALL($AB$10:$AB$153,ROWS(AB$10:AB67)),"")</f>
        <v>58</v>
      </c>
      <c r="AI67" s="462"/>
      <c r="AJ67" s="463"/>
      <c r="AK67" s="464" t="s">
        <v>91</v>
      </c>
      <c r="AL67" s="465">
        <f>INDEX($E$10:$I$149,$M68,COLUMNS(AL67:$AL67))</f>
        <v>0.1022080802237007</v>
      </c>
      <c r="AM67" s="465">
        <f>INDEX($E$10:$I$149,$M68,COLUMNS($AL67:AM67))</f>
        <v>0.13590781988236428</v>
      </c>
      <c r="AN67" s="465">
        <f>INDEX($E$10:$I$149,$M68,COLUMNS($AL67:AN67))</f>
        <v>0.18619226689808119</v>
      </c>
      <c r="AO67" s="465">
        <f>INDEX($E$10:$I$149,$M68,COLUMNS($AL67:AO67))</f>
        <v>0.24852955356281939</v>
      </c>
      <c r="AP67" s="465">
        <f>INDEX($E$10:$I$149,$M68,COLUMNS($AL67:AP67))</f>
        <v>0.32716227943303444</v>
      </c>
      <c r="AS67" s="463"/>
      <c r="AT67" s="463"/>
      <c r="AU67" s="464" t="s">
        <v>91</v>
      </c>
      <c r="AV67" s="694">
        <f>INDEX($R$10:$Y$140,$AC68,COLUMNS($AR67:AR67))</f>
        <v>2120</v>
      </c>
      <c r="AW67" s="694">
        <f>INDEX($R$10:$Y$140,$AC68,COLUMNS($AR67:AS67))</f>
        <v>2820</v>
      </c>
      <c r="AX67" s="694">
        <f>INDEX($R$10:$Y$140,$AC68,COLUMNS($AR67:AT67))</f>
        <v>3860</v>
      </c>
      <c r="AY67" s="694">
        <f>INDEX($R$10:$Y$140,$AC68,COLUMNS($AR67:AU67))</f>
        <v>5155</v>
      </c>
      <c r="AZ67" s="694">
        <f>INDEX($R$10:$Y$140,$AC68,COLUMNS($AR67:AV67))</f>
        <v>6785</v>
      </c>
    </row>
    <row r="68" spans="2:52">
      <c r="D68" s="153" t="s">
        <v>91</v>
      </c>
      <c r="E68" s="153">
        <v>0.1022080802237007</v>
      </c>
      <c r="F68" s="153">
        <v>0.13590781988236428</v>
      </c>
      <c r="G68" s="153">
        <v>0.18619226689808119</v>
      </c>
      <c r="H68" s="153">
        <v>0.24852955356281939</v>
      </c>
      <c r="I68" s="153">
        <v>0.32716227943303444</v>
      </c>
      <c r="J68" s="153" t="s">
        <v>222</v>
      </c>
      <c r="K68" s="153">
        <f>ROWS($J$10:J68)</f>
        <v>59</v>
      </c>
      <c r="L68" s="153">
        <f t="shared" si="1"/>
        <v>59</v>
      </c>
      <c r="M68" s="153">
        <f>IFERROR(SMALL($L$10:$L$149,ROWS(L$10:L68)),"")</f>
        <v>59</v>
      </c>
      <c r="Q68" s="153" t="s">
        <v>91</v>
      </c>
      <c r="R68" s="153">
        <v>2120</v>
      </c>
      <c r="S68" s="153">
        <v>2820</v>
      </c>
      <c r="T68" s="153">
        <v>3860</v>
      </c>
      <c r="U68" s="153">
        <v>5155</v>
      </c>
      <c r="V68" s="153">
        <v>6785</v>
      </c>
      <c r="W68" s="153">
        <v>130</v>
      </c>
      <c r="X68" s="153">
        <v>20870</v>
      </c>
      <c r="Y68" s="153">
        <v>20740</v>
      </c>
      <c r="Z68" s="153" t="s">
        <v>222</v>
      </c>
      <c r="AA68" s="153">
        <f>ROWS($J$10:Z68)</f>
        <v>59</v>
      </c>
      <c r="AB68" s="153">
        <f t="shared" si="2"/>
        <v>59</v>
      </c>
      <c r="AC68" s="153">
        <f>IFERROR(SMALL($AB$10:$AB$153,ROWS(AB$10:AB68)),"")</f>
        <v>59</v>
      </c>
      <c r="AI68" s="462"/>
      <c r="AJ68" s="463"/>
      <c r="AK68" s="464" t="s">
        <v>92</v>
      </c>
      <c r="AL68" s="465">
        <f>INDEX($E$10:$I$149,$M69,COLUMNS(AL68:$AL68))</f>
        <v>0.10127840909090909</v>
      </c>
      <c r="AM68" s="465">
        <f>INDEX($E$10:$I$149,$M69,COLUMNS($AL68:AM68))</f>
        <v>0.13678977272727272</v>
      </c>
      <c r="AN68" s="465">
        <f>INDEX($E$10:$I$149,$M69,COLUMNS($AL68:AN68))</f>
        <v>0.18560606060606061</v>
      </c>
      <c r="AO68" s="465">
        <f>INDEX($E$10:$I$149,$M69,COLUMNS($AL68:AO68))</f>
        <v>0.24744318181818181</v>
      </c>
      <c r="AP68" s="465">
        <f>INDEX($E$10:$I$149,$M69,COLUMNS($AL68:AP68))</f>
        <v>0.32888257575757573</v>
      </c>
      <c r="AS68" s="463"/>
      <c r="AT68" s="463"/>
      <c r="AU68" s="464" t="s">
        <v>92</v>
      </c>
      <c r="AV68" s="694">
        <f>INDEX($R$10:$Y$140,$AC69,COLUMNS($AR68:AR68))</f>
        <v>2140</v>
      </c>
      <c r="AW68" s="694">
        <f>INDEX($R$10:$Y$140,$AC69,COLUMNS($AR68:AS68))</f>
        <v>2890</v>
      </c>
      <c r="AX68" s="694">
        <f>INDEX($R$10:$Y$140,$AC69,COLUMNS($AR68:AT68))</f>
        <v>3920</v>
      </c>
      <c r="AY68" s="694">
        <f>INDEX($R$10:$Y$140,$AC69,COLUMNS($AR68:AU68))</f>
        <v>5225</v>
      </c>
      <c r="AZ68" s="694">
        <f>INDEX($R$10:$Y$140,$AC69,COLUMNS($AR68:AV68))</f>
        <v>6945</v>
      </c>
    </row>
    <row r="69" spans="2:52">
      <c r="D69" s="153" t="s">
        <v>92</v>
      </c>
      <c r="E69" s="153">
        <v>0.10127840909090909</v>
      </c>
      <c r="F69" s="153">
        <v>0.13678977272727272</v>
      </c>
      <c r="G69" s="153">
        <v>0.18560606060606061</v>
      </c>
      <c r="H69" s="153">
        <v>0.24744318181818181</v>
      </c>
      <c r="I69" s="153">
        <v>0.32888257575757573</v>
      </c>
      <c r="J69" s="153" t="s">
        <v>222</v>
      </c>
      <c r="K69" s="153">
        <f>ROWS($J$10:J69)</f>
        <v>60</v>
      </c>
      <c r="L69" s="153">
        <f t="shared" si="1"/>
        <v>60</v>
      </c>
      <c r="M69" s="153">
        <f>IFERROR(SMALL($L$10:$L$149,ROWS(L$10:L69)),"")</f>
        <v>60</v>
      </c>
      <c r="Q69" s="153" t="s">
        <v>92</v>
      </c>
      <c r="R69" s="153">
        <v>2140</v>
      </c>
      <c r="S69" s="153">
        <v>2890</v>
      </c>
      <c r="T69" s="153">
        <v>3920</v>
      </c>
      <c r="U69" s="153">
        <v>5225</v>
      </c>
      <c r="V69" s="153">
        <v>6945</v>
      </c>
      <c r="W69" s="153">
        <v>105</v>
      </c>
      <c r="X69" s="153">
        <v>21225</v>
      </c>
      <c r="Y69" s="153">
        <v>21120</v>
      </c>
      <c r="Z69" s="153" t="s">
        <v>222</v>
      </c>
      <c r="AA69" s="153">
        <f>ROWS($J$10:Z69)</f>
        <v>60</v>
      </c>
      <c r="AB69" s="153">
        <f t="shared" si="2"/>
        <v>60</v>
      </c>
      <c r="AC69" s="153">
        <f>IFERROR(SMALL($AB$10:$AB$153,ROWS(AB$10:AB69)),"")</f>
        <v>60</v>
      </c>
      <c r="AI69" s="462"/>
      <c r="AJ69" s="463"/>
      <c r="AK69" s="464" t="s">
        <v>93</v>
      </c>
      <c r="AL69" s="465">
        <f>INDEX($E$10:$I$149,$M70,COLUMNS(AL69:$AL69))</f>
        <v>0.11485194684075542</v>
      </c>
      <c r="AM69" s="465">
        <f>INDEX($E$10:$I$149,$M70,COLUMNS($AL69:AM69))</f>
        <v>0.14339006761482864</v>
      </c>
      <c r="AN69" s="465">
        <f>INDEX($E$10:$I$149,$M70,COLUMNS($AL69:AN69))</f>
        <v>0.17803683842387502</v>
      </c>
      <c r="AO69" s="465">
        <f>INDEX($E$10:$I$149,$M70,COLUMNS($AL69:AO69))</f>
        <v>0.2383306131965493</v>
      </c>
      <c r="AP69" s="465">
        <f>INDEX($E$10:$I$149,$M70,COLUMNS($AL69:AP69))</f>
        <v>0.32539053392399159</v>
      </c>
      <c r="AS69" s="278"/>
      <c r="AT69" s="278"/>
      <c r="AU69" s="464" t="s">
        <v>93</v>
      </c>
      <c r="AV69" s="694">
        <f>INDEX($R$10:$Y$140,$AC70,COLUMNS($AR69:AR69))</f>
        <v>2465</v>
      </c>
      <c r="AW69" s="694">
        <f>INDEX($R$10:$Y$140,$AC70,COLUMNS($AR69:AS69))</f>
        <v>3075</v>
      </c>
      <c r="AX69" s="694">
        <f>INDEX($R$10:$Y$140,$AC70,COLUMNS($AR69:AT69))</f>
        <v>3820</v>
      </c>
      <c r="AY69" s="694">
        <f>INDEX($R$10:$Y$140,$AC70,COLUMNS($AR69:AU69))</f>
        <v>5110</v>
      </c>
      <c r="AZ69" s="694">
        <f>INDEX($R$10:$Y$140,$AC70,COLUMNS($AR69:AV69))</f>
        <v>6980</v>
      </c>
    </row>
    <row r="70" spans="2:52">
      <c r="D70" s="153" t="s">
        <v>93</v>
      </c>
      <c r="E70" s="153">
        <v>0.11485194684075542</v>
      </c>
      <c r="F70" s="153">
        <v>0.14339006761482864</v>
      </c>
      <c r="G70" s="153">
        <v>0.17803683842387502</v>
      </c>
      <c r="H70" s="153">
        <v>0.2383306131965493</v>
      </c>
      <c r="I70" s="153">
        <v>0.32539053392399159</v>
      </c>
      <c r="J70" s="153" t="s">
        <v>222</v>
      </c>
      <c r="K70" s="153">
        <f>ROWS($J$10:J70)</f>
        <v>61</v>
      </c>
      <c r="L70" s="153">
        <f t="shared" si="1"/>
        <v>61</v>
      </c>
      <c r="M70" s="153">
        <f>IFERROR(SMALL($L$10:$L$149,ROWS(L$10:L70)),"")</f>
        <v>61</v>
      </c>
      <c r="Q70" s="153" t="s">
        <v>93</v>
      </c>
      <c r="R70" s="153">
        <v>2465</v>
      </c>
      <c r="S70" s="153">
        <v>3075</v>
      </c>
      <c r="T70" s="153">
        <v>3820</v>
      </c>
      <c r="U70" s="153">
        <v>5110</v>
      </c>
      <c r="V70" s="153">
        <v>6980</v>
      </c>
      <c r="W70" s="153">
        <v>110</v>
      </c>
      <c r="X70" s="153">
        <v>21555</v>
      </c>
      <c r="Y70" s="153">
        <v>21445</v>
      </c>
      <c r="Z70" s="153" t="s">
        <v>222</v>
      </c>
      <c r="AA70" s="153">
        <f>ROWS($J$10:Z70)</f>
        <v>61</v>
      </c>
      <c r="AB70" s="153">
        <f t="shared" si="2"/>
        <v>61</v>
      </c>
      <c r="AC70" s="153">
        <f>IFERROR(SMALL($AB$10:$AB$153,ROWS(AB$10:AB70)),"")</f>
        <v>61</v>
      </c>
      <c r="AI70" s="463"/>
      <c r="AJ70" s="463"/>
      <c r="AK70" s="464" t="s">
        <v>94</v>
      </c>
      <c r="AL70" s="465">
        <f>INDEX($E$10:$I$149,$M71,COLUMNS(AL70:$AL70))</f>
        <v>0.11861129017404917</v>
      </c>
      <c r="AM70" s="465">
        <f>INDEX($E$10:$I$149,$M71,COLUMNS($AL70:AM70))</f>
        <v>0.13914725112809651</v>
      </c>
      <c r="AN70" s="465">
        <f>INDEX($E$10:$I$149,$M71,COLUMNS($AL70:AN70))</f>
        <v>0.17768671148356202</v>
      </c>
      <c r="AO70" s="465">
        <f>INDEX($E$10:$I$149,$M71,COLUMNS($AL70:AO70))</f>
        <v>0.2415507873653191</v>
      </c>
      <c r="AP70" s="465">
        <f>INDEX($E$10:$I$149,$M71,COLUMNS($AL70:AP70))</f>
        <v>0.32300395984897318</v>
      </c>
      <c r="AS70" s="278"/>
      <c r="AT70" s="463"/>
      <c r="AU70" s="464" t="s">
        <v>94</v>
      </c>
      <c r="AV70" s="694">
        <f>INDEX($R$10:$Y$140,$AC71,COLUMNS($AR70:AR70))</f>
        <v>2575</v>
      </c>
      <c r="AW70" s="694">
        <f>INDEX($R$10:$Y$140,$AC71,COLUMNS($AR70:AS70))</f>
        <v>3020</v>
      </c>
      <c r="AX70" s="694">
        <f>INDEX($R$10:$Y$140,$AC71,COLUMNS($AR70:AT70))</f>
        <v>3860</v>
      </c>
      <c r="AY70" s="694">
        <f>INDEX($R$10:$Y$140,$AC71,COLUMNS($AR70:AU70))</f>
        <v>5245</v>
      </c>
      <c r="AZ70" s="694">
        <f>INDEX($R$10:$Y$140,$AC71,COLUMNS($AR70:AV70))</f>
        <v>7015</v>
      </c>
    </row>
    <row r="71" spans="2:52">
      <c r="D71" s="153" t="s">
        <v>94</v>
      </c>
      <c r="E71" s="153">
        <v>0.11861129017404917</v>
      </c>
      <c r="F71" s="153">
        <v>0.13914725112809651</v>
      </c>
      <c r="G71" s="153">
        <v>0.17768671148356202</v>
      </c>
      <c r="H71" s="153">
        <v>0.2415507873653191</v>
      </c>
      <c r="I71" s="153">
        <v>0.32300395984897318</v>
      </c>
      <c r="J71" s="153" t="s">
        <v>222</v>
      </c>
      <c r="K71" s="153">
        <f>ROWS($J$10:J71)</f>
        <v>62</v>
      </c>
      <c r="L71" s="153">
        <f t="shared" si="1"/>
        <v>62</v>
      </c>
      <c r="M71" s="153">
        <f>IFERROR(SMALL($L$10:$L$149,ROWS(L$10:L71)),"")</f>
        <v>62</v>
      </c>
      <c r="Q71" s="153" t="s">
        <v>94</v>
      </c>
      <c r="R71" s="153">
        <v>2575</v>
      </c>
      <c r="S71" s="153">
        <v>3020</v>
      </c>
      <c r="T71" s="153">
        <v>3860</v>
      </c>
      <c r="U71" s="153">
        <v>5245</v>
      </c>
      <c r="V71" s="153">
        <v>7015</v>
      </c>
      <c r="W71" s="153">
        <v>130</v>
      </c>
      <c r="X71" s="153">
        <v>21850</v>
      </c>
      <c r="Y71" s="153">
        <v>21720</v>
      </c>
      <c r="Z71" s="153" t="s">
        <v>222</v>
      </c>
      <c r="AA71" s="153">
        <f>ROWS($J$10:Z71)</f>
        <v>62</v>
      </c>
      <c r="AB71" s="153">
        <f t="shared" si="2"/>
        <v>62</v>
      </c>
      <c r="AC71" s="153">
        <f>IFERROR(SMALL($AB$10:$AB$153,ROWS(AB$10:AB71)),"")</f>
        <v>62</v>
      </c>
      <c r="AI71" s="278"/>
      <c r="AJ71" s="278"/>
      <c r="AK71" s="464" t="s">
        <v>95</v>
      </c>
      <c r="AL71" s="465">
        <f>INDEX($E$10:$I$149,$M72,COLUMNS(AL71:$AL71))</f>
        <v>0.12061611374407583</v>
      </c>
      <c r="AM71" s="465">
        <f>INDEX($E$10:$I$149,$M72,COLUMNS($AL71:AM71))</f>
        <v>0.13246445497630333</v>
      </c>
      <c r="AN71" s="465">
        <f>INDEX($E$10:$I$149,$M72,COLUMNS($AL71:AN71))</f>
        <v>0.17867298578199053</v>
      </c>
      <c r="AO71" s="465">
        <f>INDEX($E$10:$I$149,$M72,COLUMNS($AL71:AO71))</f>
        <v>0.24218009478672986</v>
      </c>
      <c r="AP71" s="465">
        <f>INDEX($E$10:$I$149,$M72,COLUMNS($AL71:AP71))</f>
        <v>0.32630331753554503</v>
      </c>
      <c r="AS71" s="278"/>
      <c r="AT71" s="463"/>
      <c r="AU71" s="278" t="s">
        <v>95</v>
      </c>
      <c r="AV71" s="694">
        <f>INDEX($R$10:$Y$140,$AC72,COLUMNS($AR71:AR71))</f>
        <v>2545</v>
      </c>
      <c r="AW71" s="694">
        <f>INDEX($R$10:$Y$140,$AC72,COLUMNS($AR71:AS71))</f>
        <v>2795</v>
      </c>
      <c r="AX71" s="694">
        <f>INDEX($R$10:$Y$140,$AC72,COLUMNS($AR71:AT71))</f>
        <v>3770</v>
      </c>
      <c r="AY71" s="694">
        <f>INDEX($R$10:$Y$140,$AC72,COLUMNS($AR71:AU71))</f>
        <v>5110</v>
      </c>
      <c r="AZ71" s="694">
        <f>INDEX($R$10:$Y$140,$AC72,COLUMNS($AR71:AV71))</f>
        <v>6885</v>
      </c>
    </row>
    <row r="72" spans="2:52">
      <c r="D72" s="153" t="s">
        <v>95</v>
      </c>
      <c r="E72" s="153">
        <f>R72/$Y72</f>
        <v>0.12061611374407583</v>
      </c>
      <c r="F72" s="153">
        <f t="shared" ref="F72" si="29">S72/$Y72</f>
        <v>0.13246445497630333</v>
      </c>
      <c r="G72" s="153">
        <f t="shared" ref="G72" si="30">T72/$Y72</f>
        <v>0.17867298578199053</v>
      </c>
      <c r="H72" s="153">
        <f t="shared" ref="H72" si="31">U72/$Y72</f>
        <v>0.24218009478672986</v>
      </c>
      <c r="I72" s="153">
        <f t="shared" ref="I72" si="32">V72/$Y72</f>
        <v>0.32630331753554503</v>
      </c>
      <c r="J72" s="153" t="s">
        <v>222</v>
      </c>
      <c r="K72" s="153">
        <f>ROWS($J$10:J72)</f>
        <v>63</v>
      </c>
      <c r="L72" s="153">
        <f t="shared" si="1"/>
        <v>63</v>
      </c>
      <c r="M72" s="153">
        <f>IFERROR(SMALL($L$10:$L$149,ROWS(L$10:L72)),"")</f>
        <v>63</v>
      </c>
      <c r="Q72" s="153" t="s">
        <v>95</v>
      </c>
      <c r="R72" s="153">
        <v>2545</v>
      </c>
      <c r="S72" s="153">
        <v>2795</v>
      </c>
      <c r="T72" s="153">
        <v>3770</v>
      </c>
      <c r="U72" s="153">
        <v>5110</v>
      </c>
      <c r="V72" s="153">
        <v>6885</v>
      </c>
      <c r="W72" s="153">
        <v>185</v>
      </c>
      <c r="X72" s="153">
        <v>21285</v>
      </c>
      <c r="Y72" s="153">
        <v>21100</v>
      </c>
      <c r="Z72" s="153" t="s">
        <v>222</v>
      </c>
      <c r="AA72" s="153">
        <f>ROWS($J$10:Z72)</f>
        <v>63</v>
      </c>
      <c r="AB72" s="153">
        <f t="shared" si="2"/>
        <v>63</v>
      </c>
      <c r="AC72" s="153">
        <f>IFERROR(SMALL($AB$10:$AB$153,ROWS(AB$10:AB72)),"")</f>
        <v>63</v>
      </c>
      <c r="AI72" s="278"/>
      <c r="AJ72" s="463" t="s">
        <v>310</v>
      </c>
      <c r="AK72" s="464" t="s">
        <v>89</v>
      </c>
      <c r="AL72" s="465">
        <f>INDEX($E$10:$I$149,$M73,COLUMNS(AL72:$AL72))</f>
        <v>0.238713165720465</v>
      </c>
      <c r="AM72" s="465">
        <f>INDEX($E$10:$I$149,$M73,COLUMNS($AL72:AM72))</f>
        <v>0.20289267369559341</v>
      </c>
      <c r="AN72" s="465">
        <f>INDEX($E$10:$I$149,$M73,COLUMNS($AL72:AN72))</f>
        <v>0.19694512030278455</v>
      </c>
      <c r="AO72" s="465">
        <f>INDEX($E$10:$I$149,$M73,COLUMNS($AL72:AO72))</f>
        <v>0.18613138686131386</v>
      </c>
      <c r="AP72" s="465">
        <f>INDEX($E$10:$I$149,$M73,COLUMNS($AL72:AP72))</f>
        <v>0.17531765341984321</v>
      </c>
      <c r="AS72" s="278"/>
      <c r="AT72" s="463" t="s">
        <v>310</v>
      </c>
      <c r="AU72" s="278" t="s">
        <v>89</v>
      </c>
      <c r="AV72" s="694">
        <f>INDEX($R$10:$Y$140,$AC73,COLUMNS($AR72:AR72))</f>
        <v>1765</v>
      </c>
      <c r="AW72" s="694">
        <f>INDEX($R$10:$Y$140,$AC73,COLUMNS($AR72:AS72))</f>
        <v>1500</v>
      </c>
      <c r="AX72" s="694">
        <f>INDEX($R$10:$Y$140,$AC73,COLUMNS($AR72:AT72))</f>
        <v>1455</v>
      </c>
      <c r="AY72" s="694">
        <f>INDEX($R$10:$Y$140,$AC73,COLUMNS($AR72:AU72))</f>
        <v>1375</v>
      </c>
      <c r="AZ72" s="694">
        <f>INDEX($R$10:$Y$140,$AC73,COLUMNS($AR72:AV72))</f>
        <v>1295</v>
      </c>
    </row>
    <row r="73" spans="2:52" ht="20.25" customHeight="1">
      <c r="C73" s="153" t="s">
        <v>310</v>
      </c>
      <c r="D73" s="153" t="s">
        <v>89</v>
      </c>
      <c r="E73" s="153">
        <v>0.238713165720465</v>
      </c>
      <c r="F73" s="153">
        <v>0.20289267369559341</v>
      </c>
      <c r="G73" s="153">
        <v>0.19694512030278455</v>
      </c>
      <c r="H73" s="153">
        <v>0.18613138686131386</v>
      </c>
      <c r="I73" s="153">
        <v>0.17531765341984321</v>
      </c>
      <c r="J73" s="153" t="s">
        <v>222</v>
      </c>
      <c r="K73" s="153">
        <f>ROWS($J$10:J73)</f>
        <v>64</v>
      </c>
      <c r="L73" s="153">
        <f t="shared" si="1"/>
        <v>64</v>
      </c>
      <c r="M73" s="153">
        <f>IFERROR(SMALL($L$10:$L$149,ROWS(L$10:L73)),"")</f>
        <v>64</v>
      </c>
      <c r="P73" s="153" t="s">
        <v>310</v>
      </c>
      <c r="Q73" s="153" t="s">
        <v>89</v>
      </c>
      <c r="R73" s="153">
        <v>1765</v>
      </c>
      <c r="S73" s="153">
        <v>1500</v>
      </c>
      <c r="T73" s="153">
        <v>1455</v>
      </c>
      <c r="U73" s="153">
        <v>1375</v>
      </c>
      <c r="V73" s="153">
        <v>1295</v>
      </c>
      <c r="W73" s="153">
        <v>30</v>
      </c>
      <c r="X73" s="153">
        <v>7430</v>
      </c>
      <c r="Y73" s="153">
        <v>7400</v>
      </c>
      <c r="Z73" s="153" t="s">
        <v>222</v>
      </c>
      <c r="AA73" s="153">
        <f>ROWS($J$10:Z73)</f>
        <v>64</v>
      </c>
      <c r="AB73" s="153">
        <f t="shared" si="2"/>
        <v>64</v>
      </c>
      <c r="AC73" s="153">
        <f>IFERROR(SMALL($AB$10:$AB$153,ROWS(AB$10:AB73)),"")</f>
        <v>64</v>
      </c>
      <c r="AI73" s="278"/>
      <c r="AJ73" s="278"/>
      <c r="AK73" s="464" t="s">
        <v>90</v>
      </c>
      <c r="AL73" s="465">
        <f>INDEX($E$10:$I$149,$M74,COLUMNS(AL73:$AL73))</f>
        <v>0.23465938637545503</v>
      </c>
      <c r="AM73" s="465">
        <f>INDEX($E$10:$I$149,$M74,COLUMNS($AL73:AM73))</f>
        <v>0.21567862714508582</v>
      </c>
      <c r="AN73" s="465">
        <f>INDEX($E$10:$I$149,$M74,COLUMNS($AL73:AN73))</f>
        <v>0.19669786791471658</v>
      </c>
      <c r="AO73" s="465">
        <f>INDEX($E$10:$I$149,$M74,COLUMNS($AL73:AO73))</f>
        <v>0.17823712948517942</v>
      </c>
      <c r="AP73" s="465">
        <f>INDEX($E$10:$I$149,$M74,COLUMNS($AL73:AP73))</f>
        <v>0.17472698907956319</v>
      </c>
      <c r="AS73" s="278"/>
      <c r="AT73" s="463"/>
      <c r="AU73" s="278" t="s">
        <v>90</v>
      </c>
      <c r="AV73" s="694">
        <f>INDEX($R$10:$Y$140,$AC74,COLUMNS($AR73:AR73))</f>
        <v>1805</v>
      </c>
      <c r="AW73" s="694">
        <f>INDEX($R$10:$Y$140,$AC74,COLUMNS($AR73:AS73))</f>
        <v>1660</v>
      </c>
      <c r="AX73" s="694">
        <f>INDEX($R$10:$Y$140,$AC74,COLUMNS($AR73:AT73))</f>
        <v>1515</v>
      </c>
      <c r="AY73" s="694">
        <f>INDEX($R$10:$Y$140,$AC74,COLUMNS($AR73:AU73))</f>
        <v>1370</v>
      </c>
      <c r="AZ73" s="694">
        <f>INDEX($R$10:$Y$140,$AC74,COLUMNS($AR73:AV73))</f>
        <v>1345</v>
      </c>
    </row>
    <row r="74" spans="2:52">
      <c r="D74" s="153" t="s">
        <v>90</v>
      </c>
      <c r="E74" s="153">
        <v>0.23465938637545503</v>
      </c>
      <c r="F74" s="153">
        <v>0.21567862714508582</v>
      </c>
      <c r="G74" s="153">
        <v>0.19669786791471658</v>
      </c>
      <c r="H74" s="153">
        <v>0.17823712948517942</v>
      </c>
      <c r="I74" s="153">
        <v>0.17472698907956319</v>
      </c>
      <c r="J74" s="153" t="s">
        <v>222</v>
      </c>
      <c r="K74" s="153">
        <f>ROWS($J$10:J74)</f>
        <v>65</v>
      </c>
      <c r="L74" s="153">
        <f t="shared" si="1"/>
        <v>65</v>
      </c>
      <c r="M74" s="153">
        <f>IFERROR(SMALL($L$10:$L$149,ROWS(L$10:L74)),"")</f>
        <v>65</v>
      </c>
      <c r="Q74" s="153" t="s">
        <v>90</v>
      </c>
      <c r="R74" s="153">
        <v>1805</v>
      </c>
      <c r="S74" s="153">
        <v>1660</v>
      </c>
      <c r="T74" s="153">
        <v>1515</v>
      </c>
      <c r="U74" s="153">
        <v>1370</v>
      </c>
      <c r="V74" s="153">
        <v>1345</v>
      </c>
      <c r="W74" s="153">
        <v>35</v>
      </c>
      <c r="X74" s="153">
        <v>7725</v>
      </c>
      <c r="Y74" s="153">
        <v>7690</v>
      </c>
      <c r="Z74" s="153" t="s">
        <v>222</v>
      </c>
      <c r="AA74" s="153">
        <f>ROWS($J$10:Z74)</f>
        <v>65</v>
      </c>
      <c r="AB74" s="153">
        <f t="shared" si="2"/>
        <v>65</v>
      </c>
      <c r="AC74" s="153">
        <f>IFERROR(SMALL($AB$10:$AB$153,ROWS(AB$10:AB74)),"")</f>
        <v>65</v>
      </c>
      <c r="AI74" s="278"/>
      <c r="AJ74" s="278"/>
      <c r="AK74" s="464" t="s">
        <v>91</v>
      </c>
      <c r="AL74" s="465">
        <f>INDEX($E$10:$I$149,$M75,COLUMNS(AL74:$AL74))</f>
        <v>0.24248625143880292</v>
      </c>
      <c r="AM74" s="465">
        <f>INDEX($E$10:$I$149,$M75,COLUMNS($AL74:AM74))</f>
        <v>0.2171633201176621</v>
      </c>
      <c r="AN74" s="465">
        <f>INDEX($E$10:$I$149,$M75,COLUMNS($AL74:AN74))</f>
        <v>0.19452615423967259</v>
      </c>
      <c r="AO74" s="465">
        <f>INDEX($E$10:$I$149,$M75,COLUMNS($AL74:AO74))</f>
        <v>0.17188898836168309</v>
      </c>
      <c r="AP74" s="465">
        <f>INDEX($E$10:$I$149,$M75,COLUMNS($AL74:AP74))</f>
        <v>0.17393528584217929</v>
      </c>
      <c r="AS74" s="278"/>
      <c r="AT74" s="463"/>
      <c r="AU74" s="278" t="s">
        <v>91</v>
      </c>
      <c r="AV74" s="694">
        <f>INDEX($R$10:$Y$140,$AC75,COLUMNS($AR74:AR74))</f>
        <v>1895</v>
      </c>
      <c r="AW74" s="694">
        <f>INDEX($R$10:$Y$140,$AC75,COLUMNS($AR74:AS74))</f>
        <v>1700</v>
      </c>
      <c r="AX74" s="694">
        <f>INDEX($R$10:$Y$140,$AC75,COLUMNS($AR74:AT74))</f>
        <v>1520</v>
      </c>
      <c r="AY74" s="694">
        <f>INDEX($R$10:$Y$140,$AC75,COLUMNS($AR74:AU74))</f>
        <v>1345</v>
      </c>
      <c r="AZ74" s="694">
        <f>INDEX($R$10:$Y$140,$AC75,COLUMNS($AR74:AV74))</f>
        <v>1360</v>
      </c>
    </row>
    <row r="75" spans="2:52">
      <c r="D75" s="153" t="s">
        <v>91</v>
      </c>
      <c r="E75" s="153">
        <v>0.24248625143880292</v>
      </c>
      <c r="F75" s="153">
        <v>0.2171633201176621</v>
      </c>
      <c r="G75" s="153">
        <v>0.19452615423967259</v>
      </c>
      <c r="H75" s="153">
        <v>0.17188898836168309</v>
      </c>
      <c r="I75" s="153">
        <v>0.17393528584217929</v>
      </c>
      <c r="J75" s="153" t="s">
        <v>222</v>
      </c>
      <c r="K75" s="153">
        <f>ROWS($J$10:J75)</f>
        <v>66</v>
      </c>
      <c r="L75" s="153">
        <f t="shared" ref="L75:L138" si="33">IF($AM$4=J75,K75,"")</f>
        <v>66</v>
      </c>
      <c r="M75" s="153">
        <f>IFERROR(SMALL($L$10:$L$149,ROWS(L$10:L75)),"")</f>
        <v>66</v>
      </c>
      <c r="Q75" s="153" t="s">
        <v>91</v>
      </c>
      <c r="R75" s="153">
        <v>1895</v>
      </c>
      <c r="S75" s="153">
        <v>1700</v>
      </c>
      <c r="T75" s="153">
        <v>1520</v>
      </c>
      <c r="U75" s="153">
        <v>1345</v>
      </c>
      <c r="V75" s="153">
        <v>1360</v>
      </c>
      <c r="W75" s="153">
        <v>80</v>
      </c>
      <c r="X75" s="153">
        <v>7900</v>
      </c>
      <c r="Y75" s="153">
        <v>7820</v>
      </c>
      <c r="Z75" s="153" t="s">
        <v>222</v>
      </c>
      <c r="AA75" s="153">
        <f>ROWS($J$10:Z75)</f>
        <v>66</v>
      </c>
      <c r="AB75" s="153">
        <f t="shared" ref="AB75:AB138" si="34">IF($AM$4=Z75,AA75,"")</f>
        <v>66</v>
      </c>
      <c r="AC75" s="153">
        <f>IFERROR(SMALL($AB$10:$AB$153,ROWS(AB$10:AB75)),"")</f>
        <v>66</v>
      </c>
      <c r="AI75" s="278"/>
      <c r="AJ75" s="278"/>
      <c r="AK75" s="464" t="s">
        <v>92</v>
      </c>
      <c r="AL75" s="465">
        <f>INDEX($E$10:$I$149,$M76,COLUMNS(AL75:$AL75))</f>
        <v>0.23946988584175305</v>
      </c>
      <c r="AM75" s="465">
        <f>INDEX($E$10:$I$149,$M76,COLUMNS($AL75:AM75))</f>
        <v>0.21768796745833879</v>
      </c>
      <c r="AN75" s="465">
        <f>INDEX($E$10:$I$149,$M76,COLUMNS($AL75:AN75))</f>
        <v>0.19564361632331714</v>
      </c>
      <c r="AO75" s="465">
        <f>INDEX($E$10:$I$149,$M76,COLUMNS($AL75:AO75))</f>
        <v>0.17359926518829549</v>
      </c>
      <c r="AP75" s="465">
        <f>INDEX($E$10:$I$149,$M76,COLUMNS($AL75:AP75))</f>
        <v>0.17359926518829549</v>
      </c>
      <c r="AS75" s="278"/>
      <c r="AT75" s="278"/>
      <c r="AU75" s="278" t="s">
        <v>92</v>
      </c>
      <c r="AV75" s="694">
        <f>INDEX($R$10:$Y$140,$AC76,COLUMNS($AR75:AR75))</f>
        <v>1825</v>
      </c>
      <c r="AW75" s="694">
        <f>INDEX($R$10:$Y$140,$AC76,COLUMNS($AR75:AS75))</f>
        <v>1660</v>
      </c>
      <c r="AX75" s="694">
        <f>INDEX($R$10:$Y$140,$AC76,COLUMNS($AR75:AT75))</f>
        <v>1490</v>
      </c>
      <c r="AY75" s="694">
        <f>INDEX($R$10:$Y$140,$AC76,COLUMNS($AR75:AU75))</f>
        <v>1325</v>
      </c>
      <c r="AZ75" s="694">
        <f>INDEX($R$10:$Y$140,$AC76,COLUMNS($AR75:AV75))</f>
        <v>1325</v>
      </c>
    </row>
    <row r="76" spans="2:52">
      <c r="D76" s="153" t="s">
        <v>92</v>
      </c>
      <c r="E76" s="153">
        <v>0.23946988584175305</v>
      </c>
      <c r="F76" s="153">
        <v>0.21768796745833879</v>
      </c>
      <c r="G76" s="153">
        <v>0.19564361632331714</v>
      </c>
      <c r="H76" s="153">
        <v>0.17359926518829549</v>
      </c>
      <c r="I76" s="153">
        <v>0.17359926518829549</v>
      </c>
      <c r="J76" s="153" t="s">
        <v>222</v>
      </c>
      <c r="K76" s="153">
        <f>ROWS($J$10:J76)</f>
        <v>67</v>
      </c>
      <c r="L76" s="153">
        <f t="shared" si="33"/>
        <v>67</v>
      </c>
      <c r="M76" s="153">
        <f>IFERROR(SMALL($L$10:$L$149,ROWS(L$10:L76)),"")</f>
        <v>67</v>
      </c>
      <c r="Q76" s="153" t="s">
        <v>92</v>
      </c>
      <c r="R76" s="153">
        <v>1825</v>
      </c>
      <c r="S76" s="153">
        <v>1660</v>
      </c>
      <c r="T76" s="153">
        <v>1490</v>
      </c>
      <c r="U76" s="153">
        <v>1325</v>
      </c>
      <c r="V76" s="153">
        <v>1325</v>
      </c>
      <c r="W76" s="153">
        <v>40</v>
      </c>
      <c r="X76" s="153">
        <v>7660</v>
      </c>
      <c r="Y76" s="153">
        <v>7620</v>
      </c>
      <c r="Z76" s="153" t="s">
        <v>222</v>
      </c>
      <c r="AA76" s="153">
        <f>ROWS($J$10:Z76)</f>
        <v>67</v>
      </c>
      <c r="AB76" s="153">
        <f t="shared" si="34"/>
        <v>67</v>
      </c>
      <c r="AC76" s="153">
        <f>IFERROR(SMALL($AB$10:$AB$153,ROWS(AB$10:AB76)),"")</f>
        <v>67</v>
      </c>
      <c r="AI76" s="278"/>
      <c r="AJ76" s="278"/>
      <c r="AK76" s="464" t="s">
        <v>93</v>
      </c>
      <c r="AL76" s="465">
        <f>INDEX($E$10:$I$149,$M77,COLUMNS(AL76:$AL76))</f>
        <v>0.26435392239816269</v>
      </c>
      <c r="AM76" s="465">
        <f>INDEX($E$10:$I$149,$M77,COLUMNS($AL76:AM76))</f>
        <v>0.20875135984527982</v>
      </c>
      <c r="AN76" s="465">
        <f>INDEX($E$10:$I$149,$M77,COLUMNS($AL76:AN76))</f>
        <v>0.18687296023208025</v>
      </c>
      <c r="AO76" s="465">
        <f>INDEX($E$10:$I$149,$M77,COLUMNS($AL76:AO76))</f>
        <v>0.17055481687416899</v>
      </c>
      <c r="AP76" s="465">
        <f>INDEX($E$10:$I$149,$M77,COLUMNS($AL76:AP76))</f>
        <v>0.16946694065030823</v>
      </c>
      <c r="AS76" s="278"/>
      <c r="AT76" s="278"/>
      <c r="AU76" s="278" t="s">
        <v>93</v>
      </c>
      <c r="AV76" s="694">
        <f>INDEX($R$10:$Y$140,$AC77,COLUMNS($AR76:AR76))</f>
        <v>2185</v>
      </c>
      <c r="AW76" s="694">
        <f>INDEX($R$10:$Y$140,$AC77,COLUMNS($AR76:AS76))</f>
        <v>1725</v>
      </c>
      <c r="AX76" s="694">
        <f>INDEX($R$10:$Y$140,$AC77,COLUMNS($AR76:AT76))</f>
        <v>1545</v>
      </c>
      <c r="AY76" s="694">
        <f>INDEX($R$10:$Y$140,$AC77,COLUMNS($AR76:AU76))</f>
        <v>1410</v>
      </c>
      <c r="AZ76" s="694">
        <f>INDEX($R$10:$Y$140,$AC77,COLUMNS($AR76:AV76))</f>
        <v>1400</v>
      </c>
    </row>
    <row r="77" spans="2:52">
      <c r="D77" s="153" t="s">
        <v>93</v>
      </c>
      <c r="E77" s="153">
        <v>0.26435392239816269</v>
      </c>
      <c r="F77" s="153">
        <v>0.20875135984527982</v>
      </c>
      <c r="G77" s="153">
        <v>0.18687296023208025</v>
      </c>
      <c r="H77" s="153">
        <v>0.17055481687416899</v>
      </c>
      <c r="I77" s="153">
        <v>0.16946694065030823</v>
      </c>
      <c r="J77" s="153" t="s">
        <v>222</v>
      </c>
      <c r="K77" s="153">
        <f>ROWS($J$10:J77)</f>
        <v>68</v>
      </c>
      <c r="L77" s="153">
        <f t="shared" si="33"/>
        <v>68</v>
      </c>
      <c r="M77" s="153">
        <f>IFERROR(SMALL($L$10:$L$149,ROWS(L$10:L77)),"")</f>
        <v>68</v>
      </c>
      <c r="Q77" s="153" t="s">
        <v>93</v>
      </c>
      <c r="R77" s="153">
        <v>2185</v>
      </c>
      <c r="S77" s="153">
        <v>1725</v>
      </c>
      <c r="T77" s="153">
        <v>1545</v>
      </c>
      <c r="U77" s="153">
        <v>1410</v>
      </c>
      <c r="V77" s="153">
        <v>1400</v>
      </c>
      <c r="W77" s="153">
        <v>50</v>
      </c>
      <c r="X77" s="153">
        <v>8320</v>
      </c>
      <c r="Y77" s="153">
        <v>8275</v>
      </c>
      <c r="Z77" s="153" t="s">
        <v>222</v>
      </c>
      <c r="AA77" s="153">
        <f>ROWS($J$10:Z77)</f>
        <v>68</v>
      </c>
      <c r="AB77" s="153">
        <f t="shared" si="34"/>
        <v>68</v>
      </c>
      <c r="AC77" s="153">
        <f>IFERROR(SMALL($AB$10:$AB$153,ROWS(AB$10:AB77)),"")</f>
        <v>68</v>
      </c>
      <c r="AI77" s="278"/>
      <c r="AJ77" s="278"/>
      <c r="AK77" s="464" t="s">
        <v>94</v>
      </c>
      <c r="AL77" s="465">
        <f>INDEX($E$10:$I$149,$M78,COLUMNS(AL77:$AL77))</f>
        <v>0.25357493723392643</v>
      </c>
      <c r="AM77" s="465">
        <f>INDEX($E$10:$I$149,$M78,COLUMNS($AL77:AM77))</f>
        <v>0.21264054142560856</v>
      </c>
      <c r="AN77" s="465">
        <f>INDEX($E$10:$I$149,$M78,COLUMNS($AL77:AN77))</f>
        <v>0.19004475493941708</v>
      </c>
      <c r="AO77" s="465">
        <f>INDEX($E$10:$I$149,$M78,COLUMNS($AL77:AO77))</f>
        <v>0.17247025433904595</v>
      </c>
      <c r="AP77" s="465">
        <f>INDEX($E$10:$I$149,$M78,COLUMNS($AL77:AP77))</f>
        <v>0.17126951206200197</v>
      </c>
      <c r="AS77" s="278"/>
      <c r="AT77" s="278"/>
      <c r="AU77" s="278" t="s">
        <v>94</v>
      </c>
      <c r="AV77" s="694">
        <f>INDEX($R$10:$Y$140,$AC78,COLUMNS($AR77:AR77))</f>
        <v>2325</v>
      </c>
      <c r="AW77" s="694">
        <f>INDEX($R$10:$Y$140,$AC78,COLUMNS($AR77:AS77))</f>
        <v>1950</v>
      </c>
      <c r="AX77" s="694">
        <f>INDEX($R$10:$Y$140,$AC78,COLUMNS($AR77:AT77))</f>
        <v>1740</v>
      </c>
      <c r="AY77" s="694">
        <f>INDEX($R$10:$Y$140,$AC78,COLUMNS($AR77:AU77))</f>
        <v>1580</v>
      </c>
      <c r="AZ77" s="694">
        <f>INDEX($R$10:$Y$140,$AC78,COLUMNS($AR77:AV77))</f>
        <v>1570</v>
      </c>
    </row>
    <row r="78" spans="2:52">
      <c r="D78" s="153" t="s">
        <v>94</v>
      </c>
      <c r="E78" s="153">
        <v>0.25357493723392643</v>
      </c>
      <c r="F78" s="153">
        <v>0.21264054142560856</v>
      </c>
      <c r="G78" s="153">
        <v>0.19004475493941708</v>
      </c>
      <c r="H78" s="153">
        <v>0.17247025433904595</v>
      </c>
      <c r="I78" s="153">
        <v>0.17126951206200197</v>
      </c>
      <c r="J78" s="153" t="s">
        <v>222</v>
      </c>
      <c r="K78" s="153">
        <f>ROWS($J$10:J78)</f>
        <v>69</v>
      </c>
      <c r="L78" s="153">
        <f t="shared" si="33"/>
        <v>69</v>
      </c>
      <c r="M78" s="153">
        <f>IFERROR(SMALL($L$10:$L$149,ROWS(L$10:L78)),"")</f>
        <v>69</v>
      </c>
      <c r="Q78" s="153" t="s">
        <v>94</v>
      </c>
      <c r="R78" s="153">
        <v>2325</v>
      </c>
      <c r="S78" s="153">
        <v>1950</v>
      </c>
      <c r="T78" s="153">
        <v>1740</v>
      </c>
      <c r="U78" s="153">
        <v>1580</v>
      </c>
      <c r="V78" s="153">
        <v>1570</v>
      </c>
      <c r="W78" s="153">
        <v>55</v>
      </c>
      <c r="X78" s="153">
        <v>9215</v>
      </c>
      <c r="Y78" s="153">
        <v>9160</v>
      </c>
      <c r="Z78" s="153" t="s">
        <v>222</v>
      </c>
      <c r="AA78" s="153">
        <f>ROWS($J$10:Z78)</f>
        <v>69</v>
      </c>
      <c r="AB78" s="153">
        <f t="shared" si="34"/>
        <v>69</v>
      </c>
      <c r="AC78" s="153">
        <f>IFERROR(SMALL($AB$10:$AB$153,ROWS(AB$10:AB78)),"")</f>
        <v>69</v>
      </c>
      <c r="AI78" s="279"/>
      <c r="AJ78" s="279"/>
      <c r="AK78" s="279" t="s">
        <v>95</v>
      </c>
      <c r="AL78" s="468">
        <f>INDEX($E$10:$I$149,$M79,COLUMNS(AL78:$AL78))</f>
        <v>0.26586433260393871</v>
      </c>
      <c r="AM78" s="468">
        <f>INDEX($E$10:$I$149,$M79,COLUMNS($AL78:AM78))</f>
        <v>0.20185995623632386</v>
      </c>
      <c r="AN78" s="468">
        <f>INDEX($E$10:$I$149,$M79,COLUMNS($AL78:AN78))</f>
        <v>0.18982494529540481</v>
      </c>
      <c r="AO78" s="468">
        <f>INDEX($E$10:$I$149,$M79,COLUMNS($AL78:AO78))</f>
        <v>0.17286652078774617</v>
      </c>
      <c r="AP78" s="468">
        <f>INDEX($E$10:$I$149,$M79,COLUMNS($AL78:AP78))</f>
        <v>0.1701312910284464</v>
      </c>
      <c r="AS78" s="279"/>
      <c r="AT78" s="279"/>
      <c r="AU78" s="279" t="s">
        <v>95</v>
      </c>
      <c r="AV78" s="695">
        <f>INDEX($R$10:$Y$140,$AC79,COLUMNS($AR78:AR78))</f>
        <v>2430</v>
      </c>
      <c r="AW78" s="695">
        <f>INDEX($R$10:$Y$140,$AC79,COLUMNS($AR78:AS78))</f>
        <v>1845</v>
      </c>
      <c r="AX78" s="695">
        <f>INDEX($R$10:$Y$140,$AC79,COLUMNS($AR78:AT78))</f>
        <v>1735</v>
      </c>
      <c r="AY78" s="695">
        <f>INDEX($R$10:$Y$140,$AC79,COLUMNS($AR78:AU78))</f>
        <v>1580</v>
      </c>
      <c r="AZ78" s="695">
        <f>INDEX($R$10:$Y$140,$AC79,COLUMNS($AR78:AV78))</f>
        <v>1555</v>
      </c>
    </row>
    <row r="79" spans="2:52">
      <c r="D79" s="153" t="s">
        <v>95</v>
      </c>
      <c r="E79" s="153">
        <f>R79/$Y79</f>
        <v>0.26586433260393871</v>
      </c>
      <c r="F79" s="153">
        <f t="shared" ref="F79" si="35">S79/$Y79</f>
        <v>0.20185995623632386</v>
      </c>
      <c r="G79" s="153">
        <f t="shared" ref="G79" si="36">T79/$Y79</f>
        <v>0.18982494529540481</v>
      </c>
      <c r="H79" s="153">
        <f t="shared" ref="H79" si="37">U79/$Y79</f>
        <v>0.17286652078774617</v>
      </c>
      <c r="I79" s="153">
        <f t="shared" ref="I79" si="38">V79/$Y79</f>
        <v>0.1701312910284464</v>
      </c>
      <c r="J79" s="153" t="s">
        <v>222</v>
      </c>
      <c r="K79" s="153">
        <f>ROWS($J$10:J79)</f>
        <v>70</v>
      </c>
      <c r="L79" s="153">
        <f t="shared" si="33"/>
        <v>70</v>
      </c>
      <c r="M79" s="153">
        <f>IFERROR(SMALL($L$10:$L$149,ROWS(L$10:L79)),"")</f>
        <v>70</v>
      </c>
      <c r="Q79" s="153" t="s">
        <v>95</v>
      </c>
      <c r="R79" s="153">
        <v>2430</v>
      </c>
      <c r="S79" s="153">
        <v>1845</v>
      </c>
      <c r="T79" s="153">
        <v>1735</v>
      </c>
      <c r="U79" s="153">
        <v>1580</v>
      </c>
      <c r="V79" s="153">
        <v>1555</v>
      </c>
      <c r="W79" s="153">
        <v>190</v>
      </c>
      <c r="X79" s="153">
        <v>9330</v>
      </c>
      <c r="Y79" s="153">
        <v>9140</v>
      </c>
      <c r="Z79" s="153" t="s">
        <v>222</v>
      </c>
      <c r="AA79" s="153">
        <f>ROWS($J$10:Z79)</f>
        <v>70</v>
      </c>
      <c r="AB79" s="153">
        <f t="shared" si="34"/>
        <v>70</v>
      </c>
      <c r="AC79" s="153">
        <f>IFERROR(SMALL($AB$10:$AB$153,ROWS(AB$10:AB79)),"")</f>
        <v>70</v>
      </c>
      <c r="AL79" s="99"/>
      <c r="AM79" s="99"/>
      <c r="AN79" s="99"/>
      <c r="AO79" s="99"/>
      <c r="AP79" s="99"/>
    </row>
    <row r="80" spans="2:52">
      <c r="B80" s="153" t="s">
        <v>298</v>
      </c>
      <c r="C80" s="153" t="s">
        <v>239</v>
      </c>
      <c r="D80" s="153" t="s">
        <v>89</v>
      </c>
      <c r="E80" s="153">
        <v>0.1254605747973471</v>
      </c>
      <c r="F80" s="153">
        <v>0.15321788258413166</v>
      </c>
      <c r="G80" s="153">
        <v>0.19810857283222796</v>
      </c>
      <c r="H80" s="153">
        <v>0.23691967575534267</v>
      </c>
      <c r="I80" s="153">
        <v>0.28629329403095061</v>
      </c>
      <c r="J80" s="153" t="s">
        <v>228</v>
      </c>
      <c r="K80" s="153">
        <f>ROWS($J$10:J80)</f>
        <v>71</v>
      </c>
      <c r="L80" s="153" t="str">
        <f t="shared" si="33"/>
        <v/>
      </c>
      <c r="M80" s="153" t="str">
        <f>IFERROR(SMALL($L$10:$L$149,ROWS(L$10:L80)),"")</f>
        <v/>
      </c>
      <c r="O80" s="153" t="s">
        <v>298</v>
      </c>
      <c r="P80" s="153" t="s">
        <v>239</v>
      </c>
      <c r="Q80" s="153" t="s">
        <v>89</v>
      </c>
      <c r="R80" s="153">
        <v>2045</v>
      </c>
      <c r="S80" s="153">
        <v>2495</v>
      </c>
      <c r="T80" s="153">
        <v>3225</v>
      </c>
      <c r="U80" s="153">
        <v>3860</v>
      </c>
      <c r="V80" s="153">
        <v>4660</v>
      </c>
      <c r="W80" s="153">
        <v>55</v>
      </c>
      <c r="X80" s="153">
        <v>16340</v>
      </c>
      <c r="Y80" s="153">
        <v>16285</v>
      </c>
      <c r="Z80" s="153" t="s">
        <v>222</v>
      </c>
      <c r="AA80" s="153">
        <f>ROWS($J$10:Z80)</f>
        <v>71</v>
      </c>
      <c r="AB80" s="153">
        <f t="shared" si="34"/>
        <v>71</v>
      </c>
      <c r="AC80" s="153">
        <f>IFERROR(SMALL($AB$10:$AB$153,ROWS(AB$10:AB80)),"")</f>
        <v>71</v>
      </c>
    </row>
    <row r="81" spans="2:40">
      <c r="D81" s="153" t="s">
        <v>90</v>
      </c>
      <c r="E81" s="153">
        <v>0.1258841047276337</v>
      </c>
      <c r="F81" s="153">
        <v>0.15554038962650452</v>
      </c>
      <c r="G81" s="153">
        <v>0.1982255863010299</v>
      </c>
      <c r="H81" s="153">
        <v>0.23830500062042437</v>
      </c>
      <c r="I81" s="153">
        <v>0.28204491872440751</v>
      </c>
      <c r="J81" s="153" t="s">
        <v>228</v>
      </c>
      <c r="K81" s="153">
        <f>ROWS($J$10:J81)</f>
        <v>72</v>
      </c>
      <c r="L81" s="153" t="str">
        <f t="shared" si="33"/>
        <v/>
      </c>
      <c r="M81" s="153" t="str">
        <f>IFERROR(SMALL($L$10:$L$149,ROWS(L$10:L81)),"")</f>
        <v/>
      </c>
      <c r="Q81" s="153" t="s">
        <v>90</v>
      </c>
      <c r="R81" s="153">
        <v>2030</v>
      </c>
      <c r="S81" s="153">
        <v>2505</v>
      </c>
      <c r="T81" s="153">
        <v>3195</v>
      </c>
      <c r="U81" s="153">
        <v>3840</v>
      </c>
      <c r="V81" s="153">
        <v>4545</v>
      </c>
      <c r="W81" s="153">
        <v>90</v>
      </c>
      <c r="X81" s="153">
        <v>16210</v>
      </c>
      <c r="Y81" s="153">
        <v>16120</v>
      </c>
      <c r="Z81" s="153" t="s">
        <v>222</v>
      </c>
      <c r="AA81" s="153">
        <f>ROWS($J$10:Z81)</f>
        <v>72</v>
      </c>
      <c r="AB81" s="153">
        <f t="shared" si="34"/>
        <v>72</v>
      </c>
      <c r="AC81" s="153">
        <f>IFERROR(SMALL($AB$10:$AB$153,ROWS(AB$10:AB81)),"")</f>
        <v>72</v>
      </c>
    </row>
    <row r="82" spans="2:40">
      <c r="D82" s="153" t="s">
        <v>91</v>
      </c>
      <c r="E82" s="153">
        <v>0.12984398590840462</v>
      </c>
      <c r="F82" s="153">
        <v>0.15393809763462507</v>
      </c>
      <c r="G82" s="153">
        <v>0.19721942627075995</v>
      </c>
      <c r="H82" s="153">
        <v>0.23930548565676898</v>
      </c>
      <c r="I82" s="153">
        <v>0.27969300452944135</v>
      </c>
      <c r="J82" s="153" t="s">
        <v>228</v>
      </c>
      <c r="K82" s="153">
        <f>ROWS($J$10:J82)</f>
        <v>73</v>
      </c>
      <c r="L82" s="153" t="str">
        <f t="shared" si="33"/>
        <v/>
      </c>
      <c r="M82" s="153" t="str">
        <f>IFERROR(SMALL($L$10:$L$149,ROWS(L$10:L82)),"")</f>
        <v/>
      </c>
      <c r="Q82" s="153" t="s">
        <v>91</v>
      </c>
      <c r="R82" s="153">
        <v>2065</v>
      </c>
      <c r="S82" s="153">
        <v>2445</v>
      </c>
      <c r="T82" s="153">
        <v>3135</v>
      </c>
      <c r="U82" s="153">
        <v>3805</v>
      </c>
      <c r="V82" s="153">
        <v>4445</v>
      </c>
      <c r="W82" s="153">
        <v>145</v>
      </c>
      <c r="X82" s="153">
        <v>16040</v>
      </c>
      <c r="Y82" s="153">
        <v>15895</v>
      </c>
      <c r="Z82" s="153" t="s">
        <v>228</v>
      </c>
      <c r="AA82" s="153">
        <f>ROWS($J$10:Z82)</f>
        <v>73</v>
      </c>
      <c r="AB82" s="153" t="str">
        <f t="shared" si="34"/>
        <v/>
      </c>
      <c r="AC82" s="153" t="str">
        <f>IFERROR(SMALL($AB$10:$AB$153,ROWS(AB$10:AB82)),"")</f>
        <v/>
      </c>
    </row>
    <row r="83" spans="2:40">
      <c r="D83" s="153" t="s">
        <v>92</v>
      </c>
      <c r="E83" s="153">
        <v>0.12518427518427519</v>
      </c>
      <c r="F83" s="153">
        <v>0.15700245700245699</v>
      </c>
      <c r="G83" s="153">
        <v>0.19232186732186732</v>
      </c>
      <c r="H83" s="153">
        <v>0.23851351351351352</v>
      </c>
      <c r="I83" s="153">
        <v>0.28697788697788695</v>
      </c>
      <c r="J83" s="153" t="s">
        <v>228</v>
      </c>
      <c r="K83" s="153">
        <f>ROWS($J$10:J83)</f>
        <v>74</v>
      </c>
      <c r="L83" s="153" t="str">
        <f t="shared" si="33"/>
        <v/>
      </c>
      <c r="M83" s="153" t="str">
        <f>IFERROR(SMALL($L$10:$L$149,ROWS(L$10:L83)),"")</f>
        <v/>
      </c>
      <c r="Q83" s="153" t="s">
        <v>92</v>
      </c>
      <c r="R83" s="153">
        <v>2040</v>
      </c>
      <c r="S83" s="153">
        <v>2555</v>
      </c>
      <c r="T83" s="153">
        <v>3130</v>
      </c>
      <c r="U83" s="153">
        <v>3885</v>
      </c>
      <c r="V83" s="153">
        <v>4670</v>
      </c>
      <c r="W83" s="153">
        <v>85</v>
      </c>
      <c r="X83" s="153">
        <v>16365</v>
      </c>
      <c r="Y83" s="153">
        <v>16280</v>
      </c>
      <c r="Z83" s="153" t="s">
        <v>228</v>
      </c>
      <c r="AA83" s="153">
        <f>ROWS($J$10:Z83)</f>
        <v>74</v>
      </c>
      <c r="AB83" s="153" t="str">
        <f t="shared" si="34"/>
        <v/>
      </c>
      <c r="AC83" s="153" t="str">
        <f>IFERROR(SMALL($AB$10:$AB$153,ROWS(AB$10:AB83)),"")</f>
        <v/>
      </c>
    </row>
    <row r="84" spans="2:40">
      <c r="D84" s="153" t="s">
        <v>93</v>
      </c>
      <c r="E84" s="153">
        <v>0.13994926310703068</v>
      </c>
      <c r="F84" s="153">
        <v>0.16012321816863978</v>
      </c>
      <c r="G84" s="153">
        <v>0.18603527422082627</v>
      </c>
      <c r="H84" s="153">
        <v>0.23012805025368446</v>
      </c>
      <c r="I84" s="153">
        <v>0.2837641942498188</v>
      </c>
      <c r="J84" s="153" t="s">
        <v>228</v>
      </c>
      <c r="K84" s="153">
        <f>ROWS($J$10:J84)</f>
        <v>75</v>
      </c>
      <c r="L84" s="153" t="str">
        <f t="shared" si="33"/>
        <v/>
      </c>
      <c r="M84" s="153" t="str">
        <f>IFERROR(SMALL($L$10:$L$149,ROWS(L$10:L84)),"")</f>
        <v/>
      </c>
      <c r="Q84" s="153" t="s">
        <v>93</v>
      </c>
      <c r="R84" s="153">
        <v>2315</v>
      </c>
      <c r="S84" s="153">
        <v>2650</v>
      </c>
      <c r="T84" s="153">
        <v>3080</v>
      </c>
      <c r="U84" s="153">
        <v>3810</v>
      </c>
      <c r="V84" s="153">
        <v>4700</v>
      </c>
      <c r="W84" s="153">
        <v>140</v>
      </c>
      <c r="X84" s="153">
        <v>16695</v>
      </c>
      <c r="Y84" s="153">
        <v>16555</v>
      </c>
      <c r="Z84" s="153" t="s">
        <v>228</v>
      </c>
      <c r="AA84" s="153">
        <f>ROWS($J$10:Z84)</f>
        <v>75</v>
      </c>
      <c r="AB84" s="153" t="str">
        <f t="shared" si="34"/>
        <v/>
      </c>
      <c r="AC84" s="153" t="str">
        <f>IFERROR(SMALL($AB$10:$AB$153,ROWS(AB$10:AB84)),"")</f>
        <v/>
      </c>
    </row>
    <row r="85" spans="2:40">
      <c r="D85" s="153" t="s">
        <v>94</v>
      </c>
      <c r="E85" s="153">
        <v>0.14087829663682555</v>
      </c>
      <c r="F85" s="153">
        <v>0.15497217517541736</v>
      </c>
      <c r="G85" s="153">
        <v>0.18836196467457053</v>
      </c>
      <c r="H85" s="153">
        <v>0.22961529155577062</v>
      </c>
      <c r="I85" s="153">
        <v>0.2861722719574159</v>
      </c>
      <c r="J85" s="153" t="s">
        <v>228</v>
      </c>
      <c r="K85" s="153">
        <f>ROWS($J$10:J85)</f>
        <v>76</v>
      </c>
      <c r="L85" s="153" t="str">
        <f t="shared" si="33"/>
        <v/>
      </c>
      <c r="M85" s="153" t="str">
        <f>IFERROR(SMALL($L$10:$L$149,ROWS(L$10:L85)),"")</f>
        <v/>
      </c>
      <c r="Q85" s="153" t="s">
        <v>94</v>
      </c>
      <c r="R85" s="153">
        <v>2330</v>
      </c>
      <c r="S85" s="153">
        <v>2560</v>
      </c>
      <c r="T85" s="153">
        <v>3115</v>
      </c>
      <c r="U85" s="153">
        <v>3795</v>
      </c>
      <c r="V85" s="153">
        <v>4730</v>
      </c>
      <c r="W85" s="153">
        <v>210</v>
      </c>
      <c r="X85" s="153">
        <v>16740</v>
      </c>
      <c r="Y85" s="153">
        <v>16530</v>
      </c>
      <c r="Z85" s="153" t="s">
        <v>228</v>
      </c>
      <c r="AA85" s="153">
        <f>ROWS($J$10:Z85)</f>
        <v>76</v>
      </c>
      <c r="AB85" s="153" t="str">
        <f t="shared" si="34"/>
        <v/>
      </c>
      <c r="AC85" s="153" t="str">
        <f>IFERROR(SMALL($AB$10:$AB$153,ROWS(AB$10:AB85)),"")</f>
        <v/>
      </c>
    </row>
    <row r="86" spans="2:40">
      <c r="D86" s="153" t="s">
        <v>95</v>
      </c>
      <c r="E86" s="153">
        <f>R86/$Y86</f>
        <v>0.1465224111282844</v>
      </c>
      <c r="F86" s="153">
        <f t="shared" ref="F86" si="39">S86/$Y86</f>
        <v>0.15826893353941268</v>
      </c>
      <c r="G86" s="153">
        <f t="shared" ref="G86" si="40">T86/$Y86</f>
        <v>0.18516228748068006</v>
      </c>
      <c r="H86" s="153">
        <f t="shared" ref="H86" si="41">U86/$Y86</f>
        <v>0.23122102009273571</v>
      </c>
      <c r="I86" s="153">
        <f t="shared" ref="I86" si="42">V86/$Y86</f>
        <v>0.27820710973724883</v>
      </c>
      <c r="J86" s="153" t="s">
        <v>228</v>
      </c>
      <c r="K86" s="153">
        <f>ROWS($J$10:J86)</f>
        <v>77</v>
      </c>
      <c r="L86" s="153" t="str">
        <f t="shared" si="33"/>
        <v/>
      </c>
      <c r="M86" s="153" t="str">
        <f>IFERROR(SMALL($L$10:$L$149,ROWS(L$10:L86)),"")</f>
        <v/>
      </c>
      <c r="Q86" s="153" t="s">
        <v>95</v>
      </c>
      <c r="R86" s="153">
        <v>2370</v>
      </c>
      <c r="S86" s="153">
        <v>2560</v>
      </c>
      <c r="T86" s="153">
        <v>2995</v>
      </c>
      <c r="U86" s="153">
        <v>3740</v>
      </c>
      <c r="V86" s="153">
        <v>4500</v>
      </c>
      <c r="W86" s="153">
        <v>300</v>
      </c>
      <c r="X86" s="153">
        <v>16470</v>
      </c>
      <c r="Y86" s="153">
        <v>16175</v>
      </c>
      <c r="Z86" s="153" t="s">
        <v>228</v>
      </c>
      <c r="AA86" s="153">
        <f>ROWS($J$10:Z86)</f>
        <v>77</v>
      </c>
      <c r="AB86" s="153" t="str">
        <f t="shared" si="34"/>
        <v/>
      </c>
      <c r="AC86" s="153" t="str">
        <f>IFERROR(SMALL($AB$10:$AB$153,ROWS(AB$10:AB86)),"")</f>
        <v/>
      </c>
    </row>
    <row r="87" spans="2:40">
      <c r="C87" s="153" t="s">
        <v>240</v>
      </c>
      <c r="D87" s="153" t="s">
        <v>89</v>
      </c>
      <c r="E87" s="153">
        <v>0.14467230345214183</v>
      </c>
      <c r="F87" s="153">
        <v>0.16317092539823422</v>
      </c>
      <c r="G87" s="153">
        <v>0.20680151352361378</v>
      </c>
      <c r="H87" s="153">
        <v>0.23795954594291588</v>
      </c>
      <c r="I87" s="153">
        <v>0.24739571168309432</v>
      </c>
      <c r="J87" s="153" t="s">
        <v>228</v>
      </c>
      <c r="K87" s="153">
        <f>ROWS($J$10:J87)</f>
        <v>78</v>
      </c>
      <c r="L87" s="153" t="str">
        <f t="shared" si="33"/>
        <v/>
      </c>
      <c r="M87" s="153" t="str">
        <f>IFERROR(SMALL($L$10:$L$149,ROWS(L$10:L87)),"")</f>
        <v/>
      </c>
      <c r="P87" s="153" t="s">
        <v>240</v>
      </c>
      <c r="Q87" s="153" t="s">
        <v>89</v>
      </c>
      <c r="R87" s="153">
        <v>3095</v>
      </c>
      <c r="S87" s="153">
        <v>3495</v>
      </c>
      <c r="T87" s="153">
        <v>4425</v>
      </c>
      <c r="U87" s="153">
        <v>5095</v>
      </c>
      <c r="V87" s="153">
        <v>5295</v>
      </c>
      <c r="W87" s="153">
        <v>80</v>
      </c>
      <c r="X87" s="153">
        <v>21490</v>
      </c>
      <c r="Y87" s="153">
        <v>21405</v>
      </c>
      <c r="Z87" s="153" t="s">
        <v>228</v>
      </c>
      <c r="AA87" s="153">
        <f>ROWS($J$10:Z87)</f>
        <v>78</v>
      </c>
      <c r="AB87" s="153" t="str">
        <f t="shared" si="34"/>
        <v/>
      </c>
      <c r="AC87" s="153" t="str">
        <f>IFERROR(SMALL($AB$10:$AB$153,ROWS(AB$10:AB87)),"")</f>
        <v/>
      </c>
      <c r="AN87" s="194" t="s">
        <v>83</v>
      </c>
    </row>
    <row r="88" spans="2:40">
      <c r="D88" s="153" t="s">
        <v>90</v>
      </c>
      <c r="E88" s="153">
        <v>0.14470437722745133</v>
      </c>
      <c r="F88" s="153">
        <v>0.17211916293520974</v>
      </c>
      <c r="G88" s="153">
        <v>0.20611349721283012</v>
      </c>
      <c r="H88" s="153">
        <v>0.23576715708672211</v>
      </c>
      <c r="I88" s="153">
        <v>0.24129580553778671</v>
      </c>
      <c r="J88" s="153" t="s">
        <v>228</v>
      </c>
      <c r="K88" s="153">
        <f>ROWS($J$10:J88)</f>
        <v>79</v>
      </c>
      <c r="L88" s="153" t="str">
        <f t="shared" si="33"/>
        <v/>
      </c>
      <c r="M88" s="153" t="str">
        <f>IFERROR(SMALL($L$10:$L$149,ROWS(L$10:L88)),"")</f>
        <v/>
      </c>
      <c r="Q88" s="153" t="s">
        <v>90</v>
      </c>
      <c r="R88" s="153">
        <v>3165</v>
      </c>
      <c r="S88" s="153">
        <v>3765</v>
      </c>
      <c r="T88" s="153">
        <v>4510</v>
      </c>
      <c r="U88" s="153">
        <v>5160</v>
      </c>
      <c r="V88" s="153">
        <v>5280</v>
      </c>
      <c r="W88" s="153">
        <v>70</v>
      </c>
      <c r="X88" s="153">
        <v>21960</v>
      </c>
      <c r="Y88" s="153">
        <v>21885</v>
      </c>
      <c r="Z88" s="153" t="s">
        <v>228</v>
      </c>
      <c r="AA88" s="153">
        <f>ROWS($J$10:Z88)</f>
        <v>79</v>
      </c>
      <c r="AB88" s="153" t="str">
        <f t="shared" si="34"/>
        <v/>
      </c>
      <c r="AC88" s="153" t="str">
        <f>IFERROR(SMALL($AB$10:$AB$153,ROWS(AB$10:AB88)),"")</f>
        <v/>
      </c>
      <c r="AN88" s="194" t="s">
        <v>84</v>
      </c>
    </row>
    <row r="89" spans="2:40">
      <c r="D89" s="153" t="s">
        <v>91</v>
      </c>
      <c r="E89" s="153">
        <v>0.14834874504623513</v>
      </c>
      <c r="F89" s="153">
        <v>0.17432848965213563</v>
      </c>
      <c r="G89" s="153">
        <v>0.20708938793483048</v>
      </c>
      <c r="H89" s="153">
        <v>0.23095552619991194</v>
      </c>
      <c r="I89" s="153">
        <v>0.23927785116688682</v>
      </c>
      <c r="J89" s="153" t="s">
        <v>228</v>
      </c>
      <c r="K89" s="153">
        <f>ROWS($J$10:J89)</f>
        <v>80</v>
      </c>
      <c r="L89" s="153" t="str">
        <f t="shared" si="33"/>
        <v/>
      </c>
      <c r="M89" s="153" t="str">
        <f>IFERROR(SMALL($L$10:$L$149,ROWS(L$10:L89)),"")</f>
        <v/>
      </c>
      <c r="Q89" s="153" t="s">
        <v>91</v>
      </c>
      <c r="R89" s="153">
        <v>3370</v>
      </c>
      <c r="S89" s="153">
        <v>3960</v>
      </c>
      <c r="T89" s="153">
        <v>4705</v>
      </c>
      <c r="U89" s="153">
        <v>5245</v>
      </c>
      <c r="V89" s="153">
        <v>5435</v>
      </c>
      <c r="W89" s="153">
        <v>140</v>
      </c>
      <c r="X89" s="153">
        <v>22850</v>
      </c>
      <c r="Y89" s="153">
        <v>22710</v>
      </c>
      <c r="Z89" s="153" t="s">
        <v>228</v>
      </c>
      <c r="AA89" s="153">
        <f>ROWS($J$10:Z89)</f>
        <v>80</v>
      </c>
      <c r="AB89" s="153" t="str">
        <f t="shared" si="34"/>
        <v/>
      </c>
      <c r="AC89" s="153" t="str">
        <f>IFERROR(SMALL($AB$10:$AB$153,ROWS(AB$10:AB89)),"")</f>
        <v/>
      </c>
      <c r="AN89" s="194" t="s">
        <v>85</v>
      </c>
    </row>
    <row r="90" spans="2:40">
      <c r="D90" s="153" t="s">
        <v>92</v>
      </c>
      <c r="E90" s="153">
        <v>0.14818500411024099</v>
      </c>
      <c r="F90" s="153">
        <v>0.17557218881149136</v>
      </c>
      <c r="G90" s="153">
        <v>0.20927616492882795</v>
      </c>
      <c r="H90" s="153">
        <v>0.22978410418379266</v>
      </c>
      <c r="I90" s="153">
        <v>0.23718253796564703</v>
      </c>
      <c r="J90" s="153" t="s">
        <v>228</v>
      </c>
      <c r="K90" s="153">
        <f>ROWS($J$10:J90)</f>
        <v>81</v>
      </c>
      <c r="L90" s="153" t="str">
        <f t="shared" si="33"/>
        <v/>
      </c>
      <c r="M90" s="153" t="str">
        <f>IFERROR(SMALL($L$10:$L$149,ROWS(L$10:L90)),"")</f>
        <v/>
      </c>
      <c r="Q90" s="153" t="s">
        <v>92</v>
      </c>
      <c r="R90" s="153">
        <v>3425</v>
      </c>
      <c r="S90" s="153">
        <v>4060</v>
      </c>
      <c r="T90" s="153">
        <v>4835</v>
      </c>
      <c r="U90" s="153">
        <v>5310</v>
      </c>
      <c r="V90" s="153">
        <v>5480</v>
      </c>
      <c r="W90" s="153">
        <v>100</v>
      </c>
      <c r="X90" s="153">
        <v>23215</v>
      </c>
      <c r="Y90" s="153">
        <v>23115</v>
      </c>
      <c r="Z90" s="153" t="s">
        <v>228</v>
      </c>
      <c r="AA90" s="153">
        <f>ROWS($J$10:Z90)</f>
        <v>81</v>
      </c>
      <c r="AB90" s="153" t="str">
        <f t="shared" si="34"/>
        <v/>
      </c>
      <c r="AC90" s="153" t="str">
        <f>IFERROR(SMALL($AB$10:$AB$153,ROWS(AB$10:AB90)),"")</f>
        <v/>
      </c>
    </row>
    <row r="91" spans="2:40">
      <c r="D91" s="153" t="s">
        <v>93</v>
      </c>
      <c r="E91" s="153">
        <v>0.16227038183694531</v>
      </c>
      <c r="F91" s="153">
        <v>0.17742002063983489</v>
      </c>
      <c r="G91" s="153">
        <v>0.20189886480908154</v>
      </c>
      <c r="H91" s="153">
        <v>0.22183694530443757</v>
      </c>
      <c r="I91" s="153">
        <v>0.23657378740970073</v>
      </c>
      <c r="J91" s="153" t="s">
        <v>228</v>
      </c>
      <c r="K91" s="153">
        <f>ROWS($J$10:J91)</f>
        <v>82</v>
      </c>
      <c r="L91" s="153" t="str">
        <f t="shared" si="33"/>
        <v/>
      </c>
      <c r="M91" s="153" t="str">
        <f>IFERROR(SMALL($L$10:$L$149,ROWS(L$10:L91)),"")</f>
        <v/>
      </c>
      <c r="Q91" s="153" t="s">
        <v>93</v>
      </c>
      <c r="R91" s="153">
        <v>3930</v>
      </c>
      <c r="S91" s="153">
        <v>4300</v>
      </c>
      <c r="T91" s="153">
        <v>4890</v>
      </c>
      <c r="U91" s="153">
        <v>5375</v>
      </c>
      <c r="V91" s="153">
        <v>5730</v>
      </c>
      <c r="W91" s="153">
        <v>205</v>
      </c>
      <c r="X91" s="153">
        <v>24430</v>
      </c>
      <c r="Y91" s="153">
        <v>24225</v>
      </c>
      <c r="Z91" s="153" t="s">
        <v>228</v>
      </c>
      <c r="AA91" s="153">
        <f>ROWS($J$10:Z91)</f>
        <v>82</v>
      </c>
      <c r="AB91" s="153" t="str">
        <f t="shared" si="34"/>
        <v/>
      </c>
      <c r="AC91" s="153" t="str">
        <f>IFERROR(SMALL($AB$10:$AB$153,ROWS(AB$10:AB91)),"")</f>
        <v/>
      </c>
    </row>
    <row r="92" spans="2:40" hidden="1">
      <c r="D92" s="153" t="s">
        <v>94</v>
      </c>
      <c r="E92" s="391">
        <v>0.1701338493791324</v>
      </c>
      <c r="F92" s="391">
        <v>0.17759232381873891</v>
      </c>
      <c r="G92" s="391">
        <v>0.19968553459119498</v>
      </c>
      <c r="H92" s="391">
        <v>0.22298822770520885</v>
      </c>
      <c r="I92" s="391">
        <v>0.22960006450572487</v>
      </c>
      <c r="J92" s="153" t="s">
        <v>228</v>
      </c>
      <c r="K92" s="153">
        <f>ROWS($J$10:J92)</f>
        <v>83</v>
      </c>
      <c r="L92" s="153" t="str">
        <f t="shared" si="33"/>
        <v/>
      </c>
      <c r="M92" s="153" t="str">
        <f>IFERROR(SMALL($L$10:$L$149,ROWS(L$10:L92)),"")</f>
        <v/>
      </c>
      <c r="Q92" s="153" t="s">
        <v>94</v>
      </c>
      <c r="R92" s="153">
        <v>4220</v>
      </c>
      <c r="S92" s="153">
        <v>4405</v>
      </c>
      <c r="T92" s="153">
        <v>4955</v>
      </c>
      <c r="U92" s="153">
        <v>5530</v>
      </c>
      <c r="V92" s="153">
        <v>5695</v>
      </c>
      <c r="W92" s="153">
        <v>275</v>
      </c>
      <c r="X92" s="153">
        <v>25075</v>
      </c>
      <c r="Y92" s="153">
        <v>24805</v>
      </c>
      <c r="Z92" s="153" t="s">
        <v>228</v>
      </c>
      <c r="AA92" s="153">
        <f>ROWS($J$10:Z92)</f>
        <v>83</v>
      </c>
      <c r="AB92" s="153" t="str">
        <f t="shared" si="34"/>
        <v/>
      </c>
      <c r="AC92" s="153" t="str">
        <f>IFERROR(SMALL($AB$10:$AB$153,ROWS(AB$10:AB92)),"")</f>
        <v/>
      </c>
    </row>
    <row r="93" spans="2:40" hidden="1">
      <c r="D93" s="153" t="s">
        <v>95</v>
      </c>
      <c r="E93" s="153">
        <f>R93/$Y93</f>
        <v>0.17616161616161616</v>
      </c>
      <c r="F93" s="153">
        <f t="shared" ref="F93" si="43">S93/$Y93</f>
        <v>0.16868686868686869</v>
      </c>
      <c r="G93" s="153">
        <f t="shared" ref="G93" si="44">T93/$Y93</f>
        <v>0.2008080808080808</v>
      </c>
      <c r="H93" s="153">
        <f t="shared" ref="H93" si="45">U93/$Y93</f>
        <v>0.22161616161616163</v>
      </c>
      <c r="I93" s="153">
        <f t="shared" ref="I93" si="46">V93/$Y93</f>
        <v>0.23252525252525252</v>
      </c>
      <c r="J93" s="153" t="s">
        <v>228</v>
      </c>
      <c r="K93" s="153">
        <f>ROWS($J$10:J93)</f>
        <v>84</v>
      </c>
      <c r="L93" s="153" t="str">
        <f t="shared" si="33"/>
        <v/>
      </c>
      <c r="M93" s="153" t="str">
        <f>IFERROR(SMALL($L$10:$L$149,ROWS(L$10:L93)),"")</f>
        <v/>
      </c>
      <c r="Q93" s="153" t="s">
        <v>95</v>
      </c>
      <c r="R93" s="153">
        <v>4360</v>
      </c>
      <c r="S93" s="153">
        <v>4175</v>
      </c>
      <c r="T93" s="153">
        <v>4970</v>
      </c>
      <c r="U93" s="153">
        <v>5485</v>
      </c>
      <c r="V93" s="153">
        <v>5755</v>
      </c>
      <c r="W93" s="153">
        <v>235</v>
      </c>
      <c r="X93" s="153">
        <v>24985</v>
      </c>
      <c r="Y93" s="153">
        <v>24750</v>
      </c>
      <c r="Z93" s="153" t="s">
        <v>228</v>
      </c>
      <c r="AA93" s="153">
        <f>ROWS($J$10:Z93)</f>
        <v>84</v>
      </c>
      <c r="AB93" s="153" t="str">
        <f t="shared" si="34"/>
        <v/>
      </c>
      <c r="AC93" s="153" t="str">
        <f>IFERROR(SMALL($AB$10:$AB$153,ROWS(AB$10:AB93)),"")</f>
        <v/>
      </c>
    </row>
    <row r="94" spans="2:40" hidden="1">
      <c r="B94" s="153" t="s">
        <v>272</v>
      </c>
      <c r="C94" s="153" t="s">
        <v>300</v>
      </c>
      <c r="D94" s="153" t="s">
        <v>89</v>
      </c>
      <c r="E94" s="153">
        <v>0.23394683026584867</v>
      </c>
      <c r="F94" s="153">
        <v>0.16646216768916156</v>
      </c>
      <c r="G94" s="153">
        <v>0.17709611451942742</v>
      </c>
      <c r="H94" s="153">
        <v>0.18486707566462168</v>
      </c>
      <c r="I94" s="153">
        <v>0.2376278118609407</v>
      </c>
      <c r="J94" s="153" t="s">
        <v>228</v>
      </c>
      <c r="K94" s="153">
        <f>ROWS($J$10:J94)</f>
        <v>85</v>
      </c>
      <c r="L94" s="153" t="str">
        <f t="shared" si="33"/>
        <v/>
      </c>
      <c r="M94" s="153" t="str">
        <f>IFERROR(SMALL($L$10:$L$149,ROWS(L$10:L94)),"")</f>
        <v/>
      </c>
      <c r="O94" s="153" t="s">
        <v>272</v>
      </c>
      <c r="P94" s="153" t="s">
        <v>300</v>
      </c>
      <c r="Q94" s="153" t="s">
        <v>89</v>
      </c>
      <c r="R94" s="153">
        <v>570</v>
      </c>
      <c r="S94" s="153">
        <v>405</v>
      </c>
      <c r="T94" s="153">
        <v>435</v>
      </c>
      <c r="U94" s="153">
        <v>450</v>
      </c>
      <c r="V94" s="153">
        <v>580</v>
      </c>
      <c r="W94" s="153">
        <v>15</v>
      </c>
      <c r="X94" s="153">
        <v>2460</v>
      </c>
      <c r="Y94" s="153">
        <v>2445</v>
      </c>
      <c r="Z94" s="153" t="s">
        <v>228</v>
      </c>
      <c r="AA94" s="153">
        <f>ROWS($J$10:Z94)</f>
        <v>85</v>
      </c>
      <c r="AB94" s="153" t="str">
        <f t="shared" si="34"/>
        <v/>
      </c>
      <c r="AC94" s="153" t="str">
        <f>IFERROR(SMALL($AB$10:$AB$153,ROWS(AB$10:AB94)),"")</f>
        <v/>
      </c>
    </row>
    <row r="95" spans="2:40" hidden="1">
      <c r="D95" s="153" t="s">
        <v>90</v>
      </c>
      <c r="E95" s="153">
        <v>0.23099787685774947</v>
      </c>
      <c r="F95" s="153">
        <v>0.18259023354564755</v>
      </c>
      <c r="G95" s="153">
        <v>0.17197452229299362</v>
      </c>
      <c r="H95" s="153">
        <v>0.17112526539278131</v>
      </c>
      <c r="I95" s="153">
        <v>0.24331210191082803</v>
      </c>
      <c r="J95" s="153" t="s">
        <v>228</v>
      </c>
      <c r="K95" s="153">
        <f>ROWS($J$10:J95)</f>
        <v>86</v>
      </c>
      <c r="L95" s="153" t="str">
        <f t="shared" si="33"/>
        <v/>
      </c>
      <c r="M95" s="153" t="str">
        <f>IFERROR(SMALL($L$10:$L$149,ROWS(L$10:L95)),"")</f>
        <v/>
      </c>
      <c r="Q95" s="153" t="s">
        <v>90</v>
      </c>
      <c r="R95" s="153">
        <v>545</v>
      </c>
      <c r="S95" s="153">
        <v>430</v>
      </c>
      <c r="T95" s="153">
        <v>405</v>
      </c>
      <c r="U95" s="153">
        <v>405</v>
      </c>
      <c r="V95" s="153">
        <v>575</v>
      </c>
      <c r="W95" s="153">
        <v>15</v>
      </c>
      <c r="X95" s="153">
        <v>2370</v>
      </c>
      <c r="Y95" s="153">
        <v>2355</v>
      </c>
      <c r="Z95" s="153" t="s">
        <v>228</v>
      </c>
      <c r="AA95" s="153">
        <f>ROWS($J$10:Z95)</f>
        <v>86</v>
      </c>
      <c r="AB95" s="153" t="str">
        <f t="shared" si="34"/>
        <v/>
      </c>
      <c r="AC95" s="153" t="str">
        <f>IFERROR(SMALL($AB$10:$AB$153,ROWS(AB$10:AB95)),"")</f>
        <v/>
      </c>
    </row>
    <row r="96" spans="2:40" hidden="1">
      <c r="D96" s="153" t="s">
        <v>91</v>
      </c>
      <c r="E96" s="153">
        <v>0.24070597070972588</v>
      </c>
      <c r="F96" s="153">
        <v>0.18024784078107398</v>
      </c>
      <c r="G96" s="153">
        <v>0.17161096507698084</v>
      </c>
      <c r="H96" s="153">
        <v>0.17536612842658655</v>
      </c>
      <c r="I96" s="153">
        <v>0.23206909500563275</v>
      </c>
      <c r="J96" s="153" t="s">
        <v>228</v>
      </c>
      <c r="K96" s="153">
        <f>ROWS($J$10:J96)</f>
        <v>87</v>
      </c>
      <c r="L96" s="153" t="str">
        <f t="shared" si="33"/>
        <v/>
      </c>
      <c r="M96" s="153" t="str">
        <f>IFERROR(SMALL($L$10:$L$149,ROWS(L$10:L96)),"")</f>
        <v/>
      </c>
      <c r="Q96" s="153" t="s">
        <v>91</v>
      </c>
      <c r="R96" s="153">
        <v>640</v>
      </c>
      <c r="S96" s="153">
        <v>480</v>
      </c>
      <c r="T96" s="153">
        <v>455</v>
      </c>
      <c r="U96" s="153">
        <v>465</v>
      </c>
      <c r="V96" s="153">
        <v>620</v>
      </c>
      <c r="W96" s="153">
        <v>35</v>
      </c>
      <c r="X96" s="153">
        <v>2695</v>
      </c>
      <c r="Y96" s="153">
        <v>2665</v>
      </c>
      <c r="Z96" s="153" t="s">
        <v>228</v>
      </c>
      <c r="AA96" s="153">
        <f>ROWS($J$10:Z96)</f>
        <v>87</v>
      </c>
      <c r="AB96" s="153" t="str">
        <f t="shared" si="34"/>
        <v/>
      </c>
      <c r="AC96" s="153" t="str">
        <f>IFERROR(SMALL($AB$10:$AB$153,ROWS(AB$10:AB96)),"")</f>
        <v/>
      </c>
    </row>
    <row r="97" spans="2:29" hidden="1">
      <c r="D97" s="153" t="s">
        <v>92</v>
      </c>
      <c r="E97" s="153">
        <v>0.23635003739715782</v>
      </c>
      <c r="F97" s="153">
        <v>0.17913238593866865</v>
      </c>
      <c r="G97" s="153">
        <v>0.16155572176514585</v>
      </c>
      <c r="H97" s="153">
        <v>0.18548990276738969</v>
      </c>
      <c r="I97" s="153">
        <v>0.23747195213163799</v>
      </c>
      <c r="J97" s="153" t="s">
        <v>228</v>
      </c>
      <c r="K97" s="153">
        <f>ROWS($J$10:J97)</f>
        <v>88</v>
      </c>
      <c r="L97" s="153" t="str">
        <f t="shared" si="33"/>
        <v/>
      </c>
      <c r="M97" s="153" t="str">
        <f>IFERROR(SMALL($L$10:$L$149,ROWS(L$10:L97)),"")</f>
        <v/>
      </c>
      <c r="Q97" s="153" t="s">
        <v>92</v>
      </c>
      <c r="R97" s="153">
        <v>630</v>
      </c>
      <c r="S97" s="153">
        <v>480</v>
      </c>
      <c r="T97" s="153">
        <v>430</v>
      </c>
      <c r="U97" s="153">
        <v>495</v>
      </c>
      <c r="V97" s="153">
        <v>635</v>
      </c>
      <c r="W97" s="153">
        <v>20</v>
      </c>
      <c r="X97" s="153">
        <v>2695</v>
      </c>
      <c r="Y97" s="153">
        <v>2675</v>
      </c>
      <c r="Z97" s="153" t="s">
        <v>228</v>
      </c>
      <c r="AA97" s="153">
        <f>ROWS($J$10:Z97)</f>
        <v>88</v>
      </c>
      <c r="AB97" s="153" t="str">
        <f t="shared" si="34"/>
        <v/>
      </c>
      <c r="AC97" s="153" t="str">
        <f>IFERROR(SMALL($AB$10:$AB$153,ROWS(AB$10:AB97)),"")</f>
        <v/>
      </c>
    </row>
    <row r="98" spans="2:29" hidden="1">
      <c r="D98" s="153" t="s">
        <v>93</v>
      </c>
      <c r="E98" s="153">
        <v>0.26058963063368351</v>
      </c>
      <c r="F98" s="153">
        <v>0.17417824466282616</v>
      </c>
      <c r="G98" s="153">
        <v>0.15587936292782109</v>
      </c>
      <c r="H98" s="153">
        <v>0.17926126736699424</v>
      </c>
      <c r="I98" s="153">
        <v>0.23009149440867502</v>
      </c>
      <c r="J98" s="153" t="s">
        <v>228</v>
      </c>
      <c r="K98" s="153">
        <f>ROWS($J$10:J98)</f>
        <v>89</v>
      </c>
      <c r="L98" s="153" t="str">
        <f t="shared" si="33"/>
        <v/>
      </c>
      <c r="M98" s="153" t="str">
        <f>IFERROR(SMALL($L$10:$L$149,ROWS(L$10:L98)),"")</f>
        <v/>
      </c>
      <c r="Q98" s="153" t="s">
        <v>93</v>
      </c>
      <c r="R98" s="153">
        <v>770</v>
      </c>
      <c r="S98" s="153">
        <v>515</v>
      </c>
      <c r="T98" s="153">
        <v>460</v>
      </c>
      <c r="U98" s="153">
        <v>530</v>
      </c>
      <c r="V98" s="153">
        <v>680</v>
      </c>
      <c r="W98" s="153">
        <v>40</v>
      </c>
      <c r="X98" s="153">
        <v>2990</v>
      </c>
      <c r="Y98" s="153">
        <v>2950</v>
      </c>
      <c r="Z98" s="153" t="s">
        <v>228</v>
      </c>
      <c r="AA98" s="153">
        <f>ROWS($J$10:Z98)</f>
        <v>89</v>
      </c>
      <c r="AB98" s="153" t="str">
        <f t="shared" si="34"/>
        <v/>
      </c>
      <c r="AC98" s="153" t="str">
        <f>IFERROR(SMALL($AB$10:$AB$153,ROWS(AB$10:AB98)),"")</f>
        <v/>
      </c>
    </row>
    <row r="99" spans="2:29" hidden="1">
      <c r="D99" s="153" t="s">
        <v>94</v>
      </c>
      <c r="E99" s="153">
        <v>0.26711906230721777</v>
      </c>
      <c r="F99" s="153">
        <v>0.16995681677976557</v>
      </c>
      <c r="G99" s="153">
        <v>0.16347933374460211</v>
      </c>
      <c r="H99" s="153">
        <v>0.16810610734114745</v>
      </c>
      <c r="I99" s="153">
        <v>0.23133867982726711</v>
      </c>
      <c r="J99" s="153" t="s">
        <v>228</v>
      </c>
      <c r="K99" s="153">
        <f>ROWS($J$10:J99)</f>
        <v>90</v>
      </c>
      <c r="L99" s="153" t="str">
        <f t="shared" si="33"/>
        <v/>
      </c>
      <c r="M99" s="153" t="str">
        <f>IFERROR(SMALL($L$10:$L$149,ROWS(L$10:L99)),"")</f>
        <v/>
      </c>
      <c r="Q99" s="153" t="s">
        <v>94</v>
      </c>
      <c r="R99" s="153">
        <v>865</v>
      </c>
      <c r="S99" s="153">
        <v>550</v>
      </c>
      <c r="T99" s="153">
        <v>530</v>
      </c>
      <c r="U99" s="153">
        <v>545</v>
      </c>
      <c r="V99" s="153">
        <v>750</v>
      </c>
      <c r="W99" s="153">
        <v>60</v>
      </c>
      <c r="X99" s="153">
        <v>3305</v>
      </c>
      <c r="Y99" s="153">
        <v>3240</v>
      </c>
      <c r="Z99" s="153" t="s">
        <v>228</v>
      </c>
      <c r="AA99" s="153">
        <f>ROWS($J$10:Z99)</f>
        <v>90</v>
      </c>
      <c r="AB99" s="153" t="str">
        <f t="shared" si="34"/>
        <v/>
      </c>
      <c r="AC99" s="153" t="str">
        <f>IFERROR(SMALL($AB$10:$AB$153,ROWS(AB$10:AB99)),"")</f>
        <v/>
      </c>
    </row>
    <row r="100" spans="2:29" hidden="1">
      <c r="D100" s="153" t="s">
        <v>95</v>
      </c>
      <c r="E100" s="153">
        <f>R100/$Y100</f>
        <v>0.26951399116347569</v>
      </c>
      <c r="F100" s="153">
        <f t="shared" ref="F100" si="47">S100/$Y100</f>
        <v>0.16642120765832105</v>
      </c>
      <c r="G100" s="153">
        <f t="shared" ref="G100" si="48">T100/$Y100</f>
        <v>0.16494845360824742</v>
      </c>
      <c r="H100" s="153">
        <f t="shared" ref="H100" si="49">U100/$Y100</f>
        <v>0.15905743740795286</v>
      </c>
      <c r="I100" s="153">
        <f t="shared" ref="I100" si="50">V100/$Y100</f>
        <v>0.24005891016200295</v>
      </c>
      <c r="J100" s="153" t="s">
        <v>228</v>
      </c>
      <c r="K100" s="153">
        <f>ROWS($J$10:J100)</f>
        <v>91</v>
      </c>
      <c r="L100" s="153" t="str">
        <f t="shared" si="33"/>
        <v/>
      </c>
      <c r="M100" s="153" t="str">
        <f>IFERROR(SMALL($L$10:$L$149,ROWS(L$10:L100)),"")</f>
        <v/>
      </c>
      <c r="Q100" s="153" t="s">
        <v>95</v>
      </c>
      <c r="R100" s="153">
        <v>915</v>
      </c>
      <c r="S100" s="153">
        <v>565</v>
      </c>
      <c r="T100" s="153">
        <v>560</v>
      </c>
      <c r="U100" s="153">
        <v>540</v>
      </c>
      <c r="V100" s="153">
        <v>815</v>
      </c>
      <c r="W100" s="153">
        <v>35</v>
      </c>
      <c r="X100" s="153">
        <v>3430</v>
      </c>
      <c r="Y100" s="153">
        <v>3395</v>
      </c>
      <c r="Z100" s="153" t="s">
        <v>228</v>
      </c>
      <c r="AA100" s="153">
        <f>ROWS($J$10:Z100)</f>
        <v>91</v>
      </c>
      <c r="AB100" s="153" t="str">
        <f t="shared" si="34"/>
        <v/>
      </c>
      <c r="AC100" s="153" t="str">
        <f>IFERROR(SMALL($AB$10:$AB$153,ROWS(AB$10:AB100)),"")</f>
        <v/>
      </c>
    </row>
    <row r="101" spans="2:29" hidden="1">
      <c r="C101" s="153" t="s">
        <v>277</v>
      </c>
      <c r="D101" s="153" t="s">
        <v>89</v>
      </c>
      <c r="E101" s="153">
        <v>0.12922009006683302</v>
      </c>
      <c r="F101" s="153">
        <v>0.15810458078765455</v>
      </c>
      <c r="G101" s="153">
        <v>0.20511717293405615</v>
      </c>
      <c r="H101" s="153">
        <v>0.24140205949000373</v>
      </c>
      <c r="I101" s="153">
        <v>0.26615609672145252</v>
      </c>
      <c r="J101" s="153" t="s">
        <v>228</v>
      </c>
      <c r="K101" s="153">
        <f>ROWS($J$10:J101)</f>
        <v>92</v>
      </c>
      <c r="L101" s="153" t="str">
        <f t="shared" si="33"/>
        <v/>
      </c>
      <c r="M101" s="153" t="str">
        <f>IFERROR(SMALL($L$10:$L$149,ROWS(L$10:L101)),"")</f>
        <v/>
      </c>
      <c r="P101" s="153" t="s">
        <v>277</v>
      </c>
      <c r="Q101" s="153" t="s">
        <v>89</v>
      </c>
      <c r="R101" s="153">
        <v>4505</v>
      </c>
      <c r="S101" s="153">
        <v>5510</v>
      </c>
      <c r="T101" s="153">
        <v>7150</v>
      </c>
      <c r="U101" s="153">
        <v>8415</v>
      </c>
      <c r="V101" s="153">
        <v>9280</v>
      </c>
      <c r="W101" s="153">
        <v>120</v>
      </c>
      <c r="X101" s="153">
        <v>34980</v>
      </c>
      <c r="Y101" s="153">
        <v>34865</v>
      </c>
      <c r="Z101" s="153" t="s">
        <v>228</v>
      </c>
      <c r="AA101" s="153">
        <f>ROWS($J$10:Z101)</f>
        <v>92</v>
      </c>
      <c r="AB101" s="153" t="str">
        <f t="shared" si="34"/>
        <v/>
      </c>
      <c r="AC101" s="153" t="str">
        <f>IFERROR(SMALL($AB$10:$AB$153,ROWS(AB$10:AB101)),"")</f>
        <v/>
      </c>
    </row>
    <row r="102" spans="2:29" hidden="1">
      <c r="D102" s="153" t="s">
        <v>90</v>
      </c>
      <c r="E102" s="153">
        <v>0.13019696754995042</v>
      </c>
      <c r="F102" s="153">
        <v>0.16344055547683151</v>
      </c>
      <c r="G102" s="153">
        <v>0.20450616409239053</v>
      </c>
      <c r="H102" s="153">
        <v>0.24154739974493411</v>
      </c>
      <c r="I102" s="153">
        <v>0.26030891313589344</v>
      </c>
      <c r="J102" s="153" t="s">
        <v>228</v>
      </c>
      <c r="K102" s="153">
        <f>ROWS($J$10:J102)</f>
        <v>93</v>
      </c>
      <c r="L102" s="153" t="str">
        <f t="shared" si="33"/>
        <v/>
      </c>
      <c r="M102" s="153" t="str">
        <f>IFERROR(SMALL($L$10:$L$149,ROWS(L$10:L102)),"")</f>
        <v/>
      </c>
      <c r="Q102" s="153" t="s">
        <v>90</v>
      </c>
      <c r="R102" s="153">
        <v>4595</v>
      </c>
      <c r="S102" s="153">
        <v>5765</v>
      </c>
      <c r="T102" s="153">
        <v>7215</v>
      </c>
      <c r="U102" s="153">
        <v>8525</v>
      </c>
      <c r="V102" s="153">
        <v>9185</v>
      </c>
      <c r="W102" s="153">
        <v>125</v>
      </c>
      <c r="X102" s="153">
        <v>35410</v>
      </c>
      <c r="Y102" s="153">
        <v>35285</v>
      </c>
      <c r="Z102" s="153" t="s">
        <v>228</v>
      </c>
      <c r="AA102" s="153">
        <f>ROWS($J$10:Z102)</f>
        <v>93</v>
      </c>
      <c r="AB102" s="153" t="str">
        <f t="shared" si="34"/>
        <v/>
      </c>
      <c r="AC102" s="153" t="str">
        <f>IFERROR(SMALL($AB$10:$AB$153,ROWS(AB$10:AB102)),"")</f>
        <v/>
      </c>
    </row>
    <row r="103" spans="2:29" hidden="1">
      <c r="D103" s="153" t="s">
        <v>91</v>
      </c>
      <c r="E103" s="153">
        <v>0.13297902255216243</v>
      </c>
      <c r="F103" s="153">
        <v>0.16472639334120689</v>
      </c>
      <c r="G103" s="153">
        <v>0.20561273269219954</v>
      </c>
      <c r="H103" s="153">
        <v>0.23873797874135314</v>
      </c>
      <c r="I103" s="153">
        <v>0.257943872673078</v>
      </c>
      <c r="J103" s="153" t="s">
        <v>228</v>
      </c>
      <c r="K103" s="153">
        <f>ROWS($J$10:J103)</f>
        <v>94</v>
      </c>
      <c r="L103" s="153" t="str">
        <f t="shared" si="33"/>
        <v/>
      </c>
      <c r="M103" s="153" t="str">
        <f>IFERROR(SMALL($L$10:$L$149,ROWS(L$10:L103)),"")</f>
        <v/>
      </c>
      <c r="Q103" s="153" t="s">
        <v>91</v>
      </c>
      <c r="R103" s="153">
        <v>4730</v>
      </c>
      <c r="S103" s="153">
        <v>5860</v>
      </c>
      <c r="T103" s="153">
        <v>7310</v>
      </c>
      <c r="U103" s="153">
        <v>8490</v>
      </c>
      <c r="V103" s="153">
        <v>9175</v>
      </c>
      <c r="W103" s="153">
        <v>210</v>
      </c>
      <c r="X103" s="153">
        <v>35770</v>
      </c>
      <c r="Y103" s="153">
        <v>35560</v>
      </c>
      <c r="Z103" s="153" t="s">
        <v>228</v>
      </c>
      <c r="AA103" s="153">
        <f>ROWS($J$10:Z103)</f>
        <v>94</v>
      </c>
      <c r="AB103" s="153" t="str">
        <f t="shared" si="34"/>
        <v/>
      </c>
      <c r="AC103" s="153" t="str">
        <f>IFERROR(SMALL($AB$10:$AB$153,ROWS(AB$10:AB103)),"")</f>
        <v/>
      </c>
    </row>
    <row r="104" spans="2:29" hidden="1">
      <c r="D104" s="153" t="s">
        <v>92</v>
      </c>
      <c r="E104" s="153">
        <v>0.13062145648703694</v>
      </c>
      <c r="F104" s="153">
        <v>0.16662079594869819</v>
      </c>
      <c r="G104" s="153">
        <v>0.20545494578081136</v>
      </c>
      <c r="H104" s="153">
        <v>0.23768371222546375</v>
      </c>
      <c r="I104" s="153">
        <v>0.25961908955798974</v>
      </c>
      <c r="J104" s="153" t="s">
        <v>228</v>
      </c>
      <c r="K104" s="153">
        <f>ROWS($J$10:J104)</f>
        <v>95</v>
      </c>
      <c r="L104" s="153" t="str">
        <f t="shared" si="33"/>
        <v/>
      </c>
      <c r="M104" s="153" t="str">
        <f>IFERROR(SMALL($L$10:$L$149,ROWS(L$10:L104)),"")</f>
        <v/>
      </c>
      <c r="Q104" s="153" t="s">
        <v>92</v>
      </c>
      <c r="R104" s="153">
        <v>4745</v>
      </c>
      <c r="S104" s="153">
        <v>6055</v>
      </c>
      <c r="T104" s="153">
        <v>7465</v>
      </c>
      <c r="U104" s="153">
        <v>8635</v>
      </c>
      <c r="V104" s="153">
        <v>9435</v>
      </c>
      <c r="W104" s="153">
        <v>135</v>
      </c>
      <c r="X104" s="153">
        <v>36470</v>
      </c>
      <c r="Y104" s="153">
        <v>36335</v>
      </c>
      <c r="Z104" s="153" t="s">
        <v>228</v>
      </c>
      <c r="AA104" s="153">
        <f>ROWS($J$10:Z104)</f>
        <v>95</v>
      </c>
      <c r="AB104" s="153" t="str">
        <f t="shared" si="34"/>
        <v/>
      </c>
      <c r="AC104" s="153" t="str">
        <f>IFERROR(SMALL($AB$10:$AB$153,ROWS(AB$10:AB104)),"")</f>
        <v/>
      </c>
    </row>
    <row r="105" spans="2:29" hidden="1">
      <c r="D105" s="153" t="s">
        <v>93</v>
      </c>
      <c r="E105" s="153">
        <v>0.14455959936798693</v>
      </c>
      <c r="F105" s="153">
        <v>0.16951875954045151</v>
      </c>
      <c r="G105" s="153">
        <v>0.19862885300340108</v>
      </c>
      <c r="H105" s="153">
        <v>0.22907795720521679</v>
      </c>
      <c r="I105" s="153">
        <v>0.25821483088294367</v>
      </c>
      <c r="J105" s="153" t="s">
        <v>228</v>
      </c>
      <c r="K105" s="153">
        <f>ROWS($J$10:J105)</f>
        <v>96</v>
      </c>
      <c r="L105" s="153" t="str">
        <f t="shared" si="33"/>
        <v/>
      </c>
      <c r="M105" s="153" t="str">
        <f>IFERROR(SMALL($L$10:$L$149,ROWS(L$10:L105)),"")</f>
        <v/>
      </c>
      <c r="Q105" s="153" t="s">
        <v>93</v>
      </c>
      <c r="R105" s="153">
        <v>5400</v>
      </c>
      <c r="S105" s="153">
        <v>6330</v>
      </c>
      <c r="T105" s="153">
        <v>7415</v>
      </c>
      <c r="U105" s="153">
        <v>8555</v>
      </c>
      <c r="V105" s="153">
        <v>9640</v>
      </c>
      <c r="W105" s="153">
        <v>160</v>
      </c>
      <c r="X105" s="153">
        <v>37500</v>
      </c>
      <c r="Y105" s="153">
        <v>37340</v>
      </c>
      <c r="Z105" s="153" t="s">
        <v>228</v>
      </c>
      <c r="AA105" s="153">
        <f>ROWS($J$10:Z105)</f>
        <v>96</v>
      </c>
      <c r="AB105" s="153" t="str">
        <f t="shared" si="34"/>
        <v/>
      </c>
      <c r="AC105" s="153" t="str">
        <f>IFERROR(SMALL($AB$10:$AB$153,ROWS(AB$10:AB105)),"")</f>
        <v/>
      </c>
    </row>
    <row r="106" spans="2:29" hidden="1">
      <c r="D106" s="153" t="s">
        <v>94</v>
      </c>
      <c r="E106" s="153">
        <v>0.14871862966405525</v>
      </c>
      <c r="F106" s="153">
        <v>0.1681582791129996</v>
      </c>
      <c r="G106" s="153">
        <v>0.19806134643473641</v>
      </c>
      <c r="H106" s="153">
        <v>0.23067321736821139</v>
      </c>
      <c r="I106" s="153">
        <v>0.25438852741999735</v>
      </c>
      <c r="J106" s="153" t="s">
        <v>228</v>
      </c>
      <c r="K106" s="153">
        <f>ROWS($J$10:J106)</f>
        <v>97</v>
      </c>
      <c r="L106" s="153" t="str">
        <f t="shared" si="33"/>
        <v/>
      </c>
      <c r="M106" s="153" t="str">
        <f>IFERROR(SMALL($L$10:$L$149,ROWS(L$10:L106)),"")</f>
        <v/>
      </c>
      <c r="Q106" s="153" t="s">
        <v>94</v>
      </c>
      <c r="R106" s="153">
        <v>5600</v>
      </c>
      <c r="S106" s="153">
        <v>6330</v>
      </c>
      <c r="T106" s="153">
        <v>7460</v>
      </c>
      <c r="U106" s="153">
        <v>8685</v>
      </c>
      <c r="V106" s="153">
        <v>9580</v>
      </c>
      <c r="W106" s="153">
        <v>320</v>
      </c>
      <c r="X106" s="153">
        <v>37975</v>
      </c>
      <c r="Y106" s="153">
        <v>37655</v>
      </c>
      <c r="Z106" s="153" t="s">
        <v>228</v>
      </c>
      <c r="AA106" s="153">
        <f>ROWS($J$10:Z106)</f>
        <v>97</v>
      </c>
      <c r="AB106" s="153" t="str">
        <f t="shared" si="34"/>
        <v/>
      </c>
      <c r="AC106" s="153" t="str">
        <f>IFERROR(SMALL($AB$10:$AB$153,ROWS(AB$10:AB106)),"")</f>
        <v/>
      </c>
    </row>
    <row r="107" spans="2:29" hidden="1">
      <c r="D107" s="153" t="s">
        <v>95</v>
      </c>
      <c r="E107" s="153">
        <f>R107/$Y107</f>
        <v>0.15490116982654295</v>
      </c>
      <c r="F107" s="153">
        <f t="shared" ref="F107" si="51">S107/$Y107</f>
        <v>0.16444803011967191</v>
      </c>
      <c r="G107" s="153">
        <f t="shared" ref="G107" si="52">T107/$Y107</f>
        <v>0.19698803280892832</v>
      </c>
      <c r="H107" s="153">
        <f t="shared" ref="H107" si="53">U107/$Y107</f>
        <v>0.23154497781363453</v>
      </c>
      <c r="I107" s="153">
        <f t="shared" ref="I107" si="54">V107/$Y107</f>
        <v>0.25198332661019229</v>
      </c>
      <c r="J107" s="153" t="s">
        <v>228</v>
      </c>
      <c r="K107" s="153">
        <f>ROWS($J$10:J107)</f>
        <v>98</v>
      </c>
      <c r="L107" s="153" t="str">
        <f t="shared" si="33"/>
        <v/>
      </c>
      <c r="M107" s="153" t="str">
        <f>IFERROR(SMALL($L$10:$L$149,ROWS(L$10:L107)),"")</f>
        <v/>
      </c>
      <c r="Q107" s="153" t="s">
        <v>95</v>
      </c>
      <c r="R107" s="153">
        <v>5760</v>
      </c>
      <c r="S107" s="153">
        <v>6115</v>
      </c>
      <c r="T107" s="153">
        <v>7325</v>
      </c>
      <c r="U107" s="153">
        <v>8610</v>
      </c>
      <c r="V107" s="153">
        <v>9370</v>
      </c>
      <c r="W107" s="153">
        <v>365</v>
      </c>
      <c r="X107" s="153">
        <v>37550</v>
      </c>
      <c r="Y107" s="153">
        <v>37185</v>
      </c>
      <c r="Z107" s="153" t="s">
        <v>228</v>
      </c>
      <c r="AA107" s="153">
        <f>ROWS($J$10:Z107)</f>
        <v>98</v>
      </c>
      <c r="AB107" s="153" t="str">
        <f t="shared" si="34"/>
        <v/>
      </c>
      <c r="AC107" s="153" t="str">
        <f>IFERROR(SMALL($AB$10:$AB$153,ROWS(AB$10:AB107)),"")</f>
        <v/>
      </c>
    </row>
    <row r="108" spans="2:29" hidden="1">
      <c r="B108" s="153" t="s">
        <v>301</v>
      </c>
      <c r="C108" s="153" t="s">
        <v>303</v>
      </c>
      <c r="D108" s="153" t="s">
        <v>89</v>
      </c>
      <c r="E108" s="153">
        <v>0.13990147783251231</v>
      </c>
      <c r="F108" s="153">
        <v>0.16527093596059114</v>
      </c>
      <c r="G108" s="153">
        <v>0.19630541871921181</v>
      </c>
      <c r="H108" s="153">
        <v>0.24064039408866994</v>
      </c>
      <c r="I108" s="153">
        <v>0.2578817733990148</v>
      </c>
      <c r="J108" s="153" t="s">
        <v>228</v>
      </c>
      <c r="K108" s="153">
        <f>ROWS($J$10:J108)</f>
        <v>99</v>
      </c>
      <c r="L108" s="153" t="str">
        <f t="shared" si="33"/>
        <v/>
      </c>
      <c r="M108" s="153" t="str">
        <f>IFERROR(SMALL($L$10:$L$149,ROWS(L$10:L108)),"")</f>
        <v/>
      </c>
      <c r="O108" s="153" t="s">
        <v>301</v>
      </c>
      <c r="P108" s="153" t="s">
        <v>303</v>
      </c>
      <c r="Q108" s="153" t="s">
        <v>89</v>
      </c>
      <c r="R108" s="153">
        <v>570</v>
      </c>
      <c r="S108" s="153">
        <v>670</v>
      </c>
      <c r="T108" s="153">
        <v>795</v>
      </c>
      <c r="U108" s="153">
        <v>975</v>
      </c>
      <c r="V108" s="153">
        <v>1045</v>
      </c>
      <c r="W108" s="153">
        <v>5</v>
      </c>
      <c r="X108" s="153">
        <v>4065</v>
      </c>
      <c r="Y108" s="153">
        <v>4060</v>
      </c>
      <c r="Z108" s="153" t="s">
        <v>228</v>
      </c>
      <c r="AA108" s="153">
        <f>ROWS($J$10:Z108)</f>
        <v>99</v>
      </c>
      <c r="AB108" s="153" t="str">
        <f t="shared" si="34"/>
        <v/>
      </c>
      <c r="AC108" s="153" t="str">
        <f>IFERROR(SMALL($AB$10:$AB$153,ROWS(AB$10:AB108)),"")</f>
        <v/>
      </c>
    </row>
    <row r="109" spans="2:29" hidden="1">
      <c r="D109" s="153" t="s">
        <v>90</v>
      </c>
      <c r="E109" s="153">
        <v>0.14418710263396911</v>
      </c>
      <c r="F109" s="153">
        <v>0.17098092643051771</v>
      </c>
      <c r="G109" s="153">
        <v>0.20367847411444143</v>
      </c>
      <c r="H109" s="153">
        <v>0.23365122615803816</v>
      </c>
      <c r="I109" s="153">
        <v>0.2475022706630336</v>
      </c>
      <c r="J109" s="153" t="s">
        <v>228</v>
      </c>
      <c r="K109" s="153">
        <f>ROWS($J$10:J109)</f>
        <v>100</v>
      </c>
      <c r="L109" s="153" t="str">
        <f t="shared" si="33"/>
        <v/>
      </c>
      <c r="M109" s="153" t="str">
        <f>IFERROR(SMALL($L$10:$L$149,ROWS(L$10:L109)),"")</f>
        <v/>
      </c>
      <c r="Q109" s="153" t="s">
        <v>90</v>
      </c>
      <c r="R109" s="153">
        <v>635</v>
      </c>
      <c r="S109" s="153">
        <v>755</v>
      </c>
      <c r="T109" s="153">
        <v>895</v>
      </c>
      <c r="U109" s="153">
        <v>1030</v>
      </c>
      <c r="V109" s="153">
        <v>1090</v>
      </c>
      <c r="W109" s="153">
        <v>20</v>
      </c>
      <c r="X109" s="153">
        <v>4425</v>
      </c>
      <c r="Y109" s="153">
        <v>4405</v>
      </c>
      <c r="Z109" s="153" t="s">
        <v>228</v>
      </c>
      <c r="AA109" s="153">
        <f>ROWS($J$10:Z109)</f>
        <v>100</v>
      </c>
      <c r="AB109" s="153" t="str">
        <f t="shared" si="34"/>
        <v/>
      </c>
      <c r="AC109" s="153" t="str">
        <f>IFERROR(SMALL($AB$10:$AB$153,ROWS(AB$10:AB109)),"")</f>
        <v/>
      </c>
    </row>
    <row r="110" spans="2:29" hidden="1">
      <c r="D110" s="153" t="s">
        <v>91</v>
      </c>
      <c r="E110" s="153">
        <v>0.15233972376829519</v>
      </c>
      <c r="F110" s="153">
        <v>0.16408987837559266</v>
      </c>
      <c r="G110" s="153">
        <v>0.20861678004535147</v>
      </c>
      <c r="H110" s="153">
        <v>0.22840651412079985</v>
      </c>
      <c r="I110" s="153">
        <v>0.24654710368996083</v>
      </c>
      <c r="J110" s="153" t="s">
        <v>228</v>
      </c>
      <c r="K110" s="153">
        <f>ROWS($J$10:J110)</f>
        <v>101</v>
      </c>
      <c r="L110" s="153" t="str">
        <f t="shared" si="33"/>
        <v/>
      </c>
      <c r="M110" s="153" t="str">
        <f>IFERROR(SMALL($L$10:$L$149,ROWS(L$10:L110)),"")</f>
        <v/>
      </c>
      <c r="Q110" s="153" t="s">
        <v>91</v>
      </c>
      <c r="R110" s="153">
        <v>740</v>
      </c>
      <c r="S110" s="153">
        <v>795</v>
      </c>
      <c r="T110" s="153">
        <v>1010</v>
      </c>
      <c r="U110" s="153">
        <v>1110</v>
      </c>
      <c r="V110" s="153">
        <v>1195</v>
      </c>
      <c r="W110" s="153">
        <v>25</v>
      </c>
      <c r="X110" s="153">
        <v>4875</v>
      </c>
      <c r="Y110" s="153">
        <v>4850</v>
      </c>
      <c r="Z110" s="153" t="s">
        <v>228</v>
      </c>
      <c r="AA110" s="153">
        <f>ROWS($J$10:Z110)</f>
        <v>101</v>
      </c>
      <c r="AB110" s="153" t="str">
        <f t="shared" si="34"/>
        <v/>
      </c>
      <c r="AC110" s="153" t="str">
        <f>IFERROR(SMALL($AB$10:$AB$153,ROWS(AB$10:AB110)),"")</f>
        <v/>
      </c>
    </row>
    <row r="111" spans="2:29" hidden="1">
      <c r="D111" s="153" t="s">
        <v>92</v>
      </c>
      <c r="E111" s="153">
        <v>0.13741785852338617</v>
      </c>
      <c r="F111" s="153">
        <v>0.17877850792423658</v>
      </c>
      <c r="G111" s="153">
        <v>0.19578662543486663</v>
      </c>
      <c r="H111" s="153">
        <v>0.24313877077696172</v>
      </c>
      <c r="I111" s="153">
        <v>0.24487823734054889</v>
      </c>
      <c r="J111" s="153" t="s">
        <v>228</v>
      </c>
      <c r="K111" s="153">
        <f>ROWS($J$10:J111)</f>
        <v>102</v>
      </c>
      <c r="L111" s="153" t="str">
        <f t="shared" si="33"/>
        <v/>
      </c>
      <c r="M111" s="153" t="str">
        <f>IFERROR(SMALL($L$10:$L$149,ROWS(L$10:L111)),"")</f>
        <v/>
      </c>
      <c r="Q111" s="153" t="s">
        <v>92</v>
      </c>
      <c r="R111" s="153">
        <v>710</v>
      </c>
      <c r="S111" s="153">
        <v>925</v>
      </c>
      <c r="T111" s="153">
        <v>1015</v>
      </c>
      <c r="U111" s="153">
        <v>1260</v>
      </c>
      <c r="V111" s="153">
        <v>1265</v>
      </c>
      <c r="W111" s="153">
        <v>20</v>
      </c>
      <c r="X111" s="153">
        <v>5195</v>
      </c>
      <c r="Y111" s="153">
        <v>5175</v>
      </c>
      <c r="Z111" s="153" t="s">
        <v>228</v>
      </c>
      <c r="AA111" s="153">
        <f>ROWS($J$10:Z111)</f>
        <v>102</v>
      </c>
      <c r="AB111" s="153" t="str">
        <f t="shared" si="34"/>
        <v/>
      </c>
      <c r="AC111" s="153" t="str">
        <f>IFERROR(SMALL($AB$10:$AB$153,ROWS(AB$10:AB111)),"")</f>
        <v/>
      </c>
    </row>
    <row r="112" spans="2:29" hidden="1">
      <c r="D112" s="153" t="s">
        <v>93</v>
      </c>
      <c r="E112" s="153">
        <v>0.16766361717100633</v>
      </c>
      <c r="F112" s="153">
        <v>0.17628430682617874</v>
      </c>
      <c r="G112" s="153">
        <v>0.19299788881069668</v>
      </c>
      <c r="H112" s="153">
        <v>0.22044334975369459</v>
      </c>
      <c r="I112" s="153">
        <v>0.24261083743842365</v>
      </c>
      <c r="J112" s="153" t="s">
        <v>228</v>
      </c>
      <c r="K112" s="153">
        <f>ROWS($J$10:J112)</f>
        <v>103</v>
      </c>
      <c r="L112" s="153" t="str">
        <f t="shared" si="33"/>
        <v/>
      </c>
      <c r="M112" s="153" t="str">
        <f>IFERROR(SMALL($L$10:$L$149,ROWS(L$10:L112)),"")</f>
        <v/>
      </c>
      <c r="Q112" s="153" t="s">
        <v>93</v>
      </c>
      <c r="R112" s="153">
        <v>955</v>
      </c>
      <c r="S112" s="153">
        <v>1000</v>
      </c>
      <c r="T112" s="153">
        <v>1095</v>
      </c>
      <c r="U112" s="153">
        <v>1255</v>
      </c>
      <c r="V112" s="153">
        <v>1380</v>
      </c>
      <c r="W112" s="153">
        <v>20</v>
      </c>
      <c r="X112" s="153">
        <v>5705</v>
      </c>
      <c r="Y112" s="153">
        <v>5685</v>
      </c>
      <c r="Z112" s="153" t="s">
        <v>228</v>
      </c>
      <c r="AA112" s="153">
        <f>ROWS($J$10:Z112)</f>
        <v>103</v>
      </c>
      <c r="AB112" s="153" t="str">
        <f t="shared" si="34"/>
        <v/>
      </c>
      <c r="AC112" s="153" t="str">
        <f>IFERROR(SMALL($AB$10:$AB$153,ROWS(AB$10:AB112)),"")</f>
        <v/>
      </c>
    </row>
    <row r="113" spans="2:29" hidden="1">
      <c r="D113" s="153" t="s">
        <v>94</v>
      </c>
      <c r="E113" s="153">
        <v>0.15977064931039828</v>
      </c>
      <c r="F113" s="153">
        <v>0.18193088485975514</v>
      </c>
      <c r="G113" s="153">
        <v>0.2039361537269487</v>
      </c>
      <c r="H113" s="153">
        <v>0.21772818843948552</v>
      </c>
      <c r="I113" s="153">
        <v>0.23663412366341235</v>
      </c>
      <c r="J113" s="153" t="s">
        <v>228</v>
      </c>
      <c r="K113" s="153">
        <f>ROWS($J$10:J113)</f>
        <v>104</v>
      </c>
      <c r="L113" s="153" t="str">
        <f t="shared" si="33"/>
        <v/>
      </c>
      <c r="M113" s="153" t="str">
        <f>IFERROR(SMALL($L$10:$L$149,ROWS(L$10:L113)),"")</f>
        <v/>
      </c>
      <c r="Q113" s="153" t="s">
        <v>94</v>
      </c>
      <c r="R113" s="153">
        <v>1030</v>
      </c>
      <c r="S113" s="153">
        <v>1175</v>
      </c>
      <c r="T113" s="153">
        <v>1315</v>
      </c>
      <c r="U113" s="153">
        <v>1405</v>
      </c>
      <c r="V113" s="153">
        <v>1525</v>
      </c>
      <c r="W113" s="153">
        <v>35</v>
      </c>
      <c r="X113" s="153">
        <v>6485</v>
      </c>
      <c r="Y113" s="153">
        <v>6455</v>
      </c>
      <c r="Z113" s="153" t="s">
        <v>228</v>
      </c>
      <c r="AA113" s="153">
        <f>ROWS($J$10:Z113)</f>
        <v>104</v>
      </c>
      <c r="AB113" s="153" t="str">
        <f t="shared" si="34"/>
        <v/>
      </c>
      <c r="AC113" s="153" t="str">
        <f>IFERROR(SMALL($AB$10:$AB$153,ROWS(AB$10:AB113)),"")</f>
        <v/>
      </c>
    </row>
    <row r="114" spans="2:29" hidden="1">
      <c r="D114" s="153" t="s">
        <v>95</v>
      </c>
      <c r="E114" s="153">
        <f>R114/$Y114</f>
        <v>0.17268786127167629</v>
      </c>
      <c r="F114" s="153">
        <f t="shared" ref="F114" si="55">S114/$Y114</f>
        <v>0.16546242774566475</v>
      </c>
      <c r="G114" s="153">
        <f t="shared" ref="G114" si="56">T114/$Y114</f>
        <v>0.20158959537572255</v>
      </c>
      <c r="H114" s="153">
        <f t="shared" ref="H114" si="57">U114/$Y114</f>
        <v>0.22760115606936415</v>
      </c>
      <c r="I114" s="153">
        <f t="shared" ref="I114" si="58">V114/$Y114</f>
        <v>0.2319364161849711</v>
      </c>
      <c r="J114" s="153" t="s">
        <v>228</v>
      </c>
      <c r="K114" s="153">
        <f>ROWS($J$10:J114)</f>
        <v>105</v>
      </c>
      <c r="L114" s="153" t="str">
        <f t="shared" si="33"/>
        <v/>
      </c>
      <c r="M114" s="153" t="str">
        <f>IFERROR(SMALL($L$10:$L$149,ROWS(L$10:L114)),"")</f>
        <v/>
      </c>
      <c r="Q114" s="153" t="s">
        <v>95</v>
      </c>
      <c r="R114" s="153">
        <v>1195</v>
      </c>
      <c r="S114" s="153">
        <v>1145</v>
      </c>
      <c r="T114" s="153">
        <v>1395</v>
      </c>
      <c r="U114" s="153">
        <v>1575</v>
      </c>
      <c r="V114" s="153">
        <v>1605</v>
      </c>
      <c r="W114" s="153">
        <v>35</v>
      </c>
      <c r="X114" s="153">
        <v>6955</v>
      </c>
      <c r="Y114" s="153">
        <v>6920</v>
      </c>
      <c r="Z114" s="153" t="s">
        <v>228</v>
      </c>
      <c r="AA114" s="153">
        <f>ROWS($J$10:Z114)</f>
        <v>105</v>
      </c>
      <c r="AB114" s="153" t="str">
        <f t="shared" si="34"/>
        <v/>
      </c>
      <c r="AC114" s="153" t="str">
        <f>IFERROR(SMALL($AB$10:$AB$153,ROWS(AB$10:AB114)),"")</f>
        <v/>
      </c>
    </row>
    <row r="115" spans="2:29" hidden="1">
      <c r="C115" s="153" t="s">
        <v>306</v>
      </c>
      <c r="D115" s="153" t="s">
        <v>89</v>
      </c>
      <c r="E115" s="153">
        <v>0.13598929686338634</v>
      </c>
      <c r="F115" s="153">
        <v>0.15807938159655122</v>
      </c>
      <c r="G115" s="153">
        <v>0.20386502155492789</v>
      </c>
      <c r="H115" s="153">
        <v>0.23713393786234577</v>
      </c>
      <c r="I115" s="153">
        <v>0.26493236212278876</v>
      </c>
      <c r="J115" s="153" t="s">
        <v>228</v>
      </c>
      <c r="K115" s="153">
        <f>ROWS($J$10:J115)</f>
        <v>106</v>
      </c>
      <c r="L115" s="153" t="str">
        <f t="shared" si="33"/>
        <v/>
      </c>
      <c r="M115" s="153" t="str">
        <f>IFERROR(SMALL($L$10:$L$149,ROWS(L$10:L115)),"")</f>
        <v/>
      </c>
      <c r="P115" s="153" t="s">
        <v>306</v>
      </c>
      <c r="Q115" s="153" t="s">
        <v>89</v>
      </c>
      <c r="R115" s="153">
        <v>4575</v>
      </c>
      <c r="S115" s="153">
        <v>5315</v>
      </c>
      <c r="T115" s="153">
        <v>6855</v>
      </c>
      <c r="U115" s="153">
        <v>7975</v>
      </c>
      <c r="V115" s="153">
        <v>8910</v>
      </c>
      <c r="W115" s="153">
        <v>135</v>
      </c>
      <c r="X115" s="153">
        <v>33770</v>
      </c>
      <c r="Y115" s="153">
        <v>33635</v>
      </c>
      <c r="Z115" s="153" t="s">
        <v>228</v>
      </c>
      <c r="AA115" s="153">
        <f>ROWS($J$10:Z115)</f>
        <v>106</v>
      </c>
      <c r="AB115" s="153" t="str">
        <f t="shared" si="34"/>
        <v/>
      </c>
      <c r="AC115" s="153" t="str">
        <f>IFERROR(SMALL($AB$10:$AB$153,ROWS(AB$10:AB115)),"")</f>
        <v/>
      </c>
    </row>
    <row r="116" spans="2:29" hidden="1">
      <c r="D116" s="153" t="s">
        <v>90</v>
      </c>
      <c r="E116" s="153">
        <v>0.13583625870173141</v>
      </c>
      <c r="F116" s="153">
        <v>0.16427678943297436</v>
      </c>
      <c r="G116" s="153">
        <v>0.20262390670553937</v>
      </c>
      <c r="H116" s="153">
        <v>0.23728208484560004</v>
      </c>
      <c r="I116" s="153">
        <v>0.2599809603141548</v>
      </c>
      <c r="J116" s="153" t="s">
        <v>228</v>
      </c>
      <c r="K116" s="153">
        <f>ROWS($J$10:J116)</f>
        <v>107</v>
      </c>
      <c r="L116" s="153" t="str">
        <f t="shared" si="33"/>
        <v/>
      </c>
      <c r="M116" s="153" t="str">
        <f>IFERROR(SMALL($L$10:$L$149,ROWS(L$10:L116)),"")</f>
        <v/>
      </c>
      <c r="Q116" s="153" t="s">
        <v>90</v>
      </c>
      <c r="R116" s="153">
        <v>4565</v>
      </c>
      <c r="S116" s="153">
        <v>5520</v>
      </c>
      <c r="T116" s="153">
        <v>6810</v>
      </c>
      <c r="U116" s="153">
        <v>7975</v>
      </c>
      <c r="V116" s="153">
        <v>8740</v>
      </c>
      <c r="W116" s="153">
        <v>145</v>
      </c>
      <c r="X116" s="153">
        <v>33760</v>
      </c>
      <c r="Y116" s="153">
        <v>33615</v>
      </c>
      <c r="Z116" s="153" t="s">
        <v>228</v>
      </c>
      <c r="AA116" s="153">
        <f>ROWS($J$10:Z116)</f>
        <v>107</v>
      </c>
      <c r="AB116" s="153" t="str">
        <f t="shared" si="34"/>
        <v/>
      </c>
      <c r="AC116" s="153" t="str">
        <f>IFERROR(SMALL($AB$10:$AB$153,ROWS(AB$10:AB116)),"")</f>
        <v/>
      </c>
    </row>
    <row r="117" spans="2:29" hidden="1">
      <c r="D117" s="153" t="s">
        <v>91</v>
      </c>
      <c r="E117" s="153">
        <v>0.13907147509918871</v>
      </c>
      <c r="F117" s="153">
        <v>0.16619292947237521</v>
      </c>
      <c r="G117" s="153">
        <v>0.2022561733878131</v>
      </c>
      <c r="H117" s="153">
        <v>0.23521051696571327</v>
      </c>
      <c r="I117" s="153">
        <v>0.25726890507490968</v>
      </c>
      <c r="J117" s="153" t="s">
        <v>228</v>
      </c>
      <c r="K117" s="153">
        <f>ROWS($J$10:J117)</f>
        <v>108</v>
      </c>
      <c r="L117" s="153" t="str">
        <f t="shared" si="33"/>
        <v/>
      </c>
      <c r="M117" s="153" t="str">
        <f>IFERROR(SMALL($L$10:$L$149,ROWS(L$10:L117)),"")</f>
        <v/>
      </c>
      <c r="Q117" s="153" t="s">
        <v>91</v>
      </c>
      <c r="R117" s="153">
        <v>4695</v>
      </c>
      <c r="S117" s="153">
        <v>5615</v>
      </c>
      <c r="T117" s="153">
        <v>6830</v>
      </c>
      <c r="U117" s="153">
        <v>7945</v>
      </c>
      <c r="V117" s="153">
        <v>8690</v>
      </c>
      <c r="W117" s="153">
        <v>260</v>
      </c>
      <c r="X117" s="153">
        <v>34035</v>
      </c>
      <c r="Y117" s="153">
        <v>33775</v>
      </c>
      <c r="Z117" s="153" t="s">
        <v>228</v>
      </c>
      <c r="AA117" s="153">
        <f>ROWS($J$10:Z117)</f>
        <v>108</v>
      </c>
      <c r="AB117" s="153" t="str">
        <f t="shared" si="34"/>
        <v/>
      </c>
      <c r="AC117" s="153" t="str">
        <f>IFERROR(SMALL($AB$10:$AB$153,ROWS(AB$10:AB117)),"")</f>
        <v/>
      </c>
    </row>
    <row r="118" spans="2:29" hidden="1">
      <c r="D118" s="153" t="s">
        <v>92</v>
      </c>
      <c r="E118" s="153">
        <v>0.13881342564192445</v>
      </c>
      <c r="F118" s="153">
        <v>0.16621388718488009</v>
      </c>
      <c r="G118" s="153">
        <v>0.20328338153243947</v>
      </c>
      <c r="H118" s="153">
        <v>0.23196915257207956</v>
      </c>
      <c r="I118" s="153">
        <v>0.25972015306867641</v>
      </c>
      <c r="J118" s="153" t="s">
        <v>228</v>
      </c>
      <c r="K118" s="153">
        <f>ROWS($J$10:J118)</f>
        <v>109</v>
      </c>
      <c r="L118" s="153" t="str">
        <f t="shared" si="33"/>
        <v/>
      </c>
      <c r="M118" s="153" t="str">
        <f>IFERROR(SMALL($L$10:$L$149,ROWS(L$10:L118)),"")</f>
        <v/>
      </c>
      <c r="Q118" s="153" t="s">
        <v>92</v>
      </c>
      <c r="R118" s="153">
        <v>4750</v>
      </c>
      <c r="S118" s="153">
        <v>5690</v>
      </c>
      <c r="T118" s="153">
        <v>6960</v>
      </c>
      <c r="U118" s="153">
        <v>7940</v>
      </c>
      <c r="V118" s="153">
        <v>8890</v>
      </c>
      <c r="W118" s="153">
        <v>165</v>
      </c>
      <c r="X118" s="153">
        <v>34400</v>
      </c>
      <c r="Y118" s="153">
        <v>34235</v>
      </c>
      <c r="Z118" s="153" t="s">
        <v>228</v>
      </c>
      <c r="AA118" s="153">
        <f>ROWS($J$10:Z118)</f>
        <v>109</v>
      </c>
      <c r="AB118" s="153" t="str">
        <f t="shared" si="34"/>
        <v/>
      </c>
      <c r="AC118" s="153" t="str">
        <f>IFERROR(SMALL($AB$10:$AB$153,ROWS(AB$10:AB118)),"")</f>
        <v/>
      </c>
    </row>
    <row r="119" spans="2:29" hidden="1">
      <c r="D119" s="153" t="s">
        <v>93</v>
      </c>
      <c r="E119" s="153">
        <v>0.15095091675207836</v>
      </c>
      <c r="F119" s="153">
        <v>0.16948525224917435</v>
      </c>
      <c r="G119" s="153">
        <v>0.1957920510192461</v>
      </c>
      <c r="H119" s="153">
        <v>0.22594237558364652</v>
      </c>
      <c r="I119" s="153">
        <v>0.25782940439585467</v>
      </c>
      <c r="J119" s="153" t="s">
        <v>228</v>
      </c>
      <c r="K119" s="153">
        <f>ROWS($J$10:J119)</f>
        <v>110</v>
      </c>
      <c r="L119" s="153" t="str">
        <f t="shared" si="33"/>
        <v/>
      </c>
      <c r="M119" s="153" t="str">
        <f>IFERROR(SMALL($L$10:$L$149,ROWS(L$10:L119)),"")</f>
        <v/>
      </c>
      <c r="Q119" s="153" t="s">
        <v>93</v>
      </c>
      <c r="R119" s="153">
        <v>5300</v>
      </c>
      <c r="S119" s="153">
        <v>5955</v>
      </c>
      <c r="T119" s="153">
        <v>6875</v>
      </c>
      <c r="U119" s="153">
        <v>7935</v>
      </c>
      <c r="V119" s="153">
        <v>9055</v>
      </c>
      <c r="W119" s="153">
        <v>325</v>
      </c>
      <c r="X119" s="153">
        <v>35450</v>
      </c>
      <c r="Y119" s="153">
        <v>35125</v>
      </c>
      <c r="Z119" s="153" t="s">
        <v>228</v>
      </c>
      <c r="AA119" s="153">
        <f>ROWS($J$10:Z119)</f>
        <v>110</v>
      </c>
      <c r="AB119" s="153" t="str">
        <f t="shared" si="34"/>
        <v/>
      </c>
      <c r="AC119" s="153" t="str">
        <f>IFERROR(SMALL($AB$10:$AB$153,ROWS(AB$10:AB119)),"")</f>
        <v/>
      </c>
    </row>
    <row r="120" spans="2:29" hidden="1">
      <c r="D120" s="153" t="s">
        <v>94</v>
      </c>
      <c r="E120" s="153">
        <v>0.15824289109704762</v>
      </c>
      <c r="F120" s="153">
        <v>0.16591735631854757</v>
      </c>
      <c r="G120" s="153">
        <v>0.1936657025858366</v>
      </c>
      <c r="H120" s="153">
        <v>0.22714126170499127</v>
      </c>
      <c r="I120" s="153">
        <v>0.25503278829357695</v>
      </c>
      <c r="J120" s="153" t="s">
        <v>228</v>
      </c>
      <c r="K120" s="153">
        <f>ROWS($J$10:J120)</f>
        <v>111</v>
      </c>
      <c r="L120" s="153" t="str">
        <f t="shared" si="33"/>
        <v/>
      </c>
      <c r="M120" s="153" t="str">
        <f>IFERROR(SMALL($L$10:$L$149,ROWS(L$10:L120)),"")</f>
        <v/>
      </c>
      <c r="Q120" s="153" t="s">
        <v>94</v>
      </c>
      <c r="R120" s="153">
        <v>5525</v>
      </c>
      <c r="S120" s="153">
        <v>5795</v>
      </c>
      <c r="T120" s="153">
        <v>6765</v>
      </c>
      <c r="U120" s="153">
        <v>7930</v>
      </c>
      <c r="V120" s="153">
        <v>8905</v>
      </c>
      <c r="W120" s="153">
        <v>45</v>
      </c>
      <c r="X120" s="153">
        <v>34965</v>
      </c>
      <c r="Y120" s="153">
        <v>34920</v>
      </c>
      <c r="Z120" s="153" t="s">
        <v>228</v>
      </c>
      <c r="AA120" s="153">
        <f>ROWS($J$10:Z120)</f>
        <v>111</v>
      </c>
      <c r="AB120" s="153" t="str">
        <f t="shared" si="34"/>
        <v/>
      </c>
      <c r="AC120" s="153" t="str">
        <f>IFERROR(SMALL($AB$10:$AB$153,ROWS(AB$10:AB120)),"")</f>
        <v/>
      </c>
    </row>
    <row r="121" spans="2:29" hidden="1">
      <c r="D121" s="153" t="s">
        <v>95</v>
      </c>
      <c r="E121" s="153">
        <f>R121/$Y121</f>
        <v>0.16292382210479964</v>
      </c>
      <c r="F121" s="153">
        <f t="shared" ref="F121" si="59">S121/$Y121</f>
        <v>0.16453838250403641</v>
      </c>
      <c r="G121" s="153">
        <f t="shared" ref="G121" si="60">T121/$Y121</f>
        <v>0.19330691325407309</v>
      </c>
      <c r="H121" s="153">
        <f t="shared" ref="H121" si="61">U121/$Y121</f>
        <v>0.224864230148246</v>
      </c>
      <c r="I121" s="153">
        <f t="shared" ref="I121" si="62">V121/$Y121</f>
        <v>0.25421987377073241</v>
      </c>
      <c r="J121" s="153" t="s">
        <v>228</v>
      </c>
      <c r="K121" s="153">
        <f>ROWS($J$10:J121)</f>
        <v>112</v>
      </c>
      <c r="L121" s="153" t="str">
        <f t="shared" si="33"/>
        <v/>
      </c>
      <c r="M121" s="153" t="str">
        <f>IFERROR(SMALL($L$10:$L$149,ROWS(L$10:L121)),"")</f>
        <v/>
      </c>
      <c r="Q121" s="153" t="s">
        <v>95</v>
      </c>
      <c r="R121" s="153">
        <v>5550</v>
      </c>
      <c r="S121" s="153">
        <v>5605</v>
      </c>
      <c r="T121" s="153">
        <v>6585</v>
      </c>
      <c r="U121" s="153">
        <v>7660</v>
      </c>
      <c r="V121" s="153">
        <v>8660</v>
      </c>
      <c r="W121" s="153">
        <v>500</v>
      </c>
      <c r="X121" s="153">
        <v>34565</v>
      </c>
      <c r="Y121" s="153">
        <v>34065</v>
      </c>
      <c r="Z121" s="153" t="s">
        <v>228</v>
      </c>
      <c r="AA121" s="153">
        <f>ROWS($J$10:Z121)</f>
        <v>112</v>
      </c>
      <c r="AB121" s="153" t="str">
        <f t="shared" si="34"/>
        <v/>
      </c>
      <c r="AC121" s="153" t="str">
        <f>IFERROR(SMALL($AB$10:$AB$153,ROWS(AB$10:AB121)),"")</f>
        <v/>
      </c>
    </row>
    <row r="122" spans="2:29" hidden="1">
      <c r="B122" s="153" t="s">
        <v>308</v>
      </c>
      <c r="C122" s="153" t="s">
        <v>283</v>
      </c>
      <c r="D122" s="153" t="s">
        <v>89</v>
      </c>
      <c r="E122" s="153">
        <v>0.1796116504854369</v>
      </c>
      <c r="F122" s="153">
        <v>0.21844660194174756</v>
      </c>
      <c r="G122" s="153">
        <v>0.18932038834951456</v>
      </c>
      <c r="H122" s="153">
        <v>0.18932038834951456</v>
      </c>
      <c r="I122" s="153">
        <v>0.22330097087378642</v>
      </c>
      <c r="J122" s="153" t="s">
        <v>228</v>
      </c>
      <c r="K122" s="153">
        <f>ROWS($J$10:J122)</f>
        <v>113</v>
      </c>
      <c r="L122" s="153" t="str">
        <f t="shared" si="33"/>
        <v/>
      </c>
      <c r="M122" s="153" t="str">
        <f>IFERROR(SMALL($L$10:$L$149,ROWS(L$10:L122)),"")</f>
        <v/>
      </c>
      <c r="O122" s="153" t="s">
        <v>308</v>
      </c>
      <c r="P122" s="153" t="s">
        <v>283</v>
      </c>
      <c r="Q122" s="153" t="s">
        <v>89</v>
      </c>
      <c r="R122" s="153">
        <v>35</v>
      </c>
      <c r="S122" s="153">
        <v>45</v>
      </c>
      <c r="T122" s="153">
        <v>40</v>
      </c>
      <c r="U122" s="153">
        <v>40</v>
      </c>
      <c r="V122" s="153">
        <v>45</v>
      </c>
      <c r="W122" s="153">
        <v>0</v>
      </c>
      <c r="X122" s="153">
        <v>205</v>
      </c>
      <c r="Y122" s="153">
        <v>205</v>
      </c>
      <c r="Z122" s="153" t="s">
        <v>228</v>
      </c>
      <c r="AA122" s="153">
        <f>ROWS($J$10:Z122)</f>
        <v>113</v>
      </c>
      <c r="AB122" s="153" t="str">
        <f t="shared" si="34"/>
        <v/>
      </c>
      <c r="AC122" s="153" t="str">
        <f>IFERROR(SMALL($AB$10:$AB$153,ROWS(AB$10:AB122)),"")</f>
        <v/>
      </c>
    </row>
    <row r="123" spans="2:29" hidden="1">
      <c r="D123" s="153" t="s">
        <v>90</v>
      </c>
      <c r="E123" s="153">
        <v>0.24583333333333332</v>
      </c>
      <c r="F123" s="153">
        <v>0.19583333333333333</v>
      </c>
      <c r="G123" s="153">
        <v>0.22083333333333333</v>
      </c>
      <c r="H123" s="153">
        <v>0.1875</v>
      </c>
      <c r="I123" s="153">
        <v>0.15</v>
      </c>
      <c r="J123" s="153" t="s">
        <v>228</v>
      </c>
      <c r="K123" s="153">
        <f>ROWS($J$10:J123)</f>
        <v>114</v>
      </c>
      <c r="L123" s="153" t="str">
        <f t="shared" si="33"/>
        <v/>
      </c>
      <c r="M123" s="153" t="str">
        <f>IFERROR(SMALL($L$10:$L$149,ROWS(L$10:L123)),"")</f>
        <v/>
      </c>
      <c r="Q123" s="153" t="s">
        <v>90</v>
      </c>
      <c r="R123" s="153">
        <v>60</v>
      </c>
      <c r="S123" s="153">
        <v>45</v>
      </c>
      <c r="T123" s="153">
        <v>55</v>
      </c>
      <c r="U123" s="153">
        <v>45</v>
      </c>
      <c r="V123" s="153">
        <v>35</v>
      </c>
      <c r="W123" s="153">
        <v>0</v>
      </c>
      <c r="X123" s="153">
        <v>240</v>
      </c>
      <c r="Y123" s="153">
        <v>240</v>
      </c>
      <c r="Z123" s="153" t="s">
        <v>228</v>
      </c>
      <c r="AA123" s="153">
        <f>ROWS($J$10:Z123)</f>
        <v>114</v>
      </c>
      <c r="AB123" s="153" t="str">
        <f t="shared" si="34"/>
        <v/>
      </c>
      <c r="AC123" s="153" t="str">
        <f>IFERROR(SMALL($AB$10:$AB$153,ROWS(AB$10:AB123)),"")</f>
        <v/>
      </c>
    </row>
    <row r="124" spans="2:29" hidden="1">
      <c r="D124" s="153" t="s">
        <v>91</v>
      </c>
      <c r="E124" s="153">
        <v>0.24454148471615719</v>
      </c>
      <c r="F124" s="153">
        <v>0.19213973799126638</v>
      </c>
      <c r="G124" s="153">
        <v>0.1965065502183406</v>
      </c>
      <c r="H124" s="153">
        <v>0.17903930131004367</v>
      </c>
      <c r="I124" s="153">
        <v>0.18777292576419213</v>
      </c>
      <c r="J124" s="153" t="s">
        <v>228</v>
      </c>
      <c r="K124" s="153">
        <f>ROWS($J$10:J124)</f>
        <v>115</v>
      </c>
      <c r="L124" s="153" t="str">
        <f t="shared" si="33"/>
        <v/>
      </c>
      <c r="M124" s="153" t="str">
        <f>IFERROR(SMALL($L$10:$L$149,ROWS(L$10:L124)),"")</f>
        <v/>
      </c>
      <c r="Q124" s="153" t="s">
        <v>91</v>
      </c>
      <c r="R124" s="153">
        <v>55</v>
      </c>
      <c r="S124" s="153">
        <v>45</v>
      </c>
      <c r="T124" s="153">
        <v>45</v>
      </c>
      <c r="U124" s="153">
        <v>40</v>
      </c>
      <c r="V124" s="153">
        <v>45</v>
      </c>
      <c r="W124" s="153">
        <v>0</v>
      </c>
      <c r="X124" s="153">
        <v>230</v>
      </c>
      <c r="Y124" s="153">
        <v>230</v>
      </c>
      <c r="Z124" s="153" t="s">
        <v>228</v>
      </c>
      <c r="AA124" s="153">
        <f>ROWS($J$10:Z124)</f>
        <v>115</v>
      </c>
      <c r="AB124" s="153" t="str">
        <f t="shared" si="34"/>
        <v/>
      </c>
      <c r="AC124" s="153" t="str">
        <f>IFERROR(SMALL($AB$10:$AB$153,ROWS(AB$10:AB124)),"")</f>
        <v/>
      </c>
    </row>
    <row r="125" spans="2:29" hidden="1">
      <c r="D125" s="153" t="s">
        <v>92</v>
      </c>
      <c r="E125" s="153">
        <v>0.18181818181818182</v>
      </c>
      <c r="F125" s="153">
        <v>0.17045454545454544</v>
      </c>
      <c r="G125" s="153">
        <v>0.19696969696969696</v>
      </c>
      <c r="H125" s="153">
        <v>0.24621212121212122</v>
      </c>
      <c r="I125" s="153">
        <v>0.20454545454545456</v>
      </c>
      <c r="J125" s="153" t="s">
        <v>228</v>
      </c>
      <c r="K125" s="153">
        <f>ROWS($J$10:J125)</f>
        <v>116</v>
      </c>
      <c r="L125" s="153" t="str">
        <f t="shared" si="33"/>
        <v/>
      </c>
      <c r="M125" s="153" t="str">
        <f>IFERROR(SMALL($L$10:$L$149,ROWS(L$10:L125)),"")</f>
        <v/>
      </c>
      <c r="Q125" s="153" t="s">
        <v>92</v>
      </c>
      <c r="R125" s="153">
        <v>50</v>
      </c>
      <c r="S125" s="153">
        <v>45</v>
      </c>
      <c r="T125" s="153">
        <v>50</v>
      </c>
      <c r="U125" s="153">
        <v>65</v>
      </c>
      <c r="V125" s="153">
        <v>55</v>
      </c>
      <c r="W125" s="153">
        <v>0</v>
      </c>
      <c r="X125" s="153">
        <v>265</v>
      </c>
      <c r="Y125" s="153">
        <v>265</v>
      </c>
      <c r="Z125" s="153" t="s">
        <v>228</v>
      </c>
      <c r="AA125" s="153">
        <f>ROWS($J$10:Z125)</f>
        <v>116</v>
      </c>
      <c r="AB125" s="153" t="str">
        <f t="shared" si="34"/>
        <v/>
      </c>
      <c r="AC125" s="153" t="str">
        <f>IFERROR(SMALL($AB$10:$AB$153,ROWS(AB$10:AB125)),"")</f>
        <v/>
      </c>
    </row>
    <row r="126" spans="2:29" hidden="1">
      <c r="D126" s="153" t="s">
        <v>93</v>
      </c>
      <c r="E126" s="153">
        <v>0.24507042253521127</v>
      </c>
      <c r="F126" s="153">
        <v>0.26478873239436618</v>
      </c>
      <c r="G126" s="153">
        <v>0.17464788732394365</v>
      </c>
      <c r="H126" s="153">
        <v>0.15492957746478872</v>
      </c>
      <c r="I126" s="153">
        <v>0.16056338028169015</v>
      </c>
      <c r="J126" s="153" t="s">
        <v>228</v>
      </c>
      <c r="K126" s="153">
        <f>ROWS($J$10:J126)</f>
        <v>117</v>
      </c>
      <c r="L126" s="153" t="str">
        <f t="shared" si="33"/>
        <v/>
      </c>
      <c r="M126" s="153" t="str">
        <f>IFERROR(SMALL($L$10:$L$149,ROWS(L$10:L126)),"")</f>
        <v/>
      </c>
      <c r="Q126" s="153" t="s">
        <v>93</v>
      </c>
      <c r="R126" s="153">
        <v>85</v>
      </c>
      <c r="S126" s="153">
        <v>95</v>
      </c>
      <c r="T126" s="153">
        <v>60</v>
      </c>
      <c r="U126" s="153">
        <v>55</v>
      </c>
      <c r="V126" s="153">
        <v>55</v>
      </c>
      <c r="W126" s="153">
        <v>0</v>
      </c>
      <c r="X126" s="153">
        <v>355</v>
      </c>
      <c r="Y126" s="153">
        <v>355</v>
      </c>
      <c r="Z126" s="153" t="s">
        <v>228</v>
      </c>
      <c r="AA126" s="153">
        <f>ROWS($J$10:Z126)</f>
        <v>117</v>
      </c>
      <c r="AB126" s="153" t="str">
        <f t="shared" si="34"/>
        <v/>
      </c>
      <c r="AC126" s="153" t="str">
        <f>IFERROR(SMALL($AB$10:$AB$153,ROWS(AB$10:AB126)),"")</f>
        <v/>
      </c>
    </row>
    <row r="127" spans="2:29" hidden="1">
      <c r="D127" s="153" t="s">
        <v>94</v>
      </c>
      <c r="E127" s="153">
        <v>0.23728813559322035</v>
      </c>
      <c r="F127" s="153">
        <v>0.1791767554479419</v>
      </c>
      <c r="G127" s="153">
        <v>0.23244552058111381</v>
      </c>
      <c r="H127" s="153">
        <v>0.20823244552058112</v>
      </c>
      <c r="I127" s="153">
        <v>0.14285714285714285</v>
      </c>
      <c r="J127" s="153" t="s">
        <v>228</v>
      </c>
      <c r="K127" s="153">
        <f>ROWS($J$10:J127)</f>
        <v>118</v>
      </c>
      <c r="L127" s="153" t="str">
        <f t="shared" si="33"/>
        <v/>
      </c>
      <c r="M127" s="153" t="str">
        <f>IFERROR(SMALL($L$10:$L$149,ROWS(L$10:L127)),"")</f>
        <v/>
      </c>
      <c r="Q127" s="153" t="s">
        <v>94</v>
      </c>
      <c r="R127" s="153">
        <v>100</v>
      </c>
      <c r="S127" s="153">
        <v>75</v>
      </c>
      <c r="T127" s="153">
        <v>95</v>
      </c>
      <c r="U127" s="153">
        <v>85</v>
      </c>
      <c r="V127" s="153">
        <v>60</v>
      </c>
      <c r="W127" s="153">
        <v>25</v>
      </c>
      <c r="X127" s="153">
        <v>440</v>
      </c>
      <c r="Y127" s="153">
        <v>415</v>
      </c>
      <c r="Z127" s="153" t="s">
        <v>228</v>
      </c>
      <c r="AA127" s="153">
        <f>ROWS($J$10:Z127)</f>
        <v>118</v>
      </c>
      <c r="AB127" s="153" t="str">
        <f t="shared" si="34"/>
        <v/>
      </c>
      <c r="AC127" s="153" t="str">
        <f>IFERROR(SMALL($AB$10:$AB$153,ROWS(AB$10:AB127)),"")</f>
        <v/>
      </c>
    </row>
    <row r="128" spans="2:29" hidden="1">
      <c r="D128" s="153" t="s">
        <v>95</v>
      </c>
      <c r="E128" s="153">
        <f>R128/$Y128</f>
        <v>0.26881720430107525</v>
      </c>
      <c r="F128" s="153">
        <f t="shared" ref="F128" si="63">S128/$Y128</f>
        <v>0.20430107526881722</v>
      </c>
      <c r="G128" s="153">
        <f t="shared" ref="G128" si="64">T128/$Y128</f>
        <v>0.20430107526881722</v>
      </c>
      <c r="H128" s="153">
        <f t="shared" ref="H128" si="65">U128/$Y128</f>
        <v>0.18279569892473119</v>
      </c>
      <c r="I128" s="153">
        <f t="shared" ref="I128" si="66">V128/$Y128</f>
        <v>0.15053763440860216</v>
      </c>
      <c r="J128" s="153" t="s">
        <v>228</v>
      </c>
      <c r="K128" s="153">
        <f>ROWS($J$10:J128)</f>
        <v>119</v>
      </c>
      <c r="L128" s="153" t="str">
        <f t="shared" si="33"/>
        <v/>
      </c>
      <c r="M128" s="153" t="str">
        <f>IFERROR(SMALL($L$10:$L$149,ROWS(L$10:L128)),"")</f>
        <v/>
      </c>
      <c r="Q128" s="153" t="s">
        <v>95</v>
      </c>
      <c r="R128" s="153">
        <v>125</v>
      </c>
      <c r="S128" s="153">
        <v>95</v>
      </c>
      <c r="T128" s="153">
        <v>95</v>
      </c>
      <c r="U128" s="153">
        <v>85</v>
      </c>
      <c r="V128" s="153">
        <v>70</v>
      </c>
      <c r="W128" s="153">
        <v>5</v>
      </c>
      <c r="X128" s="153">
        <v>475</v>
      </c>
      <c r="Y128" s="153">
        <v>465</v>
      </c>
      <c r="Z128" s="153" t="s">
        <v>228</v>
      </c>
      <c r="AA128" s="153">
        <f>ROWS($J$10:Z128)</f>
        <v>119</v>
      </c>
      <c r="AB128" s="153" t="str">
        <f t="shared" si="34"/>
        <v/>
      </c>
      <c r="AC128" s="153" t="str">
        <f>IFERROR(SMALL($AB$10:$AB$153,ROWS(AB$10:AB128)),"")</f>
        <v/>
      </c>
    </row>
    <row r="129" spans="2:29" hidden="1">
      <c r="C129" s="153" t="s">
        <v>284</v>
      </c>
      <c r="D129" s="153" t="s">
        <v>89</v>
      </c>
      <c r="E129" s="153">
        <v>0.13617327749473179</v>
      </c>
      <c r="F129" s="153">
        <v>0.15852650110699137</v>
      </c>
      <c r="G129" s="153">
        <v>0.20312625036677426</v>
      </c>
      <c r="H129" s="153">
        <v>0.23777641441489503</v>
      </c>
      <c r="I129" s="153">
        <v>0.26439755661660752</v>
      </c>
      <c r="J129" s="153" t="s">
        <v>228</v>
      </c>
      <c r="K129" s="153">
        <f>ROWS($J$10:J129)</f>
        <v>120</v>
      </c>
      <c r="L129" s="153" t="str">
        <f t="shared" si="33"/>
        <v/>
      </c>
      <c r="M129" s="153" t="str">
        <f>IFERROR(SMALL($L$10:$L$149,ROWS(L$10:L129)),"")</f>
        <v/>
      </c>
      <c r="P129" s="153" t="s">
        <v>284</v>
      </c>
      <c r="Q129" s="153" t="s">
        <v>89</v>
      </c>
      <c r="R129" s="153">
        <v>5105</v>
      </c>
      <c r="S129" s="153">
        <v>5945</v>
      </c>
      <c r="T129" s="153">
        <v>7615</v>
      </c>
      <c r="U129" s="153">
        <v>8915</v>
      </c>
      <c r="V129" s="153">
        <v>9910</v>
      </c>
      <c r="W129" s="153">
        <v>140</v>
      </c>
      <c r="X129" s="153">
        <v>37625</v>
      </c>
      <c r="Y129" s="153">
        <v>37490</v>
      </c>
      <c r="Z129" s="153" t="s">
        <v>228</v>
      </c>
      <c r="AA129" s="153">
        <f>ROWS($J$10:Z129)</f>
        <v>120</v>
      </c>
      <c r="AB129" s="153" t="str">
        <f t="shared" si="34"/>
        <v/>
      </c>
      <c r="AC129" s="153" t="str">
        <f>IFERROR(SMALL($AB$10:$AB$153,ROWS(AB$10:AB129)),"")</f>
        <v/>
      </c>
    </row>
    <row r="130" spans="2:29" hidden="1">
      <c r="D130" s="153" t="s">
        <v>90</v>
      </c>
      <c r="E130" s="153">
        <v>0.13611096405315262</v>
      </c>
      <c r="F130" s="153">
        <v>0.16485785377733073</v>
      </c>
      <c r="G130" s="153">
        <v>0.20263116099317063</v>
      </c>
      <c r="H130" s="153">
        <v>0.23717507544073271</v>
      </c>
      <c r="I130" s="153">
        <v>0.25922494573561333</v>
      </c>
      <c r="J130" s="153" t="s">
        <v>228</v>
      </c>
      <c r="K130" s="153">
        <f>ROWS($J$10:J130)</f>
        <v>121</v>
      </c>
      <c r="L130" s="153" t="str">
        <f t="shared" si="33"/>
        <v/>
      </c>
      <c r="M130" s="153" t="str">
        <f>IFERROR(SMALL($L$10:$L$149,ROWS(L$10:L130)),"")</f>
        <v/>
      </c>
      <c r="Q130" s="153" t="s">
        <v>90</v>
      </c>
      <c r="R130" s="153">
        <v>5140</v>
      </c>
      <c r="S130" s="153">
        <v>6230</v>
      </c>
      <c r="T130" s="153">
        <v>7655</v>
      </c>
      <c r="U130" s="153">
        <v>8960</v>
      </c>
      <c r="V130" s="153">
        <v>9795</v>
      </c>
      <c r="W130" s="153">
        <v>165</v>
      </c>
      <c r="X130" s="153">
        <v>37940</v>
      </c>
      <c r="Y130" s="153">
        <v>37780</v>
      </c>
      <c r="Z130" s="153" t="s">
        <v>228</v>
      </c>
      <c r="AA130" s="153">
        <f>ROWS($J$10:Z130)</f>
        <v>121</v>
      </c>
      <c r="AB130" s="153" t="str">
        <f t="shared" si="34"/>
        <v/>
      </c>
      <c r="AC130" s="153" t="str">
        <f>IFERROR(SMALL($AB$10:$AB$153,ROWS(AB$10:AB130)),"")</f>
        <v/>
      </c>
    </row>
    <row r="131" spans="2:29" hidden="1">
      <c r="D131" s="153" t="s">
        <v>91</v>
      </c>
      <c r="E131" s="153">
        <v>0.14011876237108031</v>
      </c>
      <c r="F131" s="153">
        <v>0.16577247629961453</v>
      </c>
      <c r="G131" s="153">
        <v>0.20309407229919782</v>
      </c>
      <c r="H131" s="153">
        <v>0.23468590478174811</v>
      </c>
      <c r="I131" s="153">
        <v>0.2563287842483592</v>
      </c>
      <c r="J131" s="153" t="s">
        <v>228</v>
      </c>
      <c r="K131" s="153">
        <f>ROWS($J$10:J131)</f>
        <v>122</v>
      </c>
      <c r="L131" s="153" t="str">
        <f t="shared" si="33"/>
        <v/>
      </c>
      <c r="M131" s="153" t="str">
        <f>IFERROR(SMALL($L$10:$L$149,ROWS(L$10:L131)),"")</f>
        <v/>
      </c>
      <c r="Q131" s="153" t="s">
        <v>91</v>
      </c>
      <c r="R131" s="153">
        <v>5380</v>
      </c>
      <c r="S131" s="153">
        <v>6365</v>
      </c>
      <c r="T131" s="153">
        <v>7800</v>
      </c>
      <c r="U131" s="153">
        <v>9010</v>
      </c>
      <c r="V131" s="153">
        <v>9840</v>
      </c>
      <c r="W131" s="153">
        <v>280</v>
      </c>
      <c r="X131" s="153">
        <v>38680</v>
      </c>
      <c r="Y131" s="153">
        <v>38395</v>
      </c>
      <c r="Z131" s="153" t="s">
        <v>228</v>
      </c>
      <c r="AA131" s="153">
        <f>ROWS($J$10:Z131)</f>
        <v>122</v>
      </c>
      <c r="AB131" s="153" t="str">
        <f t="shared" si="34"/>
        <v/>
      </c>
      <c r="AC131" s="153" t="str">
        <f>IFERROR(SMALL($AB$10:$AB$153,ROWS(AB$10:AB131)),"")</f>
        <v/>
      </c>
    </row>
    <row r="132" spans="2:29" hidden="1">
      <c r="D132" s="153" t="s">
        <v>92</v>
      </c>
      <c r="E132" s="153">
        <v>0.13833891117185704</v>
      </c>
      <c r="F132" s="153">
        <v>0.16784610275144982</v>
      </c>
      <c r="G132" s="153">
        <v>0.20233502797435046</v>
      </c>
      <c r="H132" s="153">
        <v>0.23334951332294407</v>
      </c>
      <c r="I132" s="153">
        <v>0.25813044477939862</v>
      </c>
      <c r="J132" s="153" t="s">
        <v>228</v>
      </c>
      <c r="K132" s="153">
        <f>ROWS($J$10:J132)</f>
        <v>123</v>
      </c>
      <c r="L132" s="153" t="str">
        <f t="shared" si="33"/>
        <v/>
      </c>
      <c r="M132" s="153" t="str">
        <f>IFERROR(SMALL($L$10:$L$149,ROWS(L$10:L132)),"")</f>
        <v/>
      </c>
      <c r="Q132" s="153" t="s">
        <v>92</v>
      </c>
      <c r="R132" s="153">
        <v>5415</v>
      </c>
      <c r="S132" s="153">
        <v>6570</v>
      </c>
      <c r="T132" s="153">
        <v>7920</v>
      </c>
      <c r="U132" s="153">
        <v>9135</v>
      </c>
      <c r="V132" s="153">
        <v>10105</v>
      </c>
      <c r="W132" s="153">
        <v>185</v>
      </c>
      <c r="X132" s="153">
        <v>39330</v>
      </c>
      <c r="Y132" s="153">
        <v>39145</v>
      </c>
      <c r="Z132" s="153" t="s">
        <v>228</v>
      </c>
      <c r="AA132" s="153">
        <f>ROWS($J$10:Z132)</f>
        <v>123</v>
      </c>
      <c r="AB132" s="153" t="str">
        <f t="shared" si="34"/>
        <v/>
      </c>
      <c r="AC132" s="153" t="str">
        <f>IFERROR(SMALL($AB$10:$AB$153,ROWS(AB$10:AB132)),"")</f>
        <v/>
      </c>
    </row>
    <row r="133" spans="2:29" hidden="1">
      <c r="D133" s="153" t="s">
        <v>93</v>
      </c>
      <c r="E133" s="153">
        <v>0.15247324055076261</v>
      </c>
      <c r="F133" s="153">
        <v>0.16960423207178701</v>
      </c>
      <c r="G133" s="153">
        <v>0.19558499987639977</v>
      </c>
      <c r="H133" s="153">
        <v>0.22579289545892764</v>
      </c>
      <c r="I133" s="153">
        <v>0.25654463204212297</v>
      </c>
      <c r="J133" s="153" t="s">
        <v>228</v>
      </c>
      <c r="K133" s="153">
        <f>ROWS($J$10:J133)</f>
        <v>124</v>
      </c>
      <c r="L133" s="153" t="str">
        <f t="shared" si="33"/>
        <v/>
      </c>
      <c r="M133" s="153" t="str">
        <f>IFERROR(SMALL($L$10:$L$149,ROWS(L$10:L133)),"")</f>
        <v/>
      </c>
      <c r="Q133" s="153" t="s">
        <v>93</v>
      </c>
      <c r="R133" s="153">
        <v>6170</v>
      </c>
      <c r="S133" s="153">
        <v>6860</v>
      </c>
      <c r="T133" s="153">
        <v>7910</v>
      </c>
      <c r="U133" s="153">
        <v>9135</v>
      </c>
      <c r="V133" s="153">
        <v>10380</v>
      </c>
      <c r="W133" s="153">
        <v>345</v>
      </c>
      <c r="X133" s="153">
        <v>40795</v>
      </c>
      <c r="Y133" s="153">
        <v>40455</v>
      </c>
      <c r="Z133" s="153" t="s">
        <v>228</v>
      </c>
      <c r="AA133" s="153">
        <f>ROWS($J$10:Z133)</f>
        <v>124</v>
      </c>
      <c r="AB133" s="153" t="str">
        <f t="shared" si="34"/>
        <v/>
      </c>
      <c r="AC133" s="153" t="str">
        <f>IFERROR(SMALL($AB$10:$AB$153,ROWS(AB$10:AB133)),"")</f>
        <v/>
      </c>
    </row>
    <row r="134" spans="2:29" hidden="1">
      <c r="D134" s="153" t="s">
        <v>94</v>
      </c>
      <c r="E134" s="153">
        <v>0.15768657991748247</v>
      </c>
      <c r="F134" s="153">
        <v>0.16830643783110763</v>
      </c>
      <c r="G134" s="153">
        <v>0.19489270281487267</v>
      </c>
      <c r="H134" s="153">
        <v>0.2258489782964283</v>
      </c>
      <c r="I134" s="153">
        <v>0.25326530114010887</v>
      </c>
      <c r="J134" s="153" t="s">
        <v>228</v>
      </c>
      <c r="K134" s="153">
        <f>ROWS($J$10:J134)</f>
        <v>125</v>
      </c>
      <c r="L134" s="153" t="str">
        <f t="shared" si="33"/>
        <v/>
      </c>
      <c r="M134" s="153" t="str">
        <f>IFERROR(SMALL($L$10:$L$149,ROWS(L$10:L134)),"")</f>
        <v/>
      </c>
      <c r="Q134" s="153" t="s">
        <v>94</v>
      </c>
      <c r="R134" s="153">
        <v>6460</v>
      </c>
      <c r="S134" s="153">
        <v>6895</v>
      </c>
      <c r="T134" s="153">
        <v>7985</v>
      </c>
      <c r="U134" s="153">
        <v>9250</v>
      </c>
      <c r="V134" s="153">
        <v>10375</v>
      </c>
      <c r="W134" s="153">
        <v>460</v>
      </c>
      <c r="X134" s="153">
        <v>41420</v>
      </c>
      <c r="Y134" s="153">
        <v>40960</v>
      </c>
      <c r="Z134" s="153" t="s">
        <v>228</v>
      </c>
      <c r="AA134" s="153">
        <f>ROWS($J$10:Z134)</f>
        <v>125</v>
      </c>
      <c r="AB134" s="153" t="str">
        <f t="shared" si="34"/>
        <v/>
      </c>
      <c r="AC134" s="153" t="str">
        <f>IFERROR(SMALL($AB$10:$AB$153,ROWS(AB$10:AB134)),"")</f>
        <v/>
      </c>
    </row>
    <row r="135" spans="2:29" hidden="1">
      <c r="D135" s="153" t="s">
        <v>95</v>
      </c>
      <c r="E135" s="153">
        <f>R135/$Y135</f>
        <v>0.16339627298531409</v>
      </c>
      <c r="F135" s="153">
        <f t="shared" ref="F135" si="67">S135/$Y135</f>
        <v>0.16426015056152043</v>
      </c>
      <c r="G135" s="153">
        <f t="shared" ref="G135" si="68">T135/$Y135</f>
        <v>0.19461927681105765</v>
      </c>
      <c r="H135" s="153">
        <f t="shared" ref="H135" si="69">U135/$Y135</f>
        <v>0.22596569171911637</v>
      </c>
      <c r="I135" s="153">
        <f t="shared" ref="I135" si="70">V135/$Y135</f>
        <v>0.25175860792299148</v>
      </c>
      <c r="J135" s="153" t="s">
        <v>228</v>
      </c>
      <c r="K135" s="153">
        <f>ROWS($J$10:J135)</f>
        <v>126</v>
      </c>
      <c r="L135" s="153" t="str">
        <f t="shared" si="33"/>
        <v/>
      </c>
      <c r="M135" s="153" t="str">
        <f>IFERROR(SMALL($L$10:$L$149,ROWS(L$10:L135)),"")</f>
        <v/>
      </c>
      <c r="Q135" s="153" t="s">
        <v>95</v>
      </c>
      <c r="R135" s="153">
        <v>6620</v>
      </c>
      <c r="S135" s="153">
        <v>6655</v>
      </c>
      <c r="T135" s="153">
        <v>7885</v>
      </c>
      <c r="U135" s="153">
        <v>9155</v>
      </c>
      <c r="V135" s="153">
        <v>10200</v>
      </c>
      <c r="W135" s="153">
        <v>530</v>
      </c>
      <c r="X135" s="153">
        <v>41045</v>
      </c>
      <c r="Y135" s="153">
        <v>40515</v>
      </c>
      <c r="Z135" s="153" t="s">
        <v>228</v>
      </c>
      <c r="AA135" s="153">
        <f>ROWS($J$10:Z135)</f>
        <v>126</v>
      </c>
      <c r="AB135" s="153" t="str">
        <f t="shared" si="34"/>
        <v/>
      </c>
      <c r="AC135" s="153" t="str">
        <f>IFERROR(SMALL($AB$10:$AB$153,ROWS(AB$10:AB135)),"")</f>
        <v/>
      </c>
    </row>
    <row r="136" spans="2:29" hidden="1">
      <c r="B136" s="153" t="s">
        <v>309</v>
      </c>
      <c r="C136" s="153" t="s">
        <v>209</v>
      </c>
      <c r="D136" s="153" t="s">
        <v>89</v>
      </c>
      <c r="E136" s="153">
        <v>9.7989621037024119E-2</v>
      </c>
      <c r="F136" s="153">
        <v>0.13601674588984344</v>
      </c>
      <c r="G136" s="153">
        <v>0.19279577864026864</v>
      </c>
      <c r="H136" s="153">
        <v>0.25493872923117178</v>
      </c>
      <c r="I136" s="153">
        <v>0.31825912520169203</v>
      </c>
      <c r="J136" s="153" t="s">
        <v>228</v>
      </c>
      <c r="K136" s="153">
        <f>ROWS($J$10:J136)</f>
        <v>127</v>
      </c>
      <c r="L136" s="153" t="str">
        <f t="shared" si="33"/>
        <v/>
      </c>
      <c r="M136" s="153" t="str">
        <f>IFERROR(SMALL($L$10:$L$149,ROWS(L$10:L136)),"")</f>
        <v/>
      </c>
      <c r="O136" s="153" t="s">
        <v>309</v>
      </c>
      <c r="P136" s="153" t="s">
        <v>209</v>
      </c>
      <c r="Q136" s="153" t="s">
        <v>89</v>
      </c>
      <c r="R136" s="153">
        <v>2245</v>
      </c>
      <c r="S136" s="153">
        <v>3120</v>
      </c>
      <c r="T136" s="153">
        <v>4420</v>
      </c>
      <c r="U136" s="153">
        <v>5845</v>
      </c>
      <c r="V136" s="153">
        <v>7300</v>
      </c>
      <c r="W136" s="153">
        <v>80</v>
      </c>
      <c r="X136" s="153">
        <v>23010</v>
      </c>
      <c r="Y136" s="153">
        <v>22930</v>
      </c>
      <c r="Z136" s="153" t="s">
        <v>228</v>
      </c>
      <c r="AA136" s="153">
        <f>ROWS($J$10:Z136)</f>
        <v>127</v>
      </c>
      <c r="AB136" s="153" t="str">
        <f t="shared" si="34"/>
        <v/>
      </c>
      <c r="AC136" s="153" t="str">
        <f>IFERROR(SMALL($AB$10:$AB$153,ROWS(AB$10:AB136)),"")</f>
        <v/>
      </c>
    </row>
    <row r="137" spans="2:29" hidden="1">
      <c r="D137" s="153" t="s">
        <v>90</v>
      </c>
      <c r="E137" s="153">
        <v>0.10273351470397719</v>
      </c>
      <c r="F137" s="153">
        <v>0.1400440471563674</v>
      </c>
      <c r="G137" s="153">
        <v>0.1931597357170618</v>
      </c>
      <c r="H137" s="153">
        <v>0.25448028673835127</v>
      </c>
      <c r="I137" s="153">
        <v>0.30958241568424233</v>
      </c>
      <c r="J137" s="153" t="s">
        <v>228</v>
      </c>
      <c r="K137" s="153">
        <f>ROWS($J$10:J137)</f>
        <v>128</v>
      </c>
      <c r="L137" s="153" t="str">
        <f t="shared" si="33"/>
        <v/>
      </c>
      <c r="M137" s="153" t="str">
        <f>IFERROR(SMALL($L$10:$L$149,ROWS(L$10:L137)),"")</f>
        <v/>
      </c>
      <c r="Q137" s="153" t="s">
        <v>90</v>
      </c>
      <c r="R137" s="153">
        <v>2380</v>
      </c>
      <c r="S137" s="153">
        <v>3245</v>
      </c>
      <c r="T137" s="153">
        <v>4475</v>
      </c>
      <c r="U137" s="153">
        <v>5895</v>
      </c>
      <c r="V137" s="153">
        <v>7170</v>
      </c>
      <c r="W137" s="153">
        <v>105</v>
      </c>
      <c r="X137" s="153">
        <v>23265</v>
      </c>
      <c r="Y137" s="153">
        <v>23155</v>
      </c>
      <c r="Z137" s="153" t="s">
        <v>228</v>
      </c>
      <c r="AA137" s="153">
        <f>ROWS($J$10:Z137)</f>
        <v>128</v>
      </c>
      <c r="AB137" s="153" t="str">
        <f t="shared" si="34"/>
        <v/>
      </c>
      <c r="AC137" s="153" t="str">
        <f>IFERROR(SMALL($AB$10:$AB$153,ROWS(AB$10:AB137)),"")</f>
        <v/>
      </c>
    </row>
    <row r="138" spans="2:29" hidden="1">
      <c r="D138" s="153" t="s">
        <v>91</v>
      </c>
      <c r="E138" s="153">
        <v>9.9321916021907333E-2</v>
      </c>
      <c r="F138" s="153">
        <v>0.13965921933408676</v>
      </c>
      <c r="G138" s="153">
        <v>0.19447100756324437</v>
      </c>
      <c r="H138" s="153">
        <v>0.25497696253151353</v>
      </c>
      <c r="I138" s="153">
        <v>0.31157089454924802</v>
      </c>
      <c r="J138" s="153" t="s">
        <v>228</v>
      </c>
      <c r="K138" s="153">
        <f>ROWS($J$10:J138)</f>
        <v>129</v>
      </c>
      <c r="L138" s="153" t="str">
        <f t="shared" si="33"/>
        <v/>
      </c>
      <c r="M138" s="153" t="str">
        <f>IFERROR(SMALL($L$10:$L$149,ROWS(L$10:L138)),"")</f>
        <v/>
      </c>
      <c r="Q138" s="153" t="s">
        <v>91</v>
      </c>
      <c r="R138" s="153">
        <v>2285</v>
      </c>
      <c r="S138" s="153">
        <v>3215</v>
      </c>
      <c r="T138" s="153">
        <v>4475</v>
      </c>
      <c r="U138" s="153">
        <v>5865</v>
      </c>
      <c r="V138" s="153">
        <v>7170</v>
      </c>
      <c r="W138" s="153">
        <v>140</v>
      </c>
      <c r="X138" s="153">
        <v>23145</v>
      </c>
      <c r="Y138" s="153">
        <v>23005</v>
      </c>
      <c r="Z138" s="153" t="s">
        <v>228</v>
      </c>
      <c r="AA138" s="153">
        <f>ROWS($J$10:Z138)</f>
        <v>129</v>
      </c>
      <c r="AB138" s="153" t="str">
        <f t="shared" si="34"/>
        <v/>
      </c>
      <c r="AC138" s="153" t="str">
        <f>IFERROR(SMALL($AB$10:$AB$153,ROWS(AB$10:AB138)),"")</f>
        <v/>
      </c>
    </row>
    <row r="139" spans="2:29" hidden="1">
      <c r="D139" s="153" t="s">
        <v>92</v>
      </c>
      <c r="E139" s="153">
        <v>0.10046005855290674</v>
      </c>
      <c r="F139" s="153">
        <v>0.14052697616060225</v>
      </c>
      <c r="G139" s="153">
        <v>0.19289000418235047</v>
      </c>
      <c r="H139" s="153">
        <v>0.25524884985361773</v>
      </c>
      <c r="I139" s="153">
        <v>0.31087411125052278</v>
      </c>
      <c r="J139" s="153" t="s">
        <v>228</v>
      </c>
      <c r="K139" s="153">
        <f>ROWS($J$10:J139)</f>
        <v>130</v>
      </c>
      <c r="L139" s="153" t="str">
        <f t="shared" ref="L139:L149" si="71">IF($AM$4=J139,K139,"")</f>
        <v/>
      </c>
      <c r="M139" s="153" t="str">
        <f>IFERROR(SMALL($L$10:$L$149,ROWS(L$10:L139)),"")</f>
        <v/>
      </c>
      <c r="Q139" s="153" t="s">
        <v>92</v>
      </c>
      <c r="R139" s="153">
        <v>2400</v>
      </c>
      <c r="S139" s="153">
        <v>3360</v>
      </c>
      <c r="T139" s="153">
        <v>4610</v>
      </c>
      <c r="U139" s="153">
        <v>6105</v>
      </c>
      <c r="V139" s="153">
        <v>7435</v>
      </c>
      <c r="W139" s="153">
        <v>110</v>
      </c>
      <c r="X139" s="153">
        <v>24020</v>
      </c>
      <c r="Y139" s="153">
        <v>23910</v>
      </c>
      <c r="Z139" s="153" t="s">
        <v>228</v>
      </c>
      <c r="AA139" s="153">
        <f>ROWS($J$10:Z139)</f>
        <v>130</v>
      </c>
      <c r="AB139" s="153" t="str">
        <f t="shared" ref="AB139:AB149" si="72">IF($AM$4=Z139,AA139,"")</f>
        <v/>
      </c>
      <c r="AC139" s="153" t="str">
        <f>IFERROR(SMALL($AB$10:$AB$153,ROWS(AB$10:AB139)),"")</f>
        <v/>
      </c>
    </row>
    <row r="140" spans="2:29" hidden="1">
      <c r="D140" s="153" t="s">
        <v>93</v>
      </c>
      <c r="E140" s="153">
        <v>0.11488686649411371</v>
      </c>
      <c r="F140" s="153">
        <v>0.14523670368205727</v>
      </c>
      <c r="G140" s="153">
        <v>0.18669115805293479</v>
      </c>
      <c r="H140" s="153">
        <v>0.24213075060532688</v>
      </c>
      <c r="I140" s="153">
        <v>0.31105452116556731</v>
      </c>
      <c r="J140" s="153" t="s">
        <v>228</v>
      </c>
      <c r="K140" s="153">
        <f>ROWS($J$10:J140)</f>
        <v>131</v>
      </c>
      <c r="L140" s="153" t="str">
        <f t="shared" si="71"/>
        <v/>
      </c>
      <c r="M140" s="153" t="str">
        <f>IFERROR(SMALL($L$10:$L$149,ROWS(L$10:L140)),"")</f>
        <v/>
      </c>
      <c r="Q140" s="153" t="s">
        <v>93</v>
      </c>
      <c r="R140" s="153">
        <v>2750</v>
      </c>
      <c r="S140" s="153">
        <v>3480</v>
      </c>
      <c r="T140" s="153">
        <v>4470</v>
      </c>
      <c r="U140" s="153">
        <v>5800</v>
      </c>
      <c r="V140" s="153">
        <v>7450</v>
      </c>
      <c r="W140" s="153">
        <v>255</v>
      </c>
      <c r="X140" s="153">
        <v>24210</v>
      </c>
      <c r="Y140" s="153">
        <v>23955</v>
      </c>
      <c r="Z140" s="153" t="s">
        <v>228</v>
      </c>
      <c r="AA140" s="153">
        <f>ROWS($J$10:Z140)</f>
        <v>131</v>
      </c>
      <c r="AB140" s="153" t="str">
        <f t="shared" si="72"/>
        <v/>
      </c>
      <c r="AC140" s="153" t="str">
        <f>IFERROR(SMALL($AB$10:$AB$153,ROWS(AB$10:AB140)),"")</f>
        <v/>
      </c>
    </row>
    <row r="141" spans="2:29" hidden="1">
      <c r="D141" s="153" t="s">
        <v>94</v>
      </c>
      <c r="E141" s="153">
        <v>0.11795516446679237</v>
      </c>
      <c r="F141" s="153">
        <v>0.14146239262518331</v>
      </c>
      <c r="G141" s="153">
        <v>0.18403519798868637</v>
      </c>
      <c r="H141" s="153">
        <v>0.24634401843704171</v>
      </c>
      <c r="I141" s="153">
        <v>0.31020322648229626</v>
      </c>
      <c r="J141" s="153" t="s">
        <v>228</v>
      </c>
      <c r="K141" s="153">
        <f>ROWS($J$10:J141)</f>
        <v>132</v>
      </c>
      <c r="L141" s="153" t="str">
        <f t="shared" si="71"/>
        <v/>
      </c>
      <c r="M141" s="153" t="str">
        <f>IFERROR(SMALL($L$10:$L$149,ROWS(L$10:L141)),"")</f>
        <v/>
      </c>
      <c r="Q141" s="153" t="s">
        <v>94</v>
      </c>
      <c r="R141" s="153">
        <v>2815</v>
      </c>
      <c r="S141" s="153">
        <v>3375</v>
      </c>
      <c r="T141" s="153">
        <v>4390</v>
      </c>
      <c r="U141" s="153">
        <v>5880</v>
      </c>
      <c r="V141" s="153">
        <v>7405</v>
      </c>
      <c r="W141" s="153">
        <v>375</v>
      </c>
      <c r="X141" s="153">
        <v>24240</v>
      </c>
      <c r="Y141" s="153">
        <v>23865</v>
      </c>
      <c r="Z141" s="153" t="s">
        <v>228</v>
      </c>
      <c r="AA141" s="153">
        <f>ROWS($J$10:Z141)</f>
        <v>132</v>
      </c>
      <c r="AB141" s="153" t="str">
        <f t="shared" si="72"/>
        <v/>
      </c>
      <c r="AC141" s="153" t="str">
        <f>IFERROR(SMALL($AB$10:$AB$153,ROWS(AB$10:AB141)),"")</f>
        <v/>
      </c>
    </row>
    <row r="142" spans="2:29" hidden="1">
      <c r="D142" s="153" t="s">
        <v>95</v>
      </c>
      <c r="E142" s="153">
        <f>R142/$Y142</f>
        <v>0.12000858737655647</v>
      </c>
      <c r="F142" s="153">
        <f t="shared" ref="F142" si="73">S142/$Y142</f>
        <v>0.13503649635036497</v>
      </c>
      <c r="G142" s="153">
        <f t="shared" ref="G142" si="74">T142/$Y142</f>
        <v>0.18677544010304853</v>
      </c>
      <c r="H142" s="153">
        <f t="shared" ref="H142" si="75">U142/$Y142</f>
        <v>0.24731644482610562</v>
      </c>
      <c r="I142" s="153">
        <f t="shared" ref="I142" si="76">V142/$Y142</f>
        <v>0.31064834693001286</v>
      </c>
      <c r="J142" s="153" t="s">
        <v>228</v>
      </c>
      <c r="K142" s="153">
        <f>ROWS($J$10:J142)</f>
        <v>133</v>
      </c>
      <c r="L142" s="153" t="str">
        <f t="shared" si="71"/>
        <v/>
      </c>
      <c r="M142" s="153" t="str">
        <f>IFERROR(SMALL($L$10:$L$149,ROWS(L$10:L142)),"")</f>
        <v/>
      </c>
      <c r="Q142" s="153" t="s">
        <v>95</v>
      </c>
      <c r="R142" s="153">
        <v>2795</v>
      </c>
      <c r="S142" s="153">
        <v>3145</v>
      </c>
      <c r="T142" s="153">
        <v>4350</v>
      </c>
      <c r="U142" s="153">
        <v>5760</v>
      </c>
      <c r="V142" s="153">
        <v>7235</v>
      </c>
      <c r="W142" s="153">
        <v>305</v>
      </c>
      <c r="X142" s="153">
        <v>23595</v>
      </c>
      <c r="Y142" s="153">
        <v>23290</v>
      </c>
      <c r="Z142" s="153" t="s">
        <v>228</v>
      </c>
      <c r="AA142" s="153">
        <f>ROWS($J$10:Z142)</f>
        <v>133</v>
      </c>
      <c r="AB142" s="153" t="str">
        <f t="shared" si="72"/>
        <v/>
      </c>
      <c r="AC142" s="153" t="str">
        <f>IFERROR(SMALL($AB$10:$AB$153,ROWS(AB$10:AB142)),"")</f>
        <v/>
      </c>
    </row>
    <row r="143" spans="2:29" hidden="1">
      <c r="C143" s="153" t="s">
        <v>310</v>
      </c>
      <c r="D143" s="153" t="s">
        <v>89</v>
      </c>
      <c r="E143" s="153">
        <v>0.19608507179626117</v>
      </c>
      <c r="F143" s="153">
        <v>0.19432403142779733</v>
      </c>
      <c r="G143" s="153">
        <v>0.21897859658629099</v>
      </c>
      <c r="H143" s="153">
        <v>0.21044432403142779</v>
      </c>
      <c r="I143" s="153">
        <v>0.18016797615822269</v>
      </c>
      <c r="J143" s="153" t="s">
        <v>228</v>
      </c>
      <c r="K143" s="153">
        <f>ROWS($J$10:J143)</f>
        <v>134</v>
      </c>
      <c r="L143" s="153" t="str">
        <f t="shared" si="71"/>
        <v/>
      </c>
      <c r="M143" s="153" t="str">
        <f>IFERROR(SMALL($L$10:$L$149,ROWS(L$10:L143)),"")</f>
        <v/>
      </c>
      <c r="P143" s="153" t="s">
        <v>310</v>
      </c>
      <c r="Q143" s="153" t="s">
        <v>89</v>
      </c>
      <c r="R143" s="153">
        <v>2895</v>
      </c>
      <c r="S143" s="153">
        <v>2870</v>
      </c>
      <c r="T143" s="153">
        <v>3235</v>
      </c>
      <c r="U143" s="153">
        <v>3105</v>
      </c>
      <c r="V143" s="153">
        <v>2660</v>
      </c>
      <c r="W143" s="153">
        <v>60</v>
      </c>
      <c r="X143" s="153">
        <v>14825</v>
      </c>
      <c r="Y143" s="153">
        <v>14765</v>
      </c>
      <c r="Z143" s="153" t="s">
        <v>228</v>
      </c>
      <c r="AA143" s="153">
        <f>ROWS($J$10:Z143)</f>
        <v>134</v>
      </c>
      <c r="AB143" s="153" t="str">
        <f t="shared" si="72"/>
        <v/>
      </c>
      <c r="AC143" s="153" t="str">
        <f>IFERROR(SMALL($AB$10:$AB$153,ROWS(AB$10:AB143)),"")</f>
        <v/>
      </c>
    </row>
    <row r="144" spans="2:29" hidden="1">
      <c r="D144" s="153" t="s">
        <v>90</v>
      </c>
      <c r="E144" s="153">
        <v>0.18989300854585828</v>
      </c>
      <c r="F144" s="153">
        <v>0.2040239553192921</v>
      </c>
      <c r="G144" s="153">
        <v>0.21768387053361146</v>
      </c>
      <c r="H144" s="153">
        <v>0.2094071731377431</v>
      </c>
      <c r="I144" s="153">
        <v>0.17899199246349506</v>
      </c>
      <c r="J144" s="153" t="s">
        <v>228</v>
      </c>
      <c r="K144" s="153">
        <f>ROWS($J$10:J144)</f>
        <v>135</v>
      </c>
      <c r="L144" s="153" t="str">
        <f t="shared" si="71"/>
        <v/>
      </c>
      <c r="M144" s="153" t="str">
        <f>IFERROR(SMALL($L$10:$L$149,ROWS(L$10:L144)),"")</f>
        <v/>
      </c>
      <c r="Q144" s="153" t="s">
        <v>90</v>
      </c>
      <c r="R144" s="153">
        <v>2820</v>
      </c>
      <c r="S144" s="153">
        <v>3030</v>
      </c>
      <c r="T144" s="153">
        <v>3235</v>
      </c>
      <c r="U144" s="153">
        <v>3110</v>
      </c>
      <c r="V144" s="153">
        <v>2660</v>
      </c>
      <c r="W144" s="153">
        <v>60</v>
      </c>
      <c r="X144" s="153">
        <v>14920</v>
      </c>
      <c r="Y144" s="153">
        <v>14860</v>
      </c>
      <c r="Z144" s="153" t="s">
        <v>228</v>
      </c>
      <c r="AA144" s="153">
        <f>ROWS($J$10:Z144)</f>
        <v>135</v>
      </c>
      <c r="AB144" s="153" t="str">
        <f t="shared" si="72"/>
        <v/>
      </c>
      <c r="AC144" s="153" t="str">
        <f>IFERROR(SMALL($AB$10:$AB$153,ROWS(AB$10:AB144)),"")</f>
        <v/>
      </c>
    </row>
    <row r="145" spans="4:29" hidden="1">
      <c r="D145" s="153" t="s">
        <v>91</v>
      </c>
      <c r="E145" s="153">
        <v>0.20174146872399001</v>
      </c>
      <c r="F145" s="153">
        <v>0.20462257506882642</v>
      </c>
      <c r="G145" s="153">
        <v>0.21569882835008644</v>
      </c>
      <c r="H145" s="153">
        <v>0.20398232921441833</v>
      </c>
      <c r="I145" s="153">
        <v>0.17395479864267879</v>
      </c>
      <c r="J145" s="153" t="s">
        <v>228</v>
      </c>
      <c r="K145" s="153">
        <f>ROWS($J$10:J145)</f>
        <v>136</v>
      </c>
      <c r="L145" s="153" t="str">
        <f t="shared" si="71"/>
        <v/>
      </c>
      <c r="M145" s="153" t="str">
        <f>IFERROR(SMALL($L$10:$L$149,ROWS(L$10:L145)),"")</f>
        <v/>
      </c>
      <c r="Q145" s="153" t="s">
        <v>91</v>
      </c>
      <c r="R145" s="153">
        <v>3150</v>
      </c>
      <c r="S145" s="153">
        <v>3195</v>
      </c>
      <c r="T145" s="153">
        <v>3370</v>
      </c>
      <c r="U145" s="153">
        <v>3185</v>
      </c>
      <c r="V145" s="153">
        <v>2715</v>
      </c>
      <c r="W145" s="153">
        <v>145</v>
      </c>
      <c r="X145" s="153">
        <v>15765</v>
      </c>
      <c r="Y145" s="153">
        <v>15620</v>
      </c>
      <c r="Z145" s="153" t="s">
        <v>228</v>
      </c>
      <c r="AA145" s="153">
        <f>ROWS($J$10:Z145)</f>
        <v>136</v>
      </c>
      <c r="AB145" s="153" t="str">
        <f t="shared" si="72"/>
        <v/>
      </c>
      <c r="AC145" s="153" t="str">
        <f>IFERROR(SMALL($AB$10:$AB$153,ROWS(AB$10:AB145)),"")</f>
        <v/>
      </c>
    </row>
    <row r="146" spans="4:29" hidden="1">
      <c r="D146" s="153" t="s">
        <v>92</v>
      </c>
      <c r="E146" s="153">
        <v>0.19752210105181647</v>
      </c>
      <c r="F146" s="153">
        <v>0.21004065302961863</v>
      </c>
      <c r="G146" s="153">
        <v>0.21681615796605794</v>
      </c>
      <c r="H146" s="153">
        <v>0.19978060269729625</v>
      </c>
      <c r="I146" s="153">
        <v>0.17584048525521068</v>
      </c>
      <c r="J146" s="153" t="s">
        <v>228</v>
      </c>
      <c r="K146" s="153">
        <f>ROWS($J$10:J146)</f>
        <v>137</v>
      </c>
      <c r="L146" s="153" t="str">
        <f t="shared" si="71"/>
        <v/>
      </c>
      <c r="M146" s="153" t="str">
        <f>IFERROR(SMALL($L$10:$L$149,ROWS(L$10:L146)),"")</f>
        <v/>
      </c>
      <c r="Q146" s="153" t="s">
        <v>92</v>
      </c>
      <c r="R146" s="153">
        <v>3060</v>
      </c>
      <c r="S146" s="153">
        <v>3255</v>
      </c>
      <c r="T146" s="153">
        <v>3360</v>
      </c>
      <c r="U146" s="153">
        <v>3095</v>
      </c>
      <c r="V146" s="153">
        <v>2725</v>
      </c>
      <c r="W146" s="153">
        <v>75</v>
      </c>
      <c r="X146" s="153">
        <v>15575</v>
      </c>
      <c r="Y146" s="153">
        <v>15495</v>
      </c>
      <c r="Z146" s="153" t="s">
        <v>228</v>
      </c>
      <c r="AA146" s="153">
        <f>ROWS($J$10:Z146)</f>
        <v>137</v>
      </c>
      <c r="AB146" s="153" t="str">
        <f t="shared" si="72"/>
        <v/>
      </c>
      <c r="AC146" s="153" t="str">
        <f>IFERROR(SMALL($AB$10:$AB$153,ROWS(AB$10:AB146)),"")</f>
        <v/>
      </c>
    </row>
    <row r="147" spans="4:29" hidden="1">
      <c r="D147" s="153" t="s">
        <v>93</v>
      </c>
      <c r="E147" s="153">
        <v>0.2078438352913255</v>
      </c>
      <c r="F147" s="153">
        <v>0.20624184169929988</v>
      </c>
      <c r="G147" s="153">
        <v>0.20778450219532454</v>
      </c>
      <c r="H147" s="153">
        <v>0.20107986234721728</v>
      </c>
      <c r="I147" s="153">
        <v>0.1770499584668328</v>
      </c>
      <c r="J147" s="153" t="s">
        <v>228</v>
      </c>
      <c r="K147" s="153">
        <f>ROWS($J$10:J147)</f>
        <v>138</v>
      </c>
      <c r="L147" s="153" t="str">
        <f t="shared" si="71"/>
        <v/>
      </c>
      <c r="M147" s="153" t="str">
        <f>IFERROR(SMALL($L$10:$L$149,ROWS(L$10:L147)),"")</f>
        <v/>
      </c>
      <c r="Q147" s="153" t="s">
        <v>93</v>
      </c>
      <c r="R147" s="153">
        <v>3505</v>
      </c>
      <c r="S147" s="153">
        <v>3475</v>
      </c>
      <c r="T147" s="153">
        <v>3500</v>
      </c>
      <c r="U147" s="153">
        <v>3390</v>
      </c>
      <c r="V147" s="153">
        <v>2985</v>
      </c>
      <c r="W147" s="153">
        <v>90</v>
      </c>
      <c r="X147" s="153">
        <v>16945</v>
      </c>
      <c r="Y147" s="153">
        <v>16855</v>
      </c>
      <c r="Z147" s="153" t="s">
        <v>228</v>
      </c>
      <c r="AA147" s="153">
        <f>ROWS($J$10:Z147)</f>
        <v>138</v>
      </c>
      <c r="AB147" s="153" t="str">
        <f t="shared" si="72"/>
        <v/>
      </c>
      <c r="AC147" s="153" t="str">
        <f>IFERROR(SMALL($AB$10:$AB$153,ROWS(AB$10:AB147)),"")</f>
        <v/>
      </c>
    </row>
    <row r="148" spans="4:29" hidden="1">
      <c r="D148" s="153" t="s">
        <v>94</v>
      </c>
      <c r="E148" s="153">
        <v>0.21371865897538408</v>
      </c>
      <c r="F148" s="153">
        <v>0.20515163630133074</v>
      </c>
      <c r="G148" s="153">
        <v>0.21057741732823121</v>
      </c>
      <c r="H148" s="153">
        <v>0.19749842937917642</v>
      </c>
      <c r="I148" s="153">
        <v>0.17305385801587755</v>
      </c>
      <c r="J148" s="153" t="s">
        <v>228</v>
      </c>
      <c r="K148" s="153">
        <f>ROWS($J$10:J148)</f>
        <v>139</v>
      </c>
      <c r="L148" s="153" t="str">
        <f t="shared" si="71"/>
        <v/>
      </c>
      <c r="M148" s="153" t="str">
        <f>IFERROR(SMALL($L$10:$L$149,ROWS(L$10:L148)),"")</f>
        <v/>
      </c>
      <c r="Q148" s="153" t="s">
        <v>94</v>
      </c>
      <c r="R148" s="153">
        <v>3740</v>
      </c>
      <c r="S148" s="153">
        <v>3590</v>
      </c>
      <c r="T148" s="153">
        <v>3685</v>
      </c>
      <c r="U148" s="153">
        <v>3460</v>
      </c>
      <c r="V148" s="153">
        <v>3030</v>
      </c>
      <c r="W148" s="153">
        <v>110</v>
      </c>
      <c r="X148" s="153">
        <v>17620</v>
      </c>
      <c r="Y148" s="153">
        <v>17510</v>
      </c>
      <c r="Z148" s="153" t="s">
        <v>228</v>
      </c>
      <c r="AA148" s="153">
        <f>ROWS($J$10:Z148)</f>
        <v>139</v>
      </c>
      <c r="AB148" s="153" t="str">
        <f t="shared" si="72"/>
        <v/>
      </c>
      <c r="AC148" s="153" t="str">
        <f>IFERROR(SMALL($AB$10:$AB$153,ROWS(AB$10:AB148)),"")</f>
        <v/>
      </c>
    </row>
    <row r="149" spans="4:29" hidden="1">
      <c r="D149" s="153" t="s">
        <v>95</v>
      </c>
      <c r="E149" s="153">
        <f>R149/$Y149</f>
        <v>0.22322690025430914</v>
      </c>
      <c r="F149" s="153">
        <f t="shared" ref="F149" si="77">S149/$Y149</f>
        <v>0.20372986719412264</v>
      </c>
      <c r="G149" s="153">
        <f t="shared" ref="G149" si="78">T149/$Y149</f>
        <v>0.20514269567674484</v>
      </c>
      <c r="H149" s="153">
        <f t="shared" ref="H149" si="79">U149/$Y149</f>
        <v>0.19638315908448714</v>
      </c>
      <c r="I149" s="153">
        <f t="shared" ref="I149" si="80">V149/$Y149</f>
        <v>0.17151737779033624</v>
      </c>
      <c r="J149" s="153" t="s">
        <v>228</v>
      </c>
      <c r="K149" s="153">
        <f>ROWS($J$10:J149)</f>
        <v>140</v>
      </c>
      <c r="L149" s="153" t="str">
        <f t="shared" si="71"/>
        <v/>
      </c>
      <c r="M149" s="153" t="str">
        <f>IFERROR(SMALL($L$10:$L$149,ROWS(L$10:L149)),"")</f>
        <v/>
      </c>
      <c r="Q149" s="153" t="s">
        <v>95</v>
      </c>
      <c r="R149" s="153">
        <v>3950</v>
      </c>
      <c r="S149" s="153">
        <v>3605</v>
      </c>
      <c r="T149" s="153">
        <v>3630</v>
      </c>
      <c r="U149" s="153">
        <v>3475</v>
      </c>
      <c r="V149" s="153">
        <v>3035</v>
      </c>
      <c r="W149" s="153">
        <v>230</v>
      </c>
      <c r="X149" s="153">
        <v>17925</v>
      </c>
      <c r="Y149" s="153">
        <v>17695</v>
      </c>
      <c r="Z149" s="153" t="s">
        <v>228</v>
      </c>
      <c r="AA149" s="153">
        <f>ROWS($J$10:Z149)</f>
        <v>140</v>
      </c>
      <c r="AB149" s="153" t="str">
        <f t="shared" si="72"/>
        <v/>
      </c>
      <c r="AC149" s="153" t="str">
        <f>IFERROR(SMALL($AB$10:$AB$153,ROWS(AB$10:AB149)),"")</f>
        <v/>
      </c>
    </row>
    <row r="150" spans="4:29" hidden="1">
      <c r="AB150" s="153" t="str">
        <f t="shared" ref="AB150:AB153" si="81">IF($AM$4=Z148,AA148,"")</f>
        <v/>
      </c>
      <c r="AC150" s="153" t="str">
        <f>IFERROR(SMALL($AB$10:$AB$153,ROWS(AB$10:AB150)),"")</f>
        <v/>
      </c>
    </row>
    <row r="151" spans="4:29" hidden="1">
      <c r="AB151" s="153" t="str">
        <f t="shared" si="81"/>
        <v/>
      </c>
      <c r="AC151" s="153" t="str">
        <f>IFERROR(SMALL($AB$10:$AB$153,ROWS(AB$10:AB151)),"")</f>
        <v/>
      </c>
    </row>
    <row r="152" spans="4:29" hidden="1">
      <c r="AB152" s="153" t="str">
        <f t="shared" si="81"/>
        <v/>
      </c>
      <c r="AC152" s="153" t="str">
        <f>IFERROR(SMALL($AB$10:$AB$153,ROWS(AB$10:AB152)),"")</f>
        <v/>
      </c>
    </row>
    <row r="153" spans="4:29" hidden="1">
      <c r="AB153" s="153" t="str">
        <f t="shared" si="81"/>
        <v/>
      </c>
      <c r="AC153" s="153" t="str">
        <f>IFERROR(SMALL($AB$10:$AB$153,ROWS(AB$10:AB153)),"")</f>
        <v/>
      </c>
    </row>
  </sheetData>
  <sheetProtection algorithmName="SHA-512" hashValue="hq010spsACaK1wGtOWtyVRZtAsDRUiCQu4J46W9RZJWcUiLb+LNDK844yllPtp8FHM2zJgFmfAsj9d8kGUuwKQ==" saltValue="IDSFPor0S4uPhUwKDFtg9Q==" spinCount="100000" sheet="1" objects="1" scenarios="1"/>
  <mergeCells count="3">
    <mergeCell ref="AI4:AL4"/>
    <mergeCell ref="AI8:AJ8"/>
    <mergeCell ref="AS8:AT8"/>
  </mergeCells>
  <dataValidations disablePrompts="1" count="1">
    <dataValidation type="list" allowBlank="1" showInputMessage="1" showErrorMessage="1" sqref="AM4" xr:uid="{00000000-0002-0000-0600-000000000000}">
      <formula1>$A$6:$A$7</formula1>
    </dataValidation>
  </dataValidation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50"/>
  </sheetPr>
  <dimension ref="B1:W156"/>
  <sheetViews>
    <sheetView topLeftCell="O1" zoomScaleNormal="100" workbookViewId="0">
      <selection activeCell="O4" sqref="O4"/>
    </sheetView>
  </sheetViews>
  <sheetFormatPr defaultColWidth="0" defaultRowHeight="14.45" zeroHeight="1"/>
  <cols>
    <col min="1" max="1" width="9.28515625" style="153" hidden="1" customWidth="1"/>
    <col min="2" max="2" width="56.42578125" style="153" hidden="1" customWidth="1"/>
    <col min="3" max="14" width="9.28515625" style="153" hidden="1" customWidth="1"/>
    <col min="15" max="15" width="9.28515625" style="153" customWidth="1"/>
    <col min="16" max="16" width="56.5703125" style="153" customWidth="1"/>
    <col min="17" max="17" width="13.28515625" style="153" customWidth="1"/>
    <col min="18" max="19" width="12.28515625" style="153" customWidth="1"/>
    <col min="20" max="20" width="12.7109375" style="153" customWidth="1"/>
    <col min="21" max="21" width="12.28515625" style="153" customWidth="1"/>
    <col min="22" max="22" width="15.7109375" style="153" customWidth="1"/>
    <col min="23" max="23" width="9.28515625" style="153" customWidth="1"/>
    <col min="24" max="16384" width="9.28515625" style="153" hidden="1"/>
  </cols>
  <sheetData>
    <row r="1" spans="2:22">
      <c r="P1" s="220" t="s">
        <v>28</v>
      </c>
    </row>
    <row r="2" spans="2:22">
      <c r="P2" s="220"/>
    </row>
    <row r="3" spans="2:22">
      <c r="B3" s="166" t="s">
        <v>311</v>
      </c>
      <c r="P3" s="221" t="s">
        <v>312</v>
      </c>
    </row>
    <row r="4" spans="2:22">
      <c r="B4" s="166"/>
      <c r="P4" s="217" t="s">
        <v>221</v>
      </c>
      <c r="Q4" s="222" t="s">
        <v>222</v>
      </c>
    </row>
    <row r="5" spans="2:22" ht="15" thickBot="1"/>
    <row r="6" spans="2:22" ht="43.9" thickBot="1">
      <c r="B6" s="166" t="s">
        <v>211</v>
      </c>
      <c r="C6" s="113">
        <v>0.91365822148855236</v>
      </c>
      <c r="D6" s="113">
        <v>0.91310824230387289</v>
      </c>
      <c r="E6" s="113">
        <v>0.91808596918085972</v>
      </c>
      <c r="F6" s="113">
        <v>0.9249181597381112</v>
      </c>
      <c r="G6" s="163">
        <v>0.91120471777590561</v>
      </c>
      <c r="H6" s="163">
        <v>0.90859936540827557</v>
      </c>
      <c r="I6" s="153" t="s">
        <v>222</v>
      </c>
      <c r="J6" s="153">
        <f>ROWS($I$6:I6)</f>
        <v>1</v>
      </c>
      <c r="K6" s="153">
        <f t="shared" ref="K6" si="0">IF($Q$4=I6,J6,"")</f>
        <v>1</v>
      </c>
      <c r="L6" s="153">
        <f>IFERROR(SMALL($K$6:$K$83,ROWS($K$6:K6)),"")</f>
        <v>1</v>
      </c>
      <c r="N6" s="153" t="s">
        <v>222</v>
      </c>
      <c r="P6" s="280"/>
      <c r="Q6" s="646" t="s">
        <v>166</v>
      </c>
      <c r="R6" s="646" t="s">
        <v>167</v>
      </c>
      <c r="S6" s="646" t="s">
        <v>168</v>
      </c>
      <c r="T6" s="647" t="s">
        <v>169</v>
      </c>
      <c r="U6" s="647" t="s">
        <v>170</v>
      </c>
      <c r="V6" s="648" t="s">
        <v>171</v>
      </c>
    </row>
    <row r="7" spans="2:22" ht="15" thickBot="1">
      <c r="B7" s="166" t="s">
        <v>229</v>
      </c>
      <c r="C7" s="113"/>
      <c r="D7" s="113"/>
      <c r="E7" s="113"/>
      <c r="F7" s="113"/>
      <c r="I7" s="153" t="s">
        <v>222</v>
      </c>
      <c r="J7" s="153">
        <f>ROWS($I$6:I7)</f>
        <v>2</v>
      </c>
      <c r="K7" s="153">
        <f t="shared" ref="K7:K70" si="1">IF($Q$4=I7,J7,"")</f>
        <v>2</v>
      </c>
      <c r="L7" s="153">
        <f>IFERROR(SMALL($K$6:$K$83,ROWS($K$6:K7)),"")</f>
        <v>2</v>
      </c>
      <c r="N7" s="153" t="s">
        <v>228</v>
      </c>
      <c r="P7" s="649" t="str">
        <f>IFERROR(INDEX($B$6:$G$79,$L6,COLUMNS($O$7:O7)),"")</f>
        <v>Total</v>
      </c>
      <c r="Q7" s="650">
        <f>IFERROR(INDEX($B$6:$G$79,$L6,COLUMNS($O$7:P7)),"")</f>
        <v>0.91365822148855236</v>
      </c>
      <c r="R7" s="650">
        <f>IFERROR(INDEX($B$6:$G$79,$L6,COLUMNS($O$7:Q7)),"")</f>
        <v>0.91310824230387289</v>
      </c>
      <c r="S7" s="650">
        <f>IFERROR(INDEX($B$6:$G$79,$L6,COLUMNS($O$7:R7)),"")</f>
        <v>0.91808596918085972</v>
      </c>
      <c r="T7" s="650">
        <f>IFERROR(INDEX($B$6:$G$79,$L6,COLUMNS($O$7:S7)),"")</f>
        <v>0.9249181597381112</v>
      </c>
      <c r="U7" s="650">
        <f>IFERROR(INDEX($B$6:$G$79,$L6,COLUMNS($O$7:T7)),"")</f>
        <v>0.91120471777590561</v>
      </c>
      <c r="V7" s="651">
        <f>IFERROR(INDEX($B$6:$H$83,$L6,COLUMNS($O$7:U7)),"")</f>
        <v>0.90859936540827557</v>
      </c>
    </row>
    <row r="8" spans="2:22">
      <c r="B8" s="225" t="s">
        <v>230</v>
      </c>
      <c r="C8" s="113">
        <v>0.88243064729194187</v>
      </c>
      <c r="D8" s="113">
        <v>0.8710917478216299</v>
      </c>
      <c r="E8" s="113">
        <v>0.87420745625158514</v>
      </c>
      <c r="F8" s="113">
        <v>0.89533384893013668</v>
      </c>
      <c r="G8" s="163">
        <v>0.86831275720164613</v>
      </c>
      <c r="H8" s="163">
        <v>0.87525730753396458</v>
      </c>
      <c r="I8" s="153" t="s">
        <v>222</v>
      </c>
      <c r="J8" s="153">
        <f>ROWS($I$6:I8)</f>
        <v>3</v>
      </c>
      <c r="K8" s="153">
        <f t="shared" si="1"/>
        <v>3</v>
      </c>
      <c r="L8" s="153">
        <f>IFERROR(SMALL($K$6:$K$83,ROWS($K$6:K8)),"")</f>
        <v>3</v>
      </c>
      <c r="P8" s="652" t="str">
        <f>IFERROR(INDEX($B$6:$G$79,$L7,COLUMNS($O$7:O8)),"")</f>
        <v>Deprivation Quintile</v>
      </c>
      <c r="Q8" s="625"/>
      <c r="R8" s="625"/>
      <c r="S8" s="625"/>
      <c r="T8" s="625"/>
      <c r="U8" s="625"/>
      <c r="V8" s="653">
        <f>IFERROR(INDEX($B$6:$H$83,$L7,COLUMNS($O$7:U8)),"")</f>
        <v>0</v>
      </c>
    </row>
    <row r="9" spans="2:22">
      <c r="B9" s="225" t="s">
        <v>231</v>
      </c>
      <c r="C9" s="113">
        <v>0.89482391869534395</v>
      </c>
      <c r="D9" s="113">
        <v>0.89228693501236789</v>
      </c>
      <c r="E9" s="113">
        <v>0.90321854602745888</v>
      </c>
      <c r="F9" s="113">
        <v>0.90069335719078503</v>
      </c>
      <c r="G9" s="163">
        <v>0.89026437263952996</v>
      </c>
      <c r="H9" s="163">
        <v>0.88789783093452257</v>
      </c>
      <c r="I9" s="153" t="s">
        <v>222</v>
      </c>
      <c r="J9" s="153">
        <f>ROWS($I$6:I9)</f>
        <v>4</v>
      </c>
      <c r="K9" s="153">
        <f t="shared" si="1"/>
        <v>4</v>
      </c>
      <c r="L9" s="153">
        <f>IFERROR(SMALL($K$6:$K$83,ROWS($K$6:K9)),"")</f>
        <v>4</v>
      </c>
      <c r="P9" s="654" t="str">
        <f>IFERROR(INDEX($B$6:$G$79,$L8,COLUMNS($O$7:O9)),"")</f>
        <v>SIMD0-20</v>
      </c>
      <c r="Q9" s="626">
        <f>IFERROR(INDEX($B$6:$G$79,$L8,COLUMNS($O$7:P9)),"")</f>
        <v>0.88243064729194187</v>
      </c>
      <c r="R9" s="626">
        <f>IFERROR(INDEX($B$6:$G$79,$L8,COLUMNS($O$7:Q9)),"")</f>
        <v>0.8710917478216299</v>
      </c>
      <c r="S9" s="626">
        <f>IFERROR(INDEX($B$6:$G$79,$L8,COLUMNS($O$7:R9)),"")</f>
        <v>0.87420745625158514</v>
      </c>
      <c r="T9" s="626">
        <f>IFERROR(INDEX($B$6:$G$79,$L8,COLUMNS($O$7:S9)),"")</f>
        <v>0.89533384893013668</v>
      </c>
      <c r="U9" s="626">
        <f>IFERROR(INDEX($B$6:$G$79,$L8,COLUMNS($O$7:T9)),"")</f>
        <v>0.86831275720164613</v>
      </c>
      <c r="V9" s="653">
        <f>IFERROR(INDEX($B$6:$H$83,$L8,COLUMNS($O$7:U9)),"")</f>
        <v>0.87525730753396458</v>
      </c>
    </row>
    <row r="10" spans="2:22">
      <c r="B10" s="225" t="s">
        <v>232</v>
      </c>
      <c r="C10" s="113">
        <v>0.91099577085736261</v>
      </c>
      <c r="D10" s="113">
        <v>0.91374407582938388</v>
      </c>
      <c r="E10" s="113">
        <v>0.91351757849219783</v>
      </c>
      <c r="F10" s="113">
        <v>0.92100301659125183</v>
      </c>
      <c r="G10" s="163">
        <v>0.91155438464433569</v>
      </c>
      <c r="H10" s="163">
        <v>0.90819259791591811</v>
      </c>
      <c r="I10" s="153" t="s">
        <v>222</v>
      </c>
      <c r="J10" s="153">
        <f>ROWS($I$6:I10)</f>
        <v>5</v>
      </c>
      <c r="K10" s="153">
        <f t="shared" si="1"/>
        <v>5</v>
      </c>
      <c r="L10" s="153">
        <f>IFERROR(SMALL($K$6:$K$83,ROWS($K$6:K10)),"")</f>
        <v>5</v>
      </c>
      <c r="P10" s="654" t="str">
        <f>IFERROR(INDEX($B$6:$G$79,$L9,COLUMNS($O$7:O10)),"")</f>
        <v>SIMD20-40</v>
      </c>
      <c r="Q10" s="626">
        <f>IFERROR(INDEX($B$6:$G$79,$L9,COLUMNS($O$7:P10)),"")</f>
        <v>0.89482391869534395</v>
      </c>
      <c r="R10" s="626">
        <f>IFERROR(INDEX($B$6:$G$79,$L9,COLUMNS($O$7:Q10)),"")</f>
        <v>0.89228693501236789</v>
      </c>
      <c r="S10" s="626">
        <f>IFERROR(INDEX($B$6:$G$79,$L9,COLUMNS($O$7:R10)),"")</f>
        <v>0.90321854602745888</v>
      </c>
      <c r="T10" s="626">
        <f>IFERROR(INDEX($B$6:$G$79,$L9,COLUMNS($O$7:S10)),"")</f>
        <v>0.90069335719078503</v>
      </c>
      <c r="U10" s="626">
        <f>IFERROR(INDEX($B$6:$G$79,$L9,COLUMNS($O$7:T10)),"")</f>
        <v>0.89026437263952996</v>
      </c>
      <c r="V10" s="653">
        <f>IFERROR(INDEX($B$6:$H$83,$L9,COLUMNS($O$7:U10)),"")</f>
        <v>0.88789783093452257</v>
      </c>
    </row>
    <row r="11" spans="2:22">
      <c r="B11" s="225" t="s">
        <v>233</v>
      </c>
      <c r="C11" s="113">
        <v>0.93060525906332658</v>
      </c>
      <c r="D11" s="113">
        <v>0.92516794250898293</v>
      </c>
      <c r="E11" s="113">
        <v>0.93246187363834421</v>
      </c>
      <c r="F11" s="113">
        <v>0.93858560794044665</v>
      </c>
      <c r="G11" s="163">
        <v>0.9216596996439077</v>
      </c>
      <c r="H11" s="163">
        <v>0.91669119811598465</v>
      </c>
      <c r="I11" s="153" t="s">
        <v>222</v>
      </c>
      <c r="J11" s="153">
        <f>ROWS($I$6:I11)</f>
        <v>6</v>
      </c>
      <c r="K11" s="153">
        <f t="shared" si="1"/>
        <v>6</v>
      </c>
      <c r="L11" s="153">
        <f>IFERROR(SMALL($K$6:$K$83,ROWS($K$6:K11)),"")</f>
        <v>6</v>
      </c>
      <c r="P11" s="654" t="str">
        <f>IFERROR(INDEX($B$6:$G$79,$L10,COLUMNS($O$7:O11)),"")</f>
        <v>SIMD40-60</v>
      </c>
      <c r="Q11" s="626">
        <f>IFERROR(INDEX($B$6:$G$79,$L10,COLUMNS($O$7:P11)),"")</f>
        <v>0.91099577085736261</v>
      </c>
      <c r="R11" s="626">
        <f>IFERROR(INDEX($B$6:$G$79,$L10,COLUMNS($O$7:Q11)),"")</f>
        <v>0.91374407582938388</v>
      </c>
      <c r="S11" s="626">
        <f>IFERROR(INDEX($B$6:$G$79,$L10,COLUMNS($O$7:R11)),"")</f>
        <v>0.91351757849219783</v>
      </c>
      <c r="T11" s="626">
        <f>IFERROR(INDEX($B$6:$G$79,$L10,COLUMNS($O$7:S11)),"")</f>
        <v>0.92100301659125183</v>
      </c>
      <c r="U11" s="626">
        <f>IFERROR(INDEX($B$6:$G$79,$L10,COLUMNS($O$7:T11)),"")</f>
        <v>0.91155438464433569</v>
      </c>
      <c r="V11" s="653">
        <f>IFERROR(INDEX($B$6:$H$83,$L10,COLUMNS($O$7:U11)),"")</f>
        <v>0.90819259791591811</v>
      </c>
    </row>
    <row r="12" spans="2:22">
      <c r="B12" s="225" t="s">
        <v>234</v>
      </c>
      <c r="C12" s="113">
        <v>0.92743624491807319</v>
      </c>
      <c r="D12" s="113">
        <v>0.93581291205373807</v>
      </c>
      <c r="E12" s="113">
        <v>0.94225754377250714</v>
      </c>
      <c r="F12" s="113">
        <v>0.94416554426349941</v>
      </c>
      <c r="G12" s="163">
        <v>0.93836357082782651</v>
      </c>
      <c r="H12" s="163">
        <v>0.93579698280902823</v>
      </c>
      <c r="I12" s="153" t="s">
        <v>222</v>
      </c>
      <c r="J12" s="153">
        <f>ROWS($I$6:I12)</f>
        <v>7</v>
      </c>
      <c r="K12" s="153">
        <f t="shared" si="1"/>
        <v>7</v>
      </c>
      <c r="L12" s="153">
        <f>IFERROR(SMALL($K$6:$K$83,ROWS($K$6:K12)),"")</f>
        <v>7</v>
      </c>
      <c r="P12" s="654" t="str">
        <f>IFERROR(INDEX($B$6:$G$79,$L11,COLUMNS($O$7:O12)),"")</f>
        <v>SIMD60-80</v>
      </c>
      <c r="Q12" s="626">
        <f>IFERROR(INDEX($B$6:$G$79,$L11,COLUMNS($O$7:P12)),"")</f>
        <v>0.93060525906332658</v>
      </c>
      <c r="R12" s="626">
        <f>IFERROR(INDEX($B$6:$G$79,$L11,COLUMNS($O$7:Q12)),"")</f>
        <v>0.92516794250898293</v>
      </c>
      <c r="S12" s="626">
        <f>IFERROR(INDEX($B$6:$G$79,$L11,COLUMNS($O$7:R12)),"")</f>
        <v>0.93246187363834421</v>
      </c>
      <c r="T12" s="626">
        <f>IFERROR(INDEX($B$6:$G$79,$L11,COLUMNS($O$7:S12)),"")</f>
        <v>0.93858560794044665</v>
      </c>
      <c r="U12" s="626">
        <f>IFERROR(INDEX($B$6:$G$79,$L11,COLUMNS($O$7:T12)),"")</f>
        <v>0.9216596996439077</v>
      </c>
      <c r="V12" s="653">
        <f>IFERROR(INDEX($B$6:$H$83,$L11,COLUMNS($O$7:U12)),"")</f>
        <v>0.91669119811598465</v>
      </c>
    </row>
    <row r="13" spans="2:22">
      <c r="B13" s="226" t="s">
        <v>313</v>
      </c>
      <c r="C13" s="113"/>
      <c r="D13" s="113"/>
      <c r="E13" s="113"/>
      <c r="F13" s="113"/>
      <c r="I13" s="153" t="s">
        <v>222</v>
      </c>
      <c r="J13" s="153">
        <f>ROWS($I$6:I13)</f>
        <v>8</v>
      </c>
      <c r="K13" s="153">
        <f t="shared" si="1"/>
        <v>8</v>
      </c>
      <c r="L13" s="153">
        <f>IFERROR(SMALL($K$6:$K$83,ROWS($K$6:K13)),"")</f>
        <v>8</v>
      </c>
      <c r="P13" s="654" t="str">
        <f>IFERROR(INDEX($B$6:$G$79,$L12,COLUMNS($O$7:O13)),"")</f>
        <v>SIMD80-100</v>
      </c>
      <c r="Q13" s="626">
        <f>IFERROR(INDEX($B$6:$G$79,$L12,COLUMNS($O$7:P13)),"")</f>
        <v>0.92743624491807319</v>
      </c>
      <c r="R13" s="626">
        <f>IFERROR(INDEX($B$6:$G$79,$L12,COLUMNS($O$7:Q13)),"")</f>
        <v>0.93581291205373807</v>
      </c>
      <c r="S13" s="626">
        <f>IFERROR(INDEX($B$6:$G$79,$L12,COLUMNS($O$7:R13)),"")</f>
        <v>0.94225754377250714</v>
      </c>
      <c r="T13" s="626">
        <f>IFERROR(INDEX($B$6:$G$79,$L12,COLUMNS($O$7:S13)),"")</f>
        <v>0.94416554426349941</v>
      </c>
      <c r="U13" s="626">
        <f>IFERROR(INDEX($B$6:$G$79,$L12,COLUMNS($O$7:T13)),"")</f>
        <v>0.93836357082782651</v>
      </c>
      <c r="V13" s="653">
        <f>IFERROR(INDEX($B$6:$H$83,$L12,COLUMNS($O$7:U13)),"")</f>
        <v>0.93579698280902823</v>
      </c>
    </row>
    <row r="14" spans="2:22">
      <c r="B14" s="225" t="s">
        <v>238</v>
      </c>
      <c r="C14" s="113"/>
      <c r="D14" s="113"/>
      <c r="E14" s="113"/>
      <c r="F14" s="113"/>
      <c r="G14" s="227"/>
      <c r="H14" s="227"/>
      <c r="I14" s="153" t="s">
        <v>222</v>
      </c>
      <c r="J14" s="153">
        <f>ROWS($I$6:I14)</f>
        <v>9</v>
      </c>
      <c r="K14" s="153">
        <f t="shared" si="1"/>
        <v>9</v>
      </c>
      <c r="L14" s="153">
        <f>IFERROR(SMALL($K$6:$K$83,ROWS($K$6:K14)),"")</f>
        <v>9</v>
      </c>
      <c r="P14" s="655" t="s">
        <v>314</v>
      </c>
      <c r="Q14" s="656"/>
      <c r="R14" s="656"/>
      <c r="S14" s="656"/>
      <c r="T14" s="656"/>
      <c r="U14" s="656"/>
      <c r="V14" s="653"/>
    </row>
    <row r="15" spans="2:22">
      <c r="B15" s="225" t="s">
        <v>239</v>
      </c>
      <c r="C15" s="113">
        <v>0.89690721649484539</v>
      </c>
      <c r="D15" s="113">
        <v>0.89659244264507421</v>
      </c>
      <c r="E15" s="113">
        <v>0.90400879566982406</v>
      </c>
      <c r="F15" s="113">
        <v>0.9135262449528937</v>
      </c>
      <c r="G15" s="113">
        <v>0.89569998358772362</v>
      </c>
      <c r="H15" s="113">
        <v>0.89409544775532668</v>
      </c>
      <c r="I15" s="153" t="s">
        <v>222</v>
      </c>
      <c r="J15" s="153">
        <f>ROWS($I$6:I15)</f>
        <v>10</v>
      </c>
      <c r="K15" s="153">
        <f t="shared" si="1"/>
        <v>10</v>
      </c>
      <c r="L15" s="153">
        <f>IFERROR(SMALL($K$6:$K$83,ROWS($K$6:K15)),"")</f>
        <v>10</v>
      </c>
      <c r="P15" s="657" t="str">
        <f>IFERROR(INDEX($B$6:$G$79,$L14,COLUMNS($O$7:O15)),"")</f>
        <v>Sex</v>
      </c>
      <c r="Q15" s="626"/>
      <c r="R15" s="626"/>
      <c r="S15" s="626"/>
      <c r="T15" s="626"/>
      <c r="U15" s="626"/>
      <c r="V15" s="653"/>
    </row>
    <row r="16" spans="2:22">
      <c r="B16" s="226" t="s">
        <v>240</v>
      </c>
      <c r="C16" s="163">
        <v>0.92637029552917405</v>
      </c>
      <c r="D16" s="113">
        <v>0.92515923566878977</v>
      </c>
      <c r="E16" s="113">
        <v>0.92813464914936128</v>
      </c>
      <c r="F16" s="113">
        <v>0.9330830254950645</v>
      </c>
      <c r="G16" s="113">
        <v>0.92213443261193173</v>
      </c>
      <c r="H16" s="113">
        <v>0.91870142754781459</v>
      </c>
      <c r="I16" s="153" t="s">
        <v>222</v>
      </c>
      <c r="J16" s="153">
        <f>ROWS($I$6:I16)</f>
        <v>11</v>
      </c>
      <c r="K16" s="153">
        <f t="shared" si="1"/>
        <v>11</v>
      </c>
      <c r="L16" s="153">
        <f>IFERROR(SMALL($K$6:$K$83,ROWS($K$6:K16)),"")</f>
        <v>11</v>
      </c>
      <c r="P16" s="654" t="str">
        <f>IFERROR(INDEX($B$6:$G$79,$L15,COLUMNS($O$7:O16)),"")</f>
        <v>Male</v>
      </c>
      <c r="Q16" s="626">
        <f>IFERROR(INDEX($B$6:$G$79,$L15,COLUMNS($O$7:P16)),"")</f>
        <v>0.89690721649484539</v>
      </c>
      <c r="R16" s="626">
        <f>IFERROR(INDEX($B$6:$G$79,$L15,COLUMNS($O$7:Q16)),"")</f>
        <v>0.89659244264507421</v>
      </c>
      <c r="S16" s="626">
        <f>IFERROR(INDEX($B$6:$G$79,$L15,COLUMNS($O$7:R16)),"")</f>
        <v>0.90400879566982406</v>
      </c>
      <c r="T16" s="626">
        <f>IFERROR(INDEX($B$6:$G$79,$L15,COLUMNS($O$7:S16)),"")</f>
        <v>0.9135262449528937</v>
      </c>
      <c r="U16" s="626">
        <f>IFERROR(INDEX($B$6:$G$79,$L15,COLUMNS($O$7:T16)),"")</f>
        <v>0.89569998358772362</v>
      </c>
      <c r="V16" s="653">
        <f>IFERROR(INDEX($B$6:$H$83,$L15,COLUMNS($O$7:U16)),"")</f>
        <v>0.89409544775532668</v>
      </c>
    </row>
    <row r="17" spans="2:22">
      <c r="B17" s="225" t="s">
        <v>315</v>
      </c>
      <c r="C17" s="113"/>
      <c r="D17" s="113"/>
      <c r="E17" s="113"/>
      <c r="F17" s="113"/>
      <c r="G17" s="227"/>
      <c r="H17" s="227"/>
      <c r="I17" s="153" t="s">
        <v>222</v>
      </c>
      <c r="J17" s="153">
        <f>ROWS($I$6:I17)</f>
        <v>12</v>
      </c>
      <c r="K17" s="153">
        <f t="shared" si="1"/>
        <v>12</v>
      </c>
      <c r="L17" s="153">
        <f>IFERROR(SMALL($K$6:$K$83,ROWS($K$6:K17)),"")</f>
        <v>12</v>
      </c>
      <c r="P17" s="654" t="str">
        <f>IFERROR(INDEX($B$6:$G$79,$L16,COLUMNS($O$7:O17)),"")</f>
        <v>Female</v>
      </c>
      <c r="Q17" s="626">
        <f>IFERROR(INDEX($B$6:$G$79,$L16,COLUMNS($O$7:P17)),"")</f>
        <v>0.92637029552917405</v>
      </c>
      <c r="R17" s="626">
        <f>IFERROR(INDEX($B$6:$G$79,$L16,COLUMNS($O$7:Q17)),"")</f>
        <v>0.92515923566878977</v>
      </c>
      <c r="S17" s="626">
        <f>IFERROR(INDEX($B$6:$G$79,$L16,COLUMNS($O$7:R17)),"")</f>
        <v>0.92813464914936128</v>
      </c>
      <c r="T17" s="626">
        <f>IFERROR(INDEX($B$6:$G$79,$L16,COLUMNS($O$7:S17)),"")</f>
        <v>0.9330830254950645</v>
      </c>
      <c r="U17" s="626">
        <f>IFERROR(INDEX($B$6:$G$79,$L16,COLUMNS($O$7:T17)),"")</f>
        <v>0.92213443261193173</v>
      </c>
      <c r="V17" s="653">
        <f>IFERROR(INDEX($B$6:$H$83,$L16,COLUMNS($O$7:U17)),"")</f>
        <v>0.91870142754781459</v>
      </c>
    </row>
    <row r="18" spans="2:22">
      <c r="B18" s="225" t="s">
        <v>242</v>
      </c>
      <c r="C18" s="113"/>
      <c r="D18" s="113"/>
      <c r="E18" s="113"/>
      <c r="F18" s="113"/>
      <c r="G18" s="227"/>
      <c r="H18" s="227"/>
      <c r="I18" s="153" t="s">
        <v>222</v>
      </c>
      <c r="J18" s="153">
        <f>ROWS($I$6:I18)</f>
        <v>13</v>
      </c>
      <c r="K18" s="153">
        <f t="shared" si="1"/>
        <v>13</v>
      </c>
      <c r="L18" s="153">
        <f>IFERROR(SMALL($K$6:$K$83,ROWS($K$6:K18)),"")</f>
        <v>13</v>
      </c>
      <c r="P18" s="655" t="s">
        <v>316</v>
      </c>
      <c r="Q18" s="656"/>
      <c r="R18" s="656"/>
      <c r="S18" s="656"/>
      <c r="T18" s="656"/>
      <c r="U18" s="656"/>
      <c r="V18" s="653"/>
    </row>
    <row r="19" spans="2:22">
      <c r="B19" s="226" t="s">
        <v>317</v>
      </c>
      <c r="C19" s="163">
        <v>0.92638693051976462</v>
      </c>
      <c r="D19" s="113">
        <v>0.92658903444929641</v>
      </c>
      <c r="E19" s="113">
        <v>0.93062572872133698</v>
      </c>
      <c r="F19" s="113">
        <v>0.93516746411483254</v>
      </c>
      <c r="G19" s="113">
        <v>0.92518563489469019</v>
      </c>
      <c r="H19" s="113">
        <v>0.92004048582995956</v>
      </c>
      <c r="I19" s="153" t="s">
        <v>222</v>
      </c>
      <c r="J19" s="153">
        <f>ROWS($I$6:I19)</f>
        <v>14</v>
      </c>
      <c r="K19" s="153">
        <f t="shared" si="1"/>
        <v>14</v>
      </c>
      <c r="L19" s="153">
        <f>IFERROR(SMALL($K$6:$K$83,ROWS($K$6:K19)),"")</f>
        <v>14</v>
      </c>
      <c r="P19" s="657" t="str">
        <f>IFERROR(INDEX($B$6:$G$79,$L18,COLUMNS($O$7:O19)),"")</f>
        <v>Age Group</v>
      </c>
      <c r="Q19" s="626"/>
      <c r="R19" s="626"/>
      <c r="S19" s="626"/>
      <c r="T19" s="626"/>
      <c r="U19" s="626"/>
      <c r="V19" s="653"/>
    </row>
    <row r="20" spans="2:22">
      <c r="B20" s="225" t="s">
        <v>318</v>
      </c>
      <c r="C20" s="113">
        <v>0.8777914782846965</v>
      </c>
      <c r="D20" s="113">
        <v>0.87648299499077242</v>
      </c>
      <c r="E20" s="113">
        <v>0.88488745980707395</v>
      </c>
      <c r="F20" s="113">
        <v>0.89639099746970308</v>
      </c>
      <c r="G20" s="227">
        <v>0.87496974098281288</v>
      </c>
      <c r="H20" s="113">
        <v>0.88142076502732236</v>
      </c>
      <c r="I20" s="153" t="s">
        <v>222</v>
      </c>
      <c r="J20" s="153">
        <f>ROWS($I$6:I20)</f>
        <v>15</v>
      </c>
      <c r="K20" s="153">
        <f t="shared" si="1"/>
        <v>15</v>
      </c>
      <c r="L20" s="153">
        <f>IFERROR(SMALL($K$6:$K$83,ROWS($K$6:K20)),"")</f>
        <v>15</v>
      </c>
      <c r="P20" s="654" t="str">
        <f>IFERROR(INDEX($B$6:$G$79,$L19,COLUMNS($O$7:O20)),"")</f>
        <v>under 21</v>
      </c>
      <c r="Q20" s="626">
        <f>IFERROR(INDEX($B$6:$G$79,$L19,COLUMNS($O$7:P20)),"")</f>
        <v>0.92638693051976462</v>
      </c>
      <c r="R20" s="626">
        <f>IFERROR(INDEX($B$6:$G$79,$L19,COLUMNS($O$7:Q20)),"")</f>
        <v>0.92658903444929641</v>
      </c>
      <c r="S20" s="626">
        <f>IFERROR(INDEX($B$6:$G$79,$L19,COLUMNS($O$7:R20)),"")</f>
        <v>0.93062572872133698</v>
      </c>
      <c r="T20" s="626">
        <f>IFERROR(INDEX($B$6:$G$79,$L19,COLUMNS($O$7:S20)),"")</f>
        <v>0.93516746411483254</v>
      </c>
      <c r="U20" s="626">
        <f>IFERROR(INDEX($B$6:$G$79,$L19,COLUMNS($O$7:T20)),"")</f>
        <v>0.92518563489469019</v>
      </c>
      <c r="V20" s="653">
        <f>IFERROR(INDEX($B$6:$H$83,$L19,COLUMNS($O$7:U20)),"")</f>
        <v>0.92004048582995956</v>
      </c>
    </row>
    <row r="21" spans="2:22">
      <c r="B21" s="230" t="s">
        <v>249</v>
      </c>
      <c r="C21" s="113"/>
      <c r="D21" s="113"/>
      <c r="E21" s="113"/>
      <c r="F21" s="113"/>
      <c r="G21" s="227"/>
      <c r="H21" s="227"/>
      <c r="I21" s="153" t="s">
        <v>222</v>
      </c>
      <c r="J21" s="153">
        <f>ROWS($I$6:I21)</f>
        <v>16</v>
      </c>
      <c r="K21" s="153">
        <f t="shared" si="1"/>
        <v>16</v>
      </c>
      <c r="L21" s="153">
        <f>IFERROR(SMALL($K$6:$K$83,ROWS($K$6:K21)),"")</f>
        <v>16</v>
      </c>
      <c r="P21" s="654" t="str">
        <f>IFERROR(INDEX($B$6:$G$79,$L20,COLUMNS($O$7:O21)),"")</f>
        <v>21 and over</v>
      </c>
      <c r="Q21" s="626">
        <f>IFERROR(INDEX($B$6:$G$79,$L20,COLUMNS($O$7:P21)),"")</f>
        <v>0.8777914782846965</v>
      </c>
      <c r="R21" s="626">
        <f>IFERROR(INDEX($B$6:$G$79,$L20,COLUMNS($O$7:Q21)),"")</f>
        <v>0.87648299499077242</v>
      </c>
      <c r="S21" s="626">
        <f>IFERROR(INDEX($B$6:$G$79,$L20,COLUMNS($O$7:R21)),"")</f>
        <v>0.88488745980707395</v>
      </c>
      <c r="T21" s="626">
        <f>IFERROR(INDEX($B$6:$G$79,$L20,COLUMNS($O$7:S21)),"")</f>
        <v>0.89639099746970308</v>
      </c>
      <c r="U21" s="626">
        <f>IFERROR(INDEX($B$6:$G$79,$L20,COLUMNS($O$7:T21)),"")</f>
        <v>0.87496974098281288</v>
      </c>
      <c r="V21" s="653">
        <f>IFERROR(INDEX($B$6:$H$83,$L20,COLUMNS($O$7:U21)),"")</f>
        <v>0.88142076502732236</v>
      </c>
    </row>
    <row r="22" spans="2:22">
      <c r="B22" s="225" t="s">
        <v>319</v>
      </c>
      <c r="C22" s="113">
        <v>0.89850746268656712</v>
      </c>
      <c r="D22" s="113">
        <v>0.91530944625407162</v>
      </c>
      <c r="E22" s="113">
        <v>0.91150442477876104</v>
      </c>
      <c r="F22" s="113">
        <v>0.89918256130790186</v>
      </c>
      <c r="G22" s="163">
        <v>0.8904109589041096</v>
      </c>
      <c r="H22" s="163">
        <v>0.87969924812030076</v>
      </c>
      <c r="I22" s="153" t="s">
        <v>222</v>
      </c>
      <c r="J22" s="153">
        <f>ROWS($I$6:I22)</f>
        <v>17</v>
      </c>
      <c r="K22" s="153">
        <f t="shared" si="1"/>
        <v>17</v>
      </c>
      <c r="L22" s="153">
        <f>IFERROR(SMALL($K$6:$K$83,ROWS($K$6:K22)),"")</f>
        <v>17</v>
      </c>
      <c r="P22" s="657" t="str">
        <f>IFERROR(INDEX($B$6:$G$79,$L21,COLUMNS($O$7:O22)),"")</f>
        <v>Disability Status</v>
      </c>
      <c r="Q22" s="626"/>
      <c r="R22" s="626"/>
      <c r="S22" s="626"/>
      <c r="T22" s="626"/>
      <c r="U22" s="626"/>
      <c r="V22" s="653"/>
    </row>
    <row r="23" spans="2:22">
      <c r="B23" s="225" t="s">
        <v>320</v>
      </c>
      <c r="C23" s="113">
        <v>0.85</v>
      </c>
      <c r="D23" s="113">
        <v>0.86885245901639341</v>
      </c>
      <c r="E23" s="113">
        <v>0.86717267552182165</v>
      </c>
      <c r="F23" s="113">
        <v>0.88292011019283745</v>
      </c>
      <c r="G23" s="163">
        <v>0.86945500633713557</v>
      </c>
      <c r="H23" s="163">
        <v>0.88123300090661827</v>
      </c>
      <c r="I23" s="153" t="s">
        <v>222</v>
      </c>
      <c r="J23" s="153">
        <f>ROWS($I$6:I23)</f>
        <v>18</v>
      </c>
      <c r="K23" s="153">
        <f t="shared" si="1"/>
        <v>18</v>
      </c>
      <c r="L23" s="153">
        <f>IFERROR(SMALL($K$6:$K$83,ROWS($K$6:K23)),"")</f>
        <v>18</v>
      </c>
      <c r="P23" s="654" t="str">
        <f>IFERROR(INDEX($B$6:$G$79,$L22,COLUMNS($O$7:O23)),"")</f>
        <v>A long standing illness or health condition</v>
      </c>
      <c r="Q23" s="626">
        <f>IFERROR(INDEX($B$6:$G$79,$L22,COLUMNS($O$7:P23)),"")</f>
        <v>0.89850746268656712</v>
      </c>
      <c r="R23" s="626">
        <f>IFERROR(INDEX($B$6:$G$79,$L22,COLUMNS($O$7:Q23)),"")</f>
        <v>0.91530944625407162</v>
      </c>
      <c r="S23" s="626">
        <f>IFERROR(INDEX($B$6:$G$79,$L22,COLUMNS($O$7:R23)),"")</f>
        <v>0.91150442477876104</v>
      </c>
      <c r="T23" s="626">
        <f>IFERROR(INDEX($B$6:$G$79,$L22,COLUMNS($O$7:S23)),"")</f>
        <v>0.89918256130790186</v>
      </c>
      <c r="U23" s="626">
        <f>IFERROR(INDEX($B$6:$G$79,$L22,COLUMNS($O$7:T23)),"")</f>
        <v>0.8904109589041096</v>
      </c>
      <c r="V23" s="653">
        <f>IFERROR(INDEX($B$6:$H$83,$L22,COLUMNS($O$7:U23)),"")</f>
        <v>0.87969924812030076</v>
      </c>
    </row>
    <row r="24" spans="2:22">
      <c r="B24" s="225" t="s">
        <v>321</v>
      </c>
      <c r="C24" s="113">
        <v>0.95744680851063835</v>
      </c>
      <c r="D24" s="113">
        <v>0.8902439024390244</v>
      </c>
      <c r="E24" s="113">
        <v>0.9</v>
      </c>
      <c r="F24" s="113">
        <v>0.92035398230088494</v>
      </c>
      <c r="G24" s="163">
        <v>0.86324786324786329</v>
      </c>
      <c r="H24" s="163">
        <v>0.85849056603773588</v>
      </c>
      <c r="I24" s="153" t="s">
        <v>222</v>
      </c>
      <c r="J24" s="153">
        <f>ROWS($I$6:I24)</f>
        <v>19</v>
      </c>
      <c r="K24" s="153">
        <f t="shared" si="1"/>
        <v>19</v>
      </c>
      <c r="L24" s="153">
        <f>IFERROR(SMALL($K$6:$K$83,ROWS($K$6:K24)),"")</f>
        <v>19</v>
      </c>
      <c r="P24" s="654" t="str">
        <f>IFERROR(INDEX($B$6:$G$79,$L23,COLUMNS($O$7:O24)),"")</f>
        <v>A mental health condition</v>
      </c>
      <c r="Q24" s="626">
        <f>IFERROR(INDEX($B$6:$G$79,$L23,COLUMNS($O$7:P24)),"")</f>
        <v>0.85</v>
      </c>
      <c r="R24" s="626">
        <f>IFERROR(INDEX($B$6:$G$79,$L23,COLUMNS($O$7:Q24)),"")</f>
        <v>0.86885245901639341</v>
      </c>
      <c r="S24" s="626">
        <f>IFERROR(INDEX($B$6:$G$79,$L23,COLUMNS($O$7:R24)),"")</f>
        <v>0.86717267552182165</v>
      </c>
      <c r="T24" s="626">
        <f>IFERROR(INDEX($B$6:$G$79,$L23,COLUMNS($O$7:S24)),"")</f>
        <v>0.88292011019283745</v>
      </c>
      <c r="U24" s="626">
        <f>IFERROR(INDEX($B$6:$G$79,$L23,COLUMNS($O$7:T24)),"")</f>
        <v>0.86945500633713557</v>
      </c>
      <c r="V24" s="653">
        <f>IFERROR(INDEX($B$6:$H$83,$L23,COLUMNS($O$7:U24)),"")</f>
        <v>0.88123300090661827</v>
      </c>
    </row>
    <row r="25" spans="2:22">
      <c r="B25" s="225" t="s">
        <v>322</v>
      </c>
      <c r="C25" s="113">
        <v>0.92413793103448272</v>
      </c>
      <c r="D25" s="113">
        <v>0.88461538461538458</v>
      </c>
      <c r="E25" s="113">
        <v>0.9</v>
      </c>
      <c r="F25" s="113">
        <v>0.95906432748538006</v>
      </c>
      <c r="G25" s="163">
        <v>0.92405063291139244</v>
      </c>
      <c r="H25" s="163">
        <v>0.90106007067137805</v>
      </c>
      <c r="I25" s="153" t="s">
        <v>222</v>
      </c>
      <c r="J25" s="153">
        <f>ROWS($I$6:I25)</f>
        <v>20</v>
      </c>
      <c r="K25" s="153">
        <f t="shared" si="1"/>
        <v>20</v>
      </c>
      <c r="L25" s="153">
        <f>IFERROR(SMALL($K$6:$K$83,ROWS($K$6:K25)),"")</f>
        <v>20</v>
      </c>
      <c r="P25" s="654" t="str">
        <f>IFERROR(INDEX($B$6:$G$79,$L24,COLUMNS($O$7:O25)),"")</f>
        <v>A physical impairment or mobility issues</v>
      </c>
      <c r="Q25" s="626">
        <f>IFERROR(INDEX($B$6:$G$79,$L24,COLUMNS($O$7:P25)),"")</f>
        <v>0.95744680851063835</v>
      </c>
      <c r="R25" s="626">
        <f>IFERROR(INDEX($B$6:$G$79,$L24,COLUMNS($O$7:Q25)),"")</f>
        <v>0.8902439024390244</v>
      </c>
      <c r="S25" s="626">
        <f>IFERROR(INDEX($B$6:$G$79,$L24,COLUMNS($O$7:R25)),"")</f>
        <v>0.9</v>
      </c>
      <c r="T25" s="626">
        <f>IFERROR(INDEX($B$6:$G$79,$L24,COLUMNS($O$7:S25)),"")</f>
        <v>0.92035398230088494</v>
      </c>
      <c r="U25" s="626">
        <f>IFERROR(INDEX($B$6:$G$79,$L24,COLUMNS($O$7:T25)),"")</f>
        <v>0.86324786324786329</v>
      </c>
      <c r="V25" s="653">
        <f>IFERROR(INDEX($B$6:$H$83,$L24,COLUMNS($O$7:U25)),"")</f>
        <v>0.85849056603773588</v>
      </c>
    </row>
    <row r="26" spans="2:22">
      <c r="B26" s="225" t="s">
        <v>323</v>
      </c>
      <c r="C26" s="113">
        <v>0.92517985611510789</v>
      </c>
      <c r="D26" s="113">
        <v>0.91753291753291755</v>
      </c>
      <c r="E26" s="113">
        <v>0.91496374423203697</v>
      </c>
      <c r="F26" s="113">
        <v>0.92711753118844387</v>
      </c>
      <c r="G26" s="163">
        <v>0.92652552926525533</v>
      </c>
      <c r="H26" s="163">
        <v>0.91480362537764348</v>
      </c>
      <c r="I26" s="153" t="s">
        <v>222</v>
      </c>
      <c r="J26" s="153">
        <f>ROWS($I$6:I26)</f>
        <v>21</v>
      </c>
      <c r="K26" s="153">
        <f t="shared" si="1"/>
        <v>21</v>
      </c>
      <c r="L26" s="153">
        <f>IFERROR(SMALL($K$6:$K$83,ROWS($K$6:K26)),"")</f>
        <v>21</v>
      </c>
      <c r="P26" s="654" t="str">
        <f>IFERROR(INDEX($B$6:$G$79,$L25,COLUMNS($O$7:O26)),"")</f>
        <v>A social/communication impairment</v>
      </c>
      <c r="Q26" s="626">
        <f>IFERROR(INDEX($B$6:$G$79,$L25,COLUMNS($O$7:P26)),"")</f>
        <v>0.92413793103448272</v>
      </c>
      <c r="R26" s="626">
        <f>IFERROR(INDEX($B$6:$G$79,$L25,COLUMNS($O$7:Q26)),"")</f>
        <v>0.88461538461538458</v>
      </c>
      <c r="S26" s="626">
        <f>IFERROR(INDEX($B$6:$G$79,$L25,COLUMNS($O$7:R26)),"")</f>
        <v>0.9</v>
      </c>
      <c r="T26" s="626">
        <f>IFERROR(INDEX($B$6:$G$79,$L25,COLUMNS($O$7:S26)),"")</f>
        <v>0.95906432748538006</v>
      </c>
      <c r="U26" s="626">
        <f>IFERROR(INDEX($B$6:$G$79,$L25,COLUMNS($O$7:T26)),"")</f>
        <v>0.92405063291139244</v>
      </c>
      <c r="V26" s="653">
        <f>IFERROR(INDEX($B$6:$H$83,$L25,COLUMNS($O$7:U26)),"")</f>
        <v>0.90106007067137805</v>
      </c>
    </row>
    <row r="27" spans="2:22">
      <c r="B27" s="225" t="s">
        <v>324</v>
      </c>
      <c r="C27" s="113">
        <v>0.88571428571428568</v>
      </c>
      <c r="D27" s="113">
        <v>0.88888888888888884</v>
      </c>
      <c r="E27" s="113">
        <v>0.91176470588235292</v>
      </c>
      <c r="F27" s="113">
        <v>0.91891891891891897</v>
      </c>
      <c r="G27" s="163">
        <v>0.89583333333333337</v>
      </c>
      <c r="H27" s="163">
        <v>1</v>
      </c>
      <c r="I27" s="153" t="s">
        <v>222</v>
      </c>
      <c r="J27" s="153">
        <f>ROWS($I$6:I27)</f>
        <v>22</v>
      </c>
      <c r="K27" s="153">
        <f t="shared" si="1"/>
        <v>22</v>
      </c>
      <c r="L27" s="153">
        <f>IFERROR(SMALL($K$6:$K$83,ROWS($K$6:K27)),"")</f>
        <v>22</v>
      </c>
      <c r="P27" s="654" t="str">
        <f>IFERROR(INDEX($B$6:$G$79,$L26,COLUMNS($O$7:O27)),"")</f>
        <v xml:space="preserve">A specific learning difficulty </v>
      </c>
      <c r="Q27" s="626">
        <f>IFERROR(INDEX($B$6:$G$79,$L26,COLUMNS($O$7:P27)),"")</f>
        <v>0.92517985611510789</v>
      </c>
      <c r="R27" s="626">
        <f>IFERROR(INDEX($B$6:$G$79,$L26,COLUMNS($O$7:Q27)),"")</f>
        <v>0.91753291753291755</v>
      </c>
      <c r="S27" s="626">
        <f>IFERROR(INDEX($B$6:$G$79,$L26,COLUMNS($O$7:R27)),"")</f>
        <v>0.91496374423203697</v>
      </c>
      <c r="T27" s="626">
        <f>IFERROR(INDEX($B$6:$G$79,$L26,COLUMNS($O$7:S27)),"")</f>
        <v>0.92711753118844387</v>
      </c>
      <c r="U27" s="626">
        <f>IFERROR(INDEX($B$6:$G$79,$L26,COLUMNS($O$7:T27)),"")</f>
        <v>0.92652552926525533</v>
      </c>
      <c r="V27" s="653">
        <f>IFERROR(INDEX($B$6:$H$83,$L26,COLUMNS($O$7:U27)),"")</f>
        <v>0.91480362537764348</v>
      </c>
    </row>
    <row r="28" spans="2:22">
      <c r="B28" s="225" t="s">
        <v>325</v>
      </c>
      <c r="C28" s="113">
        <v>0.90909090909090906</v>
      </c>
      <c r="D28" s="113">
        <v>0.9464285714285714</v>
      </c>
      <c r="E28" s="113">
        <v>0.91935483870967738</v>
      </c>
      <c r="F28" s="113">
        <v>0.94366197183098588</v>
      </c>
      <c r="G28" s="163">
        <v>0.94871794871794868</v>
      </c>
      <c r="H28" s="163">
        <v>0.84615384615384615</v>
      </c>
      <c r="I28" s="153" t="s">
        <v>222</v>
      </c>
      <c r="J28" s="153">
        <f>ROWS($I$6:I28)</f>
        <v>23</v>
      </c>
      <c r="K28" s="153">
        <f t="shared" si="1"/>
        <v>23</v>
      </c>
      <c r="L28" s="153">
        <f>IFERROR(SMALL($K$6:$K$83,ROWS($K$6:K28)),"")</f>
        <v>23</v>
      </c>
      <c r="P28" s="654" t="str">
        <f>IFERROR(INDEX($B$6:$G$79,$L27,COLUMNS($O$7:O28)),"")</f>
        <v>Blind/serious visual impairment uncorrected by glasses</v>
      </c>
      <c r="Q28" s="626">
        <f>IFERROR(INDEX($B$6:$G$79,$L27,COLUMNS($O$7:P28)),"")</f>
        <v>0.88571428571428568</v>
      </c>
      <c r="R28" s="626">
        <f>IFERROR(INDEX($B$6:$G$79,$L27,COLUMNS($O$7:Q28)),"")</f>
        <v>0.88888888888888884</v>
      </c>
      <c r="S28" s="626">
        <f>IFERROR(INDEX($B$6:$G$79,$L27,COLUMNS($O$7:R28)),"")</f>
        <v>0.91176470588235292</v>
      </c>
      <c r="T28" s="626">
        <f>IFERROR(INDEX($B$6:$G$79,$L27,COLUMNS($O$7:S28)),"")</f>
        <v>0.91891891891891897</v>
      </c>
      <c r="U28" s="626">
        <f>IFERROR(INDEX($B$6:$G$79,$L27,COLUMNS($O$7:T28)),"")</f>
        <v>0.89583333333333337</v>
      </c>
      <c r="V28" s="653">
        <f>IFERROR(INDEX($B$6:$H$83,$L27,COLUMNS($O$7:U28)),"")</f>
        <v>1</v>
      </c>
    </row>
    <row r="29" spans="2:22">
      <c r="B29" s="225" t="s">
        <v>326</v>
      </c>
      <c r="C29" s="113">
        <v>0.91007194244604317</v>
      </c>
      <c r="D29" s="113">
        <v>0.92</v>
      </c>
      <c r="E29" s="113">
        <v>0.89338235294117652</v>
      </c>
      <c r="F29" s="113">
        <v>0.9263157894736842</v>
      </c>
      <c r="G29" s="163">
        <v>0.87096774193548387</v>
      </c>
      <c r="H29" s="163">
        <v>0.89531680440771355</v>
      </c>
      <c r="I29" s="153" t="s">
        <v>222</v>
      </c>
      <c r="J29" s="153">
        <f>ROWS($I$6:I29)</f>
        <v>24</v>
      </c>
      <c r="K29" s="153">
        <f t="shared" si="1"/>
        <v>24</v>
      </c>
      <c r="L29" s="153">
        <f>IFERROR(SMALL($K$6:$K$83,ROWS($K$6:K29)),"")</f>
        <v>24</v>
      </c>
      <c r="P29" s="654" t="str">
        <f>IFERROR(INDEX($B$6:$G$79,$L28,COLUMNS($O$7:O29)),"")</f>
        <v>Deaf/serious hearing impairment</v>
      </c>
      <c r="Q29" s="626">
        <f>IFERROR(INDEX($B$6:$G$79,$L28,COLUMNS($O$7:P29)),"")</f>
        <v>0.90909090909090906</v>
      </c>
      <c r="R29" s="626">
        <f>IFERROR(INDEX($B$6:$G$79,$L28,COLUMNS($O$7:Q29)),"")</f>
        <v>0.9464285714285714</v>
      </c>
      <c r="S29" s="626">
        <f>IFERROR(INDEX($B$6:$G$79,$L28,COLUMNS($O$7:R29)),"")</f>
        <v>0.91935483870967738</v>
      </c>
      <c r="T29" s="626">
        <f>IFERROR(INDEX($B$6:$G$79,$L28,COLUMNS($O$7:S29)),"")</f>
        <v>0.94366197183098588</v>
      </c>
      <c r="U29" s="626">
        <f>IFERROR(INDEX($B$6:$G$79,$L28,COLUMNS($O$7:T29)),"")</f>
        <v>0.94871794871794868</v>
      </c>
      <c r="V29" s="653">
        <f>IFERROR(INDEX($B$6:$H$83,$L28,COLUMNS($O$7:U29)),"")</f>
        <v>0.84615384615384615</v>
      </c>
    </row>
    <row r="30" spans="2:22">
      <c r="B30" s="225" t="s">
        <v>327</v>
      </c>
      <c r="C30" s="113">
        <v>0.87820512820512819</v>
      </c>
      <c r="D30" s="113">
        <v>0.88541666666666663</v>
      </c>
      <c r="E30" s="113">
        <v>0.89351851851851849</v>
      </c>
      <c r="F30" s="113">
        <v>0.91826923076923073</v>
      </c>
      <c r="G30" s="163">
        <v>0.88129496402877694</v>
      </c>
      <c r="H30" s="163">
        <v>0.89175257731958768</v>
      </c>
      <c r="I30" s="153" t="s">
        <v>222</v>
      </c>
      <c r="J30" s="153">
        <f>ROWS($I$6:I30)</f>
        <v>25</v>
      </c>
      <c r="K30" s="153">
        <f t="shared" si="1"/>
        <v>25</v>
      </c>
      <c r="L30" s="153">
        <f>IFERROR(SMALL($K$6:$K$83,ROWS($K$6:K30)),"")</f>
        <v>25</v>
      </c>
      <c r="P30" s="654" t="str">
        <f>IFERROR(INDEX($B$6:$G$79,$L29,COLUMNS($O$7:O30)),"")</f>
        <v>A disability, impairment/medical condition not listed above</v>
      </c>
      <c r="Q30" s="626">
        <f>IFERROR(INDEX($B$6:$G$79,$L29,COLUMNS($O$7:P30)),"")</f>
        <v>0.91007194244604317</v>
      </c>
      <c r="R30" s="626">
        <f>IFERROR(INDEX($B$6:$G$79,$L29,COLUMNS($O$7:Q30)),"")</f>
        <v>0.92</v>
      </c>
      <c r="S30" s="626">
        <f>IFERROR(INDEX($B$6:$G$79,$L29,COLUMNS($O$7:R30)),"")</f>
        <v>0.89338235294117652</v>
      </c>
      <c r="T30" s="626">
        <f>IFERROR(INDEX($B$6:$G$79,$L29,COLUMNS($O$7:S30)),"")</f>
        <v>0.9263157894736842</v>
      </c>
      <c r="U30" s="626">
        <f>IFERROR(INDEX($B$6:$G$79,$L29,COLUMNS($O$7:T30)),"")</f>
        <v>0.87096774193548387</v>
      </c>
      <c r="V30" s="653">
        <f>IFERROR(INDEX($B$6:$H$83,$L29,COLUMNS($O$7:U30)),"")</f>
        <v>0.89531680440771355</v>
      </c>
    </row>
    <row r="31" spans="2:22" ht="15.75" customHeight="1">
      <c r="B31" s="226" t="s">
        <v>270</v>
      </c>
      <c r="C31" s="113">
        <v>0.90912305516265912</v>
      </c>
      <c r="D31" s="113">
        <v>0.90643863179074446</v>
      </c>
      <c r="E31" s="113">
        <v>0.90236413877801658</v>
      </c>
      <c r="F31" s="113">
        <v>0.91602399314481575</v>
      </c>
      <c r="G31" s="163">
        <v>0.90151515151515149</v>
      </c>
      <c r="H31" s="163">
        <v>0.89679313459801269</v>
      </c>
      <c r="I31" s="153" t="s">
        <v>222</v>
      </c>
      <c r="J31" s="153">
        <f>ROWS($I$6:I31)</f>
        <v>26</v>
      </c>
      <c r="K31" s="153">
        <f t="shared" si="1"/>
        <v>26</v>
      </c>
      <c r="L31" s="153">
        <f>IFERROR(SMALL($K$6:$K$83,ROWS($K$6:K31)),"")</f>
        <v>26</v>
      </c>
      <c r="P31" s="654" t="str">
        <f>IFERROR(INDEX($B$6:$G$79,$L30,COLUMNS($O$7:O31)),"")</f>
        <v>Two or more impairments/disabling medical conditions</v>
      </c>
      <c r="Q31" s="626">
        <f>IFERROR(INDEX($B$6:$G$79,$L30,COLUMNS($O$7:P31)),"")</f>
        <v>0.87820512820512819</v>
      </c>
      <c r="R31" s="626">
        <f>IFERROR(INDEX($B$6:$G$79,$L30,COLUMNS($O$7:Q31)),"")</f>
        <v>0.88541666666666663</v>
      </c>
      <c r="S31" s="626">
        <f>IFERROR(INDEX($B$6:$G$79,$L30,COLUMNS($O$7:R31)),"")</f>
        <v>0.89351851851851849</v>
      </c>
      <c r="T31" s="626">
        <f>IFERROR(INDEX($B$6:$G$79,$L30,COLUMNS($O$7:S31)),"")</f>
        <v>0.91826923076923073</v>
      </c>
      <c r="U31" s="626">
        <f>IFERROR(INDEX($B$6:$G$79,$L30,COLUMNS($O$7:T31)),"")</f>
        <v>0.88129496402877694</v>
      </c>
      <c r="V31" s="653">
        <f>IFERROR(INDEX($B$6:$H$83,$L30,COLUMNS($O$7:U31)),"")</f>
        <v>0.89175257731958768</v>
      </c>
    </row>
    <row r="32" spans="2:22">
      <c r="B32" s="225" t="s">
        <v>271</v>
      </c>
      <c r="C32" s="113">
        <v>0.91417046089943288</v>
      </c>
      <c r="D32" s="113">
        <v>0.91389704132624727</v>
      </c>
      <c r="E32" s="113">
        <v>0.92012588638355508</v>
      </c>
      <c r="F32" s="113">
        <v>0.92616829934157696</v>
      </c>
      <c r="G32" s="163">
        <v>0.91263976476960573</v>
      </c>
      <c r="H32" s="163">
        <v>0.91057525134174921</v>
      </c>
      <c r="I32" s="153" t="s">
        <v>222</v>
      </c>
      <c r="J32" s="153">
        <f>ROWS($I$6:I32)</f>
        <v>27</v>
      </c>
      <c r="K32" s="153">
        <f t="shared" si="1"/>
        <v>27</v>
      </c>
      <c r="L32" s="153">
        <f>IFERROR(SMALL($K$6:$K$83,ROWS($K$6:K32)),"")</f>
        <v>27</v>
      </c>
      <c r="P32" s="654" t="str">
        <f>IFERROR(INDEX($B$6:$G$79,$L31,COLUMNS($O$7:O32)),"")</f>
        <v>Total Disability</v>
      </c>
      <c r="Q32" s="626">
        <f>IFERROR(INDEX($B$6:$G$79,$L31,COLUMNS($O$7:P32)),"")</f>
        <v>0.90912305516265912</v>
      </c>
      <c r="R32" s="626">
        <f>IFERROR(INDEX($B$6:$G$79,$L31,COLUMNS($O$7:Q32)),"")</f>
        <v>0.90643863179074446</v>
      </c>
      <c r="S32" s="626">
        <f>IFERROR(INDEX($B$6:$G$79,$L31,COLUMNS($O$7:R32)),"")</f>
        <v>0.90236413877801658</v>
      </c>
      <c r="T32" s="626">
        <f>IFERROR(INDEX($B$6:$G$79,$L31,COLUMNS($O$7:S32)),"")</f>
        <v>0.91602399314481575</v>
      </c>
      <c r="U32" s="626">
        <f>IFERROR(INDEX($B$6:$G$79,$L31,COLUMNS($O$7:T32)),"")</f>
        <v>0.90151515151515149</v>
      </c>
      <c r="V32" s="653">
        <f>IFERROR(INDEX($B$6:$H$83,$L31,COLUMNS($O$7:U32)),"")</f>
        <v>0.89679313459801269</v>
      </c>
    </row>
    <row r="33" spans="2:22">
      <c r="B33" s="225" t="s">
        <v>272</v>
      </c>
      <c r="C33" s="113"/>
      <c r="D33" s="113"/>
      <c r="E33" s="113"/>
      <c r="F33" s="113"/>
      <c r="G33" s="227"/>
      <c r="H33" s="227"/>
      <c r="I33" s="153" t="s">
        <v>222</v>
      </c>
      <c r="J33" s="153">
        <f>ROWS($I$6:I33)</f>
        <v>28</v>
      </c>
      <c r="K33" s="153">
        <f t="shared" si="1"/>
        <v>28</v>
      </c>
      <c r="L33" s="153">
        <f>IFERROR(SMALL($K$6:$K$83,ROWS($K$6:K33)),"")</f>
        <v>28</v>
      </c>
      <c r="P33" s="654" t="str">
        <f>IFERROR(INDEX($B$6:$G$79,$L32,COLUMNS($O$7:O33)),"")</f>
        <v>Total No Known Disability</v>
      </c>
      <c r="Q33" s="626">
        <f>IFERROR(INDEX($B$6:$G$79,$L32,COLUMNS($O$7:P33)),"")</f>
        <v>0.91417046089943288</v>
      </c>
      <c r="R33" s="626">
        <f>IFERROR(INDEX($B$6:$G$79,$L32,COLUMNS($O$7:Q33)),"")</f>
        <v>0.91389704132624727</v>
      </c>
      <c r="S33" s="626">
        <f>IFERROR(INDEX($B$6:$G$79,$L32,COLUMNS($O$7:R33)),"")</f>
        <v>0.92012588638355508</v>
      </c>
      <c r="T33" s="626">
        <f>IFERROR(INDEX($B$6:$G$79,$L32,COLUMNS($O$7:S33)),"")</f>
        <v>0.92616829934157696</v>
      </c>
      <c r="U33" s="626">
        <f>IFERROR(INDEX($B$6:$G$79,$L32,COLUMNS($O$7:T33)),"")</f>
        <v>0.91263976476960573</v>
      </c>
      <c r="V33" s="653">
        <f>IFERROR(INDEX($B$6:$H$83,$L32,COLUMNS($O$7:U33)),"")</f>
        <v>0.91057525134174921</v>
      </c>
    </row>
    <row r="34" spans="2:22">
      <c r="B34" s="225" t="s">
        <v>273</v>
      </c>
      <c r="C34" s="113">
        <v>0.88662790697674421</v>
      </c>
      <c r="D34" s="113">
        <v>0.90034364261168387</v>
      </c>
      <c r="E34" s="113">
        <v>0.93142857142857138</v>
      </c>
      <c r="F34" s="113">
        <v>0.92452830188679247</v>
      </c>
      <c r="G34" s="227">
        <v>0.92374727668845313</v>
      </c>
      <c r="H34" s="227">
        <v>0.91474245115452935</v>
      </c>
      <c r="I34" s="153" t="s">
        <v>222</v>
      </c>
      <c r="J34" s="153">
        <f>ROWS($I$6:I34)</f>
        <v>29</v>
      </c>
      <c r="K34" s="153">
        <f t="shared" si="1"/>
        <v>29</v>
      </c>
      <c r="L34" s="153">
        <f>IFERROR(SMALL($K$6:$K$83,ROWS($K$6:K34)),"")</f>
        <v>29</v>
      </c>
      <c r="P34" s="657" t="str">
        <f>IFERROR(INDEX($B$6:$G$79,$L33,COLUMNS($O$7:O34)),"")</f>
        <v>Ethnicity</v>
      </c>
      <c r="Q34" s="626"/>
      <c r="R34" s="626"/>
      <c r="S34" s="626"/>
      <c r="T34" s="626"/>
      <c r="U34" s="626"/>
      <c r="V34" s="653"/>
    </row>
    <row r="35" spans="2:22">
      <c r="B35" s="225" t="s">
        <v>274</v>
      </c>
      <c r="C35" s="113">
        <v>0.92161929371231699</v>
      </c>
      <c r="D35" s="113">
        <v>0.91836734693877553</v>
      </c>
      <c r="E35" s="113">
        <v>0.92307692307692313</v>
      </c>
      <c r="F35" s="113">
        <v>0.944620253164557</v>
      </c>
      <c r="G35" s="227">
        <v>0.93644067796610164</v>
      </c>
      <c r="H35" s="227">
        <v>0.92358803986710969</v>
      </c>
      <c r="I35" s="153" t="s">
        <v>222</v>
      </c>
      <c r="J35" s="153">
        <f>ROWS($I$6:I35)</f>
        <v>30</v>
      </c>
      <c r="K35" s="153">
        <f t="shared" si="1"/>
        <v>30</v>
      </c>
      <c r="L35" s="153">
        <f>IFERROR(SMALL($K$6:$K$83,ROWS($K$6:K35)),"")</f>
        <v>30</v>
      </c>
      <c r="P35" s="654" t="str">
        <f>IFERROR(INDEX($B$6:$G$79,$L34,COLUMNS($O$7:O35)),"")</f>
        <v>Asian, Asian Scottish or Asian British</v>
      </c>
      <c r="Q35" s="687">
        <v>0.92161929371231699</v>
      </c>
      <c r="R35" s="687">
        <v>0.91836734693877553</v>
      </c>
      <c r="S35" s="687">
        <v>0.92307692307692313</v>
      </c>
      <c r="T35" s="687">
        <v>0.944620253164557</v>
      </c>
      <c r="U35" s="687">
        <v>0.93644067796610164</v>
      </c>
      <c r="V35" s="687">
        <v>0.92358803986710969</v>
      </c>
    </row>
    <row r="36" spans="2:22">
      <c r="B36" s="225" t="s">
        <v>275</v>
      </c>
      <c r="C36" s="113">
        <v>0.90476190476190477</v>
      </c>
      <c r="D36" s="113">
        <v>0.94444444444444442</v>
      </c>
      <c r="E36" s="113">
        <v>0.90128755364806867</v>
      </c>
      <c r="F36" s="113">
        <v>0.94399999999999995</v>
      </c>
      <c r="G36" s="227">
        <v>0.90763765541740671</v>
      </c>
      <c r="H36" s="227">
        <v>0.92508143322475567</v>
      </c>
      <c r="I36" s="153" t="s">
        <v>222</v>
      </c>
      <c r="J36" s="153">
        <f>ROWS($I$6:I36)</f>
        <v>31</v>
      </c>
      <c r="K36" s="153">
        <f t="shared" si="1"/>
        <v>31</v>
      </c>
      <c r="L36" s="153">
        <f>IFERROR(SMALL($K$6:$K$83,ROWS($K$6:K36)),"")</f>
        <v>31</v>
      </c>
      <c r="P36" s="654" t="str">
        <f>IFERROR(INDEX($B$6:$G$79,$L35,COLUMNS($O$7:O36)),"")</f>
        <v>Black, African or Caribbean</v>
      </c>
      <c r="Q36" s="687">
        <v>0.88662790697674421</v>
      </c>
      <c r="R36" s="687">
        <v>0.90034364261168387</v>
      </c>
      <c r="S36" s="687">
        <v>0.93142857142857138</v>
      </c>
      <c r="T36" s="687">
        <v>0.92452830188679247</v>
      </c>
      <c r="U36" s="687">
        <v>0.92374727668845313</v>
      </c>
      <c r="V36" s="687">
        <v>0.91474245115452935</v>
      </c>
    </row>
    <row r="37" spans="2:22">
      <c r="B37" s="225" t="s">
        <v>276</v>
      </c>
      <c r="C37" s="113">
        <v>0.9027027027027027</v>
      </c>
      <c r="D37" s="113">
        <v>0.90625</v>
      </c>
      <c r="E37" s="113">
        <v>0.92356687898089174</v>
      </c>
      <c r="F37" s="113">
        <v>0.92356687898089174</v>
      </c>
      <c r="G37" s="227">
        <v>0.88957055214723924</v>
      </c>
      <c r="H37" s="227">
        <v>0.92195121951219516</v>
      </c>
      <c r="I37" s="153" t="s">
        <v>222</v>
      </c>
      <c r="J37" s="153">
        <f>ROWS($I$6:I37)</f>
        <v>32</v>
      </c>
      <c r="K37" s="153">
        <f t="shared" si="1"/>
        <v>32</v>
      </c>
      <c r="L37" s="153">
        <f>IFERROR(SMALL($K$6:$K$83,ROWS($K$6:K37)),"")</f>
        <v>32</v>
      </c>
      <c r="P37" s="654" t="str">
        <f>IFERROR(INDEX($B$6:$G$79,$L36,COLUMNS($O$7:O37)),"")</f>
        <v>Mixed or multiple ethnic group</v>
      </c>
      <c r="Q37" s="626">
        <f>IFERROR(INDEX($B$6:$G$79,$L36,COLUMNS($O$7:P37)),"")</f>
        <v>0.90476190476190477</v>
      </c>
      <c r="R37" s="626">
        <f>IFERROR(INDEX($B$6:$G$79,$L36,COLUMNS($O$7:Q37)),"")</f>
        <v>0.94444444444444442</v>
      </c>
      <c r="S37" s="626">
        <f>IFERROR(INDEX($B$6:$G$79,$L36,COLUMNS($O$7:R37)),"")</f>
        <v>0.90128755364806867</v>
      </c>
      <c r="T37" s="626">
        <f>IFERROR(INDEX($B$6:$G$79,$L36,COLUMNS($O$7:S37)),"")</f>
        <v>0.94399999999999995</v>
      </c>
      <c r="U37" s="626">
        <f>IFERROR(INDEX($B$6:$G$79,$L36,COLUMNS($O$7:T37)),"")</f>
        <v>0.90763765541740671</v>
      </c>
      <c r="V37" s="653">
        <f>IFERROR(INDEX($B$6:$H$83,$L36,COLUMNS($O$7:U37)),"")</f>
        <v>0.92508143322475567</v>
      </c>
    </row>
    <row r="38" spans="2:22">
      <c r="B38" s="225" t="s">
        <v>277</v>
      </c>
      <c r="C38" s="113">
        <v>0.91424993150952993</v>
      </c>
      <c r="D38" s="113">
        <v>0.91300838010302143</v>
      </c>
      <c r="E38" s="113">
        <v>0.91782724431927776</v>
      </c>
      <c r="F38" s="113">
        <v>0.92384297680163663</v>
      </c>
      <c r="G38" s="153">
        <v>0.91034097261039681</v>
      </c>
      <c r="H38" s="153">
        <v>0.9073184821460808</v>
      </c>
      <c r="I38" s="153" t="s">
        <v>222</v>
      </c>
      <c r="J38" s="153">
        <f>ROWS($I$6:I38)</f>
        <v>33</v>
      </c>
      <c r="K38" s="153">
        <f t="shared" si="1"/>
        <v>33</v>
      </c>
      <c r="L38" s="153">
        <f>IFERROR(SMALL($K$6:$K$83,ROWS($K$6:K38)),"")</f>
        <v>33</v>
      </c>
      <c r="P38" s="654" t="str">
        <f>IFERROR(INDEX($B$6:$G$79,$L37,COLUMNS($O$7:O38)),"")</f>
        <v>Other ethnic group</v>
      </c>
      <c r="Q38" s="626">
        <f>IFERROR(INDEX($B$6:$G$79,$L37,COLUMNS($O$7:P38)),"")</f>
        <v>0.9027027027027027</v>
      </c>
      <c r="R38" s="626">
        <f>IFERROR(INDEX($B$6:$G$79,$L37,COLUMNS($O$7:Q38)),"")</f>
        <v>0.90625</v>
      </c>
      <c r="S38" s="626">
        <f>IFERROR(INDEX($B$6:$G$79,$L37,COLUMNS($O$7:R38)),"")</f>
        <v>0.92356687898089174</v>
      </c>
      <c r="T38" s="626">
        <f>IFERROR(INDEX($B$6:$G$79,$L37,COLUMNS($O$7:S38)),"")</f>
        <v>0.92356687898089174</v>
      </c>
      <c r="U38" s="626">
        <f>IFERROR(INDEX($B$6:$G$79,$L37,COLUMNS($O$7:T38)),"")</f>
        <v>0.88957055214723924</v>
      </c>
      <c r="V38" s="653">
        <f>IFERROR(INDEX($B$6:$H$83,$L37,COLUMNS($O$7:U38)),"")</f>
        <v>0.92195121951219516</v>
      </c>
    </row>
    <row r="39" spans="2:22">
      <c r="B39" s="226" t="s">
        <v>328</v>
      </c>
      <c r="C39" s="113">
        <v>0.91090047393364926</v>
      </c>
      <c r="D39" s="113">
        <v>0.92080200501253129</v>
      </c>
      <c r="E39" s="113">
        <v>0.91991150442477876</v>
      </c>
      <c r="F39" s="113">
        <v>0.93979057591623039</v>
      </c>
      <c r="G39" s="153">
        <v>0.92502883506343714</v>
      </c>
      <c r="H39" s="153">
        <v>0.9220644267405611</v>
      </c>
      <c r="I39" s="153" t="s">
        <v>222</v>
      </c>
      <c r="J39" s="153">
        <f>ROWS($I$6:I39)</f>
        <v>34</v>
      </c>
      <c r="K39" s="153">
        <f t="shared" si="1"/>
        <v>34</v>
      </c>
      <c r="L39" s="153">
        <f>IFERROR(SMALL($K$6:$K$83,ROWS($K$6:K39)),"")</f>
        <v>34</v>
      </c>
      <c r="P39" s="654" t="str">
        <f>IFERROR(INDEX($B$6:$G$79,$L38,COLUMNS($O$7:O39)),"")</f>
        <v>White</v>
      </c>
      <c r="Q39" s="626">
        <f>IFERROR(INDEX($B$6:$G$79,$L38,COLUMNS($O$7:P39)),"")</f>
        <v>0.91424993150952993</v>
      </c>
      <c r="R39" s="626">
        <f>IFERROR(INDEX($B$6:$G$79,$L38,COLUMNS($O$7:Q39)),"")</f>
        <v>0.91300838010302143</v>
      </c>
      <c r="S39" s="626">
        <f>IFERROR(INDEX($B$6:$G$79,$L38,COLUMNS($O$7:R39)),"")</f>
        <v>0.91782724431927776</v>
      </c>
      <c r="T39" s="626">
        <f>IFERROR(INDEX($B$6:$G$79,$L38,COLUMNS($O$7:S39)),"")</f>
        <v>0.92384297680163663</v>
      </c>
      <c r="U39" s="626">
        <f>IFERROR(INDEX($B$6:$G$79,$L38,COLUMNS($O$7:T39)),"")</f>
        <v>0.91034097261039681</v>
      </c>
      <c r="V39" s="653">
        <f>IFERROR(INDEX($B$6:$H$83,$L38,COLUMNS($O$7:U39)),"")</f>
        <v>0.9073184821460808</v>
      </c>
    </row>
    <row r="40" spans="2:22">
      <c r="B40" s="225" t="s">
        <v>279</v>
      </c>
      <c r="C40" s="113"/>
      <c r="D40" s="113"/>
      <c r="E40" s="113"/>
      <c r="F40" s="113"/>
      <c r="G40" s="227"/>
      <c r="H40" s="227"/>
      <c r="I40" s="153" t="s">
        <v>222</v>
      </c>
      <c r="J40" s="153">
        <f>ROWS($I$6:I40)</f>
        <v>35</v>
      </c>
      <c r="K40" s="153">
        <f t="shared" si="1"/>
        <v>35</v>
      </c>
      <c r="L40" s="153">
        <f>IFERROR(SMALL($K$6:$K$83,ROWS($K$6:K40)),"")</f>
        <v>35</v>
      </c>
      <c r="P40" s="654" t="str">
        <f>IFERROR(INDEX($B$6:$G$79,$L39,COLUMNS($O$7:O40)),"")</f>
        <v>Total Black and Minority Ethnic</v>
      </c>
      <c r="Q40" s="626">
        <f>IFERROR(INDEX($B$6:$G$83,$L39,COLUMNS($O$7:P44)),"")</f>
        <v>0.91090047393364926</v>
      </c>
      <c r="R40" s="626">
        <f>IFERROR(INDEX($B$6:$G$83,$L39,COLUMNS($O$7:Q44)),"")</f>
        <v>0.92080200501253129</v>
      </c>
      <c r="S40" s="626">
        <f>IFERROR(INDEX($B$6:$G$83,$L39,COLUMNS($O$7:R44)),"")</f>
        <v>0.91991150442477876</v>
      </c>
      <c r="T40" s="626">
        <f>IFERROR(INDEX($B$6:$G$83,$L39,COLUMNS($O$7:S44)),"")</f>
        <v>0.93979057591623039</v>
      </c>
      <c r="U40" s="626">
        <f>IFERROR(INDEX($B$6:$G$83,$L39,COLUMNS($O$7:T44)),"")</f>
        <v>0.92502883506343714</v>
      </c>
      <c r="V40" s="653">
        <f>IFERROR(INDEX($B$6:$H$83,$L39,COLUMNS($O$7:U40)),"")</f>
        <v>0.9220644267405611</v>
      </c>
    </row>
    <row r="41" spans="2:22">
      <c r="B41" s="225" t="s">
        <v>282</v>
      </c>
      <c r="C41" s="113"/>
      <c r="D41" s="113"/>
      <c r="E41" s="113"/>
      <c r="F41" s="113"/>
      <c r="G41" s="227"/>
      <c r="H41" s="227"/>
      <c r="I41" s="153" t="s">
        <v>222</v>
      </c>
      <c r="J41" s="153">
        <f>ROWS($I$6:I41)</f>
        <v>36</v>
      </c>
      <c r="K41" s="153">
        <f t="shared" si="1"/>
        <v>36</v>
      </c>
      <c r="L41" s="153">
        <f>IFERROR(SMALL($K$6:$K$83,ROWS($K$6:K41)),"")</f>
        <v>36</v>
      </c>
      <c r="P41" s="655" t="s">
        <v>280</v>
      </c>
      <c r="Q41" s="661"/>
      <c r="R41" s="661"/>
      <c r="S41" s="661"/>
      <c r="T41" s="661"/>
      <c r="U41" s="661"/>
      <c r="V41" s="653"/>
    </row>
    <row r="42" spans="2:22">
      <c r="B42" s="166" t="s">
        <v>283</v>
      </c>
      <c r="C42" s="228">
        <v>0.85611510791366907</v>
      </c>
      <c r="D42" s="229">
        <v>0.85207100591715978</v>
      </c>
      <c r="E42" s="229">
        <v>0.87012987012987009</v>
      </c>
      <c r="F42" s="229">
        <v>0.87195121951219512</v>
      </c>
      <c r="G42" s="228">
        <v>0.92771084337349397</v>
      </c>
      <c r="H42" s="228">
        <v>0.86956521739130432</v>
      </c>
      <c r="I42" s="153" t="s">
        <v>222</v>
      </c>
      <c r="J42" s="153">
        <f>ROWS($I$6:I42)</f>
        <v>37</v>
      </c>
      <c r="K42" s="153">
        <f t="shared" si="1"/>
        <v>37</v>
      </c>
      <c r="L42" s="153">
        <f>IFERROR(SMALL($K$6:$K$83,ROWS($K$6:K42)),"")</f>
        <v>37</v>
      </c>
      <c r="P42" s="657" t="str">
        <f>IFERROR(INDEX($B$6:$G$83,$L41,COLUMNS($O$7:O42)),"")</f>
        <v>Care Experienced</v>
      </c>
      <c r="Q42" s="626"/>
      <c r="R42" s="626"/>
      <c r="S42" s="626"/>
      <c r="T42" s="626"/>
      <c r="U42" s="626"/>
      <c r="V42" s="653"/>
    </row>
    <row r="43" spans="2:22">
      <c r="B43" s="166" t="s">
        <v>284</v>
      </c>
      <c r="C43" s="113">
        <v>0.91394669455765143</v>
      </c>
      <c r="D43" s="113">
        <v>0.91347629071966319</v>
      </c>
      <c r="E43" s="113">
        <v>0.91834781067186666</v>
      </c>
      <c r="F43" s="113">
        <v>0.92522570366436541</v>
      </c>
      <c r="G43" s="153">
        <v>0.91106504451845305</v>
      </c>
      <c r="H43" s="153">
        <v>0.9090106007067138</v>
      </c>
      <c r="I43" s="153" t="s">
        <v>222</v>
      </c>
      <c r="J43" s="153">
        <f>ROWS($I$6:I43)</f>
        <v>38</v>
      </c>
      <c r="K43" s="153">
        <f t="shared" si="1"/>
        <v>38</v>
      </c>
      <c r="L43" s="153">
        <f>IFERROR(SMALL($K$6:$K$83,ROWS($K$6:K43)),"")</f>
        <v>38</v>
      </c>
      <c r="P43" s="654" t="s">
        <v>283</v>
      </c>
      <c r="Q43" s="626">
        <f>IFERROR(INDEX($B$6:$G$83,$L42,COLUMNS($O$7:P49)),"")</f>
        <v>0.85611510791366907</v>
      </c>
      <c r="R43" s="626">
        <f>IFERROR(INDEX($B$6:$G$83,$L42,COLUMNS($O$7:Q49)),"")</f>
        <v>0.85207100591715978</v>
      </c>
      <c r="S43" s="626">
        <f>IFERROR(INDEX($B$6:$G$83,$L42,COLUMNS($O$7:R49)),"")</f>
        <v>0.87012987012987009</v>
      </c>
      <c r="T43" s="626">
        <f>IFERROR(INDEX($B$6:$G$83,$L42,COLUMNS($O$7:S49)),"")</f>
        <v>0.87195121951219512</v>
      </c>
      <c r="U43" s="626">
        <f>IFERROR(INDEX($B$6:$G$83,$L42,COLUMNS($O$7:T49)),"")</f>
        <v>0.92771084337349397</v>
      </c>
      <c r="V43" s="653">
        <f>IFERROR(INDEX($B$6:$H$83,$L42,COLUMNS($O$7:U43)),"")</f>
        <v>0.86956521739130432</v>
      </c>
    </row>
    <row r="44" spans="2:22" ht="15" thickBot="1">
      <c r="I44" s="153" t="s">
        <v>222</v>
      </c>
      <c r="J44" s="153">
        <f>ROWS($I$6:I44)</f>
        <v>39</v>
      </c>
      <c r="K44" s="153">
        <f t="shared" si="1"/>
        <v>39</v>
      </c>
      <c r="L44" s="153">
        <f>IFERROR(SMALL($K$6:$K$83,ROWS($K$6:K44)),"")</f>
        <v>39</v>
      </c>
      <c r="P44" s="658" t="s">
        <v>329</v>
      </c>
      <c r="Q44" s="659">
        <f>IFERROR(INDEX($B$6:$G$83,$L43,COLUMNS($O$7:P50)),"")</f>
        <v>0.91394669455765143</v>
      </c>
      <c r="R44" s="659">
        <f>IFERROR(INDEX($B$6:$G$83,$L43,COLUMNS($O$7:Q50)),"")</f>
        <v>0.91347629071966319</v>
      </c>
      <c r="S44" s="659">
        <f>IFERROR(INDEX($B$6:$G$83,$L43,COLUMNS($O$7:R50)),"")</f>
        <v>0.91834781067186666</v>
      </c>
      <c r="T44" s="659">
        <f>IFERROR(INDEX($B$6:$G$83,$L43,COLUMNS($O$7:S50)),"")</f>
        <v>0.92522570366436541</v>
      </c>
      <c r="U44" s="659">
        <f>IFERROR(INDEX($B$6:$G$83,$L43,COLUMNS($O$7:T50)),"")</f>
        <v>0.91106504451845305</v>
      </c>
      <c r="V44" s="660">
        <f>IFERROR(INDEX($B$6:$H$83,$L43,COLUMNS($O$7:U44)),"")</f>
        <v>0.9090106007067138</v>
      </c>
    </row>
    <row r="45" spans="2:22">
      <c r="B45" s="166"/>
      <c r="C45" s="113"/>
      <c r="D45" s="113"/>
      <c r="E45" s="113"/>
      <c r="F45" s="113"/>
      <c r="G45" s="227"/>
      <c r="H45" s="227"/>
      <c r="J45" s="153">
        <f>ROWS($I$6:I45)</f>
        <v>40</v>
      </c>
      <c r="K45" s="153" t="str">
        <f t="shared" si="1"/>
        <v/>
      </c>
      <c r="L45" s="153" t="str">
        <f>IFERROR(SMALL($K$6:$K$83,ROWS($K$6:K45)),"")</f>
        <v/>
      </c>
      <c r="P45" s="232"/>
      <c r="Q45" s="113"/>
      <c r="R45" s="113"/>
      <c r="S45" s="113"/>
      <c r="T45" s="113"/>
      <c r="U45" s="113"/>
    </row>
    <row r="46" spans="2:22">
      <c r="B46" s="166" t="s">
        <v>211</v>
      </c>
      <c r="C46" s="113">
        <v>0.90556045895851722</v>
      </c>
      <c r="D46" s="113">
        <v>0.90647921760391204</v>
      </c>
      <c r="E46" s="113">
        <v>0.9104144423954188</v>
      </c>
      <c r="F46" s="113">
        <v>0.91620328462433731</v>
      </c>
      <c r="G46" s="227">
        <v>0.90447539000713328</v>
      </c>
      <c r="H46" s="227">
        <v>0.90348091785992446</v>
      </c>
      <c r="I46" s="153" t="s">
        <v>228</v>
      </c>
      <c r="J46" s="153">
        <f>ROWS($I$6:I46)</f>
        <v>41</v>
      </c>
      <c r="K46" s="153" t="str">
        <f t="shared" si="1"/>
        <v/>
      </c>
      <c r="L46" s="153" t="str">
        <f>IFERROR(SMALL($K$6:$K$83,ROWS($K$6:K46)),"")</f>
        <v/>
      </c>
      <c r="P46" s="232"/>
      <c r="Q46" s="113"/>
      <c r="R46" s="113"/>
      <c r="S46" s="113"/>
      <c r="T46" s="113"/>
      <c r="U46" s="113"/>
    </row>
    <row r="47" spans="2:22" ht="15.75" customHeight="1">
      <c r="B47" s="225" t="s">
        <v>229</v>
      </c>
      <c r="C47" s="113"/>
      <c r="D47" s="113"/>
      <c r="E47" s="113"/>
      <c r="F47" s="113"/>
      <c r="G47" s="227"/>
      <c r="H47" s="227"/>
      <c r="I47" s="153" t="s">
        <v>228</v>
      </c>
      <c r="J47" s="153">
        <f>ROWS($I$6:I47)</f>
        <v>42</v>
      </c>
      <c r="K47" s="153" t="str">
        <f t="shared" si="1"/>
        <v/>
      </c>
      <c r="L47" s="153" t="str">
        <f>IFERROR(SMALL($K$6:$K$83,ROWS($K$6:K47)),"")</f>
        <v/>
      </c>
      <c r="P47" s="763" t="s">
        <v>82</v>
      </c>
      <c r="Q47" s="763"/>
      <c r="R47" s="763"/>
      <c r="S47" s="763"/>
      <c r="T47" s="113"/>
      <c r="U47" s="113"/>
    </row>
    <row r="48" spans="2:22">
      <c r="B48" s="225" t="s">
        <v>230</v>
      </c>
      <c r="C48" s="113">
        <v>0.87578947368421056</v>
      </c>
      <c r="D48" s="113">
        <v>0.86687797147385104</v>
      </c>
      <c r="E48" s="113">
        <v>0.87261580381471393</v>
      </c>
      <c r="F48" s="113">
        <v>0.89046746104491292</v>
      </c>
      <c r="G48" s="227">
        <v>0.86234982691916107</v>
      </c>
      <c r="H48" s="227">
        <v>0.87063414634146341</v>
      </c>
      <c r="I48" s="153" t="s">
        <v>228</v>
      </c>
      <c r="J48" s="153">
        <f>ROWS($I$6:I48)</f>
        <v>43</v>
      </c>
      <c r="K48" s="153" t="str">
        <f t="shared" si="1"/>
        <v/>
      </c>
      <c r="L48" s="153" t="str">
        <f>IFERROR(SMALL($K$6:$K$83,ROWS($K$6:K48)),"")</f>
        <v/>
      </c>
      <c r="P48" s="194" t="s">
        <v>83</v>
      </c>
    </row>
    <row r="49" spans="2:16">
      <c r="B49" s="225" t="s">
        <v>231</v>
      </c>
      <c r="C49" s="113">
        <v>0.88569061917581282</v>
      </c>
      <c r="D49" s="113">
        <v>0.88587592664845882</v>
      </c>
      <c r="E49" s="113">
        <v>0.89596394984326022</v>
      </c>
      <c r="F49" s="113">
        <v>0.89553990610328638</v>
      </c>
      <c r="G49" s="227">
        <v>0.88357348703170024</v>
      </c>
      <c r="H49" s="227">
        <v>0.88215550997575987</v>
      </c>
      <c r="I49" s="153" t="s">
        <v>228</v>
      </c>
      <c r="J49" s="153">
        <f>ROWS($I$6:I49)</f>
        <v>44</v>
      </c>
      <c r="K49" s="153" t="str">
        <f t="shared" si="1"/>
        <v/>
      </c>
      <c r="L49" s="153" t="str">
        <f>IFERROR(SMALL($K$6:$K$83,ROWS($K$6:K49)),"")</f>
        <v/>
      </c>
      <c r="P49" s="194" t="s">
        <v>84</v>
      </c>
    </row>
    <row r="50" spans="2:16">
      <c r="B50" s="225" t="s">
        <v>232</v>
      </c>
      <c r="C50" s="113">
        <v>0.90557223890557226</v>
      </c>
      <c r="D50" s="113">
        <v>0.90415439973830558</v>
      </c>
      <c r="E50" s="113">
        <v>0.90507689763519106</v>
      </c>
      <c r="F50" s="113">
        <v>0.90788590604026842</v>
      </c>
      <c r="G50" s="227">
        <v>0.90278699402786999</v>
      </c>
      <c r="H50" s="227">
        <v>0.9028892455858748</v>
      </c>
      <c r="I50" s="153" t="s">
        <v>228</v>
      </c>
      <c r="J50" s="153">
        <f>ROWS($I$6:I50)</f>
        <v>45</v>
      </c>
      <c r="K50" s="153" t="str">
        <f t="shared" si="1"/>
        <v/>
      </c>
      <c r="L50" s="153" t="str">
        <f>IFERROR(SMALL($K$6:$K$83,ROWS($K$6:K50)),"")</f>
        <v/>
      </c>
      <c r="P50" s="194" t="s">
        <v>85</v>
      </c>
    </row>
    <row r="51" spans="2:16">
      <c r="B51" s="230" t="s">
        <v>233</v>
      </c>
      <c r="C51" s="113">
        <v>0.91890744409849989</v>
      </c>
      <c r="D51" s="113">
        <v>0.92062596926547302</v>
      </c>
      <c r="E51" s="113">
        <v>0.92262332805983027</v>
      </c>
      <c r="F51" s="113">
        <v>0.92785856857713145</v>
      </c>
      <c r="G51" s="153">
        <v>0.91347497903270902</v>
      </c>
      <c r="H51" s="227">
        <v>0.91116717567388128</v>
      </c>
      <c r="I51" s="153" t="s">
        <v>228</v>
      </c>
      <c r="J51" s="153">
        <f>ROWS($I$6:I51)</f>
        <v>46</v>
      </c>
      <c r="K51" s="153" t="str">
        <f t="shared" si="1"/>
        <v/>
      </c>
      <c r="L51" s="153" t="str">
        <f>IFERROR(SMALL($K$6:$K$83,ROWS($K$6:K51)),"")</f>
        <v/>
      </c>
    </row>
    <row r="52" spans="2:16" hidden="1">
      <c r="B52" s="231" t="s">
        <v>234</v>
      </c>
      <c r="C52" s="113">
        <v>0.92206855081178596</v>
      </c>
      <c r="D52" s="113">
        <v>0.93081147040878587</v>
      </c>
      <c r="E52" s="113">
        <v>0.93603307795208557</v>
      </c>
      <c r="F52" s="113">
        <v>0.9385722855428914</v>
      </c>
      <c r="G52" s="227">
        <v>0.93392775491540925</v>
      </c>
      <c r="H52" s="227">
        <v>0.93254146122814885</v>
      </c>
      <c r="I52" s="153" t="s">
        <v>228</v>
      </c>
      <c r="J52" s="153">
        <f>ROWS($I$6:I52)</f>
        <v>47</v>
      </c>
      <c r="K52" s="153" t="str">
        <f t="shared" si="1"/>
        <v/>
      </c>
      <c r="L52" s="153" t="str">
        <f>IFERROR(SMALL($K$6:$K$83,ROWS($K$6:K52)),"")</f>
        <v/>
      </c>
    </row>
    <row r="53" spans="2:16" hidden="1">
      <c r="B53" s="225"/>
      <c r="C53" s="113"/>
      <c r="D53" s="113"/>
      <c r="E53" s="113"/>
      <c r="F53" s="113"/>
      <c r="G53" s="227"/>
      <c r="H53" s="227"/>
      <c r="I53" s="153" t="s">
        <v>228</v>
      </c>
      <c r="J53" s="153">
        <f>ROWS($I$6:I53)</f>
        <v>48</v>
      </c>
      <c r="K53" s="153" t="str">
        <f t="shared" si="1"/>
        <v/>
      </c>
      <c r="L53" s="153" t="str">
        <f>IFERROR(SMALL($K$6:$K$83,ROWS($K$6:K53)),"")</f>
        <v/>
      </c>
    </row>
    <row r="54" spans="2:16" hidden="1">
      <c r="B54" s="230" t="s">
        <v>238</v>
      </c>
      <c r="C54" s="113"/>
      <c r="D54" s="113"/>
      <c r="E54" s="113"/>
      <c r="F54" s="113"/>
      <c r="I54" s="153" t="s">
        <v>228</v>
      </c>
      <c r="J54" s="153">
        <f>ROWS($I$6:I54)</f>
        <v>49</v>
      </c>
      <c r="K54" s="153" t="str">
        <f t="shared" si="1"/>
        <v/>
      </c>
      <c r="L54" s="153" t="str">
        <f>IFERROR(SMALL($K$6:$K$83,ROWS($K$6:K54)),"")</f>
        <v/>
      </c>
    </row>
    <row r="55" spans="2:16" ht="15.75" hidden="1" customHeight="1">
      <c r="B55" s="231" t="s">
        <v>239</v>
      </c>
      <c r="C55" s="113">
        <v>0.88834080717488795</v>
      </c>
      <c r="D55" s="113">
        <v>0.88852781136638448</v>
      </c>
      <c r="E55" s="113">
        <v>0.89381617308577566</v>
      </c>
      <c r="F55" s="113">
        <v>0.9009091603636642</v>
      </c>
      <c r="G55" s="227">
        <v>0.88891392519152768</v>
      </c>
      <c r="H55" s="227">
        <v>0.88811442677702757</v>
      </c>
      <c r="I55" s="153" t="s">
        <v>228</v>
      </c>
      <c r="J55" s="153">
        <f>ROWS($I$6:I55)</f>
        <v>50</v>
      </c>
      <c r="K55" s="153" t="str">
        <f t="shared" si="1"/>
        <v/>
      </c>
      <c r="L55" s="153" t="str">
        <f>IFERROR(SMALL($K$6:$K$83,ROWS($K$6:K55)),"")</f>
        <v/>
      </c>
    </row>
    <row r="56" spans="2:16" hidden="1">
      <c r="B56" s="225" t="s">
        <v>240</v>
      </c>
      <c r="C56" s="113">
        <v>0.91893305439330542</v>
      </c>
      <c r="D56" s="113">
        <v>0.91984304932735428</v>
      </c>
      <c r="E56" s="113">
        <v>0.92249103942652333</v>
      </c>
      <c r="F56" s="113">
        <v>0.92748990578734858</v>
      </c>
      <c r="G56" s="227">
        <v>0.9155160556525419</v>
      </c>
      <c r="H56" s="227">
        <v>0.91417186063144984</v>
      </c>
      <c r="I56" s="153" t="s">
        <v>228</v>
      </c>
      <c r="J56" s="153">
        <f>ROWS($I$6:I56)</f>
        <v>51</v>
      </c>
      <c r="K56" s="153" t="str">
        <f t="shared" si="1"/>
        <v/>
      </c>
      <c r="L56" s="153" t="str">
        <f>IFERROR(SMALL($K$6:$K$83,ROWS($K$6:K56)),"")</f>
        <v/>
      </c>
    </row>
    <row r="57" spans="2:16" hidden="1">
      <c r="B57" s="225"/>
      <c r="C57" s="113"/>
      <c r="D57" s="113"/>
      <c r="E57" s="113"/>
      <c r="F57" s="113"/>
      <c r="I57" s="153" t="s">
        <v>228</v>
      </c>
      <c r="J57" s="153">
        <f>ROWS($I$6:I57)</f>
        <v>52</v>
      </c>
      <c r="K57" s="153" t="str">
        <f t="shared" si="1"/>
        <v/>
      </c>
      <c r="L57" s="153" t="str">
        <f>IFERROR(SMALL($K$6:$K$83,ROWS($K$6:K57)),"")</f>
        <v/>
      </c>
    </row>
    <row r="58" spans="2:16" hidden="1">
      <c r="B58" s="226" t="s">
        <v>242</v>
      </c>
      <c r="C58" s="113"/>
      <c r="D58" s="113"/>
      <c r="E58" s="113"/>
      <c r="F58" s="113"/>
      <c r="G58" s="227"/>
      <c r="H58" s="227"/>
      <c r="I58" s="153" t="s">
        <v>228</v>
      </c>
      <c r="J58" s="153">
        <f>ROWS($I$6:I58)</f>
        <v>53</v>
      </c>
      <c r="K58" s="153" t="str">
        <f t="shared" si="1"/>
        <v/>
      </c>
      <c r="L58" s="153" t="str">
        <f>IFERROR(SMALL($K$6:$K$83,ROWS($K$6:K58)),"")</f>
        <v/>
      </c>
    </row>
    <row r="59" spans="2:16" hidden="1">
      <c r="B59" s="225" t="s">
        <v>317</v>
      </c>
      <c r="C59" s="113">
        <v>0.91840615802580938</v>
      </c>
      <c r="D59" s="113">
        <v>0.91939817302525528</v>
      </c>
      <c r="E59" s="113">
        <v>0.92245082523174315</v>
      </c>
      <c r="F59" s="113">
        <v>0.926444365192582</v>
      </c>
      <c r="G59" s="227">
        <v>0.91857773118420483</v>
      </c>
      <c r="H59" s="227">
        <v>0.91489085800734815</v>
      </c>
      <c r="I59" s="153" t="s">
        <v>228</v>
      </c>
      <c r="J59" s="153">
        <f>ROWS($I$6:I59)</f>
        <v>54</v>
      </c>
      <c r="K59" s="153" t="str">
        <f t="shared" si="1"/>
        <v/>
      </c>
      <c r="L59" s="153" t="str">
        <f>IFERROR(SMALL($K$6:$K$83,ROWS($K$6:K59)),"")</f>
        <v/>
      </c>
    </row>
    <row r="60" spans="2:16" hidden="1">
      <c r="B60" s="225" t="s">
        <v>318</v>
      </c>
      <c r="C60" s="113">
        <v>0.87220785328003758</v>
      </c>
      <c r="D60" s="113">
        <v>0.87351462522851919</v>
      </c>
      <c r="E60" s="113">
        <v>0.8801455537866727</v>
      </c>
      <c r="F60" s="113">
        <v>0.88917647058823535</v>
      </c>
      <c r="G60" s="227">
        <v>0.86994652406417117</v>
      </c>
      <c r="H60" s="227">
        <v>0.87772030838294135</v>
      </c>
      <c r="I60" s="153" t="s">
        <v>228</v>
      </c>
      <c r="J60" s="153">
        <f>ROWS($I$6:I60)</f>
        <v>55</v>
      </c>
      <c r="K60" s="153" t="str">
        <f t="shared" si="1"/>
        <v/>
      </c>
      <c r="L60" s="153" t="str">
        <f>IFERROR(SMALL($K$6:$K$83,ROWS($K$6:K60)),"")</f>
        <v/>
      </c>
    </row>
    <row r="61" spans="2:16" hidden="1">
      <c r="B61" s="230" t="s">
        <v>249</v>
      </c>
      <c r="C61" s="113"/>
      <c r="D61" s="113"/>
      <c r="E61" s="113"/>
      <c r="F61" s="113"/>
      <c r="G61" s="227"/>
      <c r="H61" s="227"/>
      <c r="I61" s="153" t="s">
        <v>228</v>
      </c>
      <c r="J61" s="153">
        <f>ROWS($I$6:I61)</f>
        <v>56</v>
      </c>
      <c r="K61" s="153" t="str">
        <f t="shared" si="1"/>
        <v/>
      </c>
      <c r="L61" s="153" t="str">
        <f>IFERROR(SMALL($K$6:$K$83,ROWS($K$6:K61)),"")</f>
        <v/>
      </c>
    </row>
    <row r="62" spans="2:16" hidden="1">
      <c r="B62" s="225" t="s">
        <v>319</v>
      </c>
      <c r="C62" s="113">
        <v>0.88051948051948048</v>
      </c>
      <c r="D62" s="113">
        <v>0.89625360230547546</v>
      </c>
      <c r="E62" s="113">
        <v>0.90616621983914214</v>
      </c>
      <c r="F62" s="113">
        <v>0.89195979899497491</v>
      </c>
      <c r="G62" s="227">
        <v>0.87878787878787878</v>
      </c>
      <c r="H62" s="227">
        <v>0.87735849056603776</v>
      </c>
      <c r="I62" s="153" t="s">
        <v>228</v>
      </c>
      <c r="J62" s="153">
        <f>ROWS($I$6:I62)</f>
        <v>57</v>
      </c>
      <c r="K62" s="153" t="str">
        <f t="shared" si="1"/>
        <v/>
      </c>
      <c r="L62" s="153" t="str">
        <f>IFERROR(SMALL($K$6:$K$83,ROWS($K$6:K62)),"")</f>
        <v/>
      </c>
    </row>
    <row r="63" spans="2:16" hidden="1">
      <c r="B63" s="225" t="s">
        <v>320</v>
      </c>
      <c r="C63" s="113">
        <v>0.83415841584158412</v>
      </c>
      <c r="D63" s="113">
        <v>0.84509803921568627</v>
      </c>
      <c r="E63" s="113">
        <v>0.85457516339869277</v>
      </c>
      <c r="F63" s="113">
        <v>0.87329192546583856</v>
      </c>
      <c r="G63" s="227">
        <v>0.86436781609195401</v>
      </c>
      <c r="H63" s="227">
        <v>0.87022292993630568</v>
      </c>
      <c r="I63" s="153" t="s">
        <v>228</v>
      </c>
      <c r="J63" s="153">
        <f>ROWS($I$6:I63)</f>
        <v>58</v>
      </c>
      <c r="K63" s="153" t="str">
        <f t="shared" si="1"/>
        <v/>
      </c>
      <c r="L63" s="153" t="str">
        <f>IFERROR(SMALL($K$6:$K$83,ROWS($K$6:K63)),"")</f>
        <v/>
      </c>
    </row>
    <row r="64" spans="2:16" hidden="1">
      <c r="B64" s="225" t="s">
        <v>321</v>
      </c>
      <c r="C64" s="113">
        <v>0.94117647058823528</v>
      </c>
      <c r="D64" s="113">
        <v>0.88636363636363635</v>
      </c>
      <c r="E64" s="113">
        <v>0.88</v>
      </c>
      <c r="F64" s="113">
        <v>0.92436974789915971</v>
      </c>
      <c r="G64" s="227">
        <v>0.87401574803149606</v>
      </c>
      <c r="H64" s="227">
        <v>0.86111111111111116</v>
      </c>
      <c r="I64" s="153" t="s">
        <v>228</v>
      </c>
      <c r="J64" s="153">
        <f>ROWS($I$6:I64)</f>
        <v>59</v>
      </c>
      <c r="K64" s="153" t="str">
        <f t="shared" si="1"/>
        <v/>
      </c>
      <c r="L64" s="153" t="str">
        <f>IFERROR(SMALL($K$6:$K$83,ROWS($K$6:K64)),"")</f>
        <v/>
      </c>
    </row>
    <row r="65" spans="2:12" hidden="1">
      <c r="B65" s="225" t="s">
        <v>322</v>
      </c>
      <c r="C65" s="113">
        <v>0.89759036144578308</v>
      </c>
      <c r="D65" s="113">
        <v>0.88235294117647056</v>
      </c>
      <c r="E65" s="113">
        <v>0.88157894736842102</v>
      </c>
      <c r="F65" s="113">
        <v>0.94581280788177335</v>
      </c>
      <c r="G65" s="227">
        <v>0.91417910447761197</v>
      </c>
      <c r="H65" s="227">
        <v>0.89622641509433965</v>
      </c>
      <c r="I65" s="153" t="s">
        <v>228</v>
      </c>
      <c r="J65" s="153">
        <f>ROWS($I$6:I65)</f>
        <v>60</v>
      </c>
      <c r="K65" s="153" t="str">
        <f t="shared" si="1"/>
        <v/>
      </c>
      <c r="L65" s="153" t="str">
        <f>IFERROR(SMALL($K$6:$K$83,ROWS($K$6:K65)),"")</f>
        <v/>
      </c>
    </row>
    <row r="66" spans="2:12" hidden="1">
      <c r="B66" s="225" t="s">
        <v>323</v>
      </c>
      <c r="C66" s="113">
        <v>0.91293047433398311</v>
      </c>
      <c r="D66" s="113">
        <v>0.90741876149601475</v>
      </c>
      <c r="E66" s="113">
        <v>0.90957134468584855</v>
      </c>
      <c r="F66" s="113">
        <v>0.91173054587688729</v>
      </c>
      <c r="G66" s="227">
        <v>0.92094861660079053</v>
      </c>
      <c r="H66" s="227">
        <v>0.90481400437636761</v>
      </c>
      <c r="I66" s="153" t="s">
        <v>228</v>
      </c>
      <c r="J66" s="153">
        <f>ROWS($I$6:I66)</f>
        <v>61</v>
      </c>
      <c r="K66" s="153" t="str">
        <f t="shared" si="1"/>
        <v/>
      </c>
      <c r="L66" s="153" t="str">
        <f>IFERROR(SMALL($K$6:$K$83,ROWS($K$6:K66)),"")</f>
        <v/>
      </c>
    </row>
    <row r="67" spans="2:12" hidden="1">
      <c r="B67" s="225" t="s">
        <v>324</v>
      </c>
      <c r="C67" s="113">
        <v>0.85365853658536583</v>
      </c>
      <c r="D67" s="113">
        <v>0.89583333333333337</v>
      </c>
      <c r="E67" s="113">
        <v>0.90243902439024393</v>
      </c>
      <c r="F67" s="113">
        <v>0.92307692307692313</v>
      </c>
      <c r="G67" s="227">
        <v>0.90196078431372551</v>
      </c>
      <c r="H67" s="227">
        <v>1</v>
      </c>
      <c r="I67" s="153" t="s">
        <v>228</v>
      </c>
      <c r="J67" s="153">
        <f>ROWS($I$6:I67)</f>
        <v>62</v>
      </c>
      <c r="K67" s="153" t="str">
        <f t="shared" si="1"/>
        <v/>
      </c>
      <c r="L67" s="153" t="str">
        <f>IFERROR(SMALL($K$6:$K$83,ROWS($K$6:K67)),"")</f>
        <v/>
      </c>
    </row>
    <row r="68" spans="2:12" hidden="1">
      <c r="B68" s="225" t="s">
        <v>325</v>
      </c>
      <c r="C68" s="113">
        <v>0.890625</v>
      </c>
      <c r="D68" s="113">
        <v>0.93846153846153846</v>
      </c>
      <c r="E68" s="113">
        <v>0.90277777777777779</v>
      </c>
      <c r="F68" s="113">
        <v>0.93421052631578949</v>
      </c>
      <c r="G68" s="227">
        <v>0.93975903614457834</v>
      </c>
      <c r="H68" s="227">
        <v>0.84693877551020413</v>
      </c>
      <c r="I68" s="153" t="s">
        <v>228</v>
      </c>
      <c r="J68" s="153">
        <f>ROWS($I$6:I68)</f>
        <v>63</v>
      </c>
      <c r="K68" s="153" t="str">
        <f t="shared" si="1"/>
        <v/>
      </c>
      <c r="L68" s="153" t="str">
        <f>IFERROR(SMALL($K$6:$K$83,ROWS($K$6:K68)),"")</f>
        <v/>
      </c>
    </row>
    <row r="69" spans="2:12" hidden="1">
      <c r="B69" s="225" t="s">
        <v>326</v>
      </c>
      <c r="C69" s="113">
        <v>0.90127388535031849</v>
      </c>
      <c r="D69" s="113">
        <v>0.90476190476190477</v>
      </c>
      <c r="E69" s="113">
        <v>0.88996763754045305</v>
      </c>
      <c r="F69" s="113">
        <v>0.92380952380952386</v>
      </c>
      <c r="G69" s="153">
        <v>0.87252124645892348</v>
      </c>
      <c r="H69" s="227">
        <v>0.88992974238875877</v>
      </c>
      <c r="I69" s="153" t="s">
        <v>228</v>
      </c>
      <c r="J69" s="153">
        <f>ROWS($I$6:I69)</f>
        <v>64</v>
      </c>
      <c r="K69" s="153" t="str">
        <f t="shared" si="1"/>
        <v/>
      </c>
      <c r="L69" s="153" t="str">
        <f>IFERROR(SMALL($K$6:$K$83,ROWS($K$6:K69)),"")</f>
        <v/>
      </c>
    </row>
    <row r="70" spans="2:12" hidden="1">
      <c r="B70" s="231" t="s">
        <v>327</v>
      </c>
      <c r="C70" s="113">
        <v>0.85</v>
      </c>
      <c r="D70" s="113">
        <v>0.88262910798122063</v>
      </c>
      <c r="E70" s="113">
        <v>0.88537549407114624</v>
      </c>
      <c r="F70" s="113">
        <v>0.90347490347490345</v>
      </c>
      <c r="G70" s="227">
        <v>0.88046647230320696</v>
      </c>
      <c r="H70" s="227">
        <v>0.88461538461538458</v>
      </c>
      <c r="I70" s="153" t="s">
        <v>228</v>
      </c>
      <c r="J70" s="153">
        <f>ROWS($I$6:I70)</f>
        <v>65</v>
      </c>
      <c r="K70" s="153" t="str">
        <f t="shared" si="1"/>
        <v/>
      </c>
      <c r="L70" s="153" t="str">
        <f>IFERROR(SMALL($K$6:$K$83,ROWS($K$6:K70)),"")</f>
        <v/>
      </c>
    </row>
    <row r="71" spans="2:12" hidden="1">
      <c r="B71" s="225" t="s">
        <v>270</v>
      </c>
      <c r="C71" s="113">
        <v>0.89327073552425662</v>
      </c>
      <c r="D71" s="113">
        <v>0.89390386869871041</v>
      </c>
      <c r="E71" s="113">
        <v>0.89406664860471419</v>
      </c>
      <c r="F71" s="113">
        <v>0.90497967479674801</v>
      </c>
      <c r="G71" s="227">
        <v>0.89652745190051619</v>
      </c>
      <c r="H71" s="227">
        <v>0.88880000000000003</v>
      </c>
      <c r="I71" s="153" t="s">
        <v>228</v>
      </c>
      <c r="J71" s="153">
        <f>ROWS($I$6:I71)</f>
        <v>66</v>
      </c>
      <c r="K71" s="153" t="str">
        <f t="shared" ref="K71:K83" si="2">IF($Q$4=I71,J71,"")</f>
        <v/>
      </c>
      <c r="L71" s="153" t="str">
        <f>IFERROR(SMALL($K$6:$K$83,ROWS($K$6:K71)),"")</f>
        <v/>
      </c>
    </row>
    <row r="72" spans="2:12" hidden="1">
      <c r="B72" s="225" t="s">
        <v>271</v>
      </c>
      <c r="C72" s="113">
        <v>0.90699372171119874</v>
      </c>
      <c r="D72" s="113">
        <v>0.90802977739230994</v>
      </c>
      <c r="E72" s="113">
        <v>0.91263134690278491</v>
      </c>
      <c r="F72" s="113">
        <v>0.91783967995258553</v>
      </c>
      <c r="G72" s="227">
        <v>0.90568600121511023</v>
      </c>
      <c r="H72" s="227">
        <v>0.90606722570643361</v>
      </c>
      <c r="I72" s="153" t="s">
        <v>228</v>
      </c>
      <c r="J72" s="153">
        <f>ROWS($I$6:I72)</f>
        <v>67</v>
      </c>
      <c r="K72" s="153" t="str">
        <f t="shared" si="2"/>
        <v/>
      </c>
      <c r="L72" s="153" t="str">
        <f>IFERROR(SMALL($K$6:$K$83,ROWS($K$6:K72)),"")</f>
        <v/>
      </c>
    </row>
    <row r="73" spans="2:12" hidden="1">
      <c r="B73" s="230" t="s">
        <v>272</v>
      </c>
      <c r="C73" s="113"/>
      <c r="D73" s="113"/>
      <c r="E73" s="113"/>
      <c r="F73" s="113"/>
      <c r="G73" s="227"/>
      <c r="H73" s="227"/>
      <c r="I73" s="153" t="s">
        <v>228</v>
      </c>
      <c r="J73" s="153">
        <f>ROWS($I$6:I73)</f>
        <v>68</v>
      </c>
      <c r="K73" s="153" t="str">
        <f t="shared" si="2"/>
        <v/>
      </c>
      <c r="L73" s="153" t="str">
        <f>IFERROR(SMALL($K$6:$K$83,ROWS($K$6:K73)),"")</f>
        <v/>
      </c>
    </row>
    <row r="74" spans="2:12" hidden="1">
      <c r="B74" s="225" t="s">
        <v>273</v>
      </c>
      <c r="C74" s="113">
        <v>0.88268156424581001</v>
      </c>
      <c r="D74" s="113">
        <v>0.90095846645367417</v>
      </c>
      <c r="E74" s="113">
        <v>0.93388429752066116</v>
      </c>
      <c r="F74" s="113">
        <v>0.92105263157894735</v>
      </c>
      <c r="G74" s="227">
        <v>0.92132505175983437</v>
      </c>
      <c r="H74" s="227">
        <v>0.91349480968858132</v>
      </c>
      <c r="I74" s="153" t="s">
        <v>228</v>
      </c>
      <c r="J74" s="153">
        <f>ROWS($I$6:I74)</f>
        <v>69</v>
      </c>
      <c r="K74" s="153" t="str">
        <f t="shared" si="2"/>
        <v/>
      </c>
      <c r="L74" s="153" t="str">
        <f>IFERROR(SMALL($K$6:$K$83,ROWS($K$6:K74)),"")</f>
        <v/>
      </c>
    </row>
    <row r="75" spans="2:12" hidden="1">
      <c r="B75" s="225" t="s">
        <v>274</v>
      </c>
      <c r="C75" s="113">
        <v>0.91763727121464223</v>
      </c>
      <c r="D75" s="113">
        <v>0.91791044776119401</v>
      </c>
      <c r="E75" s="113">
        <v>0.92296072507552873</v>
      </c>
      <c r="F75" s="113">
        <v>0.93649579188982401</v>
      </c>
      <c r="G75" s="227">
        <v>0.93439226519337015</v>
      </c>
      <c r="H75" s="227">
        <v>0.92277741726151852</v>
      </c>
      <c r="I75" s="153" t="s">
        <v>228</v>
      </c>
      <c r="J75" s="153">
        <f>ROWS($I$6:I75)</f>
        <v>70</v>
      </c>
      <c r="K75" s="153" t="str">
        <f t="shared" si="2"/>
        <v/>
      </c>
      <c r="L75" s="153" t="str">
        <f>IFERROR(SMALL($K$6:$K$83,ROWS($K$6:K75)),"")</f>
        <v/>
      </c>
    </row>
    <row r="76" spans="2:12" hidden="1">
      <c r="B76" s="225" t="s">
        <v>275</v>
      </c>
      <c r="C76" s="113">
        <v>0.90045248868778283</v>
      </c>
      <c r="D76" s="113">
        <v>0.94209354120267264</v>
      </c>
      <c r="E76" s="113">
        <v>0.90309278350515465</v>
      </c>
      <c r="F76" s="113">
        <v>0.93560606060606055</v>
      </c>
      <c r="G76" s="153">
        <v>0.89847715736040612</v>
      </c>
      <c r="H76" s="227">
        <v>0.92199687987519496</v>
      </c>
      <c r="I76" s="153" t="s">
        <v>228</v>
      </c>
      <c r="J76" s="153">
        <f>ROWS($I$6:I76)</f>
        <v>71</v>
      </c>
      <c r="K76" s="153" t="str">
        <f t="shared" si="2"/>
        <v/>
      </c>
      <c r="L76" s="153" t="str">
        <f>IFERROR(SMALL($K$6:$K$83,ROWS($K$6:K76)),"")</f>
        <v/>
      </c>
    </row>
    <row r="77" spans="2:12" hidden="1">
      <c r="B77" s="230" t="s">
        <v>276</v>
      </c>
      <c r="C77" s="113">
        <v>0.90052356020942403</v>
      </c>
      <c r="D77" s="113">
        <v>0.90291262135922334</v>
      </c>
      <c r="E77" s="113">
        <v>0.92168674698795183</v>
      </c>
      <c r="F77" s="113">
        <v>0.92024539877300615</v>
      </c>
      <c r="G77" s="153">
        <v>0.89156626506024095</v>
      </c>
      <c r="H77" s="153">
        <v>0.91402714932126694</v>
      </c>
      <c r="I77" s="153" t="s">
        <v>228</v>
      </c>
      <c r="J77" s="153">
        <f>ROWS($I$6:I77)</f>
        <v>72</v>
      </c>
      <c r="K77" s="153" t="str">
        <f t="shared" si="2"/>
        <v/>
      </c>
      <c r="L77" s="153" t="str">
        <f>IFERROR(SMALL($K$6:$K$83,ROWS($K$6:K77)),"")</f>
        <v/>
      </c>
    </row>
    <row r="78" spans="2:12" hidden="1">
      <c r="B78" s="225" t="s">
        <v>277</v>
      </c>
      <c r="C78" s="113">
        <v>0.90571327182398864</v>
      </c>
      <c r="D78" s="113">
        <v>0.90588766229257789</v>
      </c>
      <c r="E78" s="113">
        <v>0.90959058558241135</v>
      </c>
      <c r="F78" s="113">
        <v>0.91504006212276301</v>
      </c>
      <c r="G78" s="227">
        <v>0.9033964840416453</v>
      </c>
      <c r="H78" s="227">
        <v>0.90192167032382475</v>
      </c>
      <c r="I78" s="153" t="s">
        <v>228</v>
      </c>
      <c r="J78" s="153">
        <f>ROWS($I$6:I78)</f>
        <v>73</v>
      </c>
      <c r="K78" s="153" t="str">
        <f t="shared" si="2"/>
        <v/>
      </c>
      <c r="L78" s="153" t="str">
        <f>IFERROR(SMALL($K$6:$K$83,ROWS($K$6:K78)),"")</f>
        <v/>
      </c>
    </row>
    <row r="79" spans="2:12" hidden="1">
      <c r="B79" s="231" t="s">
        <v>328</v>
      </c>
      <c r="C79" s="227">
        <v>0.90697674418604646</v>
      </c>
      <c r="D79" s="113">
        <v>0.91984548527281507</v>
      </c>
      <c r="E79" s="113">
        <v>0.92044482463644139</v>
      </c>
      <c r="F79" s="113">
        <v>0.93271656854499585</v>
      </c>
      <c r="G79" s="227">
        <v>0.92150297619047616</v>
      </c>
      <c r="H79" s="227">
        <v>0.92016101979201614</v>
      </c>
      <c r="I79" s="153" t="s">
        <v>228</v>
      </c>
      <c r="J79" s="153">
        <f>ROWS($I$6:I79)</f>
        <v>74</v>
      </c>
      <c r="K79" s="153" t="str">
        <f t="shared" si="2"/>
        <v/>
      </c>
      <c r="L79" s="153" t="str">
        <f>IFERROR(SMALL($K$6:$K$83,ROWS($K$6:K79)),"")</f>
        <v/>
      </c>
    </row>
    <row r="80" spans="2:12" hidden="1">
      <c r="B80" s="225" t="s">
        <v>330</v>
      </c>
      <c r="C80" s="113"/>
      <c r="D80" s="113"/>
      <c r="E80" s="113"/>
      <c r="F80" s="113"/>
      <c r="I80" s="153" t="s">
        <v>228</v>
      </c>
      <c r="J80" s="153">
        <f>ROWS($I$6:I80)</f>
        <v>75</v>
      </c>
      <c r="K80" s="153" t="str">
        <f t="shared" si="2"/>
        <v/>
      </c>
      <c r="L80" s="153" t="str">
        <f>IFERROR(SMALL($K$6:$K$83,ROWS($K$6:K80)),"")</f>
        <v/>
      </c>
    </row>
    <row r="81" spans="2:12" hidden="1">
      <c r="B81" s="225" t="s">
        <v>282</v>
      </c>
      <c r="C81" s="113"/>
      <c r="D81" s="113"/>
      <c r="E81" s="113"/>
      <c r="F81" s="113"/>
      <c r="I81" s="153" t="s">
        <v>228</v>
      </c>
      <c r="J81" s="153">
        <f>ROWS($I$6:I81)</f>
        <v>76</v>
      </c>
      <c r="K81" s="153" t="str">
        <f t="shared" si="2"/>
        <v/>
      </c>
      <c r="L81" s="153" t="str">
        <f>IFERROR(SMALL($K$6:$K$83,ROWS($K$6:K81)),"")</f>
        <v/>
      </c>
    </row>
    <row r="82" spans="2:12" hidden="1">
      <c r="B82" s="153" t="s">
        <v>283</v>
      </c>
      <c r="C82" s="153">
        <v>0.8271604938271605</v>
      </c>
      <c r="D82" s="153">
        <v>0.84293193717277481</v>
      </c>
      <c r="E82" s="153">
        <v>0.8370786516853933</v>
      </c>
      <c r="F82" s="153">
        <v>0.85641025641025637</v>
      </c>
      <c r="G82" s="153">
        <v>0.90877192982456145</v>
      </c>
      <c r="H82" s="153">
        <v>0.84905660377358494</v>
      </c>
      <c r="I82" s="153" t="s">
        <v>228</v>
      </c>
      <c r="J82" s="153">
        <f>ROWS($I$6:I82)</f>
        <v>77</v>
      </c>
      <c r="K82" s="153" t="str">
        <f t="shared" si="2"/>
        <v/>
      </c>
      <c r="L82" s="153" t="str">
        <f>IFERROR(SMALL($K$6:$K$83,ROWS($K$6:K82)),"")</f>
        <v/>
      </c>
    </row>
    <row r="83" spans="2:12" hidden="1">
      <c r="B83" s="153" t="s">
        <v>284</v>
      </c>
      <c r="C83" s="153">
        <v>0.90597785007722897</v>
      </c>
      <c r="D83" s="153">
        <v>0.90687210694979448</v>
      </c>
      <c r="E83" s="153">
        <v>0.91083921772802712</v>
      </c>
      <c r="F83" s="153">
        <v>0.91658262029475879</v>
      </c>
      <c r="G83" s="153">
        <v>0.90443707365917769</v>
      </c>
      <c r="H83" s="153">
        <v>0.90409257520220532</v>
      </c>
      <c r="I83" s="153" t="s">
        <v>228</v>
      </c>
      <c r="J83" s="153">
        <f>ROWS($I$6:I83)</f>
        <v>78</v>
      </c>
      <c r="K83" s="153" t="str">
        <f t="shared" si="2"/>
        <v/>
      </c>
      <c r="L83" s="153" t="str">
        <f>IFERROR(SMALL($K$6:$K$83,ROWS($K$6:K83)),"")</f>
        <v/>
      </c>
    </row>
    <row r="156" ht="15.75" hidden="1" customHeight="1"/>
  </sheetData>
  <sheetProtection algorithmName="SHA-512" hashValue="iR9bq9PjaZsPxtTMeW4QnIx4qKSTHgT/bT5Nyot4QLMkQrt2QuhmLf+BXcy4Yd7KJIRzjfJG2iul9ln4ed+FNg==" saltValue="/2K0kQafJy0k/D+2YED4/A==" spinCount="100000" sheet="1" objects="1" scenarios="1"/>
  <mergeCells count="1">
    <mergeCell ref="P47:S47"/>
  </mergeCells>
  <dataValidations count="1">
    <dataValidation type="list" allowBlank="1" showInputMessage="1" showErrorMessage="1" sqref="Q4" xr:uid="{00000000-0002-0000-0700-000000000000}">
      <formula1>$N$6:$N$7</formula1>
    </dataValidation>
  </dataValidation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B050"/>
  </sheetPr>
  <dimension ref="A1:X132"/>
  <sheetViews>
    <sheetView topLeftCell="N1" zoomScaleNormal="100" workbookViewId="0">
      <selection activeCell="S29" sqref="S29"/>
    </sheetView>
  </sheetViews>
  <sheetFormatPr defaultColWidth="0" defaultRowHeight="14.45" zeroHeight="1"/>
  <cols>
    <col min="1" max="2" width="9.28515625" style="153" hidden="1" customWidth="1"/>
    <col min="3" max="3" width="59.7109375" style="153" hidden="1" customWidth="1"/>
    <col min="4" max="4" width="9.7109375" style="153" hidden="1" customWidth="1"/>
    <col min="5" max="7" width="10.42578125" style="153" hidden="1" customWidth="1"/>
    <col min="8" max="8" width="11.42578125" style="153" hidden="1" customWidth="1"/>
    <col min="9" max="9" width="9.7109375" style="153" hidden="1" customWidth="1"/>
    <col min="10" max="13" width="9.28515625" style="153" hidden="1" customWidth="1"/>
    <col min="14" max="14" width="26.5703125" style="153" customWidth="1"/>
    <col min="15" max="15" width="24.28515625" style="153" customWidth="1"/>
    <col min="16" max="16" width="20.7109375" style="153" customWidth="1"/>
    <col min="17" max="17" width="19.28515625" style="153" customWidth="1"/>
    <col min="18" max="18" width="9.7109375" style="153" customWidth="1"/>
    <col min="19" max="21" width="10.42578125" style="153" customWidth="1"/>
    <col min="22" max="22" width="11.42578125" style="153" customWidth="1"/>
    <col min="23" max="23" width="14.7109375" style="153" customWidth="1"/>
    <col min="24" max="24" width="9.28515625" style="153" customWidth="1"/>
    <col min="25" max="16384" width="9.28515625" style="153" hidden="1"/>
  </cols>
  <sheetData>
    <row r="1" spans="1:23">
      <c r="C1" s="166"/>
      <c r="O1" s="220" t="s">
        <v>30</v>
      </c>
    </row>
    <row r="2" spans="1:23">
      <c r="A2" s="153" t="s">
        <v>228</v>
      </c>
      <c r="B2" s="166" t="s">
        <v>331</v>
      </c>
      <c r="C2" s="166"/>
      <c r="O2" s="220"/>
    </row>
    <row r="3" spans="1:23" ht="15" customHeight="1">
      <c r="A3" s="153" t="s">
        <v>222</v>
      </c>
      <c r="B3" s="166"/>
      <c r="C3" s="166"/>
      <c r="O3" s="221" t="s">
        <v>312</v>
      </c>
    </row>
    <row r="4" spans="1:23">
      <c r="B4" s="166"/>
      <c r="C4" s="166"/>
      <c r="O4" s="764" t="s">
        <v>221</v>
      </c>
      <c r="P4" s="764"/>
      <c r="Q4" s="764"/>
      <c r="R4" s="234" t="s">
        <v>222</v>
      </c>
    </row>
    <row r="5" spans="1:23" ht="15.75" customHeight="1" thickBot="1">
      <c r="C5" s="166"/>
    </row>
    <row r="6" spans="1:23" ht="15" customHeight="1">
      <c r="D6" s="166" t="s">
        <v>295</v>
      </c>
      <c r="E6" s="166" t="s">
        <v>231</v>
      </c>
      <c r="F6" s="166" t="s">
        <v>232</v>
      </c>
      <c r="G6" s="166" t="s">
        <v>233</v>
      </c>
      <c r="H6" s="166" t="s">
        <v>234</v>
      </c>
      <c r="I6" s="166" t="s">
        <v>211</v>
      </c>
      <c r="J6" s="166" t="s">
        <v>332</v>
      </c>
      <c r="K6" s="166" t="s">
        <v>225</v>
      </c>
      <c r="L6" s="166" t="s">
        <v>226</v>
      </c>
      <c r="M6" s="166" t="s">
        <v>227</v>
      </c>
      <c r="O6" s="759" t="s">
        <v>333</v>
      </c>
      <c r="P6" s="760"/>
      <c r="Q6" s="236" t="s">
        <v>334</v>
      </c>
      <c r="R6" s="223" t="s">
        <v>295</v>
      </c>
      <c r="S6" s="223" t="s">
        <v>231</v>
      </c>
      <c r="T6" s="223" t="s">
        <v>232</v>
      </c>
      <c r="U6" s="223" t="s">
        <v>233</v>
      </c>
      <c r="V6" s="223" t="s">
        <v>234</v>
      </c>
      <c r="W6" s="224" t="s">
        <v>211</v>
      </c>
    </row>
    <row r="7" spans="1:23">
      <c r="A7" s="166" t="s">
        <v>298</v>
      </c>
      <c r="B7" s="166" t="s">
        <v>239</v>
      </c>
      <c r="C7" s="153" t="s">
        <v>335</v>
      </c>
      <c r="D7" s="113">
        <v>0.85590393595730485</v>
      </c>
      <c r="E7" s="113">
        <v>0.87768969422423559</v>
      </c>
      <c r="F7" s="113">
        <v>0.89321266968325796</v>
      </c>
      <c r="G7" s="113">
        <v>0.91932526585991936</v>
      </c>
      <c r="H7" s="113">
        <v>0.91010047593865684</v>
      </c>
      <c r="I7" s="113">
        <v>0.89690721649484539</v>
      </c>
      <c r="J7" s="153" t="s">
        <v>222</v>
      </c>
      <c r="K7" s="153">
        <f>ROWS($J$7:J7)</f>
        <v>1</v>
      </c>
      <c r="L7" s="153">
        <f t="shared" ref="L7" si="0">IF($R$4=J7,K7,"")</f>
        <v>1</v>
      </c>
      <c r="M7" s="153">
        <f>IFERROR(SMALL($L$7:$L$132,ROWS($J$7:J7)),"")</f>
        <v>1</v>
      </c>
      <c r="O7" s="662" t="s">
        <v>298</v>
      </c>
      <c r="P7" s="662" t="s">
        <v>239</v>
      </c>
      <c r="Q7" s="98" t="s">
        <v>335</v>
      </c>
      <c r="R7" s="487">
        <f>IFERROR(INDEX($D$7:$I$132,$M7,COLUMNS(O$7:$O7)),"")</f>
        <v>0.85590393595730485</v>
      </c>
      <c r="S7" s="240">
        <f>IFERROR(INDEX($D$7:$I$132,$M7,COLUMNS($O$7:P7)),"")</f>
        <v>0.87768969422423559</v>
      </c>
      <c r="T7" s="240">
        <f>IFERROR(INDEX($D$7:$I$132,$M7,COLUMNS($O$7:Q7)),"")</f>
        <v>0.89321266968325796</v>
      </c>
      <c r="U7" s="240">
        <f>IFERROR(INDEX($D$7:$I$132,$M7,COLUMNS($O$7:R7)),"")</f>
        <v>0.91932526585991936</v>
      </c>
      <c r="V7" s="240">
        <f>IFERROR(INDEX($D$7:$I$132,$M7,COLUMNS($O$7:S7)),"")</f>
        <v>0.91010047593865684</v>
      </c>
      <c r="W7" s="480">
        <f>IFERROR(INDEX($D$7:$I$132,$M7,COLUMNS($O$7:T7)),"")</f>
        <v>0.89690721649484539</v>
      </c>
    </row>
    <row r="8" spans="1:23">
      <c r="C8" s="153" t="s">
        <v>336</v>
      </c>
      <c r="D8" s="113">
        <v>0.84983606557377045</v>
      </c>
      <c r="E8" s="113">
        <v>0.87548855388051372</v>
      </c>
      <c r="F8" s="113">
        <v>0.89858490566037741</v>
      </c>
      <c r="G8" s="113">
        <v>0.90621468926553672</v>
      </c>
      <c r="H8" s="113">
        <v>0.91973969631236441</v>
      </c>
      <c r="I8" s="113">
        <v>0.89659244264507421</v>
      </c>
      <c r="J8" s="153" t="s">
        <v>222</v>
      </c>
      <c r="K8" s="153">
        <f>ROWS($J$7:J8)</f>
        <v>2</v>
      </c>
      <c r="L8" s="153">
        <f t="shared" ref="L8:L71" si="1">IF($R$4=J8,K8,"")</f>
        <v>2</v>
      </c>
      <c r="M8" s="153">
        <f>IFERROR(SMALL($L$7:$L$132,ROWS($J$7:J8)),"")</f>
        <v>2</v>
      </c>
      <c r="O8" s="481"/>
      <c r="P8" s="663"/>
      <c r="Q8" s="97" t="s">
        <v>336</v>
      </c>
      <c r="R8" s="488">
        <f>IFERROR(INDEX($D$7:$I$132,$M8,COLUMNS(O$7:$O8)),"")</f>
        <v>0.84983606557377045</v>
      </c>
      <c r="S8" s="237">
        <f>IFERROR(INDEX($D$7:$I$132,$M8,COLUMNS($O$7:P8)),"")</f>
        <v>0.87548855388051372</v>
      </c>
      <c r="T8" s="237">
        <f>IFERROR(INDEX($D$7:$I$132,$M8,COLUMNS($O$7:Q8)),"")</f>
        <v>0.89858490566037741</v>
      </c>
      <c r="U8" s="237">
        <f>IFERROR(INDEX($D$7:$I$132,$M8,COLUMNS($O$7:R8)),"")</f>
        <v>0.90621468926553672</v>
      </c>
      <c r="V8" s="237">
        <f>IFERROR(INDEX($D$7:$I$132,$M8,COLUMNS($O$7:S8)),"")</f>
        <v>0.91973969631236441</v>
      </c>
      <c r="W8" s="482">
        <f>IFERROR(INDEX($D$7:$I$132,$M8,COLUMNS($O$7:T8)),"")</f>
        <v>0.89659244264507421</v>
      </c>
    </row>
    <row r="9" spans="1:23">
      <c r="C9" s="231" t="s">
        <v>337</v>
      </c>
      <c r="D9" s="113">
        <v>0.84346103038309117</v>
      </c>
      <c r="E9" s="113">
        <v>0.88109393579072537</v>
      </c>
      <c r="F9" s="113">
        <v>0.89883449883449884</v>
      </c>
      <c r="G9" s="113">
        <v>0.92726608187134507</v>
      </c>
      <c r="H9" s="113">
        <v>0.92898272552783112</v>
      </c>
      <c r="I9" s="113">
        <v>0.90400879566982406</v>
      </c>
      <c r="J9" s="153" t="s">
        <v>222</v>
      </c>
      <c r="K9" s="153">
        <f>ROWS($J$7:J9)</f>
        <v>3</v>
      </c>
      <c r="L9" s="153">
        <f t="shared" si="1"/>
        <v>3</v>
      </c>
      <c r="M9" s="153">
        <f>IFERROR(SMALL($L$7:$L$132,ROWS($J$7:J9)),"")</f>
        <v>3</v>
      </c>
      <c r="O9" s="481"/>
      <c r="P9" s="663"/>
      <c r="Q9" s="276" t="s">
        <v>337</v>
      </c>
      <c r="R9" s="488">
        <f>IFERROR(INDEX($D$7:$I$132,$M9,COLUMNS(O$7:$O9)),"")</f>
        <v>0.84346103038309117</v>
      </c>
      <c r="S9" s="237">
        <f>IFERROR(INDEX($D$7:$I$132,$M9,COLUMNS($O$7:P9)),"")</f>
        <v>0.88109393579072537</v>
      </c>
      <c r="T9" s="237">
        <f>IFERROR(INDEX($D$7:$I$132,$M9,COLUMNS($O$7:Q9)),"")</f>
        <v>0.89883449883449884</v>
      </c>
      <c r="U9" s="237">
        <f>IFERROR(INDEX($D$7:$I$132,$M9,COLUMNS($O$7:R9)),"")</f>
        <v>0.92726608187134507</v>
      </c>
      <c r="V9" s="237">
        <f>IFERROR(INDEX($D$7:$I$132,$M9,COLUMNS($O$7:S9)),"")</f>
        <v>0.92898272552783112</v>
      </c>
      <c r="W9" s="482">
        <f>IFERROR(INDEX($D$7:$I$132,$M9,COLUMNS($O$7:T9)),"")</f>
        <v>0.90400879566982406</v>
      </c>
    </row>
    <row r="10" spans="1:23">
      <c r="C10" s="231" t="s">
        <v>338</v>
      </c>
      <c r="D10" s="113">
        <v>0.87557908669755125</v>
      </c>
      <c r="E10" s="113">
        <v>0.88600118133490846</v>
      </c>
      <c r="F10" s="113">
        <v>0.9113018597997139</v>
      </c>
      <c r="G10" s="113">
        <v>0.92052497265767408</v>
      </c>
      <c r="H10" s="113">
        <v>0.93731893600210692</v>
      </c>
      <c r="I10" s="113">
        <v>0.9135262449528937</v>
      </c>
      <c r="J10" s="153" t="s">
        <v>222</v>
      </c>
      <c r="K10" s="153">
        <f>ROWS($J$7:J10)</f>
        <v>4</v>
      </c>
      <c r="L10" s="153">
        <f t="shared" si="1"/>
        <v>4</v>
      </c>
      <c r="M10" s="153">
        <f>IFERROR(SMALL($L$7:$L$132,ROWS($J$7:J10)),"")</f>
        <v>4</v>
      </c>
      <c r="O10" s="481"/>
      <c r="P10" s="663"/>
      <c r="Q10" s="276" t="s">
        <v>338</v>
      </c>
      <c r="R10" s="488">
        <f>IFERROR(INDEX($D$7:$I$132,$M10,COLUMNS(O$7:$O10)),"")</f>
        <v>0.87557908669755125</v>
      </c>
      <c r="S10" s="237">
        <f>IFERROR(INDEX($D$7:$I$132,$M10,COLUMNS($O$7:P10)),"")</f>
        <v>0.88600118133490846</v>
      </c>
      <c r="T10" s="237">
        <f>IFERROR(INDEX($D$7:$I$132,$M10,COLUMNS($O$7:Q10)),"")</f>
        <v>0.9113018597997139</v>
      </c>
      <c r="U10" s="237">
        <f>IFERROR(INDEX($D$7:$I$132,$M10,COLUMNS($O$7:R10)),"")</f>
        <v>0.92052497265767408</v>
      </c>
      <c r="V10" s="237">
        <f>IFERROR(INDEX($D$7:$I$132,$M10,COLUMNS($O$7:S10)),"")</f>
        <v>0.93731893600210692</v>
      </c>
      <c r="W10" s="482">
        <f>IFERROR(INDEX($D$7:$I$132,$M10,COLUMNS($O$7:T10)),"")</f>
        <v>0.9135262449528937</v>
      </c>
    </row>
    <row r="11" spans="1:23">
      <c r="C11" s="231" t="s">
        <v>339</v>
      </c>
      <c r="D11" s="113">
        <v>0.84901277584204415</v>
      </c>
      <c r="E11" s="113">
        <v>0.86521739130434783</v>
      </c>
      <c r="F11" s="113">
        <v>0.88915779283639884</v>
      </c>
      <c r="G11" s="113">
        <v>0.90727002967359049</v>
      </c>
      <c r="H11" s="113">
        <v>0.92718575604570819</v>
      </c>
      <c r="I11" s="113">
        <v>0.89569998358772362</v>
      </c>
      <c r="J11" s="153" t="s">
        <v>222</v>
      </c>
      <c r="K11" s="153">
        <f>ROWS($J$7:J11)</f>
        <v>5</v>
      </c>
      <c r="L11" s="153">
        <f t="shared" si="1"/>
        <v>5</v>
      </c>
      <c r="M11" s="153">
        <f>IFERROR(SMALL($L$7:$L$132,ROWS($J$7:J11)),"")</f>
        <v>5</v>
      </c>
      <c r="O11" s="481"/>
      <c r="P11" s="663"/>
      <c r="Q11" s="276" t="s">
        <v>339</v>
      </c>
      <c r="R11" s="488">
        <f>IFERROR(INDEX($D$7:$I$132,$M11,COLUMNS(O$7:$O11)),"")</f>
        <v>0.84901277584204415</v>
      </c>
      <c r="S11" s="237">
        <f>IFERROR(INDEX($D$7:$I$132,$M11,COLUMNS($O$7:P11)),"")</f>
        <v>0.86521739130434783</v>
      </c>
      <c r="T11" s="237">
        <f>IFERROR(INDEX($D$7:$I$132,$M11,COLUMNS($O$7:Q11)),"")</f>
        <v>0.88915779283639884</v>
      </c>
      <c r="U11" s="237">
        <f>IFERROR(INDEX($D$7:$I$132,$M11,COLUMNS($O$7:R11)),"")</f>
        <v>0.90727002967359049</v>
      </c>
      <c r="V11" s="237">
        <f>IFERROR(INDEX($D$7:$I$132,$M11,COLUMNS($O$7:S11)),"")</f>
        <v>0.92718575604570819</v>
      </c>
      <c r="W11" s="482">
        <f>IFERROR(INDEX($D$7:$I$132,$M11,COLUMNS($O$7:T11)),"")</f>
        <v>0.89569998358772362</v>
      </c>
    </row>
    <row r="12" spans="1:23">
      <c r="C12" s="231" t="s">
        <v>340</v>
      </c>
      <c r="D12" s="113">
        <v>0.84977827050997778</v>
      </c>
      <c r="E12" s="113">
        <v>0.8668813741277509</v>
      </c>
      <c r="F12" s="113">
        <v>0.89695009242144175</v>
      </c>
      <c r="G12" s="113">
        <v>0.90148305084745761</v>
      </c>
      <c r="H12" s="113">
        <v>0.92208774583963693</v>
      </c>
      <c r="I12" s="113">
        <v>0.89409544775532668</v>
      </c>
      <c r="J12" s="153" t="s">
        <v>222</v>
      </c>
      <c r="K12" s="153">
        <f>ROWS($J$7:J12)</f>
        <v>6</v>
      </c>
      <c r="L12" s="153">
        <f t="shared" si="1"/>
        <v>6</v>
      </c>
      <c r="M12" s="153">
        <f>IFERROR(SMALL($L$7:$L$132,ROWS($J$7:J12)),"")</f>
        <v>6</v>
      </c>
      <c r="O12" s="481"/>
      <c r="P12" s="663"/>
      <c r="Q12" s="97" t="s">
        <v>340</v>
      </c>
      <c r="R12" s="488">
        <f>IFERROR(INDEX($D$7:$I$132,$M12,COLUMNS(O$7:$O12)),"")</f>
        <v>0.84977827050997778</v>
      </c>
      <c r="S12" s="237">
        <f>IFERROR(INDEX($D$7:$I$132,$M12,COLUMNS($O$7:P12)),"")</f>
        <v>0.8668813741277509</v>
      </c>
      <c r="T12" s="237">
        <f>IFERROR(INDEX($D$7:$I$132,$M12,COLUMNS($O$7:Q12)),"")</f>
        <v>0.89695009242144175</v>
      </c>
      <c r="U12" s="237">
        <f>IFERROR(INDEX($D$7:$I$132,$M12,COLUMNS($O$7:R12)),"")</f>
        <v>0.90148305084745761</v>
      </c>
      <c r="V12" s="237">
        <f>IFERROR(INDEX($D$7:$I$132,$M12,COLUMNS($O$7:S12)),"")</f>
        <v>0.92208774583963693</v>
      </c>
      <c r="W12" s="482">
        <f>IFERROR(INDEX($D$7:$I$132,$M12,COLUMNS($O$7:T12)),"")</f>
        <v>0.89409544775532668</v>
      </c>
    </row>
    <row r="13" spans="1:23">
      <c r="B13" s="166" t="s">
        <v>240</v>
      </c>
      <c r="C13" s="153" t="s">
        <v>335</v>
      </c>
      <c r="D13" s="113">
        <v>0.89973730297723298</v>
      </c>
      <c r="E13" s="113">
        <v>0.90709939148073027</v>
      </c>
      <c r="F13" s="113">
        <v>0.9241310160427807</v>
      </c>
      <c r="G13" s="113">
        <v>0.93891891891891888</v>
      </c>
      <c r="H13" s="113">
        <v>0.942560553633218</v>
      </c>
      <c r="I13" s="113">
        <v>0.92637029552917405</v>
      </c>
      <c r="J13" s="153" t="s">
        <v>222</v>
      </c>
      <c r="K13" s="153">
        <f>ROWS($J$7:J13)</f>
        <v>7</v>
      </c>
      <c r="L13" s="153">
        <f t="shared" si="1"/>
        <v>7</v>
      </c>
      <c r="M13" s="153">
        <f>IFERROR(SMALL($L$7:$L$132,ROWS($J$7:J13)),"")</f>
        <v>7</v>
      </c>
      <c r="O13" s="481"/>
      <c r="P13" s="663" t="s">
        <v>240</v>
      </c>
      <c r="Q13" s="97" t="s">
        <v>335</v>
      </c>
      <c r="R13" s="488">
        <f>IFERROR(INDEX($D$7:$I$132,$M13,COLUMNS(O$7:$O13)),"")</f>
        <v>0.89973730297723298</v>
      </c>
      <c r="S13" s="237">
        <f>IFERROR(INDEX($D$7:$I$132,$M13,COLUMNS($O$7:P13)),"")</f>
        <v>0.90709939148073027</v>
      </c>
      <c r="T13" s="237">
        <f>IFERROR(INDEX($D$7:$I$132,$M13,COLUMNS($O$7:Q13)),"")</f>
        <v>0.9241310160427807</v>
      </c>
      <c r="U13" s="237">
        <f>IFERROR(INDEX($D$7:$I$132,$M13,COLUMNS($O$7:R13)),"")</f>
        <v>0.93891891891891888</v>
      </c>
      <c r="V13" s="237">
        <f>IFERROR(INDEX($D$7:$I$132,$M13,COLUMNS($O$7:S13)),"")</f>
        <v>0.942560553633218</v>
      </c>
      <c r="W13" s="482">
        <f>IFERROR(INDEX($D$7:$I$132,$M13,COLUMNS($O$7:T13)),"")</f>
        <v>0.92637029552917405</v>
      </c>
    </row>
    <row r="14" spans="1:23">
      <c r="C14" s="153" t="s">
        <v>336</v>
      </c>
      <c r="D14" s="113">
        <v>0.88490725126475545</v>
      </c>
      <c r="E14" s="113">
        <v>0.903954802259887</v>
      </c>
      <c r="F14" s="113">
        <v>0.92388201712654616</v>
      </c>
      <c r="G14" s="113">
        <v>0.93856837606837606</v>
      </c>
      <c r="H14" s="113">
        <v>0.94941365831225566</v>
      </c>
      <c r="I14" s="113">
        <v>0.92515923566878977</v>
      </c>
      <c r="J14" s="153" t="s">
        <v>222</v>
      </c>
      <c r="K14" s="153">
        <f>ROWS($J$7:J14)</f>
        <v>8</v>
      </c>
      <c r="L14" s="153">
        <f t="shared" si="1"/>
        <v>8</v>
      </c>
      <c r="M14" s="153">
        <f>IFERROR(SMALL($L$7:$L$132,ROWS($J$7:J14)),"")</f>
        <v>8</v>
      </c>
      <c r="O14" s="481"/>
      <c r="P14" s="663"/>
      <c r="Q14" s="276" t="s">
        <v>336</v>
      </c>
      <c r="R14" s="488">
        <f>IFERROR(INDEX($D$7:$I$132,$M14,COLUMNS(O$7:$O14)),"")</f>
        <v>0.88490725126475545</v>
      </c>
      <c r="S14" s="237">
        <f>IFERROR(INDEX($D$7:$I$132,$M14,COLUMNS($O$7:P14)),"")</f>
        <v>0.903954802259887</v>
      </c>
      <c r="T14" s="237">
        <f>IFERROR(INDEX($D$7:$I$132,$M14,COLUMNS($O$7:Q14)),"")</f>
        <v>0.92388201712654616</v>
      </c>
      <c r="U14" s="237">
        <f>IFERROR(INDEX($D$7:$I$132,$M14,COLUMNS($O$7:R14)),"")</f>
        <v>0.93856837606837606</v>
      </c>
      <c r="V14" s="237">
        <f>IFERROR(INDEX($D$7:$I$132,$M14,COLUMNS($O$7:S14)),"")</f>
        <v>0.94941365831225566</v>
      </c>
      <c r="W14" s="482">
        <f>IFERROR(INDEX($D$7:$I$132,$M14,COLUMNS($O$7:T14)),"")</f>
        <v>0.92515923566878977</v>
      </c>
    </row>
    <row r="15" spans="1:23">
      <c r="C15" s="231" t="s">
        <v>337</v>
      </c>
      <c r="D15" s="113">
        <v>0.8936521022258862</v>
      </c>
      <c r="E15" s="113">
        <v>0.91663646248640807</v>
      </c>
      <c r="F15" s="113">
        <v>0.92331965919848535</v>
      </c>
      <c r="G15" s="113">
        <v>0.93626254407377274</v>
      </c>
      <c r="H15" s="113">
        <v>0.95319245625994087</v>
      </c>
      <c r="I15" s="113">
        <v>0.92813464914936128</v>
      </c>
      <c r="J15" s="153" t="s">
        <v>222</v>
      </c>
      <c r="K15" s="153">
        <f>ROWS($J$7:J15)</f>
        <v>9</v>
      </c>
      <c r="L15" s="153">
        <f t="shared" si="1"/>
        <v>9</v>
      </c>
      <c r="M15" s="153">
        <f>IFERROR(SMALL($L$7:$L$132,ROWS($J$7:J15)),"")</f>
        <v>9</v>
      </c>
      <c r="O15" s="481"/>
      <c r="P15" s="663"/>
      <c r="Q15" s="276" t="s">
        <v>337</v>
      </c>
      <c r="R15" s="488">
        <f>IFERROR(INDEX($D$7:$I$132,$M15,COLUMNS(O$7:$O15)),"")</f>
        <v>0.8936521022258862</v>
      </c>
      <c r="S15" s="237">
        <f>IFERROR(INDEX($D$7:$I$132,$M15,COLUMNS($O$7:P15)),"")</f>
        <v>0.91663646248640807</v>
      </c>
      <c r="T15" s="237">
        <f>IFERROR(INDEX($D$7:$I$132,$M15,COLUMNS($O$7:Q15)),"")</f>
        <v>0.92331965919848535</v>
      </c>
      <c r="U15" s="237">
        <f>IFERROR(INDEX($D$7:$I$132,$M15,COLUMNS($O$7:R15)),"")</f>
        <v>0.93626254407377274</v>
      </c>
      <c r="V15" s="237">
        <f>IFERROR(INDEX($D$7:$I$132,$M15,COLUMNS($O$7:S15)),"")</f>
        <v>0.95319245625994087</v>
      </c>
      <c r="W15" s="482">
        <f>IFERROR(INDEX($D$7:$I$132,$M15,COLUMNS($O$7:T15)),"")</f>
        <v>0.92813464914936128</v>
      </c>
    </row>
    <row r="16" spans="1:23">
      <c r="C16" s="231" t="s">
        <v>338</v>
      </c>
      <c r="D16" s="113">
        <v>0.90543831168831168</v>
      </c>
      <c r="E16" s="113">
        <v>0.91315225160829161</v>
      </c>
      <c r="F16" s="113">
        <v>0.93163495646565619</v>
      </c>
      <c r="G16" s="113">
        <v>0.9460211463550362</v>
      </c>
      <c r="H16" s="113">
        <v>0.95163079653871752</v>
      </c>
      <c r="I16" s="113">
        <v>0.9330830254950645</v>
      </c>
      <c r="J16" s="153" t="s">
        <v>222</v>
      </c>
      <c r="K16" s="153">
        <f>ROWS($J$7:J16)</f>
        <v>10</v>
      </c>
      <c r="L16" s="153">
        <f t="shared" si="1"/>
        <v>10</v>
      </c>
      <c r="M16" s="153">
        <f>IFERROR(SMALL($L$7:$L$132,ROWS($J$7:J16)),"")</f>
        <v>10</v>
      </c>
      <c r="O16" s="481"/>
      <c r="P16" s="663"/>
      <c r="Q16" s="276" t="s">
        <v>338</v>
      </c>
      <c r="R16" s="488">
        <f>IFERROR(INDEX($D$7:$I$132,$M16,COLUMNS(O$7:$O16)),"")</f>
        <v>0.90543831168831168</v>
      </c>
      <c r="S16" s="237">
        <f>IFERROR(INDEX($D$7:$I$132,$M16,COLUMNS($O$7:P16)),"")</f>
        <v>0.91315225160829161</v>
      </c>
      <c r="T16" s="237">
        <f>IFERROR(INDEX($D$7:$I$132,$M16,COLUMNS($O$7:Q16)),"")</f>
        <v>0.93163495646565619</v>
      </c>
      <c r="U16" s="237">
        <f>IFERROR(INDEX($D$7:$I$132,$M16,COLUMNS($O$7:R16)),"")</f>
        <v>0.9460211463550362</v>
      </c>
      <c r="V16" s="237">
        <f>IFERROR(INDEX($D$7:$I$132,$M16,COLUMNS($O$7:S16)),"")</f>
        <v>0.95163079653871752</v>
      </c>
      <c r="W16" s="482">
        <f>IFERROR(INDEX($D$7:$I$132,$M16,COLUMNS($O$7:T16)),"")</f>
        <v>0.9330830254950645</v>
      </c>
    </row>
    <row r="17" spans="1:23">
      <c r="C17" s="231" t="s">
        <v>339</v>
      </c>
      <c r="D17" s="113">
        <v>0.88019390581717449</v>
      </c>
      <c r="E17" s="113">
        <v>0.90619650804519003</v>
      </c>
      <c r="F17" s="113">
        <v>0.92604006163328201</v>
      </c>
      <c r="G17" s="113">
        <v>0.93191489361702129</v>
      </c>
      <c r="H17" s="113">
        <v>0.94753018660812294</v>
      </c>
      <c r="I17" s="113">
        <v>0.92213443261193173</v>
      </c>
      <c r="J17" s="153" t="s">
        <v>222</v>
      </c>
      <c r="K17" s="153">
        <f>ROWS($J$7:J17)</f>
        <v>11</v>
      </c>
      <c r="L17" s="153">
        <f t="shared" si="1"/>
        <v>11</v>
      </c>
      <c r="M17" s="153">
        <f>IFERROR(SMALL($L$7:$L$132,ROWS($J$7:J17)),"")</f>
        <v>11</v>
      </c>
      <c r="O17" s="481"/>
      <c r="P17" s="664"/>
      <c r="Q17" s="97" t="s">
        <v>339</v>
      </c>
      <c r="R17" s="488">
        <f>IFERROR(INDEX($D$7:$I$132,$M17,COLUMNS(O$7:$O17)),"")</f>
        <v>0.88019390581717449</v>
      </c>
      <c r="S17" s="237">
        <f>IFERROR(INDEX($D$7:$I$132,$M17,COLUMNS($O$7:P17)),"")</f>
        <v>0.90619650804519003</v>
      </c>
      <c r="T17" s="237">
        <f>IFERROR(INDEX($D$7:$I$132,$M17,COLUMNS($O$7:Q17)),"")</f>
        <v>0.92604006163328201</v>
      </c>
      <c r="U17" s="237">
        <f>IFERROR(INDEX($D$7:$I$132,$M17,COLUMNS($O$7:R17)),"")</f>
        <v>0.93191489361702129</v>
      </c>
      <c r="V17" s="237">
        <f>IFERROR(INDEX($D$7:$I$132,$M17,COLUMNS($O$7:S17)),"")</f>
        <v>0.94753018660812294</v>
      </c>
      <c r="W17" s="482">
        <f>IFERROR(INDEX($D$7:$I$132,$M17,COLUMNS($O$7:T17)),"")</f>
        <v>0.92213443261193173</v>
      </c>
    </row>
    <row r="18" spans="1:23">
      <c r="C18" s="231" t="s">
        <v>340</v>
      </c>
      <c r="D18" s="113">
        <v>0.8903839842468001</v>
      </c>
      <c r="E18" s="113">
        <v>0.90061909416748132</v>
      </c>
      <c r="F18" s="113">
        <v>0.9151943462897526</v>
      </c>
      <c r="G18" s="113">
        <v>0.92747030578721257</v>
      </c>
      <c r="H18" s="113">
        <v>0.94759825327510916</v>
      </c>
      <c r="I18" s="113">
        <v>0.91870142754781459</v>
      </c>
      <c r="J18" s="153" t="s">
        <v>222</v>
      </c>
      <c r="K18" s="153">
        <f>ROWS($J$7:J18)</f>
        <v>12</v>
      </c>
      <c r="L18" s="153">
        <f t="shared" si="1"/>
        <v>12</v>
      </c>
      <c r="M18" s="153">
        <f>IFERROR(SMALL($L$7:$L$132,ROWS($J$7:J18)),"")</f>
        <v>12</v>
      </c>
      <c r="O18" s="481"/>
      <c r="P18" s="663"/>
      <c r="Q18" s="97" t="s">
        <v>340</v>
      </c>
      <c r="R18" s="488">
        <f>IFERROR(INDEX($D$7:$I$132,$M18,COLUMNS(O$7:$O18)),"")</f>
        <v>0.8903839842468001</v>
      </c>
      <c r="S18" s="237">
        <f>IFERROR(INDEX($D$7:$I$132,$M18,COLUMNS($O$7:P18)),"")</f>
        <v>0.90061909416748132</v>
      </c>
      <c r="T18" s="237">
        <f>IFERROR(INDEX($D$7:$I$132,$M18,COLUMNS($O$7:Q18)),"")</f>
        <v>0.9151943462897526</v>
      </c>
      <c r="U18" s="237">
        <f>IFERROR(INDEX($D$7:$I$132,$M18,COLUMNS($O$7:R18)),"")</f>
        <v>0.92747030578721257</v>
      </c>
      <c r="V18" s="237">
        <f>IFERROR(INDEX($D$7:$I$132,$M18,COLUMNS($O$7:S18)),"")</f>
        <v>0.94759825327510916</v>
      </c>
      <c r="W18" s="482">
        <f>IFERROR(INDEX($D$7:$I$132,$M18,COLUMNS($O$7:T18)),"")</f>
        <v>0.91870142754781459</v>
      </c>
    </row>
    <row r="19" spans="1:23">
      <c r="C19" s="153" t="s">
        <v>341</v>
      </c>
      <c r="J19" s="153" t="s">
        <v>222</v>
      </c>
      <c r="K19" s="153">
        <f>ROWS($J$7:J19)</f>
        <v>13</v>
      </c>
      <c r="L19" s="153">
        <f t="shared" si="1"/>
        <v>13</v>
      </c>
      <c r="M19" s="153">
        <f>IFERROR(SMALL($L$7:$L$132,ROWS($J$7:J19)),"")</f>
        <v>13</v>
      </c>
      <c r="O19" s="481"/>
      <c r="P19" s="663"/>
      <c r="Q19" s="97" t="s">
        <v>341</v>
      </c>
      <c r="R19" s="488"/>
      <c r="S19" s="237"/>
      <c r="T19" s="237"/>
      <c r="U19" s="237"/>
      <c r="V19" s="237"/>
      <c r="W19" s="482"/>
    </row>
    <row r="20" spans="1:23">
      <c r="A20" s="166" t="s">
        <v>272</v>
      </c>
      <c r="B20" s="166" t="s">
        <v>300</v>
      </c>
      <c r="C20" s="153" t="s">
        <v>335</v>
      </c>
      <c r="D20" s="113">
        <v>0.91786447638603696</v>
      </c>
      <c r="E20" s="113">
        <v>0.89173789173789175</v>
      </c>
      <c r="F20" s="113">
        <v>0.87777777777777777</v>
      </c>
      <c r="G20" s="113">
        <v>0.94488188976377951</v>
      </c>
      <c r="H20" s="113">
        <v>0.92069632495164411</v>
      </c>
      <c r="I20" s="113">
        <v>0.91090047393364926</v>
      </c>
      <c r="J20" s="153" t="s">
        <v>222</v>
      </c>
      <c r="K20" s="153">
        <f>ROWS($J$7:J20)</f>
        <v>14</v>
      </c>
      <c r="L20" s="153">
        <f t="shared" si="1"/>
        <v>14</v>
      </c>
      <c r="M20" s="153">
        <f>IFERROR(SMALL($L$7:$L$132,ROWS($J$7:J20)),"")</f>
        <v>14</v>
      </c>
      <c r="O20" s="662" t="s">
        <v>272</v>
      </c>
      <c r="P20" s="662" t="s">
        <v>300</v>
      </c>
      <c r="Q20" s="289" t="s">
        <v>335</v>
      </c>
      <c r="R20" s="487">
        <f>IFERROR(INDEX($D$7:$I$132,$M20,COLUMNS(O$7:$O20)),"")</f>
        <v>0.91786447638603696</v>
      </c>
      <c r="S20" s="240">
        <f>IFERROR(INDEX($D$7:$I$132,$M20,COLUMNS($O$7:P20)),"")</f>
        <v>0.89173789173789175</v>
      </c>
      <c r="T20" s="240">
        <f>IFERROR(INDEX($D$7:$I$132,$M20,COLUMNS($O$7:Q20)),"")</f>
        <v>0.87777777777777777</v>
      </c>
      <c r="U20" s="240">
        <f>IFERROR(INDEX($D$7:$I$132,$M20,COLUMNS($O$7:R20)),"")</f>
        <v>0.94488188976377951</v>
      </c>
      <c r="V20" s="240">
        <f>IFERROR(INDEX($D$7:$I$132,$M20,COLUMNS($O$7:S20)),"")</f>
        <v>0.92069632495164411</v>
      </c>
      <c r="W20" s="480">
        <f>IFERROR(INDEX($D$7:$I$132,$M20,COLUMNS($O$7:T20)),"")</f>
        <v>0.91090047393364926</v>
      </c>
    </row>
    <row r="21" spans="1:23">
      <c r="C21" s="153" t="s">
        <v>336</v>
      </c>
      <c r="D21" s="113">
        <v>0.89106753812636164</v>
      </c>
      <c r="E21" s="113">
        <v>0.9269662921348315</v>
      </c>
      <c r="F21" s="113">
        <v>0.91017964071856283</v>
      </c>
      <c r="G21" s="113">
        <v>0.93498452012383904</v>
      </c>
      <c r="H21" s="113">
        <v>0.94499017681728881</v>
      </c>
      <c r="I21" s="113">
        <v>0.92080200501253129</v>
      </c>
      <c r="J21" s="153" t="s">
        <v>222</v>
      </c>
      <c r="K21" s="153">
        <f>ROWS($J$7:J21)</f>
        <v>15</v>
      </c>
      <c r="L21" s="153">
        <f t="shared" si="1"/>
        <v>15</v>
      </c>
      <c r="M21" s="153">
        <f>IFERROR(SMALL($L$7:$L$132,ROWS($J$7:J21)),"")</f>
        <v>15</v>
      </c>
      <c r="O21" s="481"/>
      <c r="P21" s="663"/>
      <c r="Q21" s="276" t="s">
        <v>336</v>
      </c>
      <c r="R21" s="488">
        <f>IFERROR(INDEX($D$7:$I$132,$M21,COLUMNS(O$7:$O21)),"")</f>
        <v>0.89106753812636164</v>
      </c>
      <c r="S21" s="237">
        <f>IFERROR(INDEX($D$7:$I$132,$M21,COLUMNS($O$7:P21)),"")</f>
        <v>0.9269662921348315</v>
      </c>
      <c r="T21" s="237">
        <f>IFERROR(INDEX($D$7:$I$132,$M21,COLUMNS($O$7:Q21)),"")</f>
        <v>0.91017964071856283</v>
      </c>
      <c r="U21" s="237">
        <f>IFERROR(INDEX($D$7:$I$132,$M21,COLUMNS($O$7:R21)),"")</f>
        <v>0.93498452012383904</v>
      </c>
      <c r="V21" s="237">
        <f>IFERROR(INDEX($D$7:$I$132,$M21,COLUMNS($O$7:S21)),"")</f>
        <v>0.94499017681728881</v>
      </c>
      <c r="W21" s="482">
        <f>IFERROR(INDEX($D$7:$I$132,$M21,COLUMNS($O$7:T21)),"")</f>
        <v>0.92080200501253129</v>
      </c>
    </row>
    <row r="22" spans="1:23">
      <c r="C22" s="231" t="s">
        <v>337</v>
      </c>
      <c r="D22" s="113">
        <v>0.9044943820224719</v>
      </c>
      <c r="E22" s="113">
        <v>0.90954773869346739</v>
      </c>
      <c r="F22" s="113">
        <v>0.9073569482288828</v>
      </c>
      <c r="G22" s="113">
        <v>0.93216080402010049</v>
      </c>
      <c r="H22" s="113">
        <v>0.94824399260628467</v>
      </c>
      <c r="I22" s="113">
        <v>0.91991150442477876</v>
      </c>
      <c r="J22" s="153" t="s">
        <v>222</v>
      </c>
      <c r="K22" s="153">
        <f>ROWS($J$7:J22)</f>
        <v>16</v>
      </c>
      <c r="L22" s="153">
        <f t="shared" si="1"/>
        <v>16</v>
      </c>
      <c r="M22" s="153">
        <f>IFERROR(SMALL($L$7:$L$132,ROWS($J$7:J22)),"")</f>
        <v>16</v>
      </c>
      <c r="O22" s="481"/>
      <c r="P22" s="663"/>
      <c r="Q22" s="276" t="s">
        <v>337</v>
      </c>
      <c r="R22" s="488">
        <f>IFERROR(INDEX($D$7:$I$132,$M22,COLUMNS(O$7:$O22)),"")</f>
        <v>0.9044943820224719</v>
      </c>
      <c r="S22" s="237">
        <f>IFERROR(INDEX($D$7:$I$132,$M22,COLUMNS($O$7:P22)),"")</f>
        <v>0.90954773869346739</v>
      </c>
      <c r="T22" s="237">
        <f>IFERROR(INDEX($D$7:$I$132,$M22,COLUMNS($O$7:Q22)),"")</f>
        <v>0.9073569482288828</v>
      </c>
      <c r="U22" s="237">
        <f>IFERROR(INDEX($D$7:$I$132,$M22,COLUMNS($O$7:R22)),"")</f>
        <v>0.93216080402010049</v>
      </c>
      <c r="V22" s="237">
        <f>IFERROR(INDEX($D$7:$I$132,$M22,COLUMNS($O$7:S22)),"")</f>
        <v>0.94824399260628467</v>
      </c>
      <c r="W22" s="482">
        <f>IFERROR(INDEX($D$7:$I$132,$M22,COLUMNS($O$7:T22)),"")</f>
        <v>0.91991150442477876</v>
      </c>
    </row>
    <row r="23" spans="1:23">
      <c r="C23" s="231" t="s">
        <v>338</v>
      </c>
      <c r="D23" s="113">
        <v>0.93274336283185844</v>
      </c>
      <c r="E23" s="113">
        <v>0.93010752688172038</v>
      </c>
      <c r="F23" s="113">
        <v>0.93659942363112392</v>
      </c>
      <c r="G23" s="113">
        <v>0.94352941176470584</v>
      </c>
      <c r="H23" s="113">
        <v>0.95789473684210524</v>
      </c>
      <c r="I23" s="113">
        <v>0.93979057591623039</v>
      </c>
      <c r="J23" s="153" t="s">
        <v>222</v>
      </c>
      <c r="K23" s="153">
        <f>ROWS($J$7:J23)</f>
        <v>17</v>
      </c>
      <c r="L23" s="153">
        <f t="shared" si="1"/>
        <v>17</v>
      </c>
      <c r="M23" s="153">
        <f>IFERROR(SMALL($L$7:$L$132,ROWS($J$7:J23)),"")</f>
        <v>17</v>
      </c>
      <c r="O23" s="481"/>
      <c r="P23" s="663"/>
      <c r="Q23" s="97" t="s">
        <v>338</v>
      </c>
      <c r="R23" s="488">
        <f>IFERROR(INDEX($D$7:$I$132,$M23,COLUMNS(O$7:$O23)),"")</f>
        <v>0.93274336283185844</v>
      </c>
      <c r="S23" s="237">
        <f>IFERROR(INDEX($D$7:$I$132,$M23,COLUMNS($O$7:P23)),"")</f>
        <v>0.93010752688172038</v>
      </c>
      <c r="T23" s="237">
        <f>IFERROR(INDEX($D$7:$I$132,$M23,COLUMNS($O$7:Q23)),"")</f>
        <v>0.93659942363112392</v>
      </c>
      <c r="U23" s="237">
        <f>IFERROR(INDEX($D$7:$I$132,$M23,COLUMNS($O$7:R23)),"")</f>
        <v>0.94352941176470584</v>
      </c>
      <c r="V23" s="237">
        <f>IFERROR(INDEX($D$7:$I$132,$M23,COLUMNS($O$7:S23)),"")</f>
        <v>0.95789473684210524</v>
      </c>
      <c r="W23" s="482">
        <f>IFERROR(INDEX($D$7:$I$132,$M23,COLUMNS($O$7:T23)),"")</f>
        <v>0.93979057591623039</v>
      </c>
    </row>
    <row r="24" spans="1:23">
      <c r="C24" s="231" t="s">
        <v>339</v>
      </c>
      <c r="D24" s="113">
        <v>0.89985272459499266</v>
      </c>
      <c r="E24" s="113">
        <v>0.91627906976744189</v>
      </c>
      <c r="F24" s="113">
        <v>0.92269326683291775</v>
      </c>
      <c r="G24" s="113">
        <v>0.95132743362831862</v>
      </c>
      <c r="H24" s="113">
        <v>0.94728171334431632</v>
      </c>
      <c r="I24" s="113">
        <v>0.92502883506343714</v>
      </c>
      <c r="J24" s="153" t="s">
        <v>222</v>
      </c>
      <c r="K24" s="153">
        <f>ROWS($J$7:J24)</f>
        <v>18</v>
      </c>
      <c r="L24" s="153">
        <f t="shared" si="1"/>
        <v>18</v>
      </c>
      <c r="M24" s="153">
        <f>IFERROR(SMALL($L$7:$L$132,ROWS($J$7:J24)),"")</f>
        <v>18</v>
      </c>
      <c r="O24" s="481"/>
      <c r="P24" s="663"/>
      <c r="Q24" s="97" t="s">
        <v>339</v>
      </c>
      <c r="R24" s="488">
        <f>IFERROR(INDEX($D$7:$I$132,$M24,COLUMNS(O$7:$O24)),"")</f>
        <v>0.89985272459499266</v>
      </c>
      <c r="S24" s="237">
        <f>IFERROR(INDEX($D$7:$I$132,$M24,COLUMNS($O$7:P24)),"")</f>
        <v>0.91627906976744189</v>
      </c>
      <c r="T24" s="237">
        <f>IFERROR(INDEX($D$7:$I$132,$M24,COLUMNS($O$7:Q24)),"")</f>
        <v>0.92269326683291775</v>
      </c>
      <c r="U24" s="237">
        <f>IFERROR(INDEX($D$7:$I$132,$M24,COLUMNS($O$7:R24)),"")</f>
        <v>0.95132743362831862</v>
      </c>
      <c r="V24" s="237">
        <f>IFERROR(INDEX($D$7:$I$132,$M24,COLUMNS($O$7:S24)),"")</f>
        <v>0.94728171334431632</v>
      </c>
      <c r="W24" s="482">
        <f>IFERROR(INDEX($D$7:$I$132,$M24,COLUMNS($O$7:T24)),"")</f>
        <v>0.92502883506343714</v>
      </c>
    </row>
    <row r="25" spans="1:23">
      <c r="C25" s="231" t="s">
        <v>340</v>
      </c>
      <c r="D25" s="113">
        <v>0.90803108808290156</v>
      </c>
      <c r="E25" s="113">
        <v>0.92405063291139244</v>
      </c>
      <c r="F25" s="113">
        <v>0.9044444444444445</v>
      </c>
      <c r="G25" s="113">
        <v>0.93176972281449888</v>
      </c>
      <c r="H25" s="113">
        <v>0.95575221238938057</v>
      </c>
      <c r="I25" s="113">
        <v>0.9220644267405611</v>
      </c>
      <c r="J25" s="153" t="s">
        <v>222</v>
      </c>
      <c r="K25" s="153">
        <f>ROWS($J$7:J25)</f>
        <v>19</v>
      </c>
      <c r="L25" s="153">
        <f t="shared" si="1"/>
        <v>19</v>
      </c>
      <c r="M25" s="153">
        <f>IFERROR(SMALL($L$7:$L$132,ROWS($J$7:J25)),"")</f>
        <v>19</v>
      </c>
      <c r="O25" s="481"/>
      <c r="P25" s="663"/>
      <c r="Q25" s="276" t="s">
        <v>340</v>
      </c>
      <c r="R25" s="488">
        <f>IFERROR(INDEX($D$7:$I$132,$M25,COLUMNS(O$7:$O25)),"")</f>
        <v>0.90803108808290156</v>
      </c>
      <c r="S25" s="237">
        <f>IFERROR(INDEX($D$7:$I$132,$M25,COLUMNS($O$7:P25)),"")</f>
        <v>0.92405063291139244</v>
      </c>
      <c r="T25" s="237">
        <f>IFERROR(INDEX($D$7:$I$132,$M25,COLUMNS($O$7:Q25)),"")</f>
        <v>0.9044444444444445</v>
      </c>
      <c r="U25" s="237">
        <f>IFERROR(INDEX($D$7:$I$132,$M25,COLUMNS($O$7:R25)),"")</f>
        <v>0.93176972281449888</v>
      </c>
      <c r="V25" s="237">
        <f>IFERROR(INDEX($D$7:$I$132,$M25,COLUMNS($O$7:S25)),"")</f>
        <v>0.95575221238938057</v>
      </c>
      <c r="W25" s="482">
        <f>IFERROR(INDEX($D$7:$I$132,$M25,COLUMNS($O$7:T25)),"")</f>
        <v>0.9220644267405611</v>
      </c>
    </row>
    <row r="26" spans="1:23">
      <c r="B26" s="166" t="s">
        <v>277</v>
      </c>
      <c r="C26" s="153" t="s">
        <v>335</v>
      </c>
      <c r="D26" s="113">
        <v>0.87718223583460952</v>
      </c>
      <c r="E26" s="113">
        <v>0.89514663898261093</v>
      </c>
      <c r="F26" s="113">
        <v>0.91323345817727841</v>
      </c>
      <c r="G26" s="113">
        <v>0.93051158140309953</v>
      </c>
      <c r="H26" s="113">
        <v>0.9286282833642876</v>
      </c>
      <c r="I26" s="113">
        <v>0.91424993150952993</v>
      </c>
      <c r="J26" s="153" t="s">
        <v>222</v>
      </c>
      <c r="K26" s="153">
        <f>ROWS($J$7:J26)</f>
        <v>20</v>
      </c>
      <c r="L26" s="153">
        <f t="shared" si="1"/>
        <v>20</v>
      </c>
      <c r="M26" s="153">
        <f>IFERROR(SMALL($L$7:$L$132,ROWS($J$7:J26)),"")</f>
        <v>20</v>
      </c>
      <c r="O26" s="481"/>
      <c r="P26" s="663" t="s">
        <v>277</v>
      </c>
      <c r="Q26" s="276" t="s">
        <v>335</v>
      </c>
      <c r="R26" s="488">
        <f>IFERROR(INDEX($D$7:$I$132,$M26,COLUMNS(O$7:$O26)),"")</f>
        <v>0.87718223583460952</v>
      </c>
      <c r="S26" s="237">
        <f>IFERROR(INDEX($D$7:$I$132,$M26,COLUMNS($O$7:P26)),"")</f>
        <v>0.89514663898261093</v>
      </c>
      <c r="T26" s="237">
        <f>IFERROR(INDEX($D$7:$I$132,$M26,COLUMNS($O$7:Q26)),"")</f>
        <v>0.91323345817727841</v>
      </c>
      <c r="U26" s="237">
        <f>IFERROR(INDEX($D$7:$I$132,$M26,COLUMNS($O$7:R26)),"")</f>
        <v>0.93051158140309953</v>
      </c>
      <c r="V26" s="237">
        <f>IFERROR(INDEX($D$7:$I$132,$M26,COLUMNS($O$7:S26)),"")</f>
        <v>0.9286282833642876</v>
      </c>
      <c r="W26" s="482">
        <f>IFERROR(INDEX($D$7:$I$132,$M26,COLUMNS($O$7:T26)),"")</f>
        <v>0.91424993150952993</v>
      </c>
    </row>
    <row r="27" spans="1:23">
      <c r="C27" s="153" t="s">
        <v>336</v>
      </c>
      <c r="D27" s="113">
        <v>0.86969253294289894</v>
      </c>
      <c r="E27" s="113">
        <v>0.88929980276134124</v>
      </c>
      <c r="F27" s="113">
        <v>0.91465904450796243</v>
      </c>
      <c r="G27" s="113">
        <v>0.92464055528011901</v>
      </c>
      <c r="H27" s="113">
        <v>0.93582388258839222</v>
      </c>
      <c r="I27" s="113">
        <v>0.91300838010302143</v>
      </c>
      <c r="J27" s="153" t="s">
        <v>222</v>
      </c>
      <c r="K27" s="153">
        <f>ROWS($J$7:J27)</f>
        <v>21</v>
      </c>
      <c r="L27" s="153">
        <f t="shared" si="1"/>
        <v>21</v>
      </c>
      <c r="M27" s="153">
        <f>IFERROR(SMALL($L$7:$L$132,ROWS($J$7:J27)),"")</f>
        <v>21</v>
      </c>
      <c r="O27" s="481"/>
      <c r="P27" s="663"/>
      <c r="Q27" s="276" t="s">
        <v>336</v>
      </c>
      <c r="R27" s="488">
        <f>IFERROR(INDEX($D$7:$I$132,$M27,COLUMNS(O$7:$O27)),"")</f>
        <v>0.86969253294289894</v>
      </c>
      <c r="S27" s="237">
        <f>IFERROR(INDEX($D$7:$I$132,$M27,COLUMNS($O$7:P27)),"")</f>
        <v>0.88929980276134124</v>
      </c>
      <c r="T27" s="237">
        <f>IFERROR(INDEX($D$7:$I$132,$M27,COLUMNS($O$7:Q27)),"")</f>
        <v>0.91465904450796243</v>
      </c>
      <c r="U27" s="237">
        <f>IFERROR(INDEX($D$7:$I$132,$M27,COLUMNS($O$7:R27)),"")</f>
        <v>0.92464055528011901</v>
      </c>
      <c r="V27" s="237">
        <f>IFERROR(INDEX($D$7:$I$132,$M27,COLUMNS($O$7:S27)),"")</f>
        <v>0.93582388258839222</v>
      </c>
      <c r="W27" s="482">
        <f>IFERROR(INDEX($D$7:$I$132,$M27,COLUMNS($O$7:T27)),"")</f>
        <v>0.91300838010302143</v>
      </c>
    </row>
    <row r="28" spans="1:23">
      <c r="C28" s="231" t="s">
        <v>337</v>
      </c>
      <c r="D28" s="113">
        <v>0.86912850812407683</v>
      </c>
      <c r="E28" s="113">
        <v>0.90223880597014927</v>
      </c>
      <c r="F28" s="113">
        <v>0.91383865068075598</v>
      </c>
      <c r="G28" s="113">
        <v>0.93248874812468741</v>
      </c>
      <c r="H28" s="113">
        <v>0.94193203104094192</v>
      </c>
      <c r="I28" s="113">
        <v>0.91782724431927776</v>
      </c>
      <c r="J28" s="153" t="s">
        <v>222</v>
      </c>
      <c r="K28" s="153">
        <f>ROWS($J$7:J28)</f>
        <v>22</v>
      </c>
      <c r="L28" s="153">
        <f t="shared" si="1"/>
        <v>22</v>
      </c>
      <c r="M28" s="153">
        <f>IFERROR(SMALL($L$7:$L$132,ROWS($J$7:J28)),"")</f>
        <v>22</v>
      </c>
      <c r="O28" s="481"/>
      <c r="P28" s="664"/>
      <c r="Q28" s="486" t="s">
        <v>337</v>
      </c>
      <c r="R28" s="488">
        <f>IFERROR(INDEX($D$7:$I$132,$M28,COLUMNS(O$7:$O28)),"")</f>
        <v>0.86912850812407683</v>
      </c>
      <c r="S28" s="237">
        <f>IFERROR(INDEX($D$7:$I$132,$M28,COLUMNS($O$7:P28)),"")</f>
        <v>0.90223880597014927</v>
      </c>
      <c r="T28" s="237">
        <f>IFERROR(INDEX($D$7:$I$132,$M28,COLUMNS($O$7:Q28)),"")</f>
        <v>0.91383865068075598</v>
      </c>
      <c r="U28" s="237">
        <f>IFERROR(INDEX($D$7:$I$132,$M28,COLUMNS($O$7:R28)),"")</f>
        <v>0.93248874812468741</v>
      </c>
      <c r="V28" s="237">
        <f>IFERROR(INDEX($D$7:$I$132,$M28,COLUMNS($O$7:S28)),"")</f>
        <v>0.94193203104094192</v>
      </c>
      <c r="W28" s="482">
        <f>IFERROR(INDEX($D$7:$I$132,$M28,COLUMNS($O$7:T28)),"")</f>
        <v>0.91782724431927776</v>
      </c>
    </row>
    <row r="29" spans="1:23">
      <c r="C29" s="231" t="s">
        <v>338</v>
      </c>
      <c r="D29" s="113">
        <v>0.88792846497764533</v>
      </c>
      <c r="E29" s="113">
        <v>0.90090309982914329</v>
      </c>
      <c r="F29" s="113">
        <v>0.92272538429580386</v>
      </c>
      <c r="G29" s="113">
        <v>0.93473827328348058</v>
      </c>
      <c r="H29" s="113">
        <v>0.94426399896063407</v>
      </c>
      <c r="I29" s="113">
        <v>0.92384297680163663</v>
      </c>
      <c r="J29" s="153" t="s">
        <v>222</v>
      </c>
      <c r="K29" s="153">
        <f>ROWS($J$7:J29)</f>
        <v>23</v>
      </c>
      <c r="L29" s="153">
        <f t="shared" si="1"/>
        <v>23</v>
      </c>
      <c r="M29" s="153">
        <f>IFERROR(SMALL($L$7:$L$132,ROWS($J$7:J29)),"")</f>
        <v>23</v>
      </c>
      <c r="O29" s="481"/>
      <c r="P29" s="663"/>
      <c r="Q29" s="97" t="s">
        <v>338</v>
      </c>
      <c r="R29" s="488">
        <f>IFERROR(INDEX($D$7:$I$132,$M29,COLUMNS(O$7:$O29)),"")</f>
        <v>0.88792846497764533</v>
      </c>
      <c r="S29" s="237">
        <f>IFERROR(INDEX($D$7:$I$132,$M29,COLUMNS($O$7:P29)),"")</f>
        <v>0.90090309982914329</v>
      </c>
      <c r="T29" s="237">
        <f>IFERROR(INDEX($D$7:$I$132,$M29,COLUMNS($O$7:Q29)),"")</f>
        <v>0.92272538429580386</v>
      </c>
      <c r="U29" s="237">
        <f>IFERROR(INDEX($D$7:$I$132,$M29,COLUMNS($O$7:R29)),"")</f>
        <v>0.93473827328348058</v>
      </c>
      <c r="V29" s="237">
        <f>IFERROR(INDEX($D$7:$I$132,$M29,COLUMNS($O$7:S29)),"")</f>
        <v>0.94426399896063407</v>
      </c>
      <c r="W29" s="482">
        <f>IFERROR(INDEX($D$7:$I$132,$M29,COLUMNS($O$7:T29)),"")</f>
        <v>0.92384297680163663</v>
      </c>
    </row>
    <row r="30" spans="1:23">
      <c r="C30" s="231" t="s">
        <v>339</v>
      </c>
      <c r="D30" s="113">
        <v>0.86284544524053219</v>
      </c>
      <c r="E30" s="113">
        <v>0.88883720930232557</v>
      </c>
      <c r="F30" s="113">
        <v>0.91128867035443561</v>
      </c>
      <c r="G30" s="113">
        <v>0.91962491627595444</v>
      </c>
      <c r="H30" s="113">
        <v>0.93825871296175434</v>
      </c>
      <c r="I30" s="113">
        <v>0.91034097261039681</v>
      </c>
      <c r="J30" s="153" t="s">
        <v>222</v>
      </c>
      <c r="K30" s="153">
        <f>ROWS($J$7:J30)</f>
        <v>24</v>
      </c>
      <c r="L30" s="153">
        <f t="shared" si="1"/>
        <v>24</v>
      </c>
      <c r="M30" s="153">
        <f>IFERROR(SMALL($L$7:$L$132,ROWS($J$7:J30)),"")</f>
        <v>24</v>
      </c>
      <c r="O30" s="481"/>
      <c r="P30" s="663"/>
      <c r="Q30" s="97" t="s">
        <v>339</v>
      </c>
      <c r="R30" s="488">
        <f>IFERROR(INDEX($D$7:$I$132,$M30,COLUMNS(O$7:$O30)),"")</f>
        <v>0.86284544524053219</v>
      </c>
      <c r="S30" s="237">
        <f>IFERROR(INDEX($D$7:$I$132,$M30,COLUMNS($O$7:P30)),"")</f>
        <v>0.88883720930232557</v>
      </c>
      <c r="T30" s="237">
        <f>IFERROR(INDEX($D$7:$I$132,$M30,COLUMNS($O$7:Q30)),"")</f>
        <v>0.91128867035443561</v>
      </c>
      <c r="U30" s="237">
        <f>IFERROR(INDEX($D$7:$I$132,$M30,COLUMNS($O$7:R30)),"")</f>
        <v>0.91962491627595444</v>
      </c>
      <c r="V30" s="237">
        <f>IFERROR(INDEX($D$7:$I$132,$M30,COLUMNS($O$7:S30)),"")</f>
        <v>0.93825871296175434</v>
      </c>
      <c r="W30" s="482">
        <f>IFERROR(INDEX($D$7:$I$132,$M30,COLUMNS($O$7:T30)),"")</f>
        <v>0.91034097261039681</v>
      </c>
    </row>
    <row r="31" spans="1:23">
      <c r="C31" s="231" t="s">
        <v>340</v>
      </c>
      <c r="D31" s="113">
        <v>0.86964064436183397</v>
      </c>
      <c r="E31" s="113">
        <v>0.88413668250735455</v>
      </c>
      <c r="F31" s="113">
        <v>0.90835632636972807</v>
      </c>
      <c r="G31" s="113">
        <v>0.91610845295055821</v>
      </c>
      <c r="H31" s="113">
        <v>0.93406734092945842</v>
      </c>
      <c r="I31" s="113">
        <v>0.9073184821460808</v>
      </c>
      <c r="J31" s="153" t="s">
        <v>222</v>
      </c>
      <c r="K31" s="153">
        <f>ROWS($J$7:J31)</f>
        <v>25</v>
      </c>
      <c r="L31" s="153">
        <f t="shared" si="1"/>
        <v>25</v>
      </c>
      <c r="M31" s="153">
        <f>IFERROR(SMALL($L$7:$L$132,ROWS($J$7:J31)),"")</f>
        <v>25</v>
      </c>
      <c r="O31" s="481"/>
      <c r="P31" s="663"/>
      <c r="Q31" s="276" t="s">
        <v>340</v>
      </c>
      <c r="R31" s="488">
        <f>IFERROR(INDEX($D$7:$I$132,$M31,COLUMNS(O$7:$O31)),"")</f>
        <v>0.86964064436183397</v>
      </c>
      <c r="S31" s="237">
        <f>IFERROR(INDEX($D$7:$I$132,$M31,COLUMNS($O$7:P31)),"")</f>
        <v>0.88413668250735455</v>
      </c>
      <c r="T31" s="237">
        <f>IFERROR(INDEX($D$7:$I$132,$M31,COLUMNS($O$7:Q31)),"")</f>
        <v>0.90835632636972807</v>
      </c>
      <c r="U31" s="237">
        <f>IFERROR(INDEX($D$7:$I$132,$M31,COLUMNS($O$7:R31)),"")</f>
        <v>0.91610845295055821</v>
      </c>
      <c r="V31" s="237">
        <f>IFERROR(INDEX($D$7:$I$132,$M31,COLUMNS($O$7:S31)),"")</f>
        <v>0.93406734092945842</v>
      </c>
      <c r="W31" s="482">
        <f>IFERROR(INDEX($D$7:$I$132,$M31,COLUMNS($O$7:T31)),"")</f>
        <v>0.9073184821460808</v>
      </c>
    </row>
    <row r="32" spans="1:23">
      <c r="C32" s="225" t="s">
        <v>279</v>
      </c>
      <c r="J32" s="153" t="s">
        <v>222</v>
      </c>
      <c r="K32" s="153">
        <f>ROWS($J$7:J32)</f>
        <v>26</v>
      </c>
      <c r="L32" s="153">
        <f t="shared" si="1"/>
        <v>26</v>
      </c>
      <c r="M32" s="153">
        <f>IFERROR(SMALL($L$7:$L$132,ROWS($J$7:J32)),"")</f>
        <v>26</v>
      </c>
      <c r="O32" s="483"/>
      <c r="P32" s="665"/>
      <c r="Q32" s="290" t="s">
        <v>279</v>
      </c>
      <c r="R32" s="489"/>
      <c r="S32" s="241"/>
      <c r="T32" s="241"/>
      <c r="U32" s="241"/>
      <c r="V32" s="241"/>
      <c r="W32" s="484"/>
    </row>
    <row r="33" spans="1:23">
      <c r="A33" s="166" t="s">
        <v>301</v>
      </c>
      <c r="B33" s="166" t="s">
        <v>303</v>
      </c>
      <c r="C33" s="153" t="s">
        <v>335</v>
      </c>
      <c r="D33" s="113">
        <v>0.87234042553191493</v>
      </c>
      <c r="E33" s="113">
        <v>0.88705882352941179</v>
      </c>
      <c r="F33" s="113">
        <v>0.90243902439024393</v>
      </c>
      <c r="G33" s="113">
        <v>0.9263157894736842</v>
      </c>
      <c r="H33" s="113">
        <v>0.92609699769053122</v>
      </c>
      <c r="I33" s="113">
        <v>0.90912305516265912</v>
      </c>
      <c r="J33" s="153" t="s">
        <v>222</v>
      </c>
      <c r="K33" s="153">
        <f>ROWS($J$7:J33)</f>
        <v>27</v>
      </c>
      <c r="L33" s="153">
        <f t="shared" si="1"/>
        <v>27</v>
      </c>
      <c r="M33" s="153">
        <f>IFERROR(SMALL($L$7:$L$132,ROWS($J$7:J33)),"")</f>
        <v>27</v>
      </c>
      <c r="O33" s="663" t="s">
        <v>301</v>
      </c>
      <c r="P33" s="663" t="s">
        <v>303</v>
      </c>
      <c r="Q33" s="276" t="s">
        <v>335</v>
      </c>
      <c r="R33" s="488">
        <f>IFERROR(INDEX($D$7:$I$132,$M33,COLUMNS(O$7:$O33)),"")</f>
        <v>0.87234042553191493</v>
      </c>
      <c r="S33" s="237">
        <f>IFERROR(INDEX($D$7:$I$132,$M33,COLUMNS($O$7:P33)),"")</f>
        <v>0.88705882352941179</v>
      </c>
      <c r="T33" s="237">
        <f>IFERROR(INDEX($D$7:$I$132,$M33,COLUMNS($O$7:Q33)),"")</f>
        <v>0.90243902439024393</v>
      </c>
      <c r="U33" s="237">
        <f>IFERROR(INDEX($D$7:$I$132,$M33,COLUMNS($O$7:R33)),"")</f>
        <v>0.9263157894736842</v>
      </c>
      <c r="V33" s="237">
        <f>IFERROR(INDEX($D$7:$I$132,$M33,COLUMNS($O$7:S33)),"")</f>
        <v>0.92609699769053122</v>
      </c>
      <c r="W33" s="482">
        <f>IFERROR(INDEX($D$7:$I$132,$M33,COLUMNS($O$7:T33)),"")</f>
        <v>0.90912305516265912</v>
      </c>
    </row>
    <row r="34" spans="1:23">
      <c r="C34" s="153" t="s">
        <v>336</v>
      </c>
      <c r="D34" s="113">
        <v>0.86768447837150131</v>
      </c>
      <c r="E34" s="113">
        <v>0.86440677966101698</v>
      </c>
      <c r="F34" s="113">
        <v>0.910873440285205</v>
      </c>
      <c r="G34" s="113">
        <v>0.92168674698795183</v>
      </c>
      <c r="H34" s="113">
        <v>0.93272519954389965</v>
      </c>
      <c r="I34" s="113">
        <v>0.90643863179074446</v>
      </c>
      <c r="J34" s="153" t="s">
        <v>222</v>
      </c>
      <c r="K34" s="153">
        <f>ROWS($J$7:J34)</f>
        <v>28</v>
      </c>
      <c r="L34" s="153">
        <f t="shared" si="1"/>
        <v>28</v>
      </c>
      <c r="M34" s="153">
        <f>IFERROR(SMALL($L$7:$L$132,ROWS($J$7:J34)),"")</f>
        <v>28</v>
      </c>
      <c r="O34" s="481"/>
      <c r="P34" s="663"/>
      <c r="Q34" s="97" t="s">
        <v>336</v>
      </c>
      <c r="R34" s="488">
        <f>IFERROR(INDEX($D$7:$I$132,$M34,COLUMNS(O$7:$O34)),"")</f>
        <v>0.86768447837150131</v>
      </c>
      <c r="S34" s="237">
        <f>IFERROR(INDEX($D$7:$I$132,$M34,COLUMNS($O$7:P34)),"")</f>
        <v>0.86440677966101698</v>
      </c>
      <c r="T34" s="237">
        <f>IFERROR(INDEX($D$7:$I$132,$M34,COLUMNS($O$7:Q34)),"")</f>
        <v>0.910873440285205</v>
      </c>
      <c r="U34" s="237">
        <f>IFERROR(INDEX($D$7:$I$132,$M34,COLUMNS($O$7:R34)),"")</f>
        <v>0.92168674698795183</v>
      </c>
      <c r="V34" s="237">
        <f>IFERROR(INDEX($D$7:$I$132,$M34,COLUMNS($O$7:S34)),"")</f>
        <v>0.93272519954389965</v>
      </c>
      <c r="W34" s="482">
        <f>IFERROR(INDEX($D$7:$I$132,$M34,COLUMNS($O$7:T34)),"")</f>
        <v>0.90643863179074446</v>
      </c>
    </row>
    <row r="35" spans="1:23">
      <c r="C35" s="231" t="s">
        <v>337</v>
      </c>
      <c r="D35" s="113">
        <v>0.87527352297592997</v>
      </c>
      <c r="E35" s="113">
        <v>0.87654320987654322</v>
      </c>
      <c r="F35" s="113">
        <v>0.89079563182527299</v>
      </c>
      <c r="G35" s="113">
        <v>0.91220850480109739</v>
      </c>
      <c r="H35" s="113">
        <v>0.9334763948497854</v>
      </c>
      <c r="I35" s="113">
        <v>0.90236413877801658</v>
      </c>
      <c r="J35" s="153" t="s">
        <v>222</v>
      </c>
      <c r="K35" s="153">
        <f>ROWS($J$7:J35)</f>
        <v>29</v>
      </c>
      <c r="L35" s="153">
        <f t="shared" si="1"/>
        <v>29</v>
      </c>
      <c r="M35" s="153">
        <f>IFERROR(SMALL($L$7:$L$132,ROWS($J$7:J35)),"")</f>
        <v>29</v>
      </c>
      <c r="O35" s="481"/>
      <c r="P35" s="663"/>
      <c r="Q35" s="97" t="s">
        <v>337</v>
      </c>
      <c r="R35" s="488">
        <f>IFERROR(INDEX($D$7:$I$132,$M35,COLUMNS(O$7:$O35)),"")</f>
        <v>0.87527352297592997</v>
      </c>
      <c r="S35" s="237">
        <f>IFERROR(INDEX($D$7:$I$132,$M35,COLUMNS($O$7:P35)),"")</f>
        <v>0.87654320987654322</v>
      </c>
      <c r="T35" s="237">
        <f>IFERROR(INDEX($D$7:$I$132,$M35,COLUMNS($O$7:Q35)),"")</f>
        <v>0.89079563182527299</v>
      </c>
      <c r="U35" s="237">
        <f>IFERROR(INDEX($D$7:$I$132,$M35,COLUMNS($O$7:R35)),"")</f>
        <v>0.91220850480109739</v>
      </c>
      <c r="V35" s="237">
        <f>IFERROR(INDEX($D$7:$I$132,$M35,COLUMNS($O$7:S35)),"")</f>
        <v>0.9334763948497854</v>
      </c>
      <c r="W35" s="482">
        <f>IFERROR(INDEX($D$7:$I$132,$M35,COLUMNS($O$7:T35)),"")</f>
        <v>0.90236413877801658</v>
      </c>
    </row>
    <row r="36" spans="1:23">
      <c r="C36" s="231" t="s">
        <v>338</v>
      </c>
      <c r="D36" s="113">
        <v>0.88621444201312916</v>
      </c>
      <c r="E36" s="113">
        <v>0.89877835951134377</v>
      </c>
      <c r="F36" s="113">
        <v>0.90951638065522622</v>
      </c>
      <c r="G36" s="113">
        <v>0.92522179974651453</v>
      </c>
      <c r="H36" s="113">
        <v>0.9381642512077295</v>
      </c>
      <c r="I36" s="113">
        <v>0.91602399314481575</v>
      </c>
      <c r="J36" s="153" t="s">
        <v>222</v>
      </c>
      <c r="K36" s="153">
        <f>ROWS($J$7:J36)</f>
        <v>30</v>
      </c>
      <c r="L36" s="153">
        <f t="shared" si="1"/>
        <v>30</v>
      </c>
      <c r="M36" s="153">
        <f>IFERROR(SMALL($L$7:$L$132,ROWS($J$7:J36)),"")</f>
        <v>30</v>
      </c>
      <c r="O36" s="481"/>
      <c r="P36" s="663"/>
      <c r="Q36" s="276" t="s">
        <v>338</v>
      </c>
      <c r="R36" s="488">
        <f>IFERROR(INDEX($D$7:$I$132,$M36,COLUMNS(O$7:$O36)),"")</f>
        <v>0.88621444201312916</v>
      </c>
      <c r="S36" s="237">
        <f>IFERROR(INDEX($D$7:$I$132,$M36,COLUMNS($O$7:P36)),"")</f>
        <v>0.89877835951134377</v>
      </c>
      <c r="T36" s="237">
        <f>IFERROR(INDEX($D$7:$I$132,$M36,COLUMNS($O$7:Q36)),"")</f>
        <v>0.90951638065522622</v>
      </c>
      <c r="U36" s="237">
        <f>IFERROR(INDEX($D$7:$I$132,$M36,COLUMNS($O$7:R36)),"")</f>
        <v>0.92522179974651453</v>
      </c>
      <c r="V36" s="237">
        <f>IFERROR(INDEX($D$7:$I$132,$M36,COLUMNS($O$7:S36)),"")</f>
        <v>0.9381642512077295</v>
      </c>
      <c r="W36" s="482">
        <f>IFERROR(INDEX($D$7:$I$132,$M36,COLUMNS($O$7:T36)),"")</f>
        <v>0.91602399314481575</v>
      </c>
    </row>
    <row r="37" spans="1:23">
      <c r="C37" s="231" t="s">
        <v>339</v>
      </c>
      <c r="D37" s="113">
        <v>0.87049180327868847</v>
      </c>
      <c r="E37" s="113">
        <v>0.88639999999999997</v>
      </c>
      <c r="F37" s="113">
        <v>0.9051094890510949</v>
      </c>
      <c r="G37" s="113">
        <v>0.90661938534278963</v>
      </c>
      <c r="H37" s="113">
        <v>0.92425695110258865</v>
      </c>
      <c r="I37" s="113">
        <v>0.90151515151515149</v>
      </c>
      <c r="J37" s="153" t="s">
        <v>222</v>
      </c>
      <c r="K37" s="153">
        <f>ROWS($J$7:J37)</f>
        <v>31</v>
      </c>
      <c r="L37" s="153">
        <f t="shared" si="1"/>
        <v>31</v>
      </c>
      <c r="M37" s="153">
        <f>IFERROR(SMALL($L$7:$L$132,ROWS($J$7:J37)),"")</f>
        <v>31</v>
      </c>
      <c r="O37" s="481"/>
      <c r="P37" s="663"/>
      <c r="Q37" s="276" t="s">
        <v>339</v>
      </c>
      <c r="R37" s="488">
        <f>IFERROR(INDEX($D$7:$I$132,$M37,COLUMNS(O$7:$O37)),"")</f>
        <v>0.87049180327868847</v>
      </c>
      <c r="S37" s="237">
        <f>IFERROR(INDEX($D$7:$I$132,$M37,COLUMNS($O$7:P37)),"")</f>
        <v>0.88639999999999997</v>
      </c>
      <c r="T37" s="237">
        <f>IFERROR(INDEX($D$7:$I$132,$M37,COLUMNS($O$7:Q37)),"")</f>
        <v>0.9051094890510949</v>
      </c>
      <c r="U37" s="237">
        <f>IFERROR(INDEX($D$7:$I$132,$M37,COLUMNS($O$7:R37)),"")</f>
        <v>0.90661938534278963</v>
      </c>
      <c r="V37" s="237">
        <f>IFERROR(INDEX($D$7:$I$132,$M37,COLUMNS($O$7:S37)),"")</f>
        <v>0.92425695110258865</v>
      </c>
      <c r="W37" s="482">
        <f>IFERROR(INDEX($D$7:$I$132,$M37,COLUMNS($O$7:T37)),"")</f>
        <v>0.90151515151515149</v>
      </c>
    </row>
    <row r="38" spans="1:23">
      <c r="C38" s="231" t="s">
        <v>340</v>
      </c>
      <c r="D38" s="113">
        <v>0.86317321688500726</v>
      </c>
      <c r="E38" s="113">
        <v>0.875</v>
      </c>
      <c r="F38" s="113">
        <v>0.8917274939172749</v>
      </c>
      <c r="G38" s="113">
        <v>0.9002123142250531</v>
      </c>
      <c r="H38" s="113">
        <v>0.93013809910641754</v>
      </c>
      <c r="I38" s="113">
        <v>0.89679313459801269</v>
      </c>
      <c r="J38" s="153" t="s">
        <v>222</v>
      </c>
      <c r="K38" s="153">
        <f>ROWS($J$7:J38)</f>
        <v>32</v>
      </c>
      <c r="L38" s="153">
        <f t="shared" si="1"/>
        <v>32</v>
      </c>
      <c r="M38" s="153">
        <f>IFERROR(SMALL($L$7:$L$132,ROWS($J$7:J38)),"")</f>
        <v>32</v>
      </c>
      <c r="O38" s="481"/>
      <c r="P38" s="663"/>
      <c r="Q38" s="276" t="s">
        <v>340</v>
      </c>
      <c r="R38" s="488">
        <f>IFERROR(INDEX($D$7:$I$132,$M38,COLUMNS(O$7:$O38)),"")</f>
        <v>0.86317321688500726</v>
      </c>
      <c r="S38" s="237">
        <f>IFERROR(INDEX($D$7:$I$132,$M38,COLUMNS($O$7:P38)),"")</f>
        <v>0.875</v>
      </c>
      <c r="T38" s="237">
        <f>IFERROR(INDEX($D$7:$I$132,$M38,COLUMNS($O$7:Q38)),"")</f>
        <v>0.8917274939172749</v>
      </c>
      <c r="U38" s="237">
        <f>IFERROR(INDEX($D$7:$I$132,$M38,COLUMNS($O$7:R38)),"")</f>
        <v>0.9002123142250531</v>
      </c>
      <c r="V38" s="237">
        <f>IFERROR(INDEX($D$7:$I$132,$M38,COLUMNS($O$7:S38)),"")</f>
        <v>0.93013809910641754</v>
      </c>
      <c r="W38" s="482">
        <f>IFERROR(INDEX($D$7:$I$132,$M38,COLUMNS($O$7:T38)),"")</f>
        <v>0.89679313459801269</v>
      </c>
    </row>
    <row r="39" spans="1:23">
      <c r="B39" s="166" t="s">
        <v>306</v>
      </c>
      <c r="C39" s="153" t="s">
        <v>335</v>
      </c>
      <c r="D39" s="113">
        <v>0.88354356116163102</v>
      </c>
      <c r="E39" s="113">
        <v>0.89569101418812402</v>
      </c>
      <c r="F39" s="113">
        <v>0.91188959660297242</v>
      </c>
      <c r="G39" s="113">
        <v>0.93110031239153068</v>
      </c>
      <c r="H39" s="113">
        <v>0.93110031239153068</v>
      </c>
      <c r="I39" s="113">
        <v>0.91417046089943288</v>
      </c>
      <c r="J39" s="153" t="s">
        <v>222</v>
      </c>
      <c r="K39" s="153">
        <f>ROWS($J$7:J39)</f>
        <v>33</v>
      </c>
      <c r="L39" s="153">
        <f t="shared" si="1"/>
        <v>33</v>
      </c>
      <c r="M39" s="153">
        <f>IFERROR(SMALL($L$7:$L$132,ROWS($J$7:J39)),"")</f>
        <v>33</v>
      </c>
      <c r="O39" s="481"/>
      <c r="P39" s="663" t="s">
        <v>306</v>
      </c>
      <c r="Q39" s="97" t="s">
        <v>335</v>
      </c>
      <c r="R39" s="488">
        <f>IFERROR(INDEX($D$7:$I$132,$M39,COLUMNS(O$7:$O39)),"")</f>
        <v>0.88354356116163102</v>
      </c>
      <c r="S39" s="237">
        <f>IFERROR(INDEX($D$7:$I$132,$M39,COLUMNS($O$7:P39)),"")</f>
        <v>0.89569101418812402</v>
      </c>
      <c r="T39" s="237">
        <f>IFERROR(INDEX($D$7:$I$132,$M39,COLUMNS($O$7:Q39)),"")</f>
        <v>0.91188959660297242</v>
      </c>
      <c r="U39" s="237">
        <f>IFERROR(INDEX($D$7:$I$132,$M39,COLUMNS($O$7:R39)),"")</f>
        <v>0.93110031239153068</v>
      </c>
      <c r="V39" s="237">
        <f>IFERROR(INDEX($D$7:$I$132,$M39,COLUMNS($O$7:S39)),"")</f>
        <v>0.93110031239153068</v>
      </c>
      <c r="W39" s="482">
        <f>IFERROR(INDEX($D$7:$I$132,$M39,COLUMNS($O$7:T39)),"")</f>
        <v>0.91417046089943288</v>
      </c>
    </row>
    <row r="40" spans="1:23">
      <c r="C40" s="153" t="s">
        <v>336</v>
      </c>
      <c r="D40" s="113">
        <v>0.87147335423197492</v>
      </c>
      <c r="E40" s="113">
        <v>0.89559748427672958</v>
      </c>
      <c r="F40" s="113">
        <v>0.9140857021637675</v>
      </c>
      <c r="G40" s="113">
        <v>0.92557085584800414</v>
      </c>
      <c r="H40" s="113">
        <v>0.93619100809829658</v>
      </c>
      <c r="I40" s="113">
        <v>0.91389704132624727</v>
      </c>
      <c r="J40" s="153" t="s">
        <v>222</v>
      </c>
      <c r="K40" s="153">
        <f>ROWS($J$7:J40)</f>
        <v>34</v>
      </c>
      <c r="L40" s="153">
        <f t="shared" si="1"/>
        <v>34</v>
      </c>
      <c r="M40" s="153">
        <f>IFERROR(SMALL($L$7:$L$132,ROWS($J$7:J40)),"")</f>
        <v>34</v>
      </c>
      <c r="O40" s="481"/>
      <c r="P40" s="663"/>
      <c r="Q40" s="97" t="s">
        <v>336</v>
      </c>
      <c r="R40" s="488">
        <f>IFERROR(INDEX($D$7:$I$132,$M40,COLUMNS(O$7:$O40)),"")</f>
        <v>0.87147335423197492</v>
      </c>
      <c r="S40" s="237">
        <f>IFERROR(INDEX($D$7:$I$132,$M40,COLUMNS($O$7:P40)),"")</f>
        <v>0.89559748427672958</v>
      </c>
      <c r="T40" s="237">
        <f>IFERROR(INDEX($D$7:$I$132,$M40,COLUMNS($O$7:Q40)),"")</f>
        <v>0.9140857021637675</v>
      </c>
      <c r="U40" s="237">
        <f>IFERROR(INDEX($D$7:$I$132,$M40,COLUMNS($O$7:R40)),"")</f>
        <v>0.92557085584800414</v>
      </c>
      <c r="V40" s="237">
        <f>IFERROR(INDEX($D$7:$I$132,$M40,COLUMNS($O$7:S40)),"")</f>
        <v>0.93619100809829658</v>
      </c>
      <c r="W40" s="482">
        <f>IFERROR(INDEX($D$7:$I$132,$M40,COLUMNS($O$7:T40)),"")</f>
        <v>0.91389704132624727</v>
      </c>
    </row>
    <row r="41" spans="1:23">
      <c r="C41" s="231" t="s">
        <v>337</v>
      </c>
      <c r="D41" s="113">
        <v>0.87406769936890416</v>
      </c>
      <c r="E41" s="113">
        <v>0.90649481930755627</v>
      </c>
      <c r="F41" s="113">
        <v>0.91663103890551523</v>
      </c>
      <c r="G41" s="113">
        <v>0.93505353694927151</v>
      </c>
      <c r="H41" s="113">
        <v>0.94340682488414551</v>
      </c>
      <c r="I41" s="113">
        <v>0.92012588638355508</v>
      </c>
      <c r="J41" s="153" t="s">
        <v>222</v>
      </c>
      <c r="K41" s="153">
        <f>ROWS($J$7:J41)</f>
        <v>35</v>
      </c>
      <c r="L41" s="153">
        <f t="shared" si="1"/>
        <v>35</v>
      </c>
      <c r="M41" s="153">
        <f>IFERROR(SMALL($L$7:$L$132,ROWS($J$7:J41)),"")</f>
        <v>35</v>
      </c>
      <c r="O41" s="481"/>
      <c r="P41" s="663"/>
      <c r="Q41" s="276" t="s">
        <v>337</v>
      </c>
      <c r="R41" s="488">
        <f>IFERROR(INDEX($D$7:$I$132,$M41,COLUMNS(O$7:$O41)),"")</f>
        <v>0.87406769936890416</v>
      </c>
      <c r="S41" s="237">
        <f>IFERROR(INDEX($D$7:$I$132,$M41,COLUMNS($O$7:P41)),"")</f>
        <v>0.90649481930755627</v>
      </c>
      <c r="T41" s="237">
        <f>IFERROR(INDEX($D$7:$I$132,$M41,COLUMNS($O$7:Q41)),"")</f>
        <v>0.91663103890551523</v>
      </c>
      <c r="U41" s="237">
        <f>IFERROR(INDEX($D$7:$I$132,$M41,COLUMNS($O$7:R41)),"")</f>
        <v>0.93505353694927151</v>
      </c>
      <c r="V41" s="237">
        <f>IFERROR(INDEX($D$7:$I$132,$M41,COLUMNS($O$7:S41)),"")</f>
        <v>0.94340682488414551</v>
      </c>
      <c r="W41" s="482">
        <f>IFERROR(INDEX($D$7:$I$132,$M41,COLUMNS($O$7:T41)),"")</f>
        <v>0.92012588638355508</v>
      </c>
    </row>
    <row r="42" spans="1:23">
      <c r="C42" s="231" t="s">
        <v>338</v>
      </c>
      <c r="D42" s="113">
        <v>0.89511085844229676</v>
      </c>
      <c r="E42" s="113">
        <v>0.90357142857142858</v>
      </c>
      <c r="F42" s="113">
        <v>0.92540587977182975</v>
      </c>
      <c r="G42" s="113">
        <v>0.93640785444064134</v>
      </c>
      <c r="H42" s="113">
        <v>0.94608719570898092</v>
      </c>
      <c r="I42" s="113">
        <v>0.92616829934157696</v>
      </c>
      <c r="J42" s="153" t="s">
        <v>222</v>
      </c>
      <c r="K42" s="153">
        <f>ROWS($J$7:J42)</f>
        <v>36</v>
      </c>
      <c r="L42" s="153">
        <f t="shared" si="1"/>
        <v>36</v>
      </c>
      <c r="M42" s="153">
        <f>IFERROR(SMALL($L$7:$L$132,ROWS($J$7:J42)),"")</f>
        <v>36</v>
      </c>
      <c r="O42" s="481"/>
      <c r="P42" s="663"/>
      <c r="Q42" s="276" t="s">
        <v>338</v>
      </c>
      <c r="R42" s="488">
        <f>IFERROR(INDEX($D$7:$I$132,$M42,COLUMNS(O$7:$O42)),"")</f>
        <v>0.89511085844229676</v>
      </c>
      <c r="S42" s="237">
        <f>IFERROR(INDEX($D$7:$I$132,$M42,COLUMNS($O$7:P42)),"")</f>
        <v>0.90357142857142858</v>
      </c>
      <c r="T42" s="237">
        <f>IFERROR(INDEX($D$7:$I$132,$M42,COLUMNS($O$7:Q42)),"")</f>
        <v>0.92540587977182975</v>
      </c>
      <c r="U42" s="237">
        <f>IFERROR(INDEX($D$7:$I$132,$M42,COLUMNS($O$7:R42)),"")</f>
        <v>0.93640785444064134</v>
      </c>
      <c r="V42" s="237">
        <f>IFERROR(INDEX($D$7:$I$132,$M42,COLUMNS($O$7:S42)),"")</f>
        <v>0.94608719570898092</v>
      </c>
      <c r="W42" s="482">
        <f>IFERROR(INDEX($D$7:$I$132,$M42,COLUMNS($O$7:T42)),"")</f>
        <v>0.92616829934157696</v>
      </c>
    </row>
    <row r="43" spans="1:23">
      <c r="C43" s="231" t="s">
        <v>339</v>
      </c>
      <c r="D43" s="113">
        <v>0.86798103319191411</v>
      </c>
      <c r="E43" s="113">
        <v>0.89084762134750062</v>
      </c>
      <c r="F43" s="113">
        <v>0.91250810110174985</v>
      </c>
      <c r="G43" s="113">
        <v>0.9239265989666845</v>
      </c>
      <c r="H43" s="113">
        <v>0.94038461538461537</v>
      </c>
      <c r="I43" s="113">
        <v>0.91263976476960573</v>
      </c>
      <c r="J43" s="153" t="s">
        <v>222</v>
      </c>
      <c r="K43" s="153">
        <f>ROWS($J$7:J43)</f>
        <v>37</v>
      </c>
      <c r="L43" s="153">
        <f t="shared" si="1"/>
        <v>37</v>
      </c>
      <c r="M43" s="153">
        <f>IFERROR(SMALL($L$7:$L$132,ROWS($J$7:J43)),"")</f>
        <v>37</v>
      </c>
      <c r="O43" s="481"/>
      <c r="P43" s="663"/>
      <c r="Q43" s="276" t="s">
        <v>339</v>
      </c>
      <c r="R43" s="488">
        <f>IFERROR(INDEX($D$7:$I$132,$M43,COLUMNS(O$7:$O43)),"")</f>
        <v>0.86798103319191411</v>
      </c>
      <c r="S43" s="237">
        <f>IFERROR(INDEX($D$7:$I$132,$M43,COLUMNS($O$7:P43)),"")</f>
        <v>0.89084762134750062</v>
      </c>
      <c r="T43" s="237">
        <f>IFERROR(INDEX($D$7:$I$132,$M43,COLUMNS($O$7:Q43)),"")</f>
        <v>0.91250810110174985</v>
      </c>
      <c r="U43" s="237">
        <f>IFERROR(INDEX($D$7:$I$132,$M43,COLUMNS($O$7:R43)),"")</f>
        <v>0.9239265989666845</v>
      </c>
      <c r="V43" s="237">
        <f>IFERROR(INDEX($D$7:$I$132,$M43,COLUMNS($O$7:S43)),"")</f>
        <v>0.94038461538461537</v>
      </c>
      <c r="W43" s="482">
        <f>IFERROR(INDEX($D$7:$I$132,$M43,COLUMNS($O$7:T43)),"")</f>
        <v>0.91263976476960573</v>
      </c>
    </row>
    <row r="44" spans="1:23">
      <c r="C44" s="231" t="s">
        <v>340</v>
      </c>
      <c r="D44" s="113">
        <v>0.87724766243107166</v>
      </c>
      <c r="E44" s="113">
        <v>0.89015963783654994</v>
      </c>
      <c r="F44" s="113">
        <v>0.91104553119730181</v>
      </c>
      <c r="G44" s="113">
        <v>0.91934381408065624</v>
      </c>
      <c r="H44" s="113">
        <v>0.93674863387978147</v>
      </c>
      <c r="I44" s="113">
        <v>0.91057525134174921</v>
      </c>
      <c r="J44" s="153" t="s">
        <v>222</v>
      </c>
      <c r="K44" s="153">
        <f>ROWS($J$7:J44)</f>
        <v>38</v>
      </c>
      <c r="L44" s="153">
        <f t="shared" si="1"/>
        <v>38</v>
      </c>
      <c r="M44" s="153">
        <f>IFERROR(SMALL($L$7:$L$132,ROWS($J$7:J44)),"")</f>
        <v>38</v>
      </c>
      <c r="O44" s="481"/>
      <c r="P44" s="663"/>
      <c r="Q44" s="97" t="s">
        <v>340</v>
      </c>
      <c r="R44" s="488">
        <f>IFERROR(INDEX($D$7:$I$132,$M44,COLUMNS(O$7:$O44)),"")</f>
        <v>0.87724766243107166</v>
      </c>
      <c r="S44" s="237">
        <f>IFERROR(INDEX($D$7:$I$132,$M44,COLUMNS($O$7:P44)),"")</f>
        <v>0.89015963783654994</v>
      </c>
      <c r="T44" s="237">
        <f>IFERROR(INDEX($D$7:$I$132,$M44,COLUMNS($O$7:Q44)),"")</f>
        <v>0.91104553119730181</v>
      </c>
      <c r="U44" s="237">
        <f>IFERROR(INDEX($D$7:$I$132,$M44,COLUMNS($O$7:R44)),"")</f>
        <v>0.91934381408065624</v>
      </c>
      <c r="V44" s="237">
        <f>IFERROR(INDEX($D$7:$I$132,$M44,COLUMNS($O$7:S44)),"")</f>
        <v>0.93674863387978147</v>
      </c>
      <c r="W44" s="482">
        <f>IFERROR(INDEX($D$7:$I$132,$M44,COLUMNS($O$7:T44)),"")</f>
        <v>0.91057525134174921</v>
      </c>
    </row>
    <row r="45" spans="1:23">
      <c r="A45" s="166" t="s">
        <v>308</v>
      </c>
      <c r="B45" s="166" t="s">
        <v>283</v>
      </c>
      <c r="C45" s="153" t="s">
        <v>335</v>
      </c>
      <c r="D45" s="113" t="s">
        <v>342</v>
      </c>
      <c r="E45" s="113">
        <v>0.90909090909090906</v>
      </c>
      <c r="F45" s="113">
        <v>0.75</v>
      </c>
      <c r="G45" s="113" t="s">
        <v>342</v>
      </c>
      <c r="H45" s="113">
        <v>0.85365853658536583</v>
      </c>
      <c r="I45" s="113">
        <v>0.85611510791366907</v>
      </c>
      <c r="J45" s="153" t="s">
        <v>222</v>
      </c>
      <c r="K45" s="153">
        <f>ROWS($J$7:J45)</f>
        <v>39</v>
      </c>
      <c r="L45" s="153">
        <f t="shared" si="1"/>
        <v>39</v>
      </c>
      <c r="M45" s="153">
        <f>IFERROR(SMALL($L$7:$L$132,ROWS($J$7:J45)),"")</f>
        <v>39</v>
      </c>
      <c r="O45" s="662" t="s">
        <v>308</v>
      </c>
      <c r="P45" s="662" t="s">
        <v>283</v>
      </c>
      <c r="Q45" s="98" t="s">
        <v>335</v>
      </c>
      <c r="R45" s="487" t="str">
        <f>IFERROR(INDEX($D$7:$I$132,$M45,COLUMNS(O$7:$O45)),"")</f>
        <v>..</v>
      </c>
      <c r="S45" s="240">
        <f>IFERROR(INDEX($D$7:$I$132,$M45,COLUMNS($O$7:P45)),"")</f>
        <v>0.90909090909090906</v>
      </c>
      <c r="T45" s="240">
        <f>IFERROR(INDEX($D$7:$I$132,$M45,COLUMNS($O$7:Q45)),"")</f>
        <v>0.75</v>
      </c>
      <c r="U45" s="240" t="str">
        <f>IFERROR(INDEX($D$7:$I$132,$M45,COLUMNS($O$7:R45)),"")</f>
        <v>..</v>
      </c>
      <c r="V45" s="240">
        <f>IFERROR(INDEX($D$7:$I$132,$M45,COLUMNS($O$7:S45)),"")</f>
        <v>0.85365853658536583</v>
      </c>
      <c r="W45" s="480">
        <f>IFERROR(INDEX($D$7:$I$132,$M45,COLUMNS($O$7:T45)),"")</f>
        <v>0.85611510791366907</v>
      </c>
    </row>
    <row r="46" spans="1:23">
      <c r="C46" s="153" t="s">
        <v>336</v>
      </c>
      <c r="D46" s="113">
        <v>0.85106382978723405</v>
      </c>
      <c r="E46" s="113">
        <v>0.78787878787878785</v>
      </c>
      <c r="F46" s="113">
        <v>0.90625</v>
      </c>
      <c r="G46" s="113">
        <v>0.92592592592592593</v>
      </c>
      <c r="H46" s="113">
        <v>0.8</v>
      </c>
      <c r="I46" s="113">
        <v>0.85207100591715978</v>
      </c>
      <c r="J46" s="153" t="s">
        <v>222</v>
      </c>
      <c r="K46" s="153">
        <f>ROWS($J$7:J46)</f>
        <v>40</v>
      </c>
      <c r="L46" s="153">
        <f t="shared" si="1"/>
        <v>40</v>
      </c>
      <c r="M46" s="153">
        <f>IFERROR(SMALL($L$7:$L$132,ROWS($J$7:J46)),"")</f>
        <v>40</v>
      </c>
      <c r="O46" s="481"/>
      <c r="P46" s="663"/>
      <c r="Q46" s="276" t="s">
        <v>336</v>
      </c>
      <c r="R46" s="488">
        <f>IFERROR(INDEX($D$7:$I$132,$M46,COLUMNS(O$7:$O46)),"")</f>
        <v>0.85106382978723405</v>
      </c>
      <c r="S46" s="237">
        <f>IFERROR(INDEX($D$7:$I$132,$M46,COLUMNS($O$7:P46)),"")</f>
        <v>0.78787878787878785</v>
      </c>
      <c r="T46" s="237">
        <f>IFERROR(INDEX($D$7:$I$132,$M46,COLUMNS($O$7:Q46)),"")</f>
        <v>0.90625</v>
      </c>
      <c r="U46" s="237">
        <f>IFERROR(INDEX($D$7:$I$132,$M46,COLUMNS($O$7:R46)),"")</f>
        <v>0.92592592592592593</v>
      </c>
      <c r="V46" s="237">
        <f>IFERROR(INDEX($D$7:$I$132,$M46,COLUMNS($O$7:S46)),"")</f>
        <v>0.8</v>
      </c>
      <c r="W46" s="482">
        <f>IFERROR(INDEX($D$7:$I$132,$M46,COLUMNS($O$7:T46)),"")</f>
        <v>0.85207100591715978</v>
      </c>
    </row>
    <row r="47" spans="1:23">
      <c r="C47" s="231" t="s">
        <v>337</v>
      </c>
      <c r="D47" s="113">
        <v>0.76744186046511631</v>
      </c>
      <c r="E47" s="113">
        <v>0.84</v>
      </c>
      <c r="F47" s="113">
        <v>0.92307692307692313</v>
      </c>
      <c r="G47" s="113">
        <v>0.85185185185185186</v>
      </c>
      <c r="H47" s="113">
        <v>1</v>
      </c>
      <c r="I47" s="113">
        <v>0.87012987012987009</v>
      </c>
      <c r="J47" s="153" t="s">
        <v>222</v>
      </c>
      <c r="K47" s="153">
        <f>ROWS($J$7:J47)</f>
        <v>41</v>
      </c>
      <c r="L47" s="153">
        <f t="shared" si="1"/>
        <v>41</v>
      </c>
      <c r="M47" s="153">
        <f>IFERROR(SMALL($L$7:$L$132,ROWS($J$7:J47)),"")</f>
        <v>41</v>
      </c>
      <c r="O47" s="481"/>
      <c r="P47" s="663"/>
      <c r="Q47" s="276" t="s">
        <v>337</v>
      </c>
      <c r="R47" s="488">
        <f>IFERROR(INDEX($D$7:$I$132,$M47,COLUMNS(O$7:$O47)),"")</f>
        <v>0.76744186046511631</v>
      </c>
      <c r="S47" s="237">
        <f>IFERROR(INDEX($D$7:$I$132,$M47,COLUMNS($O$7:P47)),"")</f>
        <v>0.84</v>
      </c>
      <c r="T47" s="237">
        <f>IFERROR(INDEX($D$7:$I$132,$M47,COLUMNS($O$7:Q47)),"")</f>
        <v>0.92307692307692313</v>
      </c>
      <c r="U47" s="237">
        <f>IFERROR(INDEX($D$7:$I$132,$M47,COLUMNS($O$7:R47)),"")</f>
        <v>0.85185185185185186</v>
      </c>
      <c r="V47" s="237">
        <f>IFERROR(INDEX($D$7:$I$132,$M47,COLUMNS($O$7:S47)),"")</f>
        <v>1</v>
      </c>
      <c r="W47" s="482">
        <f>IFERROR(INDEX($D$7:$I$132,$M47,COLUMNS($O$7:T47)),"")</f>
        <v>0.87012987012987009</v>
      </c>
    </row>
    <row r="48" spans="1:23">
      <c r="C48" s="231" t="s">
        <v>338</v>
      </c>
      <c r="D48" s="113">
        <v>0.79411764705882348</v>
      </c>
      <c r="E48" s="113" t="s">
        <v>342</v>
      </c>
      <c r="F48" s="113">
        <v>0.82857142857142863</v>
      </c>
      <c r="G48" s="113">
        <v>0.88235294117647056</v>
      </c>
      <c r="H48" s="113">
        <v>0.94871794871794868</v>
      </c>
      <c r="I48" s="113">
        <v>0.87195121951219512</v>
      </c>
      <c r="J48" s="153" t="s">
        <v>222</v>
      </c>
      <c r="K48" s="153">
        <f>ROWS($J$7:J48)</f>
        <v>42</v>
      </c>
      <c r="L48" s="153">
        <f t="shared" si="1"/>
        <v>42</v>
      </c>
      <c r="M48" s="153">
        <f>IFERROR(SMALL($L$7:$L$132,ROWS($J$7:J48)),"")</f>
        <v>42</v>
      </c>
      <c r="O48" s="481"/>
      <c r="P48" s="663"/>
      <c r="Q48" s="276" t="s">
        <v>338</v>
      </c>
      <c r="R48" s="488">
        <f>IFERROR(INDEX($D$7:$I$132,$M48,COLUMNS(O$7:$O48)),"")</f>
        <v>0.79411764705882348</v>
      </c>
      <c r="S48" s="237" t="str">
        <f>IFERROR(INDEX($D$7:$I$132,$M48,COLUMNS($O$7:P48)),"")</f>
        <v>..</v>
      </c>
      <c r="T48" s="237">
        <f>IFERROR(INDEX($D$7:$I$132,$M48,COLUMNS($O$7:Q48)),"")</f>
        <v>0.82857142857142863</v>
      </c>
      <c r="U48" s="237">
        <f>IFERROR(INDEX($D$7:$I$132,$M48,COLUMNS($O$7:R48)),"")</f>
        <v>0.88235294117647056</v>
      </c>
      <c r="V48" s="237">
        <f>IFERROR(INDEX($D$7:$I$132,$M48,COLUMNS($O$7:S48)),"")</f>
        <v>0.94871794871794868</v>
      </c>
      <c r="W48" s="482">
        <f>IFERROR(INDEX($D$7:$I$132,$M48,COLUMNS($O$7:T48)),"")</f>
        <v>0.87195121951219512</v>
      </c>
    </row>
    <row r="49" spans="1:23">
      <c r="C49" s="231" t="s">
        <v>339</v>
      </c>
      <c r="D49" s="113">
        <v>0.93650793650793651</v>
      </c>
      <c r="E49" s="113">
        <v>0.9</v>
      </c>
      <c r="F49" s="113">
        <v>0.95833333333333337</v>
      </c>
      <c r="G49" s="113">
        <v>0.93939393939393945</v>
      </c>
      <c r="H49" s="113">
        <v>0.90697674418604646</v>
      </c>
      <c r="I49" s="113">
        <v>0.92771084337349397</v>
      </c>
      <c r="J49" s="153" t="s">
        <v>222</v>
      </c>
      <c r="K49" s="153">
        <f>ROWS($J$7:J49)</f>
        <v>43</v>
      </c>
      <c r="L49" s="153">
        <f t="shared" si="1"/>
        <v>43</v>
      </c>
      <c r="M49" s="153">
        <f>IFERROR(SMALL($L$7:$L$132,ROWS($J$7:J49)),"")</f>
        <v>43</v>
      </c>
      <c r="O49" s="481"/>
      <c r="P49" s="663"/>
      <c r="Q49" s="97" t="s">
        <v>339</v>
      </c>
      <c r="R49" s="488">
        <f>IFERROR(INDEX($D$7:$I$132,$M49,COLUMNS(O$7:$O49)),"")</f>
        <v>0.93650793650793651</v>
      </c>
      <c r="S49" s="237">
        <f>IFERROR(INDEX($D$7:$I$132,$M49,COLUMNS($O$7:P49)),"")</f>
        <v>0.9</v>
      </c>
      <c r="T49" s="237">
        <f>IFERROR(INDEX($D$7:$I$132,$M49,COLUMNS($O$7:Q49)),"")</f>
        <v>0.95833333333333337</v>
      </c>
      <c r="U49" s="237">
        <f>IFERROR(INDEX($D$7:$I$132,$M49,COLUMNS($O$7:R49)),"")</f>
        <v>0.93939393939393945</v>
      </c>
      <c r="V49" s="237">
        <f>IFERROR(INDEX($D$7:$I$132,$M49,COLUMNS($O$7:S49)),"")</f>
        <v>0.90697674418604646</v>
      </c>
      <c r="W49" s="482">
        <f>IFERROR(INDEX($D$7:$I$132,$M49,COLUMNS($O$7:T49)),"")</f>
        <v>0.92771084337349397</v>
      </c>
    </row>
    <row r="50" spans="1:23">
      <c r="C50" s="231" t="s">
        <v>340</v>
      </c>
      <c r="D50" s="113">
        <v>0.88</v>
      </c>
      <c r="E50" s="113">
        <v>0.84210526315789469</v>
      </c>
      <c r="F50" s="113">
        <v>0.87323943661971826</v>
      </c>
      <c r="G50" s="113">
        <v>0.84615384615384615</v>
      </c>
      <c r="H50" s="113">
        <v>0.92307692307692313</v>
      </c>
      <c r="I50" s="113">
        <v>0.86956521739130432</v>
      </c>
      <c r="J50" s="153" t="s">
        <v>222</v>
      </c>
      <c r="K50" s="153">
        <f>ROWS($J$7:J50)</f>
        <v>44</v>
      </c>
      <c r="L50" s="153">
        <f t="shared" si="1"/>
        <v>44</v>
      </c>
      <c r="M50" s="153">
        <f>IFERROR(SMALL($L$7:$L$132,ROWS($J$7:J50)),"")</f>
        <v>44</v>
      </c>
      <c r="O50" s="481"/>
      <c r="P50" s="663"/>
      <c r="Q50" s="97" t="s">
        <v>340</v>
      </c>
      <c r="R50" s="488">
        <f>IFERROR(INDEX($D$7:$I$132,$M50,COLUMNS(O$7:$O50)),"")</f>
        <v>0.88</v>
      </c>
      <c r="S50" s="237">
        <f>IFERROR(INDEX($D$7:$I$132,$M50,COLUMNS($O$7:P50)),"")</f>
        <v>0.84210526315789469</v>
      </c>
      <c r="T50" s="237">
        <f>IFERROR(INDEX($D$7:$I$132,$M50,COLUMNS($O$7:Q50)),"")</f>
        <v>0.87323943661971826</v>
      </c>
      <c r="U50" s="237">
        <f>IFERROR(INDEX($D$7:$I$132,$M50,COLUMNS($O$7:R50)),"")</f>
        <v>0.84615384615384615</v>
      </c>
      <c r="V50" s="237">
        <f>IFERROR(INDEX($D$7:$I$132,$M50,COLUMNS($O$7:S50)),"")</f>
        <v>0.92307692307692313</v>
      </c>
      <c r="W50" s="482">
        <f>IFERROR(INDEX($D$7:$I$132,$M50,COLUMNS($O$7:T50)),"")</f>
        <v>0.86956521739130432</v>
      </c>
    </row>
    <row r="51" spans="1:23">
      <c r="B51" s="166" t="s">
        <v>284</v>
      </c>
      <c r="C51" s="153" t="s">
        <v>335</v>
      </c>
      <c r="D51" s="113">
        <v>0.88230605738575985</v>
      </c>
      <c r="E51" s="113">
        <v>0.89471176750833725</v>
      </c>
      <c r="F51" s="113">
        <v>0.91174198532251838</v>
      </c>
      <c r="G51" s="113">
        <v>0.93086766541822719</v>
      </c>
      <c r="H51" s="113">
        <v>0.92781079742446759</v>
      </c>
      <c r="I51" s="113">
        <v>0.91394669455765143</v>
      </c>
      <c r="J51" s="153" t="s">
        <v>222</v>
      </c>
      <c r="K51" s="153">
        <f>ROWS($J$7:J51)</f>
        <v>45</v>
      </c>
      <c r="L51" s="153">
        <f t="shared" si="1"/>
        <v>45</v>
      </c>
      <c r="M51" s="153">
        <f>IFERROR(SMALL($L$7:$L$132,ROWS($J$7:J51)),"")</f>
        <v>45</v>
      </c>
      <c r="O51" s="481"/>
      <c r="P51" s="663" t="s">
        <v>284</v>
      </c>
      <c r="Q51" s="276" t="s">
        <v>335</v>
      </c>
      <c r="R51" s="488">
        <f>IFERROR(INDEX($D$7:$I$132,$M51,COLUMNS(O$7:$O51)),"")</f>
        <v>0.88230605738575985</v>
      </c>
      <c r="S51" s="237">
        <f>IFERROR(INDEX($D$7:$I$132,$M51,COLUMNS($O$7:P51)),"")</f>
        <v>0.89471176750833725</v>
      </c>
      <c r="T51" s="237">
        <f>IFERROR(INDEX($D$7:$I$132,$M51,COLUMNS($O$7:Q51)),"")</f>
        <v>0.91174198532251838</v>
      </c>
      <c r="U51" s="237">
        <f>IFERROR(INDEX($D$7:$I$132,$M51,COLUMNS($O$7:R51)),"")</f>
        <v>0.93086766541822719</v>
      </c>
      <c r="V51" s="237">
        <f>IFERROR(INDEX($D$7:$I$132,$M51,COLUMNS($O$7:S51)),"")</f>
        <v>0.92781079742446759</v>
      </c>
      <c r="W51" s="482">
        <f>IFERROR(INDEX($D$7:$I$132,$M51,COLUMNS($O$7:T51)),"")</f>
        <v>0.91394669455765143</v>
      </c>
    </row>
    <row r="52" spans="1:23">
      <c r="C52" s="153" t="s">
        <v>336</v>
      </c>
      <c r="D52" s="113">
        <v>0.87133592736705578</v>
      </c>
      <c r="E52" s="113">
        <v>0.89306751246035343</v>
      </c>
      <c r="F52" s="113">
        <v>0.91378981499141709</v>
      </c>
      <c r="G52" s="113">
        <v>0.92516473172262315</v>
      </c>
      <c r="H52" s="113">
        <v>0.93632163815707325</v>
      </c>
      <c r="I52" s="113">
        <v>0.91347629071966319</v>
      </c>
      <c r="J52" s="153" t="s">
        <v>222</v>
      </c>
      <c r="K52" s="153">
        <f>ROWS($J$7:J52)</f>
        <v>46</v>
      </c>
      <c r="L52" s="153">
        <f t="shared" si="1"/>
        <v>46</v>
      </c>
      <c r="M52" s="153">
        <f>IFERROR(SMALL($L$7:$L$132,ROWS($J$7:J52)),"")</f>
        <v>46</v>
      </c>
      <c r="O52" s="481"/>
      <c r="P52" s="663"/>
      <c r="Q52" s="276" t="s">
        <v>336</v>
      </c>
      <c r="R52" s="488">
        <f>IFERROR(INDEX($D$7:$I$132,$M52,COLUMNS(O$7:$O52)),"")</f>
        <v>0.87133592736705578</v>
      </c>
      <c r="S52" s="237">
        <f>IFERROR(INDEX($D$7:$I$132,$M52,COLUMNS($O$7:P52)),"")</f>
        <v>0.89306751246035343</v>
      </c>
      <c r="T52" s="237">
        <f>IFERROR(INDEX($D$7:$I$132,$M52,COLUMNS($O$7:Q52)),"")</f>
        <v>0.91378981499141709</v>
      </c>
      <c r="U52" s="237">
        <f>IFERROR(INDEX($D$7:$I$132,$M52,COLUMNS($O$7:R52)),"")</f>
        <v>0.92516473172262315</v>
      </c>
      <c r="V52" s="237">
        <f>IFERROR(INDEX($D$7:$I$132,$M52,COLUMNS($O$7:S52)),"")</f>
        <v>0.93632163815707325</v>
      </c>
      <c r="W52" s="482">
        <f>IFERROR(INDEX($D$7:$I$132,$M52,COLUMNS($O$7:T52)),"")</f>
        <v>0.91347629071966319</v>
      </c>
    </row>
    <row r="53" spans="1:23">
      <c r="C53" s="231" t="s">
        <v>337</v>
      </c>
      <c r="D53" s="113">
        <v>0.87538461538461543</v>
      </c>
      <c r="E53" s="113">
        <v>0.90357627885921232</v>
      </c>
      <c r="F53" s="113">
        <v>0.91347062157566594</v>
      </c>
      <c r="G53" s="113">
        <v>0.93280200031254878</v>
      </c>
      <c r="H53" s="113">
        <v>0.94202717865602792</v>
      </c>
      <c r="I53" s="113">
        <v>0.91834781067186666</v>
      </c>
      <c r="J53" s="153" t="s">
        <v>222</v>
      </c>
      <c r="K53" s="153">
        <f>ROWS($J$7:J53)</f>
        <v>47</v>
      </c>
      <c r="L53" s="153">
        <f t="shared" si="1"/>
        <v>47</v>
      </c>
      <c r="M53" s="153">
        <f>IFERROR(SMALL($L$7:$L$132,ROWS($J$7:J53)),"")</f>
        <v>47</v>
      </c>
      <c r="O53" s="481"/>
      <c r="P53" s="663"/>
      <c r="Q53" s="276" t="s">
        <v>337</v>
      </c>
      <c r="R53" s="488">
        <f>IFERROR(INDEX($D$7:$I$132,$M53,COLUMNS(O$7:$O53)),"")</f>
        <v>0.87538461538461543</v>
      </c>
      <c r="S53" s="237">
        <f>IFERROR(INDEX($D$7:$I$132,$M53,COLUMNS($O$7:P53)),"")</f>
        <v>0.90357627885921232</v>
      </c>
      <c r="T53" s="237">
        <f>IFERROR(INDEX($D$7:$I$132,$M53,COLUMNS($O$7:Q53)),"")</f>
        <v>0.91347062157566594</v>
      </c>
      <c r="U53" s="237">
        <f>IFERROR(INDEX($D$7:$I$132,$M53,COLUMNS($O$7:R53)),"")</f>
        <v>0.93280200031254878</v>
      </c>
      <c r="V53" s="237">
        <f>IFERROR(INDEX($D$7:$I$132,$M53,COLUMNS($O$7:S53)),"")</f>
        <v>0.94202717865602792</v>
      </c>
      <c r="W53" s="482">
        <f>IFERROR(INDEX($D$7:$I$132,$M53,COLUMNS($O$7:T53)),"")</f>
        <v>0.91834781067186666</v>
      </c>
    </row>
    <row r="54" spans="1:23" ht="15" customHeight="1">
      <c r="C54" s="231" t="s">
        <v>338</v>
      </c>
      <c r="D54" s="113">
        <v>0.89495052017254506</v>
      </c>
      <c r="E54" s="113">
        <v>0.90292999329009171</v>
      </c>
      <c r="F54" s="113">
        <v>0.92408985282726563</v>
      </c>
      <c r="G54" s="113">
        <v>0.93529971455756422</v>
      </c>
      <c r="H54" s="113">
        <v>0.94508285956211446</v>
      </c>
      <c r="I54" s="113">
        <v>0.92522570366436541</v>
      </c>
      <c r="J54" s="153" t="s">
        <v>222</v>
      </c>
      <c r="K54" s="153">
        <f>ROWS($J$7:J54)</f>
        <v>48</v>
      </c>
      <c r="L54" s="153">
        <f t="shared" si="1"/>
        <v>48</v>
      </c>
      <c r="M54" s="153">
        <f>IFERROR(SMALL($L$7:$L$132,ROWS($J$7:J54)),"")</f>
        <v>48</v>
      </c>
      <c r="O54" s="481"/>
      <c r="P54" s="663"/>
      <c r="Q54" s="97" t="s">
        <v>338</v>
      </c>
      <c r="R54" s="488">
        <f>IFERROR(INDEX($D$7:$I$132,$M54,COLUMNS(O$7:$O54)),"")</f>
        <v>0.89495052017254506</v>
      </c>
      <c r="S54" s="237">
        <f>IFERROR(INDEX($D$7:$I$132,$M54,COLUMNS($O$7:P54)),"")</f>
        <v>0.90292999329009171</v>
      </c>
      <c r="T54" s="237">
        <f>IFERROR(INDEX($D$7:$I$132,$M54,COLUMNS($O$7:Q54)),"")</f>
        <v>0.92408985282726563</v>
      </c>
      <c r="U54" s="237">
        <f>IFERROR(INDEX($D$7:$I$132,$M54,COLUMNS($O$7:R54)),"")</f>
        <v>0.93529971455756422</v>
      </c>
      <c r="V54" s="237">
        <f>IFERROR(INDEX($D$7:$I$132,$M54,COLUMNS($O$7:S54)),"")</f>
        <v>0.94508285956211446</v>
      </c>
      <c r="W54" s="482">
        <f>IFERROR(INDEX($D$7:$I$132,$M54,COLUMNS($O$7:T54)),"")</f>
        <v>0.92522570366436541</v>
      </c>
    </row>
    <row r="55" spans="1:23">
      <c r="C55" s="231" t="s">
        <v>339</v>
      </c>
      <c r="D55" s="113">
        <v>0.86736934563021517</v>
      </c>
      <c r="E55" s="113">
        <v>0.89014024649383761</v>
      </c>
      <c r="F55" s="113">
        <v>0.91112799088492213</v>
      </c>
      <c r="G55" s="113">
        <v>0.92156862745098034</v>
      </c>
      <c r="H55" s="113">
        <v>0.93852657004830919</v>
      </c>
      <c r="I55" s="113">
        <v>0.91106504451845305</v>
      </c>
      <c r="J55" s="153" t="s">
        <v>222</v>
      </c>
      <c r="K55" s="153">
        <f>ROWS($J$7:J55)</f>
        <v>49</v>
      </c>
      <c r="L55" s="153">
        <f t="shared" si="1"/>
        <v>49</v>
      </c>
      <c r="M55" s="153">
        <f>IFERROR(SMALL($L$7:$L$132,ROWS($J$7:J55)),"")</f>
        <v>49</v>
      </c>
      <c r="O55" s="481"/>
      <c r="P55" s="663"/>
      <c r="Q55" s="97" t="s">
        <v>339</v>
      </c>
      <c r="R55" s="488">
        <f>IFERROR(INDEX($D$7:$I$132,$M55,COLUMNS(O$7:$O55)),"")</f>
        <v>0.86736934563021517</v>
      </c>
      <c r="S55" s="237">
        <f>IFERROR(INDEX($D$7:$I$132,$M55,COLUMNS($O$7:P55)),"")</f>
        <v>0.89014024649383761</v>
      </c>
      <c r="T55" s="237">
        <f>IFERROR(INDEX($D$7:$I$132,$M55,COLUMNS($O$7:Q55)),"")</f>
        <v>0.91112799088492213</v>
      </c>
      <c r="U55" s="237">
        <f>IFERROR(INDEX($D$7:$I$132,$M55,COLUMNS($O$7:R55)),"")</f>
        <v>0.92156862745098034</v>
      </c>
      <c r="V55" s="237">
        <f>IFERROR(INDEX($D$7:$I$132,$M55,COLUMNS($O$7:S55)),"")</f>
        <v>0.93852657004830919</v>
      </c>
      <c r="W55" s="482">
        <f>IFERROR(INDEX($D$7:$I$132,$M55,COLUMNS($O$7:T55)),"")</f>
        <v>0.91106504451845305</v>
      </c>
    </row>
    <row r="56" spans="1:23">
      <c r="C56" s="231" t="s">
        <v>340</v>
      </c>
      <c r="D56" s="113">
        <v>0.8751829395776709</v>
      </c>
      <c r="E56" s="113">
        <v>0.88843314191960621</v>
      </c>
      <c r="F56" s="113">
        <v>0.90864422202001816</v>
      </c>
      <c r="G56" s="113">
        <v>0.9173725665031951</v>
      </c>
      <c r="H56" s="113">
        <v>0.93587480880103546</v>
      </c>
      <c r="I56" s="113">
        <v>0.9090106007067138</v>
      </c>
      <c r="J56" s="153" t="s">
        <v>222</v>
      </c>
      <c r="K56" s="153">
        <f>ROWS($J$7:J56)</f>
        <v>50</v>
      </c>
      <c r="L56" s="153">
        <f t="shared" si="1"/>
        <v>50</v>
      </c>
      <c r="M56" s="153">
        <f>IFERROR(SMALL($L$7:$L$132,ROWS($J$7:J56)),"")</f>
        <v>50</v>
      </c>
      <c r="O56" s="665"/>
      <c r="P56" s="665"/>
      <c r="Q56" s="290" t="s">
        <v>340</v>
      </c>
      <c r="R56" s="489">
        <f>IFERROR(INDEX($D$7:$I$132,$M56,COLUMNS(O$7:$O56)),"")</f>
        <v>0.8751829395776709</v>
      </c>
      <c r="S56" s="241">
        <f>IFERROR(INDEX($D$7:$I$132,$M56,COLUMNS($O$7:P56)),"")</f>
        <v>0.88843314191960621</v>
      </c>
      <c r="T56" s="241">
        <f>IFERROR(INDEX($D$7:$I$132,$M56,COLUMNS($O$7:Q56)),"")</f>
        <v>0.90864422202001816</v>
      </c>
      <c r="U56" s="241">
        <f>IFERROR(INDEX($D$7:$I$132,$M56,COLUMNS($O$7:R56)),"")</f>
        <v>0.9173725665031951</v>
      </c>
      <c r="V56" s="241">
        <f>IFERROR(INDEX($D$7:$I$132,$M56,COLUMNS($O$7:S56)),"")</f>
        <v>0.93587480880103546</v>
      </c>
      <c r="W56" s="484">
        <f>IFERROR(INDEX($D$7:$I$132,$M56,COLUMNS($O$7:T56)),"")</f>
        <v>0.9090106007067138</v>
      </c>
    </row>
    <row r="57" spans="1:23">
      <c r="A57" s="166" t="s">
        <v>309</v>
      </c>
      <c r="B57" s="166" t="s">
        <v>209</v>
      </c>
      <c r="C57" s="153" t="s">
        <v>335</v>
      </c>
      <c r="D57" s="113">
        <v>0.90513447432762839</v>
      </c>
      <c r="E57" s="113">
        <v>0.9054545454545454</v>
      </c>
      <c r="F57" s="113">
        <v>0.92117834394904463</v>
      </c>
      <c r="G57" s="113">
        <v>0.9401574803149606</v>
      </c>
      <c r="H57" s="113">
        <v>0.93430656934306566</v>
      </c>
      <c r="I57" s="113">
        <v>0.92638693051976462</v>
      </c>
      <c r="J57" s="153" t="s">
        <v>222</v>
      </c>
      <c r="K57" s="153">
        <f>ROWS($J$7:J57)</f>
        <v>51</v>
      </c>
      <c r="L57" s="153">
        <f t="shared" si="1"/>
        <v>51</v>
      </c>
      <c r="M57" s="153">
        <f>IFERROR(SMALL($L$7:$L$132,ROWS($J$7:J57)),"")</f>
        <v>51</v>
      </c>
      <c r="O57" s="663" t="s">
        <v>309</v>
      </c>
      <c r="P57" s="663" t="s">
        <v>209</v>
      </c>
      <c r="Q57" s="276" t="s">
        <v>335</v>
      </c>
      <c r="R57" s="488">
        <f>IFERROR(INDEX($D$7:$I$132,$M57,COLUMNS(O$7:$O57)),"")</f>
        <v>0.90513447432762839</v>
      </c>
      <c r="S57" s="237">
        <f>IFERROR(INDEX($D$7:$I$132,$M57,COLUMNS($O$7:P57)),"")</f>
        <v>0.9054545454545454</v>
      </c>
      <c r="T57" s="237">
        <f>IFERROR(INDEX($D$7:$I$132,$M57,COLUMNS($O$7:Q57)),"")</f>
        <v>0.92117834394904463</v>
      </c>
      <c r="U57" s="237">
        <f>IFERROR(INDEX($D$7:$I$132,$M57,COLUMNS($O$7:R57)),"")</f>
        <v>0.9401574803149606</v>
      </c>
      <c r="V57" s="237">
        <f>IFERROR(INDEX($D$7:$I$132,$M57,COLUMNS($O$7:S57)),"")</f>
        <v>0.93430656934306566</v>
      </c>
      <c r="W57" s="482">
        <f>IFERROR(INDEX($D$7:$I$132,$M57,COLUMNS($O$7:T57)),"")</f>
        <v>0.92638693051976462</v>
      </c>
    </row>
    <row r="58" spans="1:23">
      <c r="C58" s="153" t="s">
        <v>336</v>
      </c>
      <c r="D58" s="113">
        <v>0.88632075471698113</v>
      </c>
      <c r="E58" s="113">
        <v>0.90870337477797514</v>
      </c>
      <c r="F58" s="113">
        <v>0.9277807063784923</v>
      </c>
      <c r="G58" s="113">
        <v>0.93238434163701067</v>
      </c>
      <c r="H58" s="113">
        <v>0.94199881023200471</v>
      </c>
      <c r="I58" s="113">
        <v>0.92658903444929641</v>
      </c>
      <c r="J58" s="153" t="s">
        <v>222</v>
      </c>
      <c r="K58" s="153">
        <f>ROWS($J$7:J58)</f>
        <v>52</v>
      </c>
      <c r="L58" s="153">
        <f t="shared" si="1"/>
        <v>52</v>
      </c>
      <c r="M58" s="153">
        <f>IFERROR(SMALL($L$7:$L$132,ROWS($J$7:J58)),"")</f>
        <v>52</v>
      </c>
      <c r="O58" s="481"/>
      <c r="P58" s="663"/>
      <c r="Q58" s="276" t="s">
        <v>336</v>
      </c>
      <c r="R58" s="488">
        <f>IFERROR(INDEX($D$7:$I$132,$M58,COLUMNS(O$7:$O58)),"")</f>
        <v>0.88632075471698113</v>
      </c>
      <c r="S58" s="237">
        <f>IFERROR(INDEX($D$7:$I$132,$M58,COLUMNS($O$7:P58)),"")</f>
        <v>0.90870337477797514</v>
      </c>
      <c r="T58" s="237">
        <f>IFERROR(INDEX($D$7:$I$132,$M58,COLUMNS($O$7:Q58)),"")</f>
        <v>0.9277807063784923</v>
      </c>
      <c r="U58" s="237">
        <f>IFERROR(INDEX($D$7:$I$132,$M58,COLUMNS($O$7:R58)),"")</f>
        <v>0.93238434163701067</v>
      </c>
      <c r="V58" s="237">
        <f>IFERROR(INDEX($D$7:$I$132,$M58,COLUMNS($O$7:S58)),"")</f>
        <v>0.94199881023200471</v>
      </c>
      <c r="W58" s="482">
        <f>IFERROR(INDEX($D$7:$I$132,$M58,COLUMNS($O$7:T58)),"")</f>
        <v>0.92658903444929641</v>
      </c>
    </row>
    <row r="59" spans="1:23">
      <c r="C59" s="231" t="s">
        <v>337</v>
      </c>
      <c r="D59" s="113">
        <v>0.89006240998559771</v>
      </c>
      <c r="E59" s="113">
        <v>0.91411042944785281</v>
      </c>
      <c r="F59" s="113">
        <v>0.92404400209533788</v>
      </c>
      <c r="G59" s="113">
        <v>0.94114184814596824</v>
      </c>
      <c r="H59" s="113">
        <v>0.94739195230998507</v>
      </c>
      <c r="I59" s="113">
        <v>0.93062572872133698</v>
      </c>
      <c r="J59" s="153" t="s">
        <v>222</v>
      </c>
      <c r="K59" s="153">
        <f>ROWS($J$7:J59)</f>
        <v>53</v>
      </c>
      <c r="L59" s="153">
        <f t="shared" si="1"/>
        <v>53</v>
      </c>
      <c r="M59" s="153">
        <f>IFERROR(SMALL($L$7:$L$132,ROWS($J$7:J59)),"")</f>
        <v>53</v>
      </c>
      <c r="O59" s="485"/>
      <c r="P59" s="666"/>
      <c r="Q59" s="231" t="s">
        <v>337</v>
      </c>
      <c r="R59" s="488">
        <f>IFERROR(INDEX($D$7:$I$132,$M59,COLUMNS(O$7:$O59)),"")</f>
        <v>0.89006240998559771</v>
      </c>
      <c r="S59" s="237">
        <f>IFERROR(INDEX($D$7:$I$132,$M59,COLUMNS($O$7:P59)),"")</f>
        <v>0.91411042944785281</v>
      </c>
      <c r="T59" s="237">
        <f>IFERROR(INDEX($D$7:$I$132,$M59,COLUMNS($O$7:Q59)),"")</f>
        <v>0.92404400209533788</v>
      </c>
      <c r="U59" s="237">
        <f>IFERROR(INDEX($D$7:$I$132,$M59,COLUMNS($O$7:R59)),"")</f>
        <v>0.94114184814596824</v>
      </c>
      <c r="V59" s="237">
        <f>IFERROR(INDEX($D$7:$I$132,$M59,COLUMNS($O$7:S59)),"")</f>
        <v>0.94739195230998507</v>
      </c>
      <c r="W59" s="482">
        <f>IFERROR(INDEX($D$7:$I$132,$M59,COLUMNS($O$7:T59)),"")</f>
        <v>0.93062572872133698</v>
      </c>
    </row>
    <row r="60" spans="1:23">
      <c r="C60" s="231" t="s">
        <v>338</v>
      </c>
      <c r="D60" s="113">
        <v>0.90790697674418608</v>
      </c>
      <c r="E60" s="113">
        <v>0.91571675302245248</v>
      </c>
      <c r="F60" s="113">
        <v>0.93273778244876515</v>
      </c>
      <c r="G60" s="113">
        <v>0.9407422186751796</v>
      </c>
      <c r="H60" s="113">
        <v>0.94892395982783362</v>
      </c>
      <c r="I60" s="113">
        <v>0.93516746411483254</v>
      </c>
      <c r="J60" s="153" t="s">
        <v>222</v>
      </c>
      <c r="K60" s="153">
        <f>ROWS($J$7:J60)</f>
        <v>54</v>
      </c>
      <c r="L60" s="153">
        <f t="shared" si="1"/>
        <v>54</v>
      </c>
      <c r="M60" s="153">
        <f>IFERROR(SMALL($L$7:$L$132,ROWS($J$7:J60)),"")</f>
        <v>54</v>
      </c>
      <c r="O60" s="485"/>
      <c r="P60" s="473"/>
      <c r="Q60" s="153" t="s">
        <v>338</v>
      </c>
      <c r="R60" s="488">
        <f>IFERROR(INDEX($D$7:$I$132,$M60,COLUMNS(O$7:$O60)),"")</f>
        <v>0.90790697674418608</v>
      </c>
      <c r="S60" s="237">
        <f>IFERROR(INDEX($D$7:$I$132,$M60,COLUMNS($O$7:P60)),"")</f>
        <v>0.91571675302245248</v>
      </c>
      <c r="T60" s="237">
        <f>IFERROR(INDEX($D$7:$I$132,$M60,COLUMNS($O$7:Q60)),"")</f>
        <v>0.93273778244876515</v>
      </c>
      <c r="U60" s="237">
        <f>IFERROR(INDEX($D$7:$I$132,$M60,COLUMNS($O$7:R60)),"")</f>
        <v>0.9407422186751796</v>
      </c>
      <c r="V60" s="237">
        <f>IFERROR(INDEX($D$7:$I$132,$M60,COLUMNS($O$7:S60)),"")</f>
        <v>0.94892395982783362</v>
      </c>
      <c r="W60" s="482">
        <f>IFERROR(INDEX($D$7:$I$132,$M60,COLUMNS($O$7:T60)),"")</f>
        <v>0.93516746411483254</v>
      </c>
    </row>
    <row r="61" spans="1:23">
      <c r="C61" s="231" t="s">
        <v>339</v>
      </c>
      <c r="D61" s="113">
        <v>0.88216039279869063</v>
      </c>
      <c r="E61" s="113">
        <v>0.90409165302782324</v>
      </c>
      <c r="F61" s="113">
        <v>0.92189568440561287</v>
      </c>
      <c r="G61" s="113">
        <v>0.92985575973127843</v>
      </c>
      <c r="H61" s="113">
        <v>0.94777088443226087</v>
      </c>
      <c r="I61" s="113">
        <v>0.92518563489469019</v>
      </c>
      <c r="J61" s="153" t="s">
        <v>222</v>
      </c>
      <c r="K61" s="153">
        <f>ROWS($J$7:J61)</f>
        <v>55</v>
      </c>
      <c r="L61" s="153">
        <f t="shared" si="1"/>
        <v>55</v>
      </c>
      <c r="M61" s="153">
        <f>IFERROR(SMALL($L$7:$L$132,ROWS($J$7:J61)),"")</f>
        <v>55</v>
      </c>
      <c r="O61" s="473"/>
      <c r="P61" s="473"/>
      <c r="Q61" s="153" t="s">
        <v>339</v>
      </c>
      <c r="R61" s="488">
        <f>IFERROR(INDEX($D$7:$I$132,$M61,COLUMNS(O$7:$O61)),"")</f>
        <v>0.88216039279869063</v>
      </c>
      <c r="S61" s="237">
        <f>IFERROR(INDEX($D$7:$I$132,$M61,COLUMNS($O$7:P61)),"")</f>
        <v>0.90409165302782324</v>
      </c>
      <c r="T61" s="237">
        <f>IFERROR(INDEX($D$7:$I$132,$M61,COLUMNS($O$7:Q61)),"")</f>
        <v>0.92189568440561287</v>
      </c>
      <c r="U61" s="237">
        <f>IFERROR(INDEX($D$7:$I$132,$M61,COLUMNS($O$7:R61)),"")</f>
        <v>0.92985575973127843</v>
      </c>
      <c r="V61" s="237">
        <f>IFERROR(INDEX($D$7:$I$132,$M61,COLUMNS($O$7:S61)),"")</f>
        <v>0.94777088443226087</v>
      </c>
      <c r="W61" s="482">
        <f>IFERROR(INDEX($D$7:$I$132,$M61,COLUMNS($O$7:T61)),"")</f>
        <v>0.92518563489469019</v>
      </c>
    </row>
    <row r="62" spans="1:23">
      <c r="C62" s="231" t="s">
        <v>340</v>
      </c>
      <c r="D62" s="113">
        <v>0.88071959327336724</v>
      </c>
      <c r="E62" s="113">
        <v>0.89566666666666672</v>
      </c>
      <c r="F62" s="113">
        <v>0.91660151159760228</v>
      </c>
      <c r="G62" s="113">
        <v>0.93032159264931091</v>
      </c>
      <c r="H62" s="113">
        <v>0.94104178591871779</v>
      </c>
      <c r="I62" s="113">
        <v>0.92004048582995956</v>
      </c>
      <c r="J62" s="153" t="s">
        <v>222</v>
      </c>
      <c r="K62" s="153">
        <f>ROWS($J$7:J62)</f>
        <v>56</v>
      </c>
      <c r="L62" s="153">
        <f t="shared" si="1"/>
        <v>56</v>
      </c>
      <c r="M62" s="153">
        <f>IFERROR(SMALL($L$7:$L$132,ROWS($J$7:J62)),"")</f>
        <v>56</v>
      </c>
      <c r="O62" s="473"/>
      <c r="P62" s="473"/>
      <c r="Q62" s="153" t="s">
        <v>340</v>
      </c>
      <c r="R62" s="488">
        <f>IFERROR(INDEX($D$7:$I$132,$M62,COLUMNS(O$7:$O62)),"")</f>
        <v>0.88071959327336724</v>
      </c>
      <c r="S62" s="237">
        <f>IFERROR(INDEX($D$7:$I$132,$M62,COLUMNS($O$7:P62)),"")</f>
        <v>0.89566666666666672</v>
      </c>
      <c r="T62" s="237">
        <f>IFERROR(INDEX($D$7:$I$132,$M62,COLUMNS($O$7:Q62)),"")</f>
        <v>0.91660151159760228</v>
      </c>
      <c r="U62" s="237">
        <f>IFERROR(INDEX($D$7:$I$132,$M62,COLUMNS($O$7:R62)),"")</f>
        <v>0.93032159264931091</v>
      </c>
      <c r="V62" s="237">
        <f>IFERROR(INDEX($D$7:$I$132,$M62,COLUMNS($O$7:S62)),"")</f>
        <v>0.94104178591871779</v>
      </c>
      <c r="W62" s="482">
        <f>IFERROR(INDEX($D$7:$I$132,$M62,COLUMNS($O$7:T62)),"")</f>
        <v>0.92004048582995956</v>
      </c>
    </row>
    <row r="63" spans="1:23">
      <c r="B63" s="166" t="s">
        <v>310</v>
      </c>
      <c r="C63" s="153" t="s">
        <v>335</v>
      </c>
      <c r="D63" s="113">
        <v>0.85574712643678164</v>
      </c>
      <c r="E63" s="113">
        <v>0.87508440243079</v>
      </c>
      <c r="F63" s="113">
        <v>0.88423988842398882</v>
      </c>
      <c r="G63" s="113">
        <v>0.89458054936896803</v>
      </c>
      <c r="H63" s="113">
        <v>0.89029202841357535</v>
      </c>
      <c r="I63" s="113">
        <v>0.8777914782846965</v>
      </c>
      <c r="J63" s="153" t="s">
        <v>222</v>
      </c>
      <c r="K63" s="153">
        <f>ROWS($J$7:J63)</f>
        <v>57</v>
      </c>
      <c r="L63" s="153">
        <f t="shared" si="1"/>
        <v>57</v>
      </c>
      <c r="M63" s="153">
        <f>IFERROR(SMALL($L$7:$L$132,ROWS($J$7:J63)),"")</f>
        <v>57</v>
      </c>
      <c r="O63" s="473"/>
      <c r="P63" s="667" t="s">
        <v>310</v>
      </c>
      <c r="Q63" s="153" t="s">
        <v>335</v>
      </c>
      <c r="R63" s="488">
        <f>IFERROR(INDEX($D$7:$I$132,$M63,COLUMNS(O$7:$O63)),"")</f>
        <v>0.85574712643678164</v>
      </c>
      <c r="S63" s="237">
        <f>IFERROR(INDEX($D$7:$I$132,$M63,COLUMNS($O$7:P63)),"")</f>
        <v>0.87508440243079</v>
      </c>
      <c r="T63" s="237">
        <f>IFERROR(INDEX($D$7:$I$132,$M63,COLUMNS($O$7:Q63)),"")</f>
        <v>0.88423988842398882</v>
      </c>
      <c r="U63" s="237">
        <f>IFERROR(INDEX($D$7:$I$132,$M63,COLUMNS($O$7:R63)),"")</f>
        <v>0.89458054936896803</v>
      </c>
      <c r="V63" s="237">
        <f>IFERROR(INDEX($D$7:$I$132,$M63,COLUMNS($O$7:S63)),"")</f>
        <v>0.89029202841357535</v>
      </c>
      <c r="W63" s="482">
        <f>IFERROR(INDEX($D$7:$I$132,$M63,COLUMNS($O$7:T63)),"")</f>
        <v>0.8777914782846965</v>
      </c>
    </row>
    <row r="64" spans="1:23">
      <c r="C64" s="153" t="s">
        <v>336</v>
      </c>
      <c r="D64" s="113">
        <v>0.85297418630751964</v>
      </c>
      <c r="E64" s="113">
        <v>0.86397058823529416</v>
      </c>
      <c r="F64" s="113">
        <v>0.87778528021607027</v>
      </c>
      <c r="G64" s="113">
        <v>0.89798957557706627</v>
      </c>
      <c r="H64" s="113">
        <v>0.90418250950570345</v>
      </c>
      <c r="I64" s="113">
        <v>0.87648299499077242</v>
      </c>
      <c r="J64" s="153" t="s">
        <v>222</v>
      </c>
      <c r="K64" s="153">
        <f>ROWS($J$7:J64)</f>
        <v>58</v>
      </c>
      <c r="L64" s="153">
        <f t="shared" si="1"/>
        <v>58</v>
      </c>
      <c r="M64" s="153">
        <f>IFERROR(SMALL($L$7:$L$132,ROWS($J$7:J64)),"")</f>
        <v>58</v>
      </c>
      <c r="O64" s="473"/>
      <c r="P64" s="473"/>
      <c r="Q64" s="153" t="s">
        <v>336</v>
      </c>
      <c r="R64" s="488">
        <f>IFERROR(INDEX($D$7:$I$132,$M64,COLUMNS(O$7:$O64)),"")</f>
        <v>0.85297418630751964</v>
      </c>
      <c r="S64" s="237">
        <f>IFERROR(INDEX($D$7:$I$132,$M64,COLUMNS($O$7:P64)),"")</f>
        <v>0.86397058823529416</v>
      </c>
      <c r="T64" s="237">
        <f>IFERROR(INDEX($D$7:$I$132,$M64,COLUMNS($O$7:Q64)),"")</f>
        <v>0.87778528021607027</v>
      </c>
      <c r="U64" s="237">
        <f>IFERROR(INDEX($D$7:$I$132,$M64,COLUMNS($O$7:R64)),"")</f>
        <v>0.89798957557706627</v>
      </c>
      <c r="V64" s="237">
        <f>IFERROR(INDEX($D$7:$I$132,$M64,COLUMNS($O$7:S64)),"")</f>
        <v>0.90418250950570345</v>
      </c>
      <c r="W64" s="482">
        <f>IFERROR(INDEX($D$7:$I$132,$M64,COLUMNS($O$7:T64)),"")</f>
        <v>0.87648299499077242</v>
      </c>
    </row>
    <row r="65" spans="1:23">
      <c r="C65" s="231" t="s">
        <v>337</v>
      </c>
      <c r="D65" s="113">
        <v>0.8564516129032258</v>
      </c>
      <c r="E65" s="113">
        <v>0.88516746411483249</v>
      </c>
      <c r="F65" s="113">
        <v>0.88674217188540971</v>
      </c>
      <c r="G65" s="113">
        <v>0.8991723100075244</v>
      </c>
      <c r="H65" s="113">
        <v>0.91660461653015635</v>
      </c>
      <c r="I65" s="113">
        <v>0.88488745980707395</v>
      </c>
      <c r="J65" s="153" t="s">
        <v>222</v>
      </c>
      <c r="K65" s="153">
        <f>ROWS($J$7:J65)</f>
        <v>59</v>
      </c>
      <c r="L65" s="153">
        <f t="shared" si="1"/>
        <v>59</v>
      </c>
      <c r="M65" s="153">
        <f>IFERROR(SMALL($L$7:$L$132,ROWS($J$7:J65)),"")</f>
        <v>59</v>
      </c>
      <c r="O65" s="473"/>
      <c r="P65" s="473"/>
      <c r="Q65" s="153" t="s">
        <v>337</v>
      </c>
      <c r="R65" s="488">
        <f>IFERROR(INDEX($D$7:$I$132,$M65,COLUMNS(O$7:$O65)),"")</f>
        <v>0.8564516129032258</v>
      </c>
      <c r="S65" s="237">
        <f>IFERROR(INDEX($D$7:$I$132,$M65,COLUMNS($O$7:P65)),"")</f>
        <v>0.88516746411483249</v>
      </c>
      <c r="T65" s="237">
        <f>IFERROR(INDEX($D$7:$I$132,$M65,COLUMNS($O$7:Q65)),"")</f>
        <v>0.88674217188540971</v>
      </c>
      <c r="U65" s="237">
        <f>IFERROR(INDEX($D$7:$I$132,$M65,COLUMNS($O$7:R65)),"")</f>
        <v>0.8991723100075244</v>
      </c>
      <c r="V65" s="237">
        <f>IFERROR(INDEX($D$7:$I$132,$M65,COLUMNS($O$7:S65)),"")</f>
        <v>0.91660461653015635</v>
      </c>
      <c r="W65" s="482">
        <f>IFERROR(INDEX($D$7:$I$132,$M65,COLUMNS($O$7:T65)),"")</f>
        <v>0.88488745980707395</v>
      </c>
    </row>
    <row r="66" spans="1:23">
      <c r="C66" s="231" t="s">
        <v>338</v>
      </c>
      <c r="D66" s="113">
        <v>0.87780821917808216</v>
      </c>
      <c r="E66" s="113">
        <v>0.87984981226533165</v>
      </c>
      <c r="F66" s="113">
        <v>0.89806173725771721</v>
      </c>
      <c r="G66" s="113">
        <v>0.91340361445783136</v>
      </c>
      <c r="H66" s="113">
        <v>0.92514970059880242</v>
      </c>
      <c r="I66" s="113">
        <v>0.89639099746970308</v>
      </c>
      <c r="J66" s="153" t="s">
        <v>222</v>
      </c>
      <c r="K66" s="153">
        <f>ROWS($J$7:J66)</f>
        <v>60</v>
      </c>
      <c r="L66" s="153">
        <f t="shared" si="1"/>
        <v>60</v>
      </c>
      <c r="M66" s="153">
        <f>IFERROR(SMALL($L$7:$L$132,ROWS($J$7:J66)),"")</f>
        <v>60</v>
      </c>
      <c r="O66" s="473"/>
      <c r="P66" s="473"/>
      <c r="Q66" s="153" t="s">
        <v>338</v>
      </c>
      <c r="R66" s="488">
        <f>IFERROR(INDEX($D$7:$I$132,$M66,COLUMNS(O$7:$O66)),"")</f>
        <v>0.87780821917808216</v>
      </c>
      <c r="S66" s="237">
        <f>IFERROR(INDEX($D$7:$I$132,$M66,COLUMNS($O$7:P66)),"")</f>
        <v>0.87984981226533165</v>
      </c>
      <c r="T66" s="237">
        <f>IFERROR(INDEX($D$7:$I$132,$M66,COLUMNS($O$7:Q66)),"")</f>
        <v>0.89806173725771721</v>
      </c>
      <c r="U66" s="237">
        <f>IFERROR(INDEX($D$7:$I$132,$M66,COLUMNS($O$7:R66)),"")</f>
        <v>0.91340361445783136</v>
      </c>
      <c r="V66" s="237">
        <f>IFERROR(INDEX($D$7:$I$132,$M66,COLUMNS($O$7:S66)),"")</f>
        <v>0.92514970059880242</v>
      </c>
      <c r="W66" s="482">
        <f>IFERROR(INDEX($D$7:$I$132,$M66,COLUMNS($O$7:T66)),"")</f>
        <v>0.89639099746970308</v>
      </c>
    </row>
    <row r="67" spans="1:23">
      <c r="C67" s="231" t="s">
        <v>339</v>
      </c>
      <c r="D67" s="113">
        <v>0.85273815002300968</v>
      </c>
      <c r="E67" s="113">
        <v>0.86557568673290475</v>
      </c>
      <c r="F67" s="113">
        <v>0.8861418347430059</v>
      </c>
      <c r="G67" s="113">
        <v>0.8919885550786838</v>
      </c>
      <c r="H67" s="113">
        <v>0.89152298850574707</v>
      </c>
      <c r="I67" s="113">
        <v>0.87496974098281288</v>
      </c>
      <c r="J67" s="153" t="s">
        <v>222</v>
      </c>
      <c r="K67" s="153">
        <f>ROWS($J$7:J67)</f>
        <v>61</v>
      </c>
      <c r="L67" s="153">
        <f t="shared" si="1"/>
        <v>61</v>
      </c>
      <c r="M67" s="153">
        <f>IFERROR(SMALL($L$7:$L$132,ROWS($J$7:J67)),"")</f>
        <v>61</v>
      </c>
      <c r="O67" s="473"/>
      <c r="P67" s="473"/>
      <c r="Q67" s="153" t="s">
        <v>339</v>
      </c>
      <c r="R67" s="488">
        <f>IFERROR(INDEX($D$7:$I$132,$M67,COLUMNS(O$7:$O67)),"")</f>
        <v>0.85273815002300968</v>
      </c>
      <c r="S67" s="237">
        <f>IFERROR(INDEX($D$7:$I$132,$M67,COLUMNS($O$7:P67)),"")</f>
        <v>0.86557568673290475</v>
      </c>
      <c r="T67" s="237">
        <f>IFERROR(INDEX($D$7:$I$132,$M67,COLUMNS($O$7:Q67)),"")</f>
        <v>0.8861418347430059</v>
      </c>
      <c r="U67" s="237">
        <f>IFERROR(INDEX($D$7:$I$132,$M67,COLUMNS($O$7:R67)),"")</f>
        <v>0.8919885550786838</v>
      </c>
      <c r="V67" s="237">
        <f>IFERROR(INDEX($D$7:$I$132,$M67,COLUMNS($O$7:S67)),"")</f>
        <v>0.89152298850574707</v>
      </c>
      <c r="W67" s="482">
        <f>IFERROR(INDEX($D$7:$I$132,$M67,COLUMNS($O$7:T67)),"")</f>
        <v>0.87496974098281288</v>
      </c>
    </row>
    <row r="68" spans="1:23">
      <c r="C68" s="231" t="s">
        <v>340</v>
      </c>
      <c r="D68" s="113">
        <v>0.86918730986527593</v>
      </c>
      <c r="E68" s="113">
        <v>0.87584066218313505</v>
      </c>
      <c r="F68" s="113">
        <v>0.88953152111046851</v>
      </c>
      <c r="G68" s="113">
        <v>0.87133757961783442</v>
      </c>
      <c r="H68" s="113">
        <v>0.91234804862444019</v>
      </c>
      <c r="I68" s="113">
        <v>0.88142076502732236</v>
      </c>
      <c r="J68" s="153" t="s">
        <v>222</v>
      </c>
      <c r="K68" s="153">
        <f>ROWS($J$7:J68)</f>
        <v>62</v>
      </c>
      <c r="L68" s="153">
        <f t="shared" si="1"/>
        <v>62</v>
      </c>
      <c r="M68" s="153">
        <f>IFERROR(SMALL($L$7:$L$132,ROWS($J$7:J68)),"")</f>
        <v>62</v>
      </c>
      <c r="O68" s="477"/>
      <c r="P68" s="477"/>
      <c r="Q68" s="152" t="s">
        <v>340</v>
      </c>
      <c r="R68" s="489">
        <f>IFERROR(INDEX($D$7:$I$132,$M68,COLUMNS(O$7:$O68)),"")</f>
        <v>0.86918730986527593</v>
      </c>
      <c r="S68" s="241">
        <f>IFERROR(INDEX($D$7:$I$132,$M68,COLUMNS($O$7:P68)),"")</f>
        <v>0.87584066218313505</v>
      </c>
      <c r="T68" s="241">
        <f>IFERROR(INDEX($D$7:$I$132,$M68,COLUMNS($O$7:Q68)),"")</f>
        <v>0.88953152111046851</v>
      </c>
      <c r="U68" s="241">
        <f>IFERROR(INDEX($D$7:$I$132,$M68,COLUMNS($O$7:R68)),"")</f>
        <v>0.87133757961783442</v>
      </c>
      <c r="V68" s="241">
        <f>IFERROR(INDEX($D$7:$I$132,$M68,COLUMNS($O$7:S68)),"")</f>
        <v>0.91234804862444019</v>
      </c>
      <c r="W68" s="484">
        <f>IFERROR(INDEX($D$7:$I$132,$M68,COLUMNS($O$7:T68)),"")</f>
        <v>0.88142076502732236</v>
      </c>
    </row>
    <row r="69" spans="1:23">
      <c r="C69" s="231"/>
      <c r="D69" s="113"/>
      <c r="E69" s="113"/>
      <c r="F69" s="113"/>
      <c r="G69" s="113"/>
      <c r="H69" s="113"/>
      <c r="I69" s="113"/>
      <c r="K69" s="153">
        <f>ROWS($J$7:J69)</f>
        <v>63</v>
      </c>
      <c r="L69" s="153" t="str">
        <f t="shared" si="1"/>
        <v/>
      </c>
      <c r="M69" s="153" t="str">
        <f>IFERROR(SMALL($L$7:$L$132,ROWS($J$7:J69)),"")</f>
        <v/>
      </c>
    </row>
    <row r="70" spans="1:23">
      <c r="C70" s="231"/>
      <c r="D70" s="113"/>
      <c r="E70" s="113"/>
      <c r="F70" s="113"/>
      <c r="G70" s="113"/>
      <c r="H70" s="113"/>
      <c r="I70" s="113"/>
      <c r="K70" s="153">
        <f>ROWS($J$7:J70)</f>
        <v>64</v>
      </c>
      <c r="L70" s="153" t="str">
        <f t="shared" si="1"/>
        <v/>
      </c>
      <c r="M70" s="153" t="str">
        <f>IFERROR(SMALL($L$7:$L$132,ROWS($J$7:J70)),"")</f>
        <v/>
      </c>
    </row>
    <row r="71" spans="1:23">
      <c r="A71" s="153" t="s">
        <v>298</v>
      </c>
      <c r="B71" s="153" t="s">
        <v>239</v>
      </c>
      <c r="C71" s="153" t="s">
        <v>335</v>
      </c>
      <c r="D71" s="113">
        <v>0.84936268829663963</v>
      </c>
      <c r="E71" s="113">
        <v>0.86410635155096016</v>
      </c>
      <c r="F71" s="113">
        <v>0.89081790123456794</v>
      </c>
      <c r="G71" s="113">
        <v>0.90615835777126097</v>
      </c>
      <c r="H71" s="113">
        <v>0.90442116023511376</v>
      </c>
      <c r="I71" s="113">
        <v>0.88834080717488795</v>
      </c>
      <c r="J71" s="153" t="s">
        <v>228</v>
      </c>
      <c r="K71" s="153">
        <f>ROWS($J$7:J71)</f>
        <v>65</v>
      </c>
      <c r="L71" s="153" t="str">
        <f t="shared" si="1"/>
        <v/>
      </c>
      <c r="M71" s="153" t="str">
        <f>IFERROR(SMALL($L$7:$L$132,ROWS($J$7:J71)),"")</f>
        <v/>
      </c>
    </row>
    <row r="72" spans="1:23">
      <c r="C72" s="153" t="s">
        <v>336</v>
      </c>
      <c r="D72" s="113">
        <v>0.84695652173913039</v>
      </c>
      <c r="E72" s="113">
        <v>0.8693371483071054</v>
      </c>
      <c r="F72" s="113">
        <v>0.88022284122562677</v>
      </c>
      <c r="G72" s="113">
        <v>0.90403706154864327</v>
      </c>
      <c r="H72" s="113">
        <v>0.91251646903820816</v>
      </c>
      <c r="I72" s="113">
        <v>0.88852781136638448</v>
      </c>
      <c r="J72" s="153" t="s">
        <v>228</v>
      </c>
      <c r="K72" s="153">
        <f>ROWS($J$7:J72)</f>
        <v>66</v>
      </c>
      <c r="L72" s="153" t="str">
        <f t="shared" ref="L72:L132" si="2">IF($R$4=J72,K72,"")</f>
        <v/>
      </c>
      <c r="M72" s="153" t="str">
        <f>IFERROR(SMALL($L$7:$L$132,ROWS($J$7:J72)),"")</f>
        <v/>
      </c>
    </row>
    <row r="73" spans="1:23">
      <c r="C73" s="153" t="s">
        <v>337</v>
      </c>
      <c r="D73" s="113">
        <v>0.83880422039859315</v>
      </c>
      <c r="E73" s="113">
        <v>0.86912582112177872</v>
      </c>
      <c r="F73" s="113">
        <v>0.8911896061713358</v>
      </c>
      <c r="G73" s="113">
        <v>0.91038831729173586</v>
      </c>
      <c r="H73" s="113">
        <v>0.92364793213149521</v>
      </c>
      <c r="I73" s="113">
        <v>0.89381617308577566</v>
      </c>
      <c r="J73" s="153" t="s">
        <v>228</v>
      </c>
      <c r="K73" s="153">
        <f>ROWS($J$7:J73)</f>
        <v>67</v>
      </c>
      <c r="L73" s="153" t="str">
        <f t="shared" si="2"/>
        <v/>
      </c>
      <c r="M73" s="153" t="str">
        <f>IFERROR(SMALL($L$7:$L$132,ROWS($J$7:J73)),"")</f>
        <v/>
      </c>
    </row>
    <row r="74" spans="1:23">
      <c r="C74" s="153" t="s">
        <v>338</v>
      </c>
      <c r="D74" s="113">
        <v>0.86805970149253731</v>
      </c>
      <c r="E74" s="113">
        <v>0.87363184079601985</v>
      </c>
      <c r="F74" s="113">
        <v>0.89184760344121261</v>
      </c>
      <c r="G74" s="113">
        <v>0.90800398538691462</v>
      </c>
      <c r="H74" s="113">
        <v>0.92910543954627478</v>
      </c>
      <c r="I74" s="113">
        <v>0.9009091603636642</v>
      </c>
      <c r="J74" s="153" t="s">
        <v>228</v>
      </c>
      <c r="K74" s="153">
        <f>ROWS($J$7:J74)</f>
        <v>68</v>
      </c>
      <c r="L74" s="153" t="str">
        <f t="shared" si="2"/>
        <v/>
      </c>
      <c r="M74" s="153" t="str">
        <f>IFERROR(SMALL($L$7:$L$132,ROWS($J$7:J74)),"")</f>
        <v/>
      </c>
    </row>
    <row r="75" spans="1:23">
      <c r="C75" s="153" t="s">
        <v>339</v>
      </c>
      <c r="D75" s="113">
        <v>0.83995645073489389</v>
      </c>
      <c r="E75" s="113">
        <v>0.86087814504193394</v>
      </c>
      <c r="F75" s="113">
        <v>0.88190636862083505</v>
      </c>
      <c r="G75" s="113">
        <v>0.8978102189781022</v>
      </c>
      <c r="H75" s="113">
        <v>0.92307692307692313</v>
      </c>
      <c r="I75" s="113">
        <v>0.88891392519152768</v>
      </c>
      <c r="J75" s="153" t="s">
        <v>228</v>
      </c>
      <c r="K75" s="153">
        <f>ROWS($J$7:J75)</f>
        <v>69</v>
      </c>
      <c r="L75" s="153" t="str">
        <f t="shared" si="2"/>
        <v/>
      </c>
      <c r="M75" s="153" t="str">
        <f>IFERROR(SMALL($L$7:$L$132,ROWS($J$7:J75)),"")</f>
        <v/>
      </c>
      <c r="P75" s="233" t="s">
        <v>82</v>
      </c>
      <c r="Q75" s="233"/>
      <c r="R75" s="233"/>
      <c r="S75" s="233"/>
      <c r="T75" s="235"/>
      <c r="U75" s="235"/>
      <c r="V75" s="235"/>
    </row>
    <row r="76" spans="1:23">
      <c r="C76" s="231" t="s">
        <v>340</v>
      </c>
      <c r="D76" s="113">
        <v>0.84166228300894264</v>
      </c>
      <c r="E76" s="113">
        <v>0.86200098570724493</v>
      </c>
      <c r="F76" s="113">
        <v>0.88952303302079083</v>
      </c>
      <c r="G76" s="113">
        <v>0.8970448045757865</v>
      </c>
      <c r="H76" s="113">
        <v>0.91779497098646035</v>
      </c>
      <c r="I76" s="113">
        <v>0.88811442677702757</v>
      </c>
      <c r="J76" s="153" t="s">
        <v>228</v>
      </c>
      <c r="K76" s="153">
        <f>ROWS($J$7:J76)</f>
        <v>70</v>
      </c>
      <c r="L76" s="153" t="str">
        <f t="shared" si="2"/>
        <v/>
      </c>
      <c r="M76" s="153" t="str">
        <f>IFERROR(SMALL($L$7:$L$132,ROWS($J$7:J76)),"")</f>
        <v/>
      </c>
      <c r="P76" s="194" t="s">
        <v>83</v>
      </c>
      <c r="T76" s="235"/>
      <c r="U76" s="235"/>
      <c r="V76" s="235"/>
    </row>
    <row r="77" spans="1:23">
      <c r="B77" s="153" t="s">
        <v>240</v>
      </c>
      <c r="C77" s="153" t="s">
        <v>335</v>
      </c>
      <c r="D77" s="113">
        <v>0.89360031409501373</v>
      </c>
      <c r="E77" s="113">
        <v>0.90135811293781276</v>
      </c>
      <c r="F77" s="113">
        <v>0.91681363903586122</v>
      </c>
      <c r="G77" s="113">
        <v>0.9286786786786787</v>
      </c>
      <c r="H77" s="113">
        <v>0.93775556565197637</v>
      </c>
      <c r="I77" s="113">
        <v>0.91893305439330542</v>
      </c>
      <c r="J77" s="153" t="s">
        <v>228</v>
      </c>
      <c r="K77" s="153">
        <f>ROWS($J$7:J77)</f>
        <v>71</v>
      </c>
      <c r="L77" s="153" t="str">
        <f t="shared" si="2"/>
        <v/>
      </c>
      <c r="M77" s="153" t="str">
        <f>IFERROR(SMALL($L$7:$L$132,ROWS($J$7:J77)),"")</f>
        <v/>
      </c>
      <c r="P77" s="194" t="s">
        <v>84</v>
      </c>
    </row>
    <row r="78" spans="1:23">
      <c r="C78" s="153" t="s">
        <v>336</v>
      </c>
      <c r="D78" s="113">
        <v>0.87979158913286193</v>
      </c>
      <c r="E78" s="113">
        <v>0.89762219286657863</v>
      </c>
      <c r="F78" s="113">
        <v>0.92081133648235625</v>
      </c>
      <c r="G78" s="113">
        <v>0.93290734824281152</v>
      </c>
      <c r="H78" s="113">
        <v>0.94656662119145063</v>
      </c>
      <c r="I78" s="113">
        <v>0.91984304932735428</v>
      </c>
      <c r="J78" s="153" t="s">
        <v>228</v>
      </c>
      <c r="K78" s="153">
        <f>ROWS($J$7:J78)</f>
        <v>72</v>
      </c>
      <c r="L78" s="153" t="str">
        <f t="shared" si="2"/>
        <v/>
      </c>
      <c r="M78" s="153" t="str">
        <f>IFERROR(SMALL($L$7:$L$132,ROWS($J$7:J78)),"")</f>
        <v/>
      </c>
      <c r="P78" s="194" t="s">
        <v>85</v>
      </c>
    </row>
    <row r="79" spans="1:23">
      <c r="C79" s="153" t="s">
        <v>337</v>
      </c>
      <c r="D79" s="113">
        <v>0.89424860853432286</v>
      </c>
      <c r="E79" s="113">
        <v>0.91284844601089399</v>
      </c>
      <c r="F79" s="113">
        <v>0.91452513966480442</v>
      </c>
      <c r="G79" s="113">
        <v>0.93192786385572768</v>
      </c>
      <c r="H79" s="113">
        <v>0.9464687359424202</v>
      </c>
      <c r="I79" s="113">
        <v>0.92249103942652333</v>
      </c>
      <c r="J79" s="153" t="s">
        <v>228</v>
      </c>
      <c r="K79" s="153">
        <f>ROWS($J$7:J79)</f>
        <v>73</v>
      </c>
      <c r="L79" s="153" t="str">
        <f t="shared" si="2"/>
        <v/>
      </c>
      <c r="M79" s="153" t="str">
        <f>IFERROR(SMALL($L$7:$L$132,ROWS($J$7:J79)),"")</f>
        <v/>
      </c>
    </row>
    <row r="80" spans="1:23" hidden="1">
      <c r="C80" s="153" t="s">
        <v>338</v>
      </c>
      <c r="D80" s="113">
        <v>0.90442543696541466</v>
      </c>
      <c r="E80" s="113">
        <v>0.90970654627539504</v>
      </c>
      <c r="F80" s="113">
        <v>0.91946499715424013</v>
      </c>
      <c r="G80" s="113">
        <v>0.9427643089227693</v>
      </c>
      <c r="H80" s="113">
        <v>0.94677745340220076</v>
      </c>
      <c r="I80" s="113">
        <v>0.92748990578734858</v>
      </c>
      <c r="J80" s="153" t="s">
        <v>228</v>
      </c>
      <c r="K80" s="153">
        <f>ROWS($J$7:J80)</f>
        <v>74</v>
      </c>
      <c r="L80" s="153" t="str">
        <f t="shared" si="2"/>
        <v/>
      </c>
      <c r="M80" s="153" t="str">
        <f>IFERROR(SMALL($L$7:$L$132,ROWS($J$7:J80)),"")</f>
        <v/>
      </c>
    </row>
    <row r="81" spans="1:13" hidden="1">
      <c r="C81" s="153" t="s">
        <v>339</v>
      </c>
      <c r="D81" s="113">
        <v>0.87610042386697096</v>
      </c>
      <c r="E81" s="113">
        <v>0.89817150063051698</v>
      </c>
      <c r="F81" s="113">
        <v>0.91652983032293378</v>
      </c>
      <c r="G81" s="113">
        <v>0.92480657640232111</v>
      </c>
      <c r="H81" s="113">
        <v>0.94285116181703998</v>
      </c>
      <c r="I81" s="113">
        <v>0.9155160556525419</v>
      </c>
      <c r="J81" s="153" t="s">
        <v>228</v>
      </c>
      <c r="K81" s="153">
        <f>ROWS($J$7:J81)</f>
        <v>75</v>
      </c>
      <c r="L81" s="153" t="str">
        <f t="shared" si="2"/>
        <v/>
      </c>
      <c r="M81" s="153" t="str">
        <f>IFERROR(SMALL($L$7:$L$132,ROWS($J$7:J81)),"")</f>
        <v/>
      </c>
    </row>
    <row r="82" spans="1:13" hidden="1">
      <c r="C82" s="231" t="s">
        <v>340</v>
      </c>
      <c r="D82" s="113">
        <v>0.88778364936276033</v>
      </c>
      <c r="E82" s="113">
        <v>0.89438943894389444</v>
      </c>
      <c r="F82" s="113">
        <v>0.91133528006371123</v>
      </c>
      <c r="G82" s="113">
        <v>0.92112482853223598</v>
      </c>
      <c r="H82" s="113">
        <v>0.94521120869928899</v>
      </c>
      <c r="I82" s="113">
        <v>0.91417186063144984</v>
      </c>
      <c r="J82" s="153" t="s">
        <v>228</v>
      </c>
      <c r="K82" s="153">
        <f>ROWS($J$7:J82)</f>
        <v>76</v>
      </c>
      <c r="L82" s="153" t="str">
        <f t="shared" si="2"/>
        <v/>
      </c>
      <c r="M82" s="153" t="str">
        <f>IFERROR(SMALL($L$7:$L$132,ROWS($J$7:J82)),"")</f>
        <v/>
      </c>
    </row>
    <row r="83" spans="1:13" hidden="1">
      <c r="C83" s="153" t="s">
        <v>315</v>
      </c>
      <c r="D83" s="113"/>
      <c r="E83" s="113"/>
      <c r="F83" s="113"/>
      <c r="G83" s="113"/>
      <c r="H83" s="113"/>
      <c r="I83" s="113"/>
      <c r="J83" s="153" t="s">
        <v>228</v>
      </c>
      <c r="K83" s="153">
        <f>ROWS($J$7:J83)</f>
        <v>77</v>
      </c>
      <c r="L83" s="153" t="str">
        <f t="shared" si="2"/>
        <v/>
      </c>
      <c r="M83" s="153" t="str">
        <f>IFERROR(SMALL($L$7:$L$132,ROWS($J$7:J83)),"")</f>
        <v/>
      </c>
    </row>
    <row r="84" spans="1:13" hidden="1">
      <c r="A84" s="153" t="s">
        <v>272</v>
      </c>
      <c r="B84" s="153" t="s">
        <v>300</v>
      </c>
      <c r="C84" s="153" t="s">
        <v>335</v>
      </c>
      <c r="D84" s="113">
        <v>0.91554702495201534</v>
      </c>
      <c r="E84" s="113">
        <v>0.89182058047493407</v>
      </c>
      <c r="F84" s="113">
        <v>0.87080103359173122</v>
      </c>
      <c r="G84" s="113">
        <v>0.94594594594594594</v>
      </c>
      <c r="H84" s="113">
        <v>0.91379310344827591</v>
      </c>
      <c r="I84" s="113">
        <v>0.90697674418604646</v>
      </c>
      <c r="J84" s="153" t="s">
        <v>228</v>
      </c>
      <c r="K84" s="153">
        <f>ROWS($J$7:J84)</f>
        <v>78</v>
      </c>
      <c r="L84" s="153" t="str">
        <f t="shared" si="2"/>
        <v/>
      </c>
      <c r="M84" s="153" t="str">
        <f>IFERROR(SMALL($L$7:$L$132,ROWS($J$7:J84)),"")</f>
        <v/>
      </c>
    </row>
    <row r="85" spans="1:13" hidden="1">
      <c r="C85" s="153" t="s">
        <v>336</v>
      </c>
      <c r="D85" s="113">
        <v>0.88821138211382111</v>
      </c>
      <c r="E85" s="113">
        <v>0.92348284960422167</v>
      </c>
      <c r="F85" s="113">
        <v>0.9088235294117647</v>
      </c>
      <c r="G85" s="113">
        <v>0.94362017804154308</v>
      </c>
      <c r="H85" s="113">
        <v>0.94291338582677164</v>
      </c>
      <c r="I85" s="113">
        <v>0.91984548527281507</v>
      </c>
      <c r="J85" s="153" t="s">
        <v>228</v>
      </c>
      <c r="K85" s="153">
        <f>ROWS($J$7:J85)</f>
        <v>79</v>
      </c>
      <c r="L85" s="153" t="str">
        <f t="shared" si="2"/>
        <v/>
      </c>
      <c r="M85" s="153" t="str">
        <f>IFERROR(SMALL($L$7:$L$132,ROWS($J$7:J85)),"")</f>
        <v/>
      </c>
    </row>
    <row r="86" spans="1:13" hidden="1">
      <c r="C86" s="153" t="s">
        <v>337</v>
      </c>
      <c r="D86" s="113">
        <v>0.90209790209790208</v>
      </c>
      <c r="E86" s="113">
        <v>0.91787439613526567</v>
      </c>
      <c r="F86" s="113">
        <v>0.90339425587467359</v>
      </c>
      <c r="G86" s="113">
        <v>0.93718592964824121</v>
      </c>
      <c r="H86" s="113">
        <v>0.94717668488160289</v>
      </c>
      <c r="I86" s="113">
        <v>0.92044482463644139</v>
      </c>
      <c r="J86" s="153" t="s">
        <v>228</v>
      </c>
      <c r="K86" s="153">
        <f>ROWS($J$7:J86)</f>
        <v>80</v>
      </c>
      <c r="L86" s="153" t="str">
        <f t="shared" si="2"/>
        <v/>
      </c>
      <c r="M86" s="153" t="str">
        <f>IFERROR(SMALL($L$7:$L$132,ROWS($J$7:J86)),"")</f>
        <v/>
      </c>
    </row>
    <row r="87" spans="1:13" hidden="1">
      <c r="C87" s="153" t="s">
        <v>338</v>
      </c>
      <c r="D87" s="113">
        <v>0.92385786802030456</v>
      </c>
      <c r="E87" s="113">
        <v>0.93720930232558142</v>
      </c>
      <c r="F87" s="113">
        <v>0.91913746630727766</v>
      </c>
      <c r="G87" s="113">
        <v>0.93127962085308058</v>
      </c>
      <c r="H87" s="113">
        <v>0.95612431444241319</v>
      </c>
      <c r="I87" s="113">
        <v>0.93271656854499585</v>
      </c>
      <c r="J87" s="153" t="s">
        <v>228</v>
      </c>
      <c r="K87" s="153">
        <f>ROWS($J$7:J87)</f>
        <v>81</v>
      </c>
      <c r="L87" s="153" t="str">
        <f t="shared" si="2"/>
        <v/>
      </c>
      <c r="M87" s="153" t="str">
        <f>IFERROR(SMALL($L$7:$L$132,ROWS($J$7:J87)),"")</f>
        <v/>
      </c>
    </row>
    <row r="88" spans="1:13" hidden="1">
      <c r="C88" s="153" t="s">
        <v>339</v>
      </c>
      <c r="D88" s="113">
        <v>0.89784172661870498</v>
      </c>
      <c r="E88" s="113">
        <v>0.9107142857142857</v>
      </c>
      <c r="F88" s="113">
        <v>0.91866028708133973</v>
      </c>
      <c r="G88" s="113">
        <v>0.94491525423728817</v>
      </c>
      <c r="H88" s="113">
        <v>0.94533762057877813</v>
      </c>
      <c r="I88" s="113">
        <v>0.92150297619047616</v>
      </c>
      <c r="J88" s="153" t="s">
        <v>228</v>
      </c>
      <c r="K88" s="153">
        <f>ROWS($J$7:J88)</f>
        <v>82</v>
      </c>
      <c r="L88" s="153" t="str">
        <f t="shared" si="2"/>
        <v/>
      </c>
      <c r="M88" s="153" t="str">
        <f>IFERROR(SMALL($L$7:$L$132,ROWS($J$7:J88)),"")</f>
        <v/>
      </c>
    </row>
    <row r="89" spans="1:13" hidden="1">
      <c r="C89" s="231" t="s">
        <v>340</v>
      </c>
      <c r="D89" s="113">
        <v>0.90726817042606511</v>
      </c>
      <c r="E89" s="113">
        <v>0.92197125256673507</v>
      </c>
      <c r="F89" s="113">
        <v>0.90212765957446805</v>
      </c>
      <c r="G89" s="113">
        <v>0.93018480492813138</v>
      </c>
      <c r="H89" s="113">
        <v>0.9525179856115108</v>
      </c>
      <c r="I89" s="113">
        <v>0.92016101979201614</v>
      </c>
      <c r="J89" s="153" t="s">
        <v>228</v>
      </c>
      <c r="K89" s="153">
        <f>ROWS($J$7:J89)</f>
        <v>83</v>
      </c>
      <c r="L89" s="153" t="str">
        <f t="shared" si="2"/>
        <v/>
      </c>
      <c r="M89" s="153" t="str">
        <f>IFERROR(SMALL($L$7:$L$132,ROWS($J$7:J89)),"")</f>
        <v/>
      </c>
    </row>
    <row r="90" spans="1:13" hidden="1">
      <c r="B90" s="153" t="s">
        <v>277</v>
      </c>
      <c r="C90" s="153" t="s">
        <v>335</v>
      </c>
      <c r="D90" s="113">
        <v>0.87029063509149618</v>
      </c>
      <c r="E90" s="113">
        <v>0.88484162895927598</v>
      </c>
      <c r="F90" s="113">
        <v>0.9078829233255522</v>
      </c>
      <c r="G90" s="113">
        <v>0.91802045728038506</v>
      </c>
      <c r="H90" s="113">
        <v>0.92329582201526328</v>
      </c>
      <c r="I90" s="113">
        <v>0.90571327182398864</v>
      </c>
      <c r="J90" s="153" t="s">
        <v>228</v>
      </c>
      <c r="K90" s="153">
        <f>ROWS($J$7:J90)</f>
        <v>84</v>
      </c>
      <c r="L90" s="153" t="str">
        <f t="shared" si="2"/>
        <v/>
      </c>
      <c r="M90" s="153" t="str">
        <f>IFERROR(SMALL($L$7:$L$132,ROWS($J$7:J90)),"")</f>
        <v/>
      </c>
    </row>
    <row r="91" spans="1:13" hidden="1">
      <c r="C91" s="153" t="s">
        <v>336</v>
      </c>
      <c r="D91" s="113">
        <v>0.8651079136690647</v>
      </c>
      <c r="E91" s="113">
        <v>0.88272785213511795</v>
      </c>
      <c r="F91" s="113">
        <v>0.90436300174520068</v>
      </c>
      <c r="G91" s="113">
        <v>0.9196428571428571</v>
      </c>
      <c r="H91" s="113">
        <v>0.9304756926293779</v>
      </c>
      <c r="I91" s="113">
        <v>0.90588766229257789</v>
      </c>
      <c r="J91" s="153" t="s">
        <v>228</v>
      </c>
      <c r="K91" s="153">
        <f>ROWS($J$7:J91)</f>
        <v>85</v>
      </c>
      <c r="L91" s="153" t="str">
        <f t="shared" si="2"/>
        <v/>
      </c>
      <c r="M91" s="153" t="str">
        <f>IFERROR(SMALL($L$7:$L$132,ROWS($J$7:J91)),"")</f>
        <v/>
      </c>
    </row>
    <row r="92" spans="1:13" hidden="1">
      <c r="C92" s="153" t="s">
        <v>337</v>
      </c>
      <c r="D92" s="113">
        <v>0.86780551905387648</v>
      </c>
      <c r="E92" s="113">
        <v>0.8941605839416058</v>
      </c>
      <c r="F92" s="113">
        <v>0.90516782099094295</v>
      </c>
      <c r="G92" s="113">
        <v>0.9215566110004596</v>
      </c>
      <c r="H92" s="113">
        <v>0.93544585570250094</v>
      </c>
      <c r="I92" s="113">
        <v>0.90959058558241135</v>
      </c>
      <c r="J92" s="153" t="s">
        <v>228</v>
      </c>
      <c r="K92" s="153">
        <f>ROWS($J$7:J92)</f>
        <v>86</v>
      </c>
      <c r="L92" s="153" t="str">
        <f t="shared" si="2"/>
        <v/>
      </c>
      <c r="M92" s="153" t="str">
        <f>IFERROR(SMALL($L$7:$L$132,ROWS($J$7:J92)),"")</f>
        <v/>
      </c>
    </row>
    <row r="93" spans="1:13" hidden="1">
      <c r="C93" s="153" t="s">
        <v>338</v>
      </c>
      <c r="D93" s="113">
        <v>0.88548387096774195</v>
      </c>
      <c r="E93" s="113">
        <v>0.89161290322580644</v>
      </c>
      <c r="F93" s="113">
        <v>0.90760086455331412</v>
      </c>
      <c r="G93" s="113">
        <v>0.92745008382868466</v>
      </c>
      <c r="H93" s="113">
        <v>0.93800051666236117</v>
      </c>
      <c r="I93" s="113">
        <v>0.91504006212276301</v>
      </c>
      <c r="J93" s="153" t="s">
        <v>228</v>
      </c>
      <c r="K93" s="153">
        <f>ROWS($J$7:J93)</f>
        <v>87</v>
      </c>
      <c r="L93" s="153" t="str">
        <f t="shared" si="2"/>
        <v/>
      </c>
      <c r="M93" s="153" t="str">
        <f>IFERROR(SMALL($L$7:$L$132,ROWS($J$7:J93)),"")</f>
        <v/>
      </c>
    </row>
    <row r="94" spans="1:13" hidden="1">
      <c r="C94" s="153" t="s">
        <v>339</v>
      </c>
      <c r="D94" s="113">
        <v>0.85697201626405162</v>
      </c>
      <c r="E94" s="113">
        <v>0.88212847148611406</v>
      </c>
      <c r="F94" s="113">
        <v>0.90202763323165258</v>
      </c>
      <c r="G94" s="113">
        <v>0.91144578313253011</v>
      </c>
      <c r="H94" s="113">
        <v>0.93358939412712183</v>
      </c>
      <c r="I94" s="113">
        <v>0.9033964840416453</v>
      </c>
      <c r="J94" s="153" t="s">
        <v>228</v>
      </c>
      <c r="K94" s="153">
        <f>ROWS($J$7:J94)</f>
        <v>88</v>
      </c>
      <c r="L94" s="153" t="str">
        <f t="shared" si="2"/>
        <v/>
      </c>
      <c r="M94" s="153" t="str">
        <f>IFERROR(SMALL($L$7:$L$132,ROWS($J$7:J94)),"")</f>
        <v/>
      </c>
    </row>
    <row r="95" spans="1:13" hidden="1">
      <c r="C95" s="231" t="s">
        <v>340</v>
      </c>
      <c r="D95" s="113">
        <v>0.86432748538011694</v>
      </c>
      <c r="E95" s="113">
        <v>0.87817993795243021</v>
      </c>
      <c r="F95" s="113">
        <v>0.90280210157618213</v>
      </c>
      <c r="G95" s="113">
        <v>0.91035371616783622</v>
      </c>
      <c r="H95" s="113">
        <v>0.93089928938985544</v>
      </c>
      <c r="I95" s="113">
        <v>0.90192167032382475</v>
      </c>
      <c r="J95" s="153" t="s">
        <v>228</v>
      </c>
      <c r="K95" s="153">
        <f>ROWS($J$7:J95)</f>
        <v>89</v>
      </c>
      <c r="L95" s="153" t="str">
        <f t="shared" si="2"/>
        <v/>
      </c>
      <c r="M95" s="153" t="str">
        <f>IFERROR(SMALL($L$7:$L$132,ROWS($J$7:J95)),"")</f>
        <v/>
      </c>
    </row>
    <row r="96" spans="1:13" hidden="1">
      <c r="C96" s="153" t="s">
        <v>279</v>
      </c>
      <c r="D96" s="113"/>
      <c r="E96" s="113"/>
      <c r="F96" s="113"/>
      <c r="G96" s="113"/>
      <c r="H96" s="113"/>
      <c r="I96" s="113"/>
      <c r="J96" s="153" t="s">
        <v>228</v>
      </c>
      <c r="K96" s="153">
        <f>ROWS($J$7:J96)</f>
        <v>90</v>
      </c>
      <c r="L96" s="153" t="str">
        <f t="shared" si="2"/>
        <v/>
      </c>
      <c r="M96" s="153" t="str">
        <f>IFERROR(SMALL($L$7:$L$132,ROWS($J$7:J96)),"")</f>
        <v/>
      </c>
    </row>
    <row r="97" spans="1:13" hidden="1">
      <c r="A97" s="153" t="s">
        <v>301</v>
      </c>
      <c r="B97" s="153" t="s">
        <v>303</v>
      </c>
      <c r="C97" s="153" t="s">
        <v>335</v>
      </c>
      <c r="D97" s="113">
        <v>0.863849765258216</v>
      </c>
      <c r="E97" s="113">
        <v>0.88007736943907156</v>
      </c>
      <c r="F97" s="113">
        <v>0.87792642140468224</v>
      </c>
      <c r="G97" s="113">
        <v>0.90956749672346004</v>
      </c>
      <c r="H97" s="113">
        <v>0.91093573844419395</v>
      </c>
      <c r="I97" s="113">
        <v>0.89327073552425662</v>
      </c>
      <c r="J97" s="153" t="s">
        <v>228</v>
      </c>
      <c r="K97" s="153">
        <f>ROWS($J$7:J97)</f>
        <v>91</v>
      </c>
      <c r="L97" s="153" t="str">
        <f t="shared" si="2"/>
        <v/>
      </c>
      <c r="M97" s="153" t="str">
        <f>IFERROR(SMALL($L$7:$L$132,ROWS($J$7:J97)),"")</f>
        <v/>
      </c>
    </row>
    <row r="98" spans="1:13" hidden="1">
      <c r="C98" s="153" t="s">
        <v>336</v>
      </c>
      <c r="D98" s="113">
        <v>0.85836909871244638</v>
      </c>
      <c r="E98" s="113">
        <v>0.86238532110091748</v>
      </c>
      <c r="F98" s="113">
        <v>0.89526542324246772</v>
      </c>
      <c r="G98" s="113">
        <v>0.90359897172236503</v>
      </c>
      <c r="H98" s="113">
        <v>0.92197802197802203</v>
      </c>
      <c r="I98" s="113">
        <v>0.89390386869871041</v>
      </c>
      <c r="J98" s="153" t="s">
        <v>228</v>
      </c>
      <c r="K98" s="153">
        <f>ROWS($J$7:J98)</f>
        <v>92</v>
      </c>
      <c r="L98" s="153" t="str">
        <f t="shared" si="2"/>
        <v/>
      </c>
      <c r="M98" s="153" t="str">
        <f>IFERROR(SMALL($L$7:$L$132,ROWS($J$7:J98)),"")</f>
        <v/>
      </c>
    </row>
    <row r="99" spans="1:13" hidden="1">
      <c r="C99" s="153" t="s">
        <v>337</v>
      </c>
      <c r="D99" s="113">
        <v>0.86553030303030298</v>
      </c>
      <c r="E99" s="113">
        <v>0.86926994906621391</v>
      </c>
      <c r="F99" s="113">
        <v>0.8896276595744681</v>
      </c>
      <c r="G99" s="113">
        <v>0.8995157384987893</v>
      </c>
      <c r="H99" s="113">
        <v>0.92675483214649035</v>
      </c>
      <c r="I99" s="113">
        <v>0.89406664860471419</v>
      </c>
      <c r="J99" s="153" t="s">
        <v>228</v>
      </c>
      <c r="K99" s="153">
        <f>ROWS($J$7:J99)</f>
        <v>93</v>
      </c>
      <c r="L99" s="153" t="str">
        <f t="shared" si="2"/>
        <v/>
      </c>
      <c r="M99" s="153" t="str">
        <f>IFERROR(SMALL($L$7:$L$132,ROWS($J$7:J99)),"")</f>
        <v/>
      </c>
    </row>
    <row r="100" spans="1:13" hidden="1">
      <c r="C100" s="153" t="s">
        <v>338</v>
      </c>
      <c r="D100" s="113">
        <v>0.87403100775193798</v>
      </c>
      <c r="E100" s="113">
        <v>0.89296187683284456</v>
      </c>
      <c r="F100" s="113">
        <v>0.88290713324360703</v>
      </c>
      <c r="G100" s="113">
        <v>0.92911668484187571</v>
      </c>
      <c r="H100" s="113">
        <v>0.92365692742695571</v>
      </c>
      <c r="I100" s="113">
        <v>0.90497967479674801</v>
      </c>
      <c r="J100" s="153" t="s">
        <v>228</v>
      </c>
      <c r="K100" s="153">
        <f>ROWS($J$7:J100)</f>
        <v>94</v>
      </c>
      <c r="L100" s="153" t="str">
        <f t="shared" si="2"/>
        <v/>
      </c>
      <c r="M100" s="153" t="str">
        <f>IFERROR(SMALL($L$7:$L$132,ROWS($J$7:J100)),"")</f>
        <v/>
      </c>
    </row>
    <row r="101" spans="1:13" hidden="1">
      <c r="C101" s="153" t="s">
        <v>339</v>
      </c>
      <c r="D101" s="113">
        <v>0.86036036036036034</v>
      </c>
      <c r="E101" s="113">
        <v>0.88517441860465118</v>
      </c>
      <c r="F101" s="113">
        <v>0.89546599496221657</v>
      </c>
      <c r="G101" s="113">
        <v>0.90352697095435686</v>
      </c>
      <c r="H101" s="113">
        <v>0.92130857648099029</v>
      </c>
      <c r="I101" s="113">
        <v>0.89652745190051619</v>
      </c>
      <c r="J101" s="153" t="s">
        <v>228</v>
      </c>
      <c r="K101" s="153">
        <f>ROWS($J$7:J101)</f>
        <v>95</v>
      </c>
      <c r="L101" s="153" t="str">
        <f t="shared" si="2"/>
        <v/>
      </c>
      <c r="M101" s="153" t="str">
        <f>IFERROR(SMALL($L$7:$L$132,ROWS($J$7:J101)),"")</f>
        <v/>
      </c>
    </row>
    <row r="102" spans="1:13" hidden="1">
      <c r="C102" s="231" t="s">
        <v>340</v>
      </c>
      <c r="D102" s="113">
        <v>0.85135135135135132</v>
      </c>
      <c r="E102" s="113">
        <v>0.86524822695035464</v>
      </c>
      <c r="F102" s="113">
        <v>0.88629441624365479</v>
      </c>
      <c r="G102" s="113">
        <v>0.89223744292237439</v>
      </c>
      <c r="H102" s="113">
        <v>0.9278663629460896</v>
      </c>
      <c r="I102" s="113">
        <v>0.88880000000000003</v>
      </c>
      <c r="J102" s="153" t="s">
        <v>228</v>
      </c>
      <c r="K102" s="153">
        <f>ROWS($J$7:J102)</f>
        <v>96</v>
      </c>
      <c r="L102" s="153" t="str">
        <f t="shared" si="2"/>
        <v/>
      </c>
      <c r="M102" s="153" t="str">
        <f>IFERROR(SMALL($L$7:$L$132,ROWS($J$7:J102)),"")</f>
        <v/>
      </c>
    </row>
    <row r="103" spans="1:13" hidden="1">
      <c r="B103" s="153" t="s">
        <v>306</v>
      </c>
      <c r="C103" s="153" t="s">
        <v>335</v>
      </c>
      <c r="D103" s="113">
        <v>0.87711093790594963</v>
      </c>
      <c r="E103" s="113">
        <v>0.88636363636363635</v>
      </c>
      <c r="F103" s="113">
        <v>0.90863602668643439</v>
      </c>
      <c r="G103" s="113">
        <v>0.92003807710613994</v>
      </c>
      <c r="H103" s="113">
        <v>0.92339795368874533</v>
      </c>
      <c r="I103" s="113">
        <v>0.90699372171119874</v>
      </c>
      <c r="J103" s="153" t="s">
        <v>228</v>
      </c>
      <c r="K103" s="153">
        <f>ROWS($J$7:J103)</f>
        <v>97</v>
      </c>
      <c r="L103" s="153" t="str">
        <f t="shared" si="2"/>
        <v/>
      </c>
      <c r="M103" s="153" t="str">
        <f>IFERROR(SMALL($L$7:$L$132,ROWS($J$7:J103)),"")</f>
        <v/>
      </c>
    </row>
    <row r="104" spans="1:13" hidden="1">
      <c r="C104" s="153" t="s">
        <v>336</v>
      </c>
      <c r="D104" s="113">
        <v>0.86788154897494307</v>
      </c>
      <c r="E104" s="113">
        <v>0.88867059593975117</v>
      </c>
      <c r="F104" s="113">
        <v>0.9052981354993539</v>
      </c>
      <c r="G104" s="113">
        <v>0.92272367379255738</v>
      </c>
      <c r="H104" s="113">
        <v>0.93191489361702129</v>
      </c>
      <c r="I104" s="113">
        <v>0.90802977739230994</v>
      </c>
      <c r="J104" s="153" t="s">
        <v>228</v>
      </c>
      <c r="K104" s="153">
        <f>ROWS($J$7:J104)</f>
        <v>98</v>
      </c>
      <c r="L104" s="153" t="str">
        <f t="shared" si="2"/>
        <v/>
      </c>
      <c r="M104" s="153" t="str">
        <f>IFERROR(SMALL($L$7:$L$132,ROWS($J$7:J104)),"")</f>
        <v/>
      </c>
    </row>
    <row r="105" spans="1:13" hidden="1">
      <c r="C105" s="153" t="s">
        <v>337</v>
      </c>
      <c r="D105" s="113">
        <v>0.87358101135190913</v>
      </c>
      <c r="E105" s="113">
        <v>0.8994462901439646</v>
      </c>
      <c r="F105" s="113">
        <v>0.90727101038715774</v>
      </c>
      <c r="G105" s="113">
        <v>0.92573853435612863</v>
      </c>
      <c r="H105" s="113">
        <v>0.93729281767955797</v>
      </c>
      <c r="I105" s="113">
        <v>0.91263134690278491</v>
      </c>
      <c r="J105" s="153" t="s">
        <v>228</v>
      </c>
      <c r="K105" s="153">
        <f>ROWS($J$7:J105)</f>
        <v>99</v>
      </c>
      <c r="L105" s="153" t="str">
        <f t="shared" si="2"/>
        <v/>
      </c>
      <c r="M105" s="153" t="str">
        <f>IFERROR(SMALL($L$7:$L$132,ROWS($J$7:J105)),"")</f>
        <v/>
      </c>
    </row>
    <row r="106" spans="1:13" hidden="1">
      <c r="C106" s="153" t="s">
        <v>338</v>
      </c>
      <c r="D106" s="113">
        <v>0.89267151767151764</v>
      </c>
      <c r="E106" s="113">
        <v>0.89593679458239273</v>
      </c>
      <c r="F106" s="113">
        <v>0.91144335825186884</v>
      </c>
      <c r="G106" s="113">
        <v>0.9276693455797933</v>
      </c>
      <c r="H106" s="113">
        <v>0.94074786912290354</v>
      </c>
      <c r="I106" s="113">
        <v>0.91783967995258553</v>
      </c>
      <c r="J106" s="153" t="s">
        <v>228</v>
      </c>
      <c r="K106" s="153">
        <f>ROWS($J$7:J106)</f>
        <v>100</v>
      </c>
      <c r="L106" s="153" t="str">
        <f t="shared" si="2"/>
        <v/>
      </c>
      <c r="M106" s="153" t="str">
        <f>IFERROR(SMALL($L$7:$L$132,ROWS($J$7:J106)),"")</f>
        <v/>
      </c>
    </row>
    <row r="107" spans="1:13" hidden="1">
      <c r="C107" s="153" t="s">
        <v>339</v>
      </c>
      <c r="D107" s="113">
        <v>0.8626619552414605</v>
      </c>
      <c r="E107" s="113">
        <v>0.88332964356874033</v>
      </c>
      <c r="F107" s="113">
        <v>0.90389759266335501</v>
      </c>
      <c r="G107" s="113">
        <v>0.91502423263327948</v>
      </c>
      <c r="H107" s="113">
        <v>0.93580149665222534</v>
      </c>
      <c r="I107" s="113">
        <v>0.90568600121511023</v>
      </c>
      <c r="J107" s="153" t="s">
        <v>228</v>
      </c>
      <c r="K107" s="153">
        <f>ROWS($J$7:J107)</f>
        <v>101</v>
      </c>
      <c r="L107" s="153" t="str">
        <f t="shared" si="2"/>
        <v/>
      </c>
      <c r="M107" s="153" t="str">
        <f>IFERROR(SMALL($L$7:$L$132,ROWS($J$7:J107)),"")</f>
        <v/>
      </c>
    </row>
    <row r="108" spans="1:13" hidden="1">
      <c r="C108" s="231" t="s">
        <v>340</v>
      </c>
      <c r="D108" s="113">
        <v>0.87388825541619153</v>
      </c>
      <c r="E108" s="113">
        <v>0.88532211644897052</v>
      </c>
      <c r="F108" s="113">
        <v>0.90600571973307908</v>
      </c>
      <c r="G108" s="113">
        <v>0.91438781852082041</v>
      </c>
      <c r="H108" s="113">
        <v>0.93335086104903375</v>
      </c>
      <c r="I108" s="113">
        <v>0.90606722570643361</v>
      </c>
      <c r="J108" s="153" t="s">
        <v>228</v>
      </c>
      <c r="K108" s="153">
        <f>ROWS($J$7:J108)</f>
        <v>102</v>
      </c>
      <c r="L108" s="153" t="str">
        <f t="shared" si="2"/>
        <v/>
      </c>
      <c r="M108" s="153" t="str">
        <f>IFERROR(SMALL($L$7:$L$132,ROWS($J$7:J108)),"")</f>
        <v/>
      </c>
    </row>
    <row r="109" spans="1:13" hidden="1">
      <c r="A109" s="153" t="s">
        <v>308</v>
      </c>
      <c r="B109" s="153" t="s">
        <v>283</v>
      </c>
      <c r="C109" s="153" t="s">
        <v>335</v>
      </c>
      <c r="D109" s="113">
        <v>0.88</v>
      </c>
      <c r="E109" s="113">
        <v>0.86486486486486491</v>
      </c>
      <c r="F109" s="113">
        <v>0.7142857142857143</v>
      </c>
      <c r="G109" s="113">
        <v>0.8214285714285714</v>
      </c>
      <c r="H109" s="113">
        <v>0.83720930232558144</v>
      </c>
      <c r="I109" s="113">
        <v>0.8271604938271605</v>
      </c>
      <c r="J109" s="153" t="s">
        <v>228</v>
      </c>
      <c r="K109" s="153">
        <f>ROWS($J$7:J109)</f>
        <v>103</v>
      </c>
      <c r="L109" s="153" t="str">
        <f t="shared" si="2"/>
        <v/>
      </c>
      <c r="M109" s="153" t="str">
        <f>IFERROR(SMALL($L$7:$L$132,ROWS($J$7:J109)),"")</f>
        <v/>
      </c>
    </row>
    <row r="110" spans="1:13" hidden="1">
      <c r="C110" s="153" t="s">
        <v>336</v>
      </c>
      <c r="D110" s="113">
        <v>0.84313725490196079</v>
      </c>
      <c r="E110" s="113">
        <v>0.77142857142857146</v>
      </c>
      <c r="F110" s="113">
        <v>0.92105263157894735</v>
      </c>
      <c r="G110" s="113">
        <v>0.89189189189189189</v>
      </c>
      <c r="H110" s="113">
        <v>0.76666666666666672</v>
      </c>
      <c r="I110" s="113">
        <v>0.84293193717277481</v>
      </c>
      <c r="J110" s="153" t="s">
        <v>228</v>
      </c>
      <c r="K110" s="153">
        <f>ROWS($J$7:J110)</f>
        <v>104</v>
      </c>
      <c r="L110" s="153" t="str">
        <f t="shared" si="2"/>
        <v/>
      </c>
      <c r="M110" s="153" t="str">
        <f>IFERROR(SMALL($L$7:$L$132,ROWS($J$7:J110)),"")</f>
        <v/>
      </c>
    </row>
    <row r="111" spans="1:13" hidden="1">
      <c r="C111" s="153" t="s">
        <v>337</v>
      </c>
      <c r="D111" s="113">
        <v>0.73469387755102045</v>
      </c>
      <c r="E111" s="113">
        <v>0.8666666666666667</v>
      </c>
      <c r="F111" s="113">
        <v>0.87096774193548387</v>
      </c>
      <c r="G111" s="113">
        <v>0.76666666666666672</v>
      </c>
      <c r="H111" s="113">
        <v>0.97297297297297303</v>
      </c>
      <c r="I111" s="113">
        <v>0.8370786516853933</v>
      </c>
      <c r="J111" s="153" t="s">
        <v>228</v>
      </c>
      <c r="K111" s="153">
        <f>ROWS($J$7:J111)</f>
        <v>105</v>
      </c>
      <c r="L111" s="153" t="str">
        <f t="shared" si="2"/>
        <v/>
      </c>
      <c r="M111" s="153" t="str">
        <f>IFERROR(SMALL($L$7:$L$132,ROWS($J$7:J111)),"")</f>
        <v/>
      </c>
    </row>
    <row r="112" spans="1:13" hidden="1">
      <c r="C112" s="153" t="s">
        <v>338</v>
      </c>
      <c r="D112" s="113">
        <v>0.81081081081081086</v>
      </c>
      <c r="E112" s="113">
        <v>0.92592592592592593</v>
      </c>
      <c r="F112" s="113">
        <v>0.79069767441860461</v>
      </c>
      <c r="G112" s="113">
        <v>0.86363636363636365</v>
      </c>
      <c r="H112" s="113">
        <v>0.90697674418604646</v>
      </c>
      <c r="I112" s="113">
        <v>0.85641025641025637</v>
      </c>
      <c r="J112" s="153" t="s">
        <v>228</v>
      </c>
      <c r="K112" s="153">
        <f>ROWS($J$7:J112)</f>
        <v>106</v>
      </c>
      <c r="L112" s="153" t="str">
        <f t="shared" si="2"/>
        <v/>
      </c>
      <c r="M112" s="153" t="str">
        <f>IFERROR(SMALL($L$7:$L$132,ROWS($J$7:J112)),"")</f>
        <v/>
      </c>
    </row>
    <row r="113" spans="1:13" hidden="1">
      <c r="C113" s="153" t="s">
        <v>339</v>
      </c>
      <c r="D113" s="113">
        <v>0.92753623188405798</v>
      </c>
      <c r="E113" s="113">
        <v>0.88571428571428568</v>
      </c>
      <c r="F113" s="113">
        <v>0.92592592592592593</v>
      </c>
      <c r="G113" s="113">
        <v>0.88095238095238093</v>
      </c>
      <c r="H113" s="113">
        <v>0.91666666666666663</v>
      </c>
      <c r="I113" s="113">
        <v>0.90877192982456145</v>
      </c>
      <c r="J113" s="153" t="s">
        <v>228</v>
      </c>
      <c r="K113" s="153">
        <f>ROWS($J$7:J113)</f>
        <v>107</v>
      </c>
      <c r="L113" s="153" t="str">
        <f t="shared" si="2"/>
        <v/>
      </c>
      <c r="M113" s="153" t="str">
        <f>IFERROR(SMALL($L$7:$L$132,ROWS($J$7:J113)),"")</f>
        <v/>
      </c>
    </row>
    <row r="114" spans="1:13" hidden="1">
      <c r="C114" s="231" t="s">
        <v>340</v>
      </c>
      <c r="D114" s="113">
        <v>0.87654320987654322</v>
      </c>
      <c r="E114" s="113">
        <v>0.81967213114754101</v>
      </c>
      <c r="F114" s="113">
        <v>0.82558139534883723</v>
      </c>
      <c r="G114" s="113">
        <v>0.8666666666666667</v>
      </c>
      <c r="H114" s="113">
        <v>0.92592592592592593</v>
      </c>
      <c r="I114" s="113">
        <v>0.84905660377358494</v>
      </c>
      <c r="J114" s="153" t="s">
        <v>228</v>
      </c>
      <c r="K114" s="153">
        <f>ROWS($J$7:J114)</f>
        <v>108</v>
      </c>
      <c r="L114" s="153" t="str">
        <f t="shared" si="2"/>
        <v/>
      </c>
      <c r="M114" s="153" t="str">
        <f>IFERROR(SMALL($L$7:$L$132,ROWS($J$7:J114)),"")</f>
        <v/>
      </c>
    </row>
    <row r="115" spans="1:13" hidden="1">
      <c r="B115" s="153" t="s">
        <v>284</v>
      </c>
      <c r="C115" s="153" t="s">
        <v>335</v>
      </c>
      <c r="D115" s="113">
        <v>0.87576470588235289</v>
      </c>
      <c r="E115" s="113">
        <v>0.88585141903171949</v>
      </c>
      <c r="F115" s="113">
        <v>0.90646999664767014</v>
      </c>
      <c r="G115" s="113">
        <v>0.91929525433361747</v>
      </c>
      <c r="H115" s="113">
        <v>0.92250967117988392</v>
      </c>
      <c r="I115" s="113">
        <v>0.90597785007722897</v>
      </c>
      <c r="J115" s="153" t="s">
        <v>228</v>
      </c>
      <c r="K115" s="153">
        <f>ROWS($J$7:J115)</f>
        <v>109</v>
      </c>
      <c r="L115" s="153" t="str">
        <f t="shared" si="2"/>
        <v/>
      </c>
      <c r="M115" s="153" t="str">
        <f>IFERROR(SMALL($L$7:$L$132,ROWS($J$7:J115)),"")</f>
        <v/>
      </c>
    </row>
    <row r="116" spans="1:13" hidden="1">
      <c r="C116" s="153" t="s">
        <v>336</v>
      </c>
      <c r="D116" s="113">
        <v>0.86715529088410448</v>
      </c>
      <c r="E116" s="113">
        <v>0.88666273816538987</v>
      </c>
      <c r="F116" s="113">
        <v>0.90404871626069783</v>
      </c>
      <c r="G116" s="113">
        <v>0.92077664399092973</v>
      </c>
      <c r="H116" s="113">
        <v>0.9314145744029394</v>
      </c>
      <c r="I116" s="113">
        <v>0.90687210694979448</v>
      </c>
      <c r="J116" s="153" t="s">
        <v>228</v>
      </c>
      <c r="K116" s="153">
        <f>ROWS($J$7:J116)</f>
        <v>110</v>
      </c>
      <c r="L116" s="153" t="str">
        <f t="shared" si="2"/>
        <v/>
      </c>
      <c r="M116" s="153" t="str">
        <f>IFERROR(SMALL($L$7:$L$132,ROWS($J$7:J116)),"")</f>
        <v/>
      </c>
    </row>
    <row r="117" spans="1:13" hidden="1">
      <c r="C117" s="153" t="s">
        <v>337</v>
      </c>
      <c r="D117" s="113">
        <v>0.87416762342135479</v>
      </c>
      <c r="E117" s="113">
        <v>0.89613716988569181</v>
      </c>
      <c r="F117" s="113">
        <v>0.9052526595744681</v>
      </c>
      <c r="G117" s="113">
        <v>0.92329914776830857</v>
      </c>
      <c r="H117" s="113">
        <v>0.93586611287564136</v>
      </c>
      <c r="I117" s="113">
        <v>0.91083921772802712</v>
      </c>
      <c r="J117" s="153" t="s">
        <v>228</v>
      </c>
      <c r="K117" s="153">
        <f>ROWS($J$7:J117)</f>
        <v>111</v>
      </c>
      <c r="L117" s="153" t="str">
        <f t="shared" si="2"/>
        <v/>
      </c>
      <c r="M117" s="153" t="str">
        <f>IFERROR(SMALL($L$7:$L$132,ROWS($J$7:J117)),"")</f>
        <v/>
      </c>
    </row>
    <row r="118" spans="1:13" hidden="1">
      <c r="C118" s="153" t="s">
        <v>338</v>
      </c>
      <c r="D118" s="113">
        <v>0.89114860180263467</v>
      </c>
      <c r="E118" s="113">
        <v>0.8953785644051131</v>
      </c>
      <c r="F118" s="113">
        <v>0.90873753591346962</v>
      </c>
      <c r="G118" s="113">
        <v>0.92826398852223813</v>
      </c>
      <c r="H118" s="113">
        <v>0.93873613121080557</v>
      </c>
      <c r="I118" s="113">
        <v>0.91658262029475879</v>
      </c>
      <c r="J118" s="153" t="s">
        <v>228</v>
      </c>
      <c r="K118" s="153">
        <f>ROWS($J$7:J118)</f>
        <v>112</v>
      </c>
      <c r="L118" s="153" t="str">
        <f t="shared" si="2"/>
        <v/>
      </c>
      <c r="M118" s="153" t="str">
        <f>IFERROR(SMALL($L$7:$L$132,ROWS($J$7:J118)),"")</f>
        <v/>
      </c>
    </row>
    <row r="119" spans="1:13" hidden="1">
      <c r="C119" s="153" t="s">
        <v>339</v>
      </c>
      <c r="D119" s="113">
        <v>0.86142090045435771</v>
      </c>
      <c r="E119" s="113">
        <v>0.8835443037974684</v>
      </c>
      <c r="F119" s="113">
        <v>0.90257783729494478</v>
      </c>
      <c r="G119" s="113">
        <v>0.9136670416197975</v>
      </c>
      <c r="H119" s="113">
        <v>0.93402298850574716</v>
      </c>
      <c r="I119" s="113">
        <v>0.90443707365917769</v>
      </c>
      <c r="J119" s="153" t="s">
        <v>228</v>
      </c>
      <c r="K119" s="153">
        <f>ROWS($J$7:J119)</f>
        <v>113</v>
      </c>
      <c r="L119" s="153" t="str">
        <f t="shared" si="2"/>
        <v/>
      </c>
      <c r="M119" s="153" t="str">
        <f>IFERROR(SMALL($L$7:$L$132,ROWS($J$7:J119)),"")</f>
        <v/>
      </c>
    </row>
    <row r="120" spans="1:13" hidden="1">
      <c r="C120" s="231" t="s">
        <v>340</v>
      </c>
      <c r="D120" s="113">
        <v>0.87053925455987313</v>
      </c>
      <c r="E120" s="113">
        <v>0.88287438702376464</v>
      </c>
      <c r="F120" s="113">
        <v>0.90397135416666663</v>
      </c>
      <c r="G120" s="113">
        <v>0.91161480686695284</v>
      </c>
      <c r="H120" s="113">
        <v>0.93258173618940243</v>
      </c>
      <c r="I120" s="113">
        <v>0.90409257520220532</v>
      </c>
      <c r="J120" s="153" t="s">
        <v>228</v>
      </c>
      <c r="K120" s="153">
        <f>ROWS($J$7:J120)</f>
        <v>114</v>
      </c>
      <c r="L120" s="153" t="str">
        <f t="shared" si="2"/>
        <v/>
      </c>
      <c r="M120" s="153" t="str">
        <f>IFERROR(SMALL($L$7:$L$132,ROWS($J$7:J120)),"")</f>
        <v/>
      </c>
    </row>
    <row r="121" spans="1:13" hidden="1">
      <c r="A121" s="153" t="s">
        <v>309</v>
      </c>
      <c r="B121" s="153" t="s">
        <v>209</v>
      </c>
      <c r="C121" s="153" t="s">
        <v>335</v>
      </c>
      <c r="D121" s="113">
        <v>0.89824561403508774</v>
      </c>
      <c r="E121" s="113">
        <v>0.89448209099709586</v>
      </c>
      <c r="F121" s="113">
        <v>0.91553261379633977</v>
      </c>
      <c r="G121" s="113">
        <v>0.92938371239911954</v>
      </c>
      <c r="H121" s="113">
        <v>0.92940836105887459</v>
      </c>
      <c r="I121" s="113">
        <v>0.91840615802580938</v>
      </c>
      <c r="J121" s="153" t="s">
        <v>228</v>
      </c>
      <c r="K121" s="153">
        <f>ROWS($J$7:J121)</f>
        <v>115</v>
      </c>
      <c r="L121" s="153" t="str">
        <f t="shared" si="2"/>
        <v/>
      </c>
      <c r="M121" s="153" t="str">
        <f>IFERROR(SMALL($L$7:$L$132,ROWS($J$7:J121)),"")</f>
        <v/>
      </c>
    </row>
    <row r="122" spans="1:13" hidden="1">
      <c r="C122" s="153" t="s">
        <v>336</v>
      </c>
      <c r="D122" s="113">
        <v>0.88024948024948024</v>
      </c>
      <c r="E122" s="113">
        <v>0.89971883786316775</v>
      </c>
      <c r="F122" s="113">
        <v>0.91716520938794288</v>
      </c>
      <c r="G122" s="113">
        <v>0.92738853503184715</v>
      </c>
      <c r="H122" s="113">
        <v>0.93762901798879383</v>
      </c>
      <c r="I122" s="113">
        <v>0.91939817302525528</v>
      </c>
      <c r="J122" s="153" t="s">
        <v>228</v>
      </c>
      <c r="K122" s="153">
        <f>ROWS($J$7:J122)</f>
        <v>116</v>
      </c>
      <c r="L122" s="153" t="str">
        <f t="shared" si="2"/>
        <v/>
      </c>
      <c r="M122" s="153" t="str">
        <f>IFERROR(SMALL($L$7:$L$132,ROWS($J$7:J122)),"")</f>
        <v/>
      </c>
    </row>
    <row r="123" spans="1:13" hidden="1">
      <c r="C123" s="153" t="s">
        <v>337</v>
      </c>
      <c r="D123" s="113">
        <v>0.8889856334349151</v>
      </c>
      <c r="E123" s="113">
        <v>0.90548204158790169</v>
      </c>
      <c r="F123" s="113">
        <v>0.91322505800464038</v>
      </c>
      <c r="G123" s="113">
        <v>0.93155473781048759</v>
      </c>
      <c r="H123" s="113">
        <v>0.94169611307420498</v>
      </c>
      <c r="I123" s="113">
        <v>0.92245082523174315</v>
      </c>
      <c r="J123" s="153" t="s">
        <v>228</v>
      </c>
      <c r="K123" s="153">
        <f>ROWS($J$7:J123)</f>
        <v>117</v>
      </c>
      <c r="L123" s="153" t="str">
        <f t="shared" si="2"/>
        <v/>
      </c>
      <c r="M123" s="153" t="str">
        <f>IFERROR(SMALL($L$7:$L$132,ROWS($J$7:J123)),"")</f>
        <v/>
      </c>
    </row>
    <row r="124" spans="1:13" hidden="1">
      <c r="C124" s="153" t="s">
        <v>338</v>
      </c>
      <c r="D124" s="113">
        <v>0.90410958904109584</v>
      </c>
      <c r="E124" s="113">
        <v>0.90634627233518172</v>
      </c>
      <c r="F124" s="113">
        <v>0.91985981308411213</v>
      </c>
      <c r="G124" s="113">
        <v>0.93445287107258934</v>
      </c>
      <c r="H124" s="113">
        <v>0.94065838868033502</v>
      </c>
      <c r="I124" s="113">
        <v>0.926444365192582</v>
      </c>
      <c r="J124" s="153" t="s">
        <v>228</v>
      </c>
      <c r="K124" s="153">
        <f>ROWS($J$7:J124)</f>
        <v>118</v>
      </c>
      <c r="L124" s="153" t="str">
        <f t="shared" si="2"/>
        <v/>
      </c>
      <c r="M124" s="153" t="str">
        <f>IFERROR(SMALL($L$7:$L$132,ROWS($J$7:J124)),"")</f>
        <v/>
      </c>
    </row>
    <row r="125" spans="1:13" hidden="1">
      <c r="C125" s="153" t="s">
        <v>339</v>
      </c>
      <c r="D125" s="113">
        <v>0.87727448703058464</v>
      </c>
      <c r="E125" s="113">
        <v>0.89609993906154783</v>
      </c>
      <c r="F125" s="113">
        <v>0.91364503816793896</v>
      </c>
      <c r="G125" s="113">
        <v>0.92221010541621229</v>
      </c>
      <c r="H125" s="113">
        <v>0.94337785197551471</v>
      </c>
      <c r="I125" s="113">
        <v>0.91857773118420483</v>
      </c>
      <c r="J125" s="153" t="s">
        <v>228</v>
      </c>
      <c r="K125" s="153">
        <f>ROWS($J$7:J125)</f>
        <v>119</v>
      </c>
      <c r="L125" s="153" t="str">
        <f t="shared" si="2"/>
        <v/>
      </c>
      <c r="M125" s="153" t="str">
        <f>IFERROR(SMALL($L$7:$L$132,ROWS($J$7:J125)),"")</f>
        <v/>
      </c>
    </row>
    <row r="126" spans="1:13" hidden="1">
      <c r="C126" s="231" t="s">
        <v>340</v>
      </c>
      <c r="D126" s="113">
        <v>0.86426819296811119</v>
      </c>
      <c r="E126" s="113">
        <v>0.86787204450625866</v>
      </c>
      <c r="F126" s="113">
        <v>0.8850916295195641</v>
      </c>
      <c r="G126" s="113">
        <v>0.87216828478964403</v>
      </c>
      <c r="H126" s="113">
        <v>0.91174751607247229</v>
      </c>
      <c r="I126" s="113">
        <v>0.87772030838294135</v>
      </c>
      <c r="J126" s="153" t="s">
        <v>228</v>
      </c>
      <c r="K126" s="153">
        <f>ROWS($J$7:J126)</f>
        <v>120</v>
      </c>
      <c r="L126" s="153" t="str">
        <f t="shared" si="2"/>
        <v/>
      </c>
      <c r="M126" s="153" t="str">
        <f>IFERROR(SMALL($L$7:$L$132,ROWS($J$7:J126)),"")</f>
        <v/>
      </c>
    </row>
    <row r="127" spans="1:13" hidden="1">
      <c r="B127" s="153" t="s">
        <v>310</v>
      </c>
      <c r="C127" s="153" t="s">
        <v>335</v>
      </c>
      <c r="D127" s="113">
        <v>0.85012531328320806</v>
      </c>
      <c r="E127" s="113">
        <v>0.86994219653179194</v>
      </c>
      <c r="F127" s="113">
        <v>0.88106235565819857</v>
      </c>
      <c r="G127" s="113">
        <v>0.88351920693928132</v>
      </c>
      <c r="H127" s="113">
        <v>0.88587731811697579</v>
      </c>
      <c r="I127" s="113">
        <v>0.87220785328003758</v>
      </c>
      <c r="J127" s="153" t="s">
        <v>228</v>
      </c>
      <c r="K127" s="153">
        <f>ROWS($J$7:J127)</f>
        <v>121</v>
      </c>
      <c r="L127" s="153" t="str">
        <f t="shared" si="2"/>
        <v/>
      </c>
      <c r="M127" s="153" t="str">
        <f>IFERROR(SMALL($L$7:$L$132,ROWS($J$7:J127)),"")</f>
        <v/>
      </c>
    </row>
    <row r="128" spans="1:13" hidden="1">
      <c r="C128" s="153" t="s">
        <v>336</v>
      </c>
      <c r="D128" s="113">
        <v>0.85089463220675943</v>
      </c>
      <c r="E128" s="113">
        <v>0.86285714285714288</v>
      </c>
      <c r="F128" s="113">
        <v>0.87217194570135748</v>
      </c>
      <c r="G128" s="113">
        <v>0.89737171464330412</v>
      </c>
      <c r="H128" s="113">
        <v>0.89808917197452232</v>
      </c>
      <c r="I128" s="113">
        <v>0.87351462522851919</v>
      </c>
      <c r="J128" s="153" t="s">
        <v>228</v>
      </c>
      <c r="K128" s="153">
        <f>ROWS($J$7:J128)</f>
        <v>122</v>
      </c>
      <c r="L128" s="153" t="str">
        <f t="shared" si="2"/>
        <v/>
      </c>
      <c r="M128" s="153" t="str">
        <f>IFERROR(SMALL($L$7:$L$132,ROWS($J$7:J128)),"")</f>
        <v/>
      </c>
    </row>
    <row r="129" spans="3:13" hidden="1">
      <c r="C129" s="153" t="s">
        <v>337</v>
      </c>
      <c r="D129" s="113">
        <v>0.85476981490270532</v>
      </c>
      <c r="E129" s="113">
        <v>0.88031088082901554</v>
      </c>
      <c r="F129" s="113">
        <v>0.88485895221646516</v>
      </c>
      <c r="G129" s="113">
        <v>0.89064558629776025</v>
      </c>
      <c r="H129" s="113">
        <v>0.90915443745632429</v>
      </c>
      <c r="I129" s="113">
        <v>0.8801455537866727</v>
      </c>
      <c r="J129" s="153" t="s">
        <v>228</v>
      </c>
      <c r="K129" s="153">
        <f>ROWS($J$7:J129)</f>
        <v>123</v>
      </c>
      <c r="L129" s="153" t="str">
        <f t="shared" si="2"/>
        <v/>
      </c>
      <c r="M129" s="153" t="str">
        <f>IFERROR(SMALL($L$7:$L$132,ROWS($J$7:J129)),"")</f>
        <v/>
      </c>
    </row>
    <row r="130" spans="3:13" hidden="1">
      <c r="C130" s="153" t="s">
        <v>338</v>
      </c>
      <c r="D130" s="113">
        <v>0.87475345167652863</v>
      </c>
      <c r="E130" s="113">
        <v>0.87674169346195074</v>
      </c>
      <c r="F130" s="113">
        <v>0.87738095238095237</v>
      </c>
      <c r="G130" s="113">
        <v>0.90311653116531165</v>
      </c>
      <c r="H130" s="113">
        <v>0.92831795599716116</v>
      </c>
      <c r="I130" s="113">
        <v>0.88917647058823535</v>
      </c>
      <c r="J130" s="153" t="s">
        <v>228</v>
      </c>
      <c r="K130" s="153">
        <f>ROWS($J$7:J130)</f>
        <v>124</v>
      </c>
      <c r="L130" s="153" t="str">
        <f t="shared" si="2"/>
        <v/>
      </c>
      <c r="M130" s="153" t="str">
        <f>IFERROR(SMALL($L$7:$L$132,ROWS($J$7:J130)),"")</f>
        <v/>
      </c>
    </row>
    <row r="131" spans="3:13" hidden="1">
      <c r="C131" s="153" t="s">
        <v>339</v>
      </c>
      <c r="D131" s="113">
        <v>0.84579037800687284</v>
      </c>
      <c r="E131" s="113">
        <v>0.86219448777951113</v>
      </c>
      <c r="F131" s="113">
        <v>0.87799564270152508</v>
      </c>
      <c r="G131" s="113">
        <v>0.88438256658595638</v>
      </c>
      <c r="H131" s="113">
        <v>0.89038461538461533</v>
      </c>
      <c r="I131" s="113">
        <v>0.86994652406417117</v>
      </c>
      <c r="J131" s="153" t="s">
        <v>228</v>
      </c>
      <c r="K131" s="153">
        <f>ROWS($J$7:J131)</f>
        <v>125</v>
      </c>
      <c r="L131" s="153" t="str">
        <f t="shared" si="2"/>
        <v/>
      </c>
      <c r="M131" s="153" t="str">
        <f>IFERROR(SMALL($L$7:$L$132,ROWS($J$7:J131)),"")</f>
        <v/>
      </c>
    </row>
    <row r="132" spans="3:13" hidden="1">
      <c r="C132" s="231" t="s">
        <v>340</v>
      </c>
      <c r="D132" s="113">
        <v>0.8764464352370287</v>
      </c>
      <c r="E132" s="113">
        <v>0.89176543980037426</v>
      </c>
      <c r="F132" s="113">
        <v>0.91142246497269053</v>
      </c>
      <c r="G132" s="113">
        <v>0.92390347014268104</v>
      </c>
      <c r="H132" s="113">
        <v>0.93747400526826563</v>
      </c>
      <c r="I132" s="113">
        <v>0.91489085800734815</v>
      </c>
      <c r="J132" s="153" t="s">
        <v>228</v>
      </c>
      <c r="K132" s="153">
        <f>ROWS($J$7:J132)</f>
        <v>126</v>
      </c>
      <c r="L132" s="153" t="str">
        <f t="shared" si="2"/>
        <v/>
      </c>
      <c r="M132" s="153" t="str">
        <f>IFERROR(SMALL($L$7:$L$132,ROWS($J$7:J132)),"")</f>
        <v/>
      </c>
    </row>
  </sheetData>
  <sheetProtection algorithmName="SHA-512" hashValue="/xPSHjua8YF/kq9q8Np9x/0VlUHNfuM5AQiK4Zixm36JewWMJj9G7+BDAvUq/2i+u4MqtdvkCrB9r+qNz/McSg==" saltValue="GuvJLDslqaeAhnuHxeztSw==" spinCount="100000" sheet="1" objects="1" scenarios="1"/>
  <mergeCells count="2">
    <mergeCell ref="O4:Q4"/>
    <mergeCell ref="O6:P6"/>
  </mergeCells>
  <dataValidations count="1">
    <dataValidation type="list" allowBlank="1" showInputMessage="1" showErrorMessage="1" sqref="R4" xr:uid="{00000000-0002-0000-0800-000000000000}">
      <formula1>$A$2:$A$3</formula1>
    </dataValidation>
  </dataValidation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B050"/>
  </sheetPr>
  <dimension ref="A1:CG182"/>
  <sheetViews>
    <sheetView topLeftCell="Q1" zoomScaleNormal="100" workbookViewId="0">
      <selection activeCell="Q61" sqref="A61:XFD1048576"/>
    </sheetView>
  </sheetViews>
  <sheetFormatPr defaultColWidth="0" defaultRowHeight="14.45" zeroHeight="1"/>
  <cols>
    <col min="1" max="1" width="10.28515625" style="153" hidden="1" customWidth="1"/>
    <col min="2" max="16" width="9.28515625" style="153" hidden="1" customWidth="1"/>
    <col min="17" max="17" width="9.28515625" style="153" customWidth="1"/>
    <col min="18" max="18" width="56.28515625" style="153" bestFit="1" customWidth="1"/>
    <col min="19" max="26" width="9.28515625" style="153" customWidth="1"/>
    <col min="27" max="75" width="9.28515625" style="153" hidden="1" customWidth="1"/>
    <col min="76" max="76" width="9.28515625" style="153" customWidth="1"/>
    <col min="77" max="77" width="57.5703125" style="153" customWidth="1"/>
    <col min="78" max="85" width="9.28515625" style="153" customWidth="1"/>
    <col min="86" max="16384" width="9.28515625" style="153" hidden="1"/>
  </cols>
  <sheetData>
    <row r="1" spans="1:84">
      <c r="R1" s="220" t="s">
        <v>343</v>
      </c>
    </row>
    <row r="2" spans="1:84">
      <c r="R2" s="221"/>
    </row>
    <row r="3" spans="1:84" ht="43.5" customHeight="1">
      <c r="R3" s="765" t="s">
        <v>344</v>
      </c>
      <c r="S3" s="766"/>
      <c r="T3" s="766"/>
      <c r="U3" s="766"/>
      <c r="V3" s="766"/>
      <c r="W3" s="766"/>
      <c r="X3" s="766"/>
      <c r="Y3" s="312"/>
    </row>
    <row r="4" spans="1:84">
      <c r="R4" s="217" t="s">
        <v>345</v>
      </c>
      <c r="S4" s="222" t="s">
        <v>346</v>
      </c>
    </row>
    <row r="5" spans="1:84"/>
    <row r="6" spans="1:84" ht="15.75" customHeight="1" thickBot="1"/>
    <row r="7" spans="1:84" s="271" customFormat="1">
      <c r="D7" s="272" t="s">
        <v>89</v>
      </c>
      <c r="E7" s="272" t="s">
        <v>90</v>
      </c>
      <c r="F7" s="272" t="s">
        <v>91</v>
      </c>
      <c r="G7" s="272" t="s">
        <v>92</v>
      </c>
      <c r="H7" s="272" t="s">
        <v>93</v>
      </c>
      <c r="I7" s="272" t="s">
        <v>94</v>
      </c>
      <c r="J7" s="272" t="s">
        <v>95</v>
      </c>
      <c r="K7" s="272" t="s">
        <v>224</v>
      </c>
      <c r="L7" s="272" t="s">
        <v>225</v>
      </c>
      <c r="M7" s="272" t="s">
        <v>226</v>
      </c>
      <c r="N7" s="272" t="s">
        <v>227</v>
      </c>
      <c r="R7" s="248"/>
      <c r="S7" s="249" t="s">
        <v>89</v>
      </c>
      <c r="T7" s="249" t="s">
        <v>90</v>
      </c>
      <c r="U7" s="249" t="s">
        <v>91</v>
      </c>
      <c r="V7" s="249" t="s">
        <v>92</v>
      </c>
      <c r="W7" s="249" t="s">
        <v>93</v>
      </c>
      <c r="X7" s="249" t="s">
        <v>94</v>
      </c>
      <c r="Y7" s="490" t="s">
        <v>95</v>
      </c>
      <c r="AB7" s="273" t="s">
        <v>89</v>
      </c>
      <c r="AC7" s="273" t="s">
        <v>90</v>
      </c>
      <c r="AD7" s="273" t="s">
        <v>91</v>
      </c>
      <c r="AE7" s="273" t="s">
        <v>92</v>
      </c>
      <c r="AF7" s="273" t="s">
        <v>93</v>
      </c>
      <c r="AG7" s="273" t="s">
        <v>94</v>
      </c>
      <c r="AH7" s="273" t="s">
        <v>95</v>
      </c>
      <c r="AI7" s="273" t="s">
        <v>224</v>
      </c>
      <c r="AJ7" s="272" t="s">
        <v>225</v>
      </c>
      <c r="AK7" s="272" t="s">
        <v>226</v>
      </c>
      <c r="AL7" s="272" t="s">
        <v>227</v>
      </c>
      <c r="AM7" s="272"/>
      <c r="AN7" s="272"/>
      <c r="AO7" s="272"/>
      <c r="AP7" s="272"/>
      <c r="AQ7" s="272"/>
      <c r="AR7" s="272"/>
      <c r="AS7" s="272"/>
      <c r="AT7" s="272"/>
      <c r="AU7" s="272"/>
      <c r="AV7" s="272"/>
      <c r="AW7" s="272"/>
      <c r="AX7" s="272"/>
      <c r="AY7" s="272"/>
      <c r="AZ7" s="272"/>
      <c r="BA7" s="272"/>
      <c r="BB7" s="272"/>
      <c r="BC7" s="272"/>
      <c r="BD7" s="272"/>
      <c r="BE7" s="272"/>
      <c r="BF7" s="272"/>
      <c r="BG7" s="272"/>
      <c r="BH7" s="272"/>
      <c r="BI7" s="272"/>
      <c r="BJ7" s="272"/>
      <c r="BK7" s="272"/>
      <c r="BL7" s="272"/>
      <c r="BM7" s="272"/>
      <c r="BN7" s="272"/>
      <c r="BO7" s="272"/>
      <c r="BP7" s="272"/>
      <c r="BQ7" s="272"/>
      <c r="BR7" s="272"/>
      <c r="BS7" s="272"/>
      <c r="BT7" s="272"/>
      <c r="BU7" s="272"/>
      <c r="BV7" s="272"/>
      <c r="BY7" s="250"/>
      <c r="BZ7" s="251" t="s">
        <v>89</v>
      </c>
      <c r="CA7" s="251" t="s">
        <v>90</v>
      </c>
      <c r="CB7" s="251" t="s">
        <v>91</v>
      </c>
      <c r="CC7" s="251" t="s">
        <v>92</v>
      </c>
      <c r="CD7" s="251" t="s">
        <v>93</v>
      </c>
      <c r="CE7" s="668" t="s">
        <v>94</v>
      </c>
      <c r="CF7" s="669" t="s">
        <v>95</v>
      </c>
    </row>
    <row r="8" spans="1:84">
      <c r="A8" s="153" t="s">
        <v>347</v>
      </c>
      <c r="C8" s="166" t="s">
        <v>229</v>
      </c>
      <c r="D8" s="113"/>
      <c r="E8" s="113"/>
      <c r="F8" s="113"/>
      <c r="G8" s="113"/>
      <c r="H8" s="113"/>
      <c r="K8" s="153" t="s">
        <v>346</v>
      </c>
      <c r="L8" s="153">
        <f>ROWS($K$8:K8)</f>
        <v>1</v>
      </c>
      <c r="M8" s="153">
        <f t="shared" ref="M8" si="0">IF($S$4=K8,L8,"")</f>
        <v>1</v>
      </c>
      <c r="N8" s="153">
        <f>IFERROR(SMALL($M$8:$M$179,ROWS($M$8:M8)),"")</f>
        <v>1</v>
      </c>
      <c r="R8" s="253" t="str">
        <f>IFERROR(INDEX($C$8:$I$175,$N8,COLUMNS($Q$8:Q8)),"")</f>
        <v>Deprivation Quintile</v>
      </c>
      <c r="S8" s="99"/>
      <c r="T8" s="99"/>
      <c r="U8" s="99"/>
      <c r="V8" s="99"/>
      <c r="W8" s="99"/>
      <c r="X8" s="99"/>
      <c r="Y8" s="100"/>
      <c r="AA8" s="166" t="s">
        <v>211</v>
      </c>
      <c r="AB8" s="153">
        <v>21680</v>
      </c>
      <c r="AC8" s="153">
        <v>21935</v>
      </c>
      <c r="AD8" s="153">
        <v>22185</v>
      </c>
      <c r="AE8" s="153">
        <v>22285</v>
      </c>
      <c r="AF8" s="153">
        <v>22105</v>
      </c>
      <c r="AG8" s="153">
        <v>21420</v>
      </c>
      <c r="AH8" s="153">
        <v>21140</v>
      </c>
      <c r="AI8" s="153" t="s">
        <v>346</v>
      </c>
      <c r="AJ8" s="153">
        <f>ROWS($AI$8:AI8)</f>
        <v>1</v>
      </c>
      <c r="AK8" s="153">
        <f t="shared" ref="AK8" si="1">IF($S$4=AI8,AJ8,"")</f>
        <v>1</v>
      </c>
      <c r="AL8" s="153">
        <f>IFERROR(SMALL($AK$8:$AK$179,ROWS($AK$8:AK8)),"")</f>
        <v>1</v>
      </c>
      <c r="BY8" s="254" t="s">
        <v>211</v>
      </c>
      <c r="BZ8" s="255">
        <f>IFERROR(INDEX($AA$8:$AG$179,$AL8,COLUMNS($BX$8:BY8)),"")</f>
        <v>21680</v>
      </c>
      <c r="CA8" s="255">
        <f>IFERROR(INDEX($AA$8:$AG$179,$AL8,COLUMNS($BX$8:BZ8)),"")</f>
        <v>21935</v>
      </c>
      <c r="CB8" s="255">
        <f>IFERROR(INDEX($AA$8:$AG$179,$AL8,COLUMNS($BX$8:CA8)),"")</f>
        <v>22185</v>
      </c>
      <c r="CC8" s="255">
        <f>IFERROR(INDEX($AA$8:$AG$179,$AL8,COLUMNS($BX$8:CB8)),"")</f>
        <v>22285</v>
      </c>
      <c r="CD8" s="255">
        <f>IFERROR(INDEX($AA$8:$AG$179,$AL8,COLUMNS($BX$8:CC8)),"")</f>
        <v>22105</v>
      </c>
      <c r="CE8" s="255">
        <f>IFERROR(INDEX($AA$8:$AG$179,$AL8,COLUMNS($BX$8:CD8)),"")</f>
        <v>21420</v>
      </c>
      <c r="CF8" s="136">
        <f>IFERROR(INDEX($AA$8:$AH$179,$AL8,COLUMNS($BX$8:CE8)),"")</f>
        <v>21140</v>
      </c>
    </row>
    <row r="9" spans="1:84">
      <c r="A9" s="153" t="s">
        <v>346</v>
      </c>
      <c r="C9" s="225" t="s">
        <v>230</v>
      </c>
      <c r="D9" s="113">
        <v>0.26644416631900986</v>
      </c>
      <c r="E9" s="113">
        <v>0.27412210603223891</v>
      </c>
      <c r="F9" s="113">
        <v>0.27748691099476441</v>
      </c>
      <c r="G9" s="113">
        <v>0.28220582943504857</v>
      </c>
      <c r="H9" s="113">
        <v>0.28072638347975726</v>
      </c>
      <c r="I9" s="114">
        <v>0.29240612740519334</v>
      </c>
      <c r="J9" s="114">
        <v>0.2933093252463988</v>
      </c>
      <c r="K9" s="153" t="s">
        <v>346</v>
      </c>
      <c r="L9" s="153">
        <f>ROWS($K$8:K9)</f>
        <v>2</v>
      </c>
      <c r="M9" s="153">
        <f t="shared" ref="M9:M72" si="2">IF($S$4=K9,L9,"")</f>
        <v>2</v>
      </c>
      <c r="N9" s="153">
        <f>IFERROR(SMALL($M$8:$M$179,ROWS($M$8:M9)),"")</f>
        <v>2</v>
      </c>
      <c r="R9" s="256" t="str">
        <f>IFERROR(INDEX($C$8:$I$175,$N9,COLUMNS($Q$8:Q9)),"")</f>
        <v>SIMD0-20</v>
      </c>
      <c r="S9" s="101">
        <f>IFERROR(INDEX($C$8:$I$175,$N9,COLUMNS($Q$8:R9)),"")</f>
        <v>0.26644416631900986</v>
      </c>
      <c r="T9" s="101">
        <f>IFERROR(INDEX($C$8:$I$175,$N9,COLUMNS($Q$8:S9)),"")</f>
        <v>0.27412210603223891</v>
      </c>
      <c r="U9" s="101">
        <f>IFERROR(INDEX($C$8:$I$175,$N9,COLUMNS($Q$8:T9)),"")</f>
        <v>0.27748691099476441</v>
      </c>
      <c r="V9" s="101">
        <f>IFERROR(INDEX($C$8:$I$175,$N9,COLUMNS($Q$8:U9)),"")</f>
        <v>0.28220582943504857</v>
      </c>
      <c r="W9" s="101">
        <f>IFERROR(INDEX($C$8:$I$175,$N9,COLUMNS($Q$8:V9)),"")</f>
        <v>0.28072638347975726</v>
      </c>
      <c r="X9" s="101">
        <f>IFERROR(INDEX($C$8:$I$175,$N9,COLUMNS($Q$8:W9)),"")</f>
        <v>0.29240612740519334</v>
      </c>
      <c r="Y9" s="102">
        <f>IFERROR(INDEX($C$8:$J$175,$N9,COLUMNS($Q$8:X9)),"")</f>
        <v>0.2933093252463988</v>
      </c>
      <c r="AA9" s="166" t="s">
        <v>229</v>
      </c>
      <c r="AI9" s="153" t="s">
        <v>346</v>
      </c>
      <c r="AJ9" s="153">
        <f>ROWS($AI$8:AI9)</f>
        <v>2</v>
      </c>
      <c r="AK9" s="153">
        <f t="shared" ref="AK9:AK72" si="3">IF($S$4=AI9,AJ9,"")</f>
        <v>2</v>
      </c>
      <c r="AL9" s="153">
        <f>IFERROR(SMALL($AK$8:$AK$179,ROWS($AK$8:AK9)),"")</f>
        <v>2</v>
      </c>
      <c r="BY9" s="257" t="s">
        <v>229</v>
      </c>
      <c r="BZ9" s="135"/>
      <c r="CA9" s="135"/>
      <c r="CB9" s="135"/>
      <c r="CC9" s="135"/>
      <c r="CD9" s="135"/>
      <c r="CE9" s="139"/>
      <c r="CF9" s="136">
        <f>IFERROR(INDEX($AA$8:$AH$179,$AL9,COLUMNS($BX$8:CE9)),"")</f>
        <v>0</v>
      </c>
    </row>
    <row r="10" spans="1:84">
      <c r="A10" s="153" t="s">
        <v>348</v>
      </c>
      <c r="C10" s="225" t="s">
        <v>231</v>
      </c>
      <c r="D10" s="113">
        <v>0.22259305613498354</v>
      </c>
      <c r="E10" s="113">
        <v>0.22562674094707522</v>
      </c>
      <c r="F10" s="113">
        <v>0.22188120599386171</v>
      </c>
      <c r="G10" s="113">
        <v>0.21936847786973732</v>
      </c>
      <c r="H10" s="113">
        <v>0.21863961597681369</v>
      </c>
      <c r="I10" s="114">
        <v>0.21628059032318325</v>
      </c>
      <c r="J10" s="114">
        <v>0.21943707354056102</v>
      </c>
      <c r="K10" s="153" t="s">
        <v>346</v>
      </c>
      <c r="L10" s="153">
        <f>ROWS($K$8:K10)</f>
        <v>3</v>
      </c>
      <c r="M10" s="153">
        <f t="shared" si="2"/>
        <v>3</v>
      </c>
      <c r="N10" s="153">
        <f>IFERROR(SMALL($M$8:$M$179,ROWS($M$8:M10)),"")</f>
        <v>3</v>
      </c>
      <c r="R10" s="256" t="str">
        <f>IFERROR(INDEX($C$8:$I$175,$N10,COLUMNS($Q$8:Q10)),"")</f>
        <v>SIMD20-40</v>
      </c>
      <c r="S10" s="101">
        <f>IFERROR(INDEX($C$8:$I$175,$N10,COLUMNS($Q$8:R10)),"")</f>
        <v>0.22259305613498354</v>
      </c>
      <c r="T10" s="101">
        <f>IFERROR(INDEX($C$8:$I$175,$N10,COLUMNS($Q$8:S10)),"")</f>
        <v>0.22562674094707522</v>
      </c>
      <c r="U10" s="101">
        <f>IFERROR(INDEX($C$8:$I$175,$N10,COLUMNS($Q$8:T10)),"")</f>
        <v>0.22188120599386171</v>
      </c>
      <c r="V10" s="101">
        <f>IFERROR(INDEX($C$8:$I$175,$N10,COLUMNS($Q$8:U10)),"")</f>
        <v>0.21936847786973732</v>
      </c>
      <c r="W10" s="101">
        <f>IFERROR(INDEX($C$8:$I$175,$N10,COLUMNS($Q$8:V10)),"")</f>
        <v>0.21863961597681369</v>
      </c>
      <c r="X10" s="101">
        <f>IFERROR(INDEX($C$8:$I$175,$N10,COLUMNS($Q$8:W10)),"")</f>
        <v>0.21628059032318325</v>
      </c>
      <c r="Y10" s="102">
        <f>IFERROR(INDEX($C$8:$J$175,$N10,COLUMNS($Q$8:X10)),"")</f>
        <v>0.21943707354056102</v>
      </c>
      <c r="AA10" s="225" t="s">
        <v>230</v>
      </c>
      <c r="AB10" s="153">
        <v>5750</v>
      </c>
      <c r="AC10" s="153">
        <v>6005</v>
      </c>
      <c r="AD10" s="153">
        <v>6150</v>
      </c>
      <c r="AE10" s="153">
        <v>6275</v>
      </c>
      <c r="AF10" s="153">
        <v>6200</v>
      </c>
      <c r="AG10" s="153">
        <v>6260</v>
      </c>
      <c r="AH10" s="153">
        <v>6190</v>
      </c>
      <c r="AI10" s="153" t="s">
        <v>346</v>
      </c>
      <c r="AJ10" s="153">
        <f>ROWS($AI$8:AI10)</f>
        <v>3</v>
      </c>
      <c r="AK10" s="153">
        <f t="shared" si="3"/>
        <v>3</v>
      </c>
      <c r="AL10" s="153">
        <f>IFERROR(SMALL($AK$8:$AK$179,ROWS($AK$8:AK10)),"")</f>
        <v>3</v>
      </c>
      <c r="BY10" s="258" t="s">
        <v>230</v>
      </c>
      <c r="BZ10" s="139">
        <f>IFERROR(INDEX($AA$8:$AG$179,$AL10,COLUMNS($BX$8:BY10)),"")</f>
        <v>5750</v>
      </c>
      <c r="CA10" s="139">
        <f>IFERROR(INDEX($AA$8:$AG$179,$AL10,COLUMNS($BX$8:BZ10)),"")</f>
        <v>6005</v>
      </c>
      <c r="CB10" s="139">
        <f>IFERROR(INDEX($AA$8:$AG$179,$AL10,COLUMNS($BX$8:CA10)),"")</f>
        <v>6150</v>
      </c>
      <c r="CC10" s="139">
        <f>IFERROR(INDEX($AA$8:$AG$179,$AL10,COLUMNS($BX$8:CB10)),"")</f>
        <v>6275</v>
      </c>
      <c r="CD10" s="139">
        <f>IFERROR(INDEX($AA$8:$AG$179,$AL10,COLUMNS($BX$8:CC10)),"")</f>
        <v>6200</v>
      </c>
      <c r="CE10" s="139">
        <f>IFERROR(INDEX($AA$8:$AG$179,$AL10,COLUMNS($BX$8:CD10)),"")</f>
        <v>6260</v>
      </c>
      <c r="CF10" s="140">
        <f>IFERROR(INDEX($AA$8:$AH$179,$AL10,COLUMNS($BX$8:CE10)),"")</f>
        <v>6190</v>
      </c>
    </row>
    <row r="11" spans="1:84">
      <c r="A11" s="153" t="s">
        <v>349</v>
      </c>
      <c r="C11" s="225" t="s">
        <v>232</v>
      </c>
      <c r="D11" s="113">
        <v>0.18639039540165947</v>
      </c>
      <c r="E11" s="113">
        <v>0.18530526508059728</v>
      </c>
      <c r="F11" s="113">
        <v>0.180853944755371</v>
      </c>
      <c r="G11" s="113">
        <v>0.18091039942425333</v>
      </c>
      <c r="H11" s="113">
        <v>0.18336201431029797</v>
      </c>
      <c r="I11" s="114">
        <v>0.18260788342985243</v>
      </c>
      <c r="J11" s="114">
        <v>0.17802312357846853</v>
      </c>
      <c r="K11" s="153" t="s">
        <v>346</v>
      </c>
      <c r="L11" s="153">
        <f>ROWS($K$8:K11)</f>
        <v>4</v>
      </c>
      <c r="M11" s="153">
        <f t="shared" si="2"/>
        <v>4</v>
      </c>
      <c r="N11" s="153">
        <f>IFERROR(SMALL($M$8:$M$179,ROWS($M$8:M11)),"")</f>
        <v>4</v>
      </c>
      <c r="R11" s="256" t="str">
        <f>IFERROR(INDEX($C$8:$I$175,$N11,COLUMNS($Q$8:Q11)),"")</f>
        <v>SIMD40-60</v>
      </c>
      <c r="S11" s="101">
        <f>IFERROR(INDEX($C$8:$I$175,$N11,COLUMNS($Q$8:R11)),"")</f>
        <v>0.18639039540165947</v>
      </c>
      <c r="T11" s="101">
        <f>IFERROR(INDEX($C$8:$I$175,$N11,COLUMNS($Q$8:S11)),"")</f>
        <v>0.18530526508059728</v>
      </c>
      <c r="U11" s="101">
        <f>IFERROR(INDEX($C$8:$I$175,$N11,COLUMNS($Q$8:T11)),"")</f>
        <v>0.180853944755371</v>
      </c>
      <c r="V11" s="101">
        <f>IFERROR(INDEX($C$8:$I$175,$N11,COLUMNS($Q$8:U11)),"")</f>
        <v>0.18091039942425333</v>
      </c>
      <c r="W11" s="101">
        <f>IFERROR(INDEX($C$8:$I$175,$N11,COLUMNS($Q$8:V11)),"")</f>
        <v>0.18336201431029797</v>
      </c>
      <c r="X11" s="101">
        <f>IFERROR(INDEX($C$8:$I$175,$N11,COLUMNS($Q$8:W11)),"")</f>
        <v>0.18260788342985243</v>
      </c>
      <c r="Y11" s="102">
        <f>IFERROR(INDEX($C$8:$J$175,$N11,COLUMNS($Q$8:X11)),"")</f>
        <v>0.17802312357846853</v>
      </c>
      <c r="AA11" s="225" t="s">
        <v>231</v>
      </c>
      <c r="AB11" s="153">
        <v>4800</v>
      </c>
      <c r="AC11" s="153">
        <v>4940</v>
      </c>
      <c r="AD11" s="153">
        <v>4915</v>
      </c>
      <c r="AE11" s="153">
        <v>4875</v>
      </c>
      <c r="AF11" s="153">
        <v>4830</v>
      </c>
      <c r="AG11" s="153">
        <v>4630</v>
      </c>
      <c r="AH11" s="153">
        <v>4630</v>
      </c>
      <c r="AI11" s="153" t="s">
        <v>346</v>
      </c>
      <c r="AJ11" s="153">
        <f>ROWS($AI$8:AI11)</f>
        <v>4</v>
      </c>
      <c r="AK11" s="153">
        <f t="shared" si="3"/>
        <v>4</v>
      </c>
      <c r="AL11" s="153">
        <f>IFERROR(SMALL($AK$8:$AK$179,ROWS($AK$8:AK11)),"")</f>
        <v>4</v>
      </c>
      <c r="BY11" s="258" t="s">
        <v>231</v>
      </c>
      <c r="BZ11" s="139">
        <f>IFERROR(INDEX($AA$8:$AG$179,$AL11,COLUMNS($BX$8:BY11)),"")</f>
        <v>4800</v>
      </c>
      <c r="CA11" s="139">
        <f>IFERROR(INDEX($AA$8:$AG$179,$AL11,COLUMNS($BX$8:BZ11)),"")</f>
        <v>4940</v>
      </c>
      <c r="CB11" s="139">
        <f>IFERROR(INDEX($AA$8:$AG$179,$AL11,COLUMNS($BX$8:CA11)),"")</f>
        <v>4915</v>
      </c>
      <c r="CC11" s="139">
        <f>IFERROR(INDEX($AA$8:$AG$179,$AL11,COLUMNS($BX$8:CB11)),"")</f>
        <v>4875</v>
      </c>
      <c r="CD11" s="139">
        <f>IFERROR(INDEX($AA$8:$AG$179,$AL11,COLUMNS($BX$8:CC11)),"")</f>
        <v>4830</v>
      </c>
      <c r="CE11" s="139">
        <f>IFERROR(INDEX($AA$8:$AG$179,$AL11,COLUMNS($BX$8:CD11)),"")</f>
        <v>4630</v>
      </c>
      <c r="CF11" s="140">
        <f>IFERROR(INDEX($AA$8:$AH$179,$AL11,COLUMNS($BX$8:CE11)),"")</f>
        <v>4630</v>
      </c>
    </row>
    <row r="12" spans="1:84">
      <c r="A12" s="153" t="s">
        <v>350</v>
      </c>
      <c r="C12" s="225" t="s">
        <v>233</v>
      </c>
      <c r="D12" s="113">
        <v>0.16414036063598017</v>
      </c>
      <c r="E12" s="113">
        <v>0.15909402255810767</v>
      </c>
      <c r="F12" s="113">
        <v>0.16830655352951795</v>
      </c>
      <c r="G12" s="113">
        <v>0.1635930190716085</v>
      </c>
      <c r="H12" s="113">
        <v>0.15963227968481117</v>
      </c>
      <c r="I12" s="114">
        <v>0.15369886045208295</v>
      </c>
      <c r="J12" s="114">
        <v>0.15646322971948445</v>
      </c>
      <c r="K12" s="153" t="s">
        <v>346</v>
      </c>
      <c r="L12" s="153">
        <f>ROWS($K$8:K12)</f>
        <v>5</v>
      </c>
      <c r="M12" s="153">
        <f t="shared" si="2"/>
        <v>5</v>
      </c>
      <c r="N12" s="153">
        <f>IFERROR(SMALL($M$8:$M$179,ROWS($M$8:M12)),"")</f>
        <v>5</v>
      </c>
      <c r="R12" s="256" t="str">
        <f>IFERROR(INDEX($C$8:$I$175,$N12,COLUMNS($Q$8:Q12)),"")</f>
        <v>SIMD60-80</v>
      </c>
      <c r="S12" s="101">
        <f>IFERROR(INDEX($C$8:$I$175,$N12,COLUMNS($Q$8:R12)),"")</f>
        <v>0.16414036063598017</v>
      </c>
      <c r="T12" s="101">
        <f>IFERROR(INDEX($C$8:$I$175,$N12,COLUMNS($Q$8:S12)),"")</f>
        <v>0.15909402255810767</v>
      </c>
      <c r="U12" s="101">
        <f>IFERROR(INDEX($C$8:$I$175,$N12,COLUMNS($Q$8:T12)),"")</f>
        <v>0.16830655352951795</v>
      </c>
      <c r="V12" s="101">
        <f>IFERROR(INDEX($C$8:$I$175,$N12,COLUMNS($Q$8:U12)),"")</f>
        <v>0.1635930190716085</v>
      </c>
      <c r="W12" s="101">
        <f>IFERROR(INDEX($C$8:$I$175,$N12,COLUMNS($Q$8:V12)),"")</f>
        <v>0.15963227968481117</v>
      </c>
      <c r="X12" s="101">
        <f>IFERROR(INDEX($C$8:$I$175,$N12,COLUMNS($Q$8:W12)),"")</f>
        <v>0.15369886045208295</v>
      </c>
      <c r="Y12" s="102">
        <f>IFERROR(INDEX($C$8:$J$175,$N12,COLUMNS($Q$8:X12)),"")</f>
        <v>0.15646322971948445</v>
      </c>
      <c r="AA12" s="225" t="s">
        <v>232</v>
      </c>
      <c r="AB12" s="153">
        <v>4020</v>
      </c>
      <c r="AC12" s="153">
        <v>4060</v>
      </c>
      <c r="AD12" s="153">
        <v>4005</v>
      </c>
      <c r="AE12" s="153">
        <v>4020</v>
      </c>
      <c r="AF12" s="153">
        <v>4050</v>
      </c>
      <c r="AG12" s="153">
        <v>3910</v>
      </c>
      <c r="AH12" s="153">
        <v>3755</v>
      </c>
      <c r="AI12" s="153" t="s">
        <v>346</v>
      </c>
      <c r="AJ12" s="153">
        <f>ROWS($AI$8:AI12)</f>
        <v>5</v>
      </c>
      <c r="AK12" s="153">
        <f t="shared" si="3"/>
        <v>5</v>
      </c>
      <c r="AL12" s="153">
        <f>IFERROR(SMALL($AK$8:$AK$179,ROWS($AK$8:AK12)),"")</f>
        <v>5</v>
      </c>
      <c r="BY12" s="258" t="s">
        <v>232</v>
      </c>
      <c r="BZ12" s="139">
        <f>IFERROR(INDEX($AA$8:$AG$179,$AL12,COLUMNS($BX$8:BY12)),"")</f>
        <v>4020</v>
      </c>
      <c r="CA12" s="139">
        <f>IFERROR(INDEX($AA$8:$AG$179,$AL12,COLUMNS($BX$8:BZ12)),"")</f>
        <v>4060</v>
      </c>
      <c r="CB12" s="139">
        <f>IFERROR(INDEX($AA$8:$AG$179,$AL12,COLUMNS($BX$8:CA12)),"")</f>
        <v>4005</v>
      </c>
      <c r="CC12" s="139">
        <f>IFERROR(INDEX($AA$8:$AG$179,$AL12,COLUMNS($BX$8:CB12)),"")</f>
        <v>4020</v>
      </c>
      <c r="CD12" s="139">
        <f>IFERROR(INDEX($AA$8:$AG$179,$AL12,COLUMNS($BX$8:CC12)),"")</f>
        <v>4050</v>
      </c>
      <c r="CE12" s="139">
        <f>IFERROR(INDEX($AA$8:$AG$179,$AL12,COLUMNS($BX$8:CD12)),"")</f>
        <v>3910</v>
      </c>
      <c r="CF12" s="140">
        <f>IFERROR(INDEX($AA$8:$AH$179,$AL12,COLUMNS($BX$8:CE12)),"")</f>
        <v>3755</v>
      </c>
    </row>
    <row r="13" spans="1:84">
      <c r="C13" s="225" t="s">
        <v>234</v>
      </c>
      <c r="D13" s="113">
        <v>0.16043202150836694</v>
      </c>
      <c r="E13" s="113">
        <v>0.15585186538198093</v>
      </c>
      <c r="F13" s="113">
        <v>0.15147138472648491</v>
      </c>
      <c r="G13" s="113">
        <v>0.15392227419935228</v>
      </c>
      <c r="H13" s="113">
        <v>0.15763970654831991</v>
      </c>
      <c r="I13" s="114">
        <v>0.15500653838968803</v>
      </c>
      <c r="J13" s="114">
        <v>0.1527672479150872</v>
      </c>
      <c r="K13" s="153" t="s">
        <v>346</v>
      </c>
      <c r="L13" s="153">
        <f>ROWS($K$8:K13)</f>
        <v>6</v>
      </c>
      <c r="M13" s="153">
        <f t="shared" si="2"/>
        <v>6</v>
      </c>
      <c r="N13" s="153">
        <f>IFERROR(SMALL($M$8:$M$179,ROWS($M$8:M13)),"")</f>
        <v>6</v>
      </c>
      <c r="R13" s="256" t="str">
        <f>IFERROR(INDEX($C$8:$I$175,$N13,COLUMNS($Q$8:Q13)),"")</f>
        <v>SIMD80-100</v>
      </c>
      <c r="S13" s="101">
        <f>IFERROR(INDEX($C$8:$I$175,$N13,COLUMNS($Q$8:R13)),"")</f>
        <v>0.16043202150836694</v>
      </c>
      <c r="T13" s="101">
        <f>IFERROR(INDEX($C$8:$I$175,$N13,COLUMNS($Q$8:S13)),"")</f>
        <v>0.15585186538198093</v>
      </c>
      <c r="U13" s="101">
        <f>IFERROR(INDEX($C$8:$I$175,$N13,COLUMNS($Q$8:T13)),"")</f>
        <v>0.15147138472648491</v>
      </c>
      <c r="V13" s="101">
        <f>IFERROR(INDEX($C$8:$I$175,$N13,COLUMNS($Q$8:U13)),"")</f>
        <v>0.15392227419935228</v>
      </c>
      <c r="W13" s="101">
        <f>IFERROR(INDEX($C$8:$I$175,$N13,COLUMNS($Q$8:V13)),"")</f>
        <v>0.15763970654831991</v>
      </c>
      <c r="X13" s="101">
        <f>IFERROR(INDEX($C$8:$I$175,$N13,COLUMNS($Q$8:W13)),"")</f>
        <v>0.15500653838968803</v>
      </c>
      <c r="Y13" s="102">
        <f>IFERROR(INDEX($C$8:$J$175,$N13,COLUMNS($Q$8:X13)),"")</f>
        <v>0.1527672479150872</v>
      </c>
      <c r="AA13" s="225" t="s">
        <v>233</v>
      </c>
      <c r="AB13" s="153">
        <v>3540</v>
      </c>
      <c r="AC13" s="153">
        <v>3485</v>
      </c>
      <c r="AD13" s="153">
        <v>3730</v>
      </c>
      <c r="AE13" s="153">
        <v>3635</v>
      </c>
      <c r="AF13" s="153">
        <v>3525</v>
      </c>
      <c r="AG13" s="153">
        <v>3290</v>
      </c>
      <c r="AH13" s="153">
        <v>3300</v>
      </c>
      <c r="AI13" s="153" t="s">
        <v>346</v>
      </c>
      <c r="AJ13" s="153">
        <f>ROWS($AI$8:AI13)</f>
        <v>6</v>
      </c>
      <c r="AK13" s="153">
        <f t="shared" si="3"/>
        <v>6</v>
      </c>
      <c r="AL13" s="153">
        <f>IFERROR(SMALL($AK$8:$AK$179,ROWS($AK$8:AK13)),"")</f>
        <v>6</v>
      </c>
      <c r="BY13" s="258" t="s">
        <v>233</v>
      </c>
      <c r="BZ13" s="139">
        <f>IFERROR(INDEX($AA$8:$AG$179,$AL13,COLUMNS($BX$8:BY13)),"")</f>
        <v>3540</v>
      </c>
      <c r="CA13" s="139">
        <f>IFERROR(INDEX($AA$8:$AG$179,$AL13,COLUMNS($BX$8:BZ13)),"")</f>
        <v>3485</v>
      </c>
      <c r="CB13" s="139">
        <f>IFERROR(INDEX($AA$8:$AG$179,$AL13,COLUMNS($BX$8:CA13)),"")</f>
        <v>3730</v>
      </c>
      <c r="CC13" s="139">
        <f>IFERROR(INDEX($AA$8:$AG$179,$AL13,COLUMNS($BX$8:CB13)),"")</f>
        <v>3635</v>
      </c>
      <c r="CD13" s="139">
        <f>IFERROR(INDEX($AA$8:$AG$179,$AL13,COLUMNS($BX$8:CC13)),"")</f>
        <v>3525</v>
      </c>
      <c r="CE13" s="139">
        <f>IFERROR(INDEX($AA$8:$AG$179,$AL13,COLUMNS($BX$8:CD13)),"")</f>
        <v>3290</v>
      </c>
      <c r="CF13" s="140">
        <f>IFERROR(INDEX($AA$8:$AH$179,$AL13,COLUMNS($BX$8:CE13)),"")</f>
        <v>3300</v>
      </c>
    </row>
    <row r="14" spans="1:84">
      <c r="C14" s="225" t="s">
        <v>235</v>
      </c>
      <c r="D14" s="113"/>
      <c r="E14" s="113"/>
      <c r="F14" s="113"/>
      <c r="G14" s="113"/>
      <c r="H14" s="113"/>
      <c r="I14" s="114"/>
      <c r="J14" s="114"/>
      <c r="K14" s="153" t="s">
        <v>346</v>
      </c>
      <c r="L14" s="153">
        <f>ROWS($K$8:K14)</f>
        <v>7</v>
      </c>
      <c r="M14" s="153">
        <f t="shared" si="2"/>
        <v>7</v>
      </c>
      <c r="N14" s="153">
        <f>IFERROR(SMALL($M$8:$M$179,ROWS($M$8:M14)),"")</f>
        <v>7</v>
      </c>
      <c r="R14" s="259" t="s">
        <v>351</v>
      </c>
      <c r="S14" s="105"/>
      <c r="T14" s="105"/>
      <c r="U14" s="105"/>
      <c r="V14" s="105"/>
      <c r="W14" s="105"/>
      <c r="X14" s="105"/>
      <c r="Y14" s="106"/>
      <c r="AA14" s="225" t="s">
        <v>234</v>
      </c>
      <c r="AB14" s="153">
        <v>3460</v>
      </c>
      <c r="AC14" s="153">
        <v>3415</v>
      </c>
      <c r="AD14" s="153">
        <v>3355</v>
      </c>
      <c r="AE14" s="153">
        <v>3420</v>
      </c>
      <c r="AF14" s="153">
        <v>3480</v>
      </c>
      <c r="AG14" s="153">
        <v>3320</v>
      </c>
      <c r="AH14" s="153">
        <v>3225</v>
      </c>
      <c r="AI14" s="153" t="s">
        <v>346</v>
      </c>
      <c r="AJ14" s="153">
        <f>ROWS($AI$8:AI14)</f>
        <v>7</v>
      </c>
      <c r="AK14" s="153">
        <f t="shared" si="3"/>
        <v>7</v>
      </c>
      <c r="AL14" s="153">
        <f>IFERROR(SMALL($AK$8:$AK$179,ROWS($AK$8:AK14)),"")</f>
        <v>7</v>
      </c>
      <c r="BY14" s="258" t="s">
        <v>234</v>
      </c>
      <c r="BZ14" s="139">
        <f>IFERROR(INDEX($AA$8:$AG$179,$AL14,COLUMNS($BX$8:BY14)),"")</f>
        <v>3460</v>
      </c>
      <c r="CA14" s="139">
        <f>IFERROR(INDEX($AA$8:$AG$179,$AL14,COLUMNS($BX$8:BZ14)),"")</f>
        <v>3415</v>
      </c>
      <c r="CB14" s="139">
        <f>IFERROR(INDEX($AA$8:$AG$179,$AL14,COLUMNS($BX$8:CA14)),"")</f>
        <v>3355</v>
      </c>
      <c r="CC14" s="139">
        <f>IFERROR(INDEX($AA$8:$AG$179,$AL14,COLUMNS($BX$8:CB14)),"")</f>
        <v>3420</v>
      </c>
      <c r="CD14" s="139">
        <f>IFERROR(INDEX($AA$8:$AG$179,$AL14,COLUMNS($BX$8:CC14)),"")</f>
        <v>3480</v>
      </c>
      <c r="CE14" s="139">
        <f>IFERROR(INDEX($AA$8:$AG$179,$AL14,COLUMNS($BX$8:CD14)),"")</f>
        <v>3320</v>
      </c>
      <c r="CF14" s="140">
        <f>IFERROR(INDEX($AA$8:$AH$179,$AL14,COLUMNS($BX$8:CE14)),"")</f>
        <v>3225</v>
      </c>
    </row>
    <row r="15" spans="1:84">
      <c r="C15" s="226" t="s">
        <v>238</v>
      </c>
      <c r="D15" s="113"/>
      <c r="E15" s="113"/>
      <c r="F15" s="113"/>
      <c r="G15" s="113"/>
      <c r="H15" s="113"/>
      <c r="I15" s="114"/>
      <c r="J15" s="114"/>
      <c r="K15" s="153" t="s">
        <v>346</v>
      </c>
      <c r="L15" s="153">
        <f>ROWS($K$8:K15)</f>
        <v>8</v>
      </c>
      <c r="M15" s="153">
        <f t="shared" si="2"/>
        <v>8</v>
      </c>
      <c r="N15" s="153">
        <f>IFERROR(SMALL($M$8:$M$179,ROWS($M$8:M15)),"")</f>
        <v>8</v>
      </c>
      <c r="R15" s="253" t="str">
        <f>IFERROR(INDEX($C$8:$I$175,$N15,COLUMNS($Q$8:Q15)),"")</f>
        <v>Sex</v>
      </c>
      <c r="S15" s="99"/>
      <c r="T15" s="99"/>
      <c r="U15" s="99"/>
      <c r="V15" s="99"/>
      <c r="W15" s="99"/>
      <c r="X15" s="99"/>
      <c r="Y15" s="102"/>
      <c r="AA15" s="225" t="s">
        <v>235</v>
      </c>
      <c r="AB15" s="153">
        <v>105</v>
      </c>
      <c r="AC15" s="153">
        <v>35</v>
      </c>
      <c r="AD15" s="153">
        <v>30</v>
      </c>
      <c r="AE15" s="153">
        <v>55</v>
      </c>
      <c r="AF15" s="153">
        <v>25</v>
      </c>
      <c r="AG15" s="153">
        <v>10</v>
      </c>
      <c r="AH15" s="153">
        <v>35</v>
      </c>
      <c r="AI15" s="153" t="s">
        <v>346</v>
      </c>
      <c r="AJ15" s="153">
        <f>ROWS($AI$8:AI15)</f>
        <v>8</v>
      </c>
      <c r="AK15" s="153">
        <f t="shared" si="3"/>
        <v>8</v>
      </c>
      <c r="AL15" s="153">
        <f>IFERROR(SMALL($AK$8:$AK$179,ROWS($AK$8:AK15)),"")</f>
        <v>8</v>
      </c>
      <c r="BY15" s="260" t="s">
        <v>235</v>
      </c>
      <c r="BZ15" s="143">
        <f>IFERROR(INDEX($AA$8:$AG$179,$AL15,COLUMNS($BX$8:BY15)),"")</f>
        <v>105</v>
      </c>
      <c r="CA15" s="143">
        <f>IFERROR(INDEX($AA$8:$AG$179,$AL15,COLUMNS($BX$8:BZ15)),"")</f>
        <v>35</v>
      </c>
      <c r="CB15" s="143">
        <f>IFERROR(INDEX($AA$8:$AG$179,$AL15,COLUMNS($BX$8:CA15)),"")</f>
        <v>30</v>
      </c>
      <c r="CC15" s="143">
        <f>IFERROR(INDEX($AA$8:$AG$179,$AL15,COLUMNS($BX$8:CB15)),"")</f>
        <v>55</v>
      </c>
      <c r="CD15" s="143">
        <f>IFERROR(INDEX($AA$8:$AG$179,$AL15,COLUMNS($BX$8:CC15)),"")</f>
        <v>25</v>
      </c>
      <c r="CE15" s="139">
        <f>IFERROR(INDEX($AA$8:$AG$179,$AL15,COLUMNS($BX$8:CD15)),"")</f>
        <v>10</v>
      </c>
      <c r="CF15" s="144">
        <f>IFERROR(INDEX($AA$8:$AH$179,$AL15,COLUMNS($BX$8:CE15)),"")</f>
        <v>35</v>
      </c>
    </row>
    <row r="16" spans="1:84">
      <c r="C16" s="225" t="s">
        <v>239</v>
      </c>
      <c r="D16" s="113">
        <v>0.44778597785977858</v>
      </c>
      <c r="E16" s="113">
        <v>0.43087725697610796</v>
      </c>
      <c r="F16" s="113">
        <v>0.44459483847680925</v>
      </c>
      <c r="G16" s="113">
        <v>0.43220186781609193</v>
      </c>
      <c r="H16" s="113">
        <v>0.42249943297799952</v>
      </c>
      <c r="I16" s="114">
        <v>0.42529759115193549</v>
      </c>
      <c r="J16" s="114">
        <v>0.42484560570071261</v>
      </c>
      <c r="K16" s="153" t="s">
        <v>346</v>
      </c>
      <c r="L16" s="153">
        <f>ROWS($K$8:K16)</f>
        <v>9</v>
      </c>
      <c r="M16" s="153">
        <f t="shared" si="2"/>
        <v>9</v>
      </c>
      <c r="N16" s="153">
        <f>IFERROR(SMALL($M$8:$M$179,ROWS($M$8:M16)),"")</f>
        <v>9</v>
      </c>
      <c r="R16" s="256" t="str">
        <f>IFERROR(INDEX($C$8:$I$175,$N16,COLUMNS($Q$8:Q16)),"")</f>
        <v>Male</v>
      </c>
      <c r="S16" s="101">
        <f>IFERROR(INDEX($C$8:$I$175,$N16,COLUMNS($Q$8:R16)),"")</f>
        <v>0.44778597785977858</v>
      </c>
      <c r="T16" s="101">
        <f>IFERROR(INDEX($C$8:$I$175,$N16,COLUMNS($Q$8:S16)),"")</f>
        <v>0.43087725697610796</v>
      </c>
      <c r="U16" s="101">
        <f>IFERROR(INDEX($C$8:$I$175,$N16,COLUMNS($Q$8:T16)),"")</f>
        <v>0.44459483847680925</v>
      </c>
      <c r="V16" s="101">
        <f>IFERROR(INDEX($C$8:$I$175,$N16,COLUMNS($Q$8:U16)),"")</f>
        <v>0.43220186781609193</v>
      </c>
      <c r="W16" s="101">
        <f>IFERROR(INDEX($C$8:$I$175,$N16,COLUMNS($Q$8:V16)),"")</f>
        <v>0.42249943297799952</v>
      </c>
      <c r="X16" s="101">
        <f>IFERROR(INDEX($C$8:$I$175,$N16,COLUMNS($Q$8:W16)),"")</f>
        <v>0.42529759115193549</v>
      </c>
      <c r="Y16" s="102">
        <f>IFERROR(INDEX($C$8:$J$175,$N16,COLUMNS($Q$8:X16)),"")</f>
        <v>0.42484560570071261</v>
      </c>
      <c r="AA16" s="226" t="s">
        <v>238</v>
      </c>
      <c r="AI16" s="153" t="s">
        <v>346</v>
      </c>
      <c r="AJ16" s="153">
        <f>ROWS($AI$8:AI16)</f>
        <v>9</v>
      </c>
      <c r="AK16" s="153">
        <f t="shared" si="3"/>
        <v>9</v>
      </c>
      <c r="AL16" s="153">
        <f>IFERROR(SMALL($AK$8:$AK$179,ROWS($AK$8:AK16)),"")</f>
        <v>9</v>
      </c>
      <c r="BY16" s="261" t="s">
        <v>238</v>
      </c>
      <c r="BZ16" s="135"/>
      <c r="CA16" s="135"/>
      <c r="CB16" s="135"/>
      <c r="CC16" s="135"/>
      <c r="CD16" s="135"/>
      <c r="CE16" s="135"/>
      <c r="CF16" s="140">
        <f>IFERROR(INDEX($AA$8:$AH$179,$AL16,COLUMNS($BX$8:CE16)),"")</f>
        <v>0</v>
      </c>
    </row>
    <row r="17" spans="3:84">
      <c r="C17" s="225" t="s">
        <v>240</v>
      </c>
      <c r="D17" s="113">
        <v>0.55221402214022142</v>
      </c>
      <c r="E17" s="113">
        <v>0.56912274302389199</v>
      </c>
      <c r="F17" s="113">
        <v>0.55540516152319075</v>
      </c>
      <c r="G17" s="113">
        <v>0.56779813218390807</v>
      </c>
      <c r="H17" s="113">
        <v>0.57750056702200048</v>
      </c>
      <c r="I17" s="114">
        <v>0.57470240884806445</v>
      </c>
      <c r="J17" s="114">
        <v>0.57515439429928739</v>
      </c>
      <c r="K17" s="153" t="s">
        <v>346</v>
      </c>
      <c r="L17" s="153">
        <f>ROWS($K$8:K17)</f>
        <v>10</v>
      </c>
      <c r="M17" s="153">
        <f t="shared" si="2"/>
        <v>10</v>
      </c>
      <c r="N17" s="153">
        <f>IFERROR(SMALL($M$8:$M$179,ROWS($M$8:M17)),"")</f>
        <v>10</v>
      </c>
      <c r="R17" s="256" t="str">
        <f>IFERROR(INDEX($C$8:$I$175,$N17,COLUMNS($Q$8:Q17)),"")</f>
        <v>Female</v>
      </c>
      <c r="S17" s="101">
        <f>IFERROR(INDEX($C$8:$I$175,$N17,COLUMNS($Q$8:R17)),"")</f>
        <v>0.55221402214022142</v>
      </c>
      <c r="T17" s="101">
        <f>IFERROR(INDEX($C$8:$I$175,$N17,COLUMNS($Q$8:S17)),"")</f>
        <v>0.56912274302389199</v>
      </c>
      <c r="U17" s="101">
        <f>IFERROR(INDEX($C$8:$I$175,$N17,COLUMNS($Q$8:T17)),"")</f>
        <v>0.55540516152319075</v>
      </c>
      <c r="V17" s="101">
        <f>IFERROR(INDEX($C$8:$I$175,$N17,COLUMNS($Q$8:U17)),"")</f>
        <v>0.56779813218390807</v>
      </c>
      <c r="W17" s="101">
        <f>IFERROR(INDEX($C$8:$I$175,$N17,COLUMNS($Q$8:V17)),"")</f>
        <v>0.57750056702200048</v>
      </c>
      <c r="X17" s="101">
        <f>IFERROR(INDEX($C$8:$I$175,$N17,COLUMNS($Q$8:W17)),"")</f>
        <v>0.57470240884806445</v>
      </c>
      <c r="Y17" s="102">
        <f>IFERROR(INDEX($C$8:$J$175,$N17,COLUMNS($Q$8:X17)),"")</f>
        <v>0.57515439429928739</v>
      </c>
      <c r="AA17" s="225" t="s">
        <v>239</v>
      </c>
      <c r="AB17" s="153">
        <v>9710</v>
      </c>
      <c r="AC17" s="153">
        <v>9450</v>
      </c>
      <c r="AD17" s="153">
        <v>9855</v>
      </c>
      <c r="AE17" s="153">
        <v>9625</v>
      </c>
      <c r="AF17" s="153">
        <v>9315</v>
      </c>
      <c r="AG17" s="153">
        <v>9075</v>
      </c>
      <c r="AH17" s="153">
        <v>8945</v>
      </c>
      <c r="AI17" s="153" t="s">
        <v>346</v>
      </c>
      <c r="AJ17" s="153">
        <f>ROWS($AI$8:AI17)</f>
        <v>10</v>
      </c>
      <c r="AK17" s="153">
        <f t="shared" si="3"/>
        <v>10</v>
      </c>
      <c r="AL17" s="153">
        <f>IFERROR(SMALL($AK$8:$AK$179,ROWS($AK$8:AK17)),"")</f>
        <v>10</v>
      </c>
      <c r="BY17" s="258" t="s">
        <v>239</v>
      </c>
      <c r="BZ17" s="139">
        <f>IFERROR(INDEX($AA$8:$AG$179,$AL17,COLUMNS($BX$8:BY17)),"")</f>
        <v>9710</v>
      </c>
      <c r="CA17" s="139">
        <f>IFERROR(INDEX($AA$8:$AG$179,$AL17,COLUMNS($BX$8:BZ17)),"")</f>
        <v>9450</v>
      </c>
      <c r="CB17" s="139">
        <f>IFERROR(INDEX($AA$8:$AG$179,$AL17,COLUMNS($BX$8:CA17)),"")</f>
        <v>9855</v>
      </c>
      <c r="CC17" s="139">
        <f>IFERROR(INDEX($AA$8:$AG$179,$AL17,COLUMNS($BX$8:CB17)),"")</f>
        <v>9625</v>
      </c>
      <c r="CD17" s="139">
        <f>IFERROR(INDEX($AA$8:$AG$179,$AL17,COLUMNS($BX$8:CC17)),"")</f>
        <v>9315</v>
      </c>
      <c r="CE17" s="139">
        <f>IFERROR(INDEX($AA$8:$AG$179,$AL17,COLUMNS($BX$8:CD17)),"")</f>
        <v>9075</v>
      </c>
      <c r="CF17" s="140">
        <f>IFERROR(INDEX($AA$8:$AH$179,$AL17,COLUMNS($BX$8:CE17)),"")</f>
        <v>8945</v>
      </c>
    </row>
    <row r="18" spans="3:84">
      <c r="C18" s="225" t="s">
        <v>286</v>
      </c>
      <c r="D18" s="113"/>
      <c r="E18" s="113"/>
      <c r="F18" s="113"/>
      <c r="G18" s="113"/>
      <c r="H18" s="113"/>
      <c r="I18" s="114"/>
      <c r="J18" s="114"/>
      <c r="K18" s="153" t="s">
        <v>346</v>
      </c>
      <c r="L18" s="153">
        <f>ROWS($K$8:K18)</f>
        <v>11</v>
      </c>
      <c r="M18" s="153">
        <f t="shared" si="2"/>
        <v>11</v>
      </c>
      <c r="N18" s="153">
        <f>IFERROR(SMALL($M$8:$M$179,ROWS($M$8:M18)),"")</f>
        <v>11</v>
      </c>
      <c r="R18" s="259" t="str">
        <f>IFERROR(INDEX($C$8:$I$175,$N18,COLUMNS($Q$8:Q18)),"")</f>
        <v xml:space="preserve">Other gender excluded </v>
      </c>
      <c r="S18" s="105"/>
      <c r="T18" s="105"/>
      <c r="U18" s="105"/>
      <c r="V18" s="105"/>
      <c r="W18" s="105"/>
      <c r="X18" s="105"/>
      <c r="Y18" s="102"/>
      <c r="AA18" s="225" t="s">
        <v>240</v>
      </c>
      <c r="AB18" s="153">
        <v>11970</v>
      </c>
      <c r="AC18" s="153">
        <v>12480</v>
      </c>
      <c r="AD18" s="153">
        <v>12310</v>
      </c>
      <c r="AE18" s="153">
        <v>12645</v>
      </c>
      <c r="AF18" s="153">
        <v>12730</v>
      </c>
      <c r="AG18" s="153">
        <v>12265</v>
      </c>
      <c r="AH18" s="153">
        <v>12105</v>
      </c>
      <c r="AI18" s="153" t="s">
        <v>346</v>
      </c>
      <c r="AJ18" s="153">
        <f>ROWS($AI$8:AI18)</f>
        <v>11</v>
      </c>
      <c r="AK18" s="153">
        <f t="shared" si="3"/>
        <v>11</v>
      </c>
      <c r="AL18" s="153">
        <f>IFERROR(SMALL($AK$8:$AK$179,ROWS($AK$8:AK18)),"")</f>
        <v>11</v>
      </c>
      <c r="BY18" s="258" t="s">
        <v>240</v>
      </c>
      <c r="BZ18" s="139">
        <f>IFERROR(INDEX($AA$8:$AG$179,$AL18,COLUMNS($BX$8:BY18)),"")</f>
        <v>11970</v>
      </c>
      <c r="CA18" s="139">
        <f>IFERROR(INDEX($AA$8:$AG$179,$AL18,COLUMNS($BX$8:BZ18)),"")</f>
        <v>12480</v>
      </c>
      <c r="CB18" s="139">
        <f>IFERROR(INDEX($AA$8:$AG$179,$AL18,COLUMNS($BX$8:CA18)),"")</f>
        <v>12310</v>
      </c>
      <c r="CC18" s="139">
        <f>IFERROR(INDEX($AA$8:$AG$179,$AL18,COLUMNS($BX$8:CB18)),"")</f>
        <v>12645</v>
      </c>
      <c r="CD18" s="139">
        <f>IFERROR(INDEX($AA$8:$AG$179,$AL18,COLUMNS($BX$8:CC18)),"")</f>
        <v>12730</v>
      </c>
      <c r="CE18" s="139">
        <f>IFERROR(INDEX($AA$8:$AG$179,$AL18,COLUMNS($BX$8:CD18)),"")</f>
        <v>12265</v>
      </c>
      <c r="CF18" s="140">
        <f>IFERROR(INDEX($AA$8:$AH$179,$AL18,COLUMNS($BX$8:CE18)),"")</f>
        <v>12105</v>
      </c>
    </row>
    <row r="19" spans="3:84">
      <c r="C19" s="226" t="s">
        <v>242</v>
      </c>
      <c r="D19" s="113"/>
      <c r="E19" s="113"/>
      <c r="F19" s="113"/>
      <c r="G19" s="113"/>
      <c r="H19" s="113"/>
      <c r="I19" s="114"/>
      <c r="J19" s="114"/>
      <c r="K19" s="153" t="s">
        <v>346</v>
      </c>
      <c r="L19" s="153">
        <f>ROWS($K$8:K19)</f>
        <v>12</v>
      </c>
      <c r="M19" s="153">
        <f t="shared" si="2"/>
        <v>12</v>
      </c>
      <c r="N19" s="153">
        <f>IFERROR(SMALL($M$8:$M$179,ROWS($M$8:M19)),"")</f>
        <v>12</v>
      </c>
      <c r="R19" s="253" t="str">
        <f>IFERROR(INDEX($C$8:$I$175,$N19,COLUMNS($Q$8:Q19)),"")</f>
        <v>Age Group</v>
      </c>
      <c r="S19" s="99"/>
      <c r="T19" s="99"/>
      <c r="U19" s="99"/>
      <c r="V19" s="99"/>
      <c r="W19" s="99"/>
      <c r="X19" s="99"/>
      <c r="Y19" s="100"/>
      <c r="AA19" s="225" t="s">
        <v>69</v>
      </c>
      <c r="AB19" s="153">
        <v>0</v>
      </c>
      <c r="AC19" s="153">
        <v>5</v>
      </c>
      <c r="AD19" s="153">
        <v>20</v>
      </c>
      <c r="AE19" s="153">
        <v>15</v>
      </c>
      <c r="AF19" s="153">
        <v>60</v>
      </c>
      <c r="AG19" s="153">
        <v>85</v>
      </c>
      <c r="AH19" s="153">
        <v>90</v>
      </c>
      <c r="AI19" s="153" t="s">
        <v>346</v>
      </c>
      <c r="AJ19" s="153">
        <f>ROWS($AI$8:AI19)</f>
        <v>12</v>
      </c>
      <c r="AK19" s="153">
        <f t="shared" si="3"/>
        <v>12</v>
      </c>
      <c r="AL19" s="153">
        <f>IFERROR(SMALL($AK$8:$AK$179,ROWS($AK$8:AK19)),"")</f>
        <v>12</v>
      </c>
      <c r="BY19" s="260" t="s">
        <v>69</v>
      </c>
      <c r="BZ19" s="143">
        <f>IFERROR(INDEX($AA$8:$AG$179,$AL19,COLUMNS($BX$8:BY19)),"")</f>
        <v>0</v>
      </c>
      <c r="CA19" s="143">
        <f>IFERROR(INDEX($AA$8:$AG$179,$AL19,COLUMNS($BX$8:BZ19)),"")</f>
        <v>5</v>
      </c>
      <c r="CB19" s="143">
        <f>IFERROR(INDEX($AA$8:$AG$179,$AL19,COLUMNS($BX$8:CA19)),"")</f>
        <v>20</v>
      </c>
      <c r="CC19" s="143">
        <f>IFERROR(INDEX($AA$8:$AG$179,$AL19,COLUMNS($BX$8:CB19)),"")</f>
        <v>15</v>
      </c>
      <c r="CD19" s="143">
        <f>IFERROR(INDEX($AA$8:$AG$179,$AL19,COLUMNS($BX$8:CC19)),"")</f>
        <v>60</v>
      </c>
      <c r="CE19" s="143">
        <f>IFERROR(INDEX($AA$8:$AG$179,$AL19,COLUMNS($BX$8:CD19)),"")</f>
        <v>85</v>
      </c>
      <c r="CF19" s="140">
        <f>IFERROR(INDEX($AA$8:$AH$179,$AL19,COLUMNS($BX$8:CE19)),"")</f>
        <v>90</v>
      </c>
    </row>
    <row r="20" spans="3:84">
      <c r="C20" s="225" t="s">
        <v>243</v>
      </c>
      <c r="D20" s="113">
        <v>4.6125461254612545E-5</v>
      </c>
      <c r="E20" s="113">
        <v>4.5589240939138365E-5</v>
      </c>
      <c r="F20" s="113">
        <v>1.8031013342949875E-4</v>
      </c>
      <c r="G20" s="113">
        <v>1.7949293246578415E-4</v>
      </c>
      <c r="H20" s="113">
        <v>9.0477267586518882E-5</v>
      </c>
      <c r="I20" s="114">
        <v>2.8009896830213341E-4</v>
      </c>
      <c r="J20" s="114">
        <v>0</v>
      </c>
      <c r="K20" s="153" t="s">
        <v>346</v>
      </c>
      <c r="L20" s="153">
        <f>ROWS($K$8:K20)</f>
        <v>13</v>
      </c>
      <c r="M20" s="153">
        <f t="shared" si="2"/>
        <v>13</v>
      </c>
      <c r="N20" s="153">
        <f>IFERROR(SMALL($M$8:$M$179,ROWS($M$8:M20)),"")</f>
        <v>13</v>
      </c>
      <c r="R20" s="256" t="str">
        <f>IFERROR(INDEX($C$8:$I$175,$N20,COLUMNS($Q$8:Q20)),"")</f>
        <v>15 and under</v>
      </c>
      <c r="S20" s="101">
        <f>IFERROR(INDEX($C$8:$I$175,$N20,COLUMNS($Q$8:R20)),"")</f>
        <v>4.6125461254612545E-5</v>
      </c>
      <c r="T20" s="101">
        <f>IFERROR(INDEX($C$8:$I$175,$N20,COLUMNS($Q$8:S20)),"")</f>
        <v>4.5589240939138365E-5</v>
      </c>
      <c r="U20" s="101">
        <f>IFERROR(INDEX($C$8:$I$175,$N20,COLUMNS($Q$8:T20)),"")</f>
        <v>1.8031013342949875E-4</v>
      </c>
      <c r="V20" s="101">
        <f>IFERROR(INDEX($C$8:$I$175,$N20,COLUMNS($Q$8:U20)),"")</f>
        <v>1.7949293246578415E-4</v>
      </c>
      <c r="W20" s="101">
        <f>IFERROR(INDEX($C$8:$I$175,$N20,COLUMNS($Q$8:V20)),"")</f>
        <v>9.0477267586518882E-5</v>
      </c>
      <c r="X20" s="101">
        <f>IFERROR(INDEX($C$8:$I$175,$N20,COLUMNS($Q$8:W20)),"")</f>
        <v>2.8009896830213341E-4</v>
      </c>
      <c r="Y20" s="102">
        <f>IFERROR(INDEX($C$8:$J$175,$N20,COLUMNS($Q$8:X20)),"")</f>
        <v>0</v>
      </c>
      <c r="AA20" s="226" t="s">
        <v>242</v>
      </c>
      <c r="AI20" s="153" t="s">
        <v>346</v>
      </c>
      <c r="AJ20" s="153">
        <f>ROWS($AI$8:AI20)</f>
        <v>13</v>
      </c>
      <c r="AK20" s="153">
        <f t="shared" si="3"/>
        <v>13</v>
      </c>
      <c r="AL20" s="153">
        <f>IFERROR(SMALL($AK$8:$AK$179,ROWS($AK$8:AK20)),"")</f>
        <v>13</v>
      </c>
      <c r="BY20" s="261" t="s">
        <v>242</v>
      </c>
      <c r="BZ20" s="135"/>
      <c r="CA20" s="135"/>
      <c r="CB20" s="135"/>
      <c r="CC20" s="135"/>
      <c r="CD20" s="135"/>
      <c r="CE20" s="139"/>
      <c r="CF20" s="136">
        <f>IFERROR(INDEX($AA$8:$AH$179,$AL20,COLUMNS($BX$8:CE20)),"")</f>
        <v>0</v>
      </c>
    </row>
    <row r="21" spans="3:84">
      <c r="C21" s="274" t="s">
        <v>244</v>
      </c>
      <c r="D21" s="113">
        <v>0.60834870848708489</v>
      </c>
      <c r="E21" s="113">
        <v>0.60738545703214042</v>
      </c>
      <c r="F21" s="113">
        <v>0.60467003245582407</v>
      </c>
      <c r="G21" s="113">
        <v>0.60448732331164456</v>
      </c>
      <c r="H21" s="113">
        <v>0.58896177335444466</v>
      </c>
      <c r="I21" s="114">
        <v>0.57023481630175998</v>
      </c>
      <c r="J21" s="114">
        <v>0.56364410387398889</v>
      </c>
      <c r="K21" s="153" t="s">
        <v>346</v>
      </c>
      <c r="L21" s="153">
        <f>ROWS($K$8:K21)</f>
        <v>14</v>
      </c>
      <c r="M21" s="153">
        <f t="shared" si="2"/>
        <v>14</v>
      </c>
      <c r="N21" s="153">
        <f>IFERROR(SMALL($M$8:$M$179,ROWS($M$8:M21)),"")</f>
        <v>14</v>
      </c>
      <c r="R21" s="256" t="str">
        <f>IFERROR(INDEX($C$8:$I$175,$N21,COLUMNS($Q$8:Q21)),"")</f>
        <v>16 to 20</v>
      </c>
      <c r="S21" s="101">
        <f>IFERROR(INDEX($C$8:$I$175,$N21,COLUMNS($Q$8:R21)),"")</f>
        <v>0.60834870848708489</v>
      </c>
      <c r="T21" s="101">
        <f>IFERROR(INDEX($C$8:$I$175,$N21,COLUMNS($Q$8:S21)),"")</f>
        <v>0.60738545703214042</v>
      </c>
      <c r="U21" s="101">
        <f>IFERROR(INDEX($C$8:$I$175,$N21,COLUMNS($Q$8:T21)),"")</f>
        <v>0.60467003245582407</v>
      </c>
      <c r="V21" s="101">
        <f>IFERROR(INDEX($C$8:$I$175,$N21,COLUMNS($Q$8:U21)),"")</f>
        <v>0.60448732331164456</v>
      </c>
      <c r="W21" s="101">
        <f>IFERROR(INDEX($C$8:$I$175,$N21,COLUMNS($Q$8:V21)),"")</f>
        <v>0.58896177335444466</v>
      </c>
      <c r="X21" s="101">
        <f>IFERROR(INDEX($C$8:$I$175,$N21,COLUMNS($Q$8:W21)),"")</f>
        <v>0.57023481630175998</v>
      </c>
      <c r="Y21" s="102">
        <f>IFERROR(INDEX($C$8:$J$175,$N21,COLUMNS($Q$8:X21)),"")</f>
        <v>0.56364410387398889</v>
      </c>
      <c r="AA21" s="225" t="s">
        <v>243</v>
      </c>
      <c r="AB21" s="153">
        <v>0</v>
      </c>
      <c r="AC21" s="153">
        <v>0</v>
      </c>
      <c r="AD21" s="153">
        <v>5</v>
      </c>
      <c r="AE21" s="153">
        <v>5</v>
      </c>
      <c r="AF21" s="153">
        <v>0</v>
      </c>
      <c r="AG21" s="153">
        <v>5</v>
      </c>
      <c r="AH21" s="153">
        <v>0</v>
      </c>
      <c r="AI21" s="153" t="s">
        <v>346</v>
      </c>
      <c r="AJ21" s="153">
        <f>ROWS($AI$8:AI21)</f>
        <v>14</v>
      </c>
      <c r="AK21" s="153">
        <f t="shared" si="3"/>
        <v>14</v>
      </c>
      <c r="AL21" s="153">
        <f>IFERROR(SMALL($AK$8:$AK$179,ROWS($AK$8:AK21)),"")</f>
        <v>14</v>
      </c>
      <c r="BY21" s="258" t="s">
        <v>243</v>
      </c>
      <c r="BZ21" s="139">
        <f>IFERROR(INDEX($AA$8:$AG$179,$AL21,COLUMNS($BX$8:BY21)),"")</f>
        <v>0</v>
      </c>
      <c r="CA21" s="139">
        <f>IFERROR(INDEX($AA$8:$AG$179,$AL21,COLUMNS($BX$8:BZ21)),"")</f>
        <v>0</v>
      </c>
      <c r="CB21" s="139">
        <f>IFERROR(INDEX($AA$8:$AG$179,$AL21,COLUMNS($BX$8:CA21)),"")</f>
        <v>5</v>
      </c>
      <c r="CC21" s="139">
        <f>IFERROR(INDEX($AA$8:$AG$179,$AL21,COLUMNS($BX$8:CB21)),"")</f>
        <v>5</v>
      </c>
      <c r="CD21" s="139">
        <f>IFERROR(INDEX($AA$8:$AG$179,$AL21,COLUMNS($BX$8:CC21)),"")</f>
        <v>0</v>
      </c>
      <c r="CE21" s="139">
        <f>IFERROR(INDEX($AA$8:$AG$179,$AL21,COLUMNS($BX$8:CD21)),"")</f>
        <v>5</v>
      </c>
      <c r="CF21" s="140">
        <f>IFERROR(INDEX($AA$8:$AH$179,$AL21,COLUMNS($BX$8:CE21)),"")</f>
        <v>0</v>
      </c>
    </row>
    <row r="22" spans="3:84">
      <c r="C22" s="274" t="s">
        <v>287</v>
      </c>
      <c r="D22" s="113">
        <v>0.15857933579335792</v>
      </c>
      <c r="E22" s="113">
        <v>0.15463870526555734</v>
      </c>
      <c r="F22" s="113">
        <v>0.15335376848178867</v>
      </c>
      <c r="G22" s="113">
        <v>0.14687009199012788</v>
      </c>
      <c r="H22" s="113">
        <v>0.14883510517982357</v>
      </c>
      <c r="I22" s="114">
        <v>0.15176695765837261</v>
      </c>
      <c r="J22" s="114">
        <v>0.15472304999763492</v>
      </c>
      <c r="K22" s="153" t="s">
        <v>346</v>
      </c>
      <c r="L22" s="153">
        <f>ROWS($K$8:K22)</f>
        <v>15</v>
      </c>
      <c r="M22" s="153">
        <f t="shared" si="2"/>
        <v>15</v>
      </c>
      <c r="N22" s="153">
        <f>IFERROR(SMALL($M$8:$M$179,ROWS($M$8:M22)),"")</f>
        <v>15</v>
      </c>
      <c r="R22" s="256" t="str">
        <f>IFERROR(INDEX($C$8:$I$175,$N22,COLUMNS($Q$8:Q22)),"")</f>
        <v>21 to 24 years</v>
      </c>
      <c r="S22" s="101">
        <f>IFERROR(INDEX($C$8:$I$175,$N22,COLUMNS($Q$8:R22)),"")</f>
        <v>0.15857933579335792</v>
      </c>
      <c r="T22" s="101">
        <f>IFERROR(INDEX($C$8:$I$175,$N22,COLUMNS($Q$8:S22)),"")</f>
        <v>0.15463870526555734</v>
      </c>
      <c r="U22" s="101">
        <f>IFERROR(INDEX($C$8:$I$175,$N22,COLUMNS($Q$8:T22)),"")</f>
        <v>0.15335376848178867</v>
      </c>
      <c r="V22" s="101">
        <f>IFERROR(INDEX($C$8:$I$175,$N22,COLUMNS($Q$8:U22)),"")</f>
        <v>0.14687009199012788</v>
      </c>
      <c r="W22" s="101">
        <f>IFERROR(INDEX($C$8:$I$175,$N22,COLUMNS($Q$8:V22)),"")</f>
        <v>0.14883510517982357</v>
      </c>
      <c r="X22" s="101">
        <f>IFERROR(INDEX($C$8:$I$175,$N22,COLUMNS($Q$8:W22)),"")</f>
        <v>0.15176695765837261</v>
      </c>
      <c r="Y22" s="102">
        <f>IFERROR(INDEX($C$8:$J$175,$N22,COLUMNS($Q$8:X22)),"")</f>
        <v>0.15472304999763492</v>
      </c>
      <c r="AA22" s="274" t="s">
        <v>244</v>
      </c>
      <c r="AB22" s="153">
        <v>13190</v>
      </c>
      <c r="AC22" s="153">
        <v>13325</v>
      </c>
      <c r="AD22" s="153">
        <v>13415</v>
      </c>
      <c r="AE22" s="153">
        <v>13470</v>
      </c>
      <c r="AF22" s="153">
        <v>13020</v>
      </c>
      <c r="AG22" s="153">
        <v>12215</v>
      </c>
      <c r="AH22" s="153">
        <v>11915</v>
      </c>
      <c r="AI22" s="153" t="s">
        <v>346</v>
      </c>
      <c r="AJ22" s="153">
        <f>ROWS($AI$8:AI22)</f>
        <v>15</v>
      </c>
      <c r="AK22" s="153">
        <f t="shared" si="3"/>
        <v>15</v>
      </c>
      <c r="AL22" s="153">
        <f>IFERROR(SMALL($AK$8:$AK$179,ROWS($AK$8:AK22)),"")</f>
        <v>15</v>
      </c>
      <c r="BY22" s="262" t="s">
        <v>244</v>
      </c>
      <c r="BZ22" s="139">
        <f>IFERROR(INDEX($AA$8:$AG$179,$AL22,COLUMNS($BX$8:BY22)),"")</f>
        <v>13190</v>
      </c>
      <c r="CA22" s="139">
        <f>IFERROR(INDEX($AA$8:$AG$179,$AL22,COLUMNS($BX$8:BZ22)),"")</f>
        <v>13325</v>
      </c>
      <c r="CB22" s="139">
        <f>IFERROR(INDEX($AA$8:$AG$179,$AL22,COLUMNS($BX$8:CA22)),"")</f>
        <v>13415</v>
      </c>
      <c r="CC22" s="139">
        <f>IFERROR(INDEX($AA$8:$AG$179,$AL22,COLUMNS($BX$8:CB22)),"")</f>
        <v>13470</v>
      </c>
      <c r="CD22" s="139">
        <f>IFERROR(INDEX($AA$8:$AG$179,$AL22,COLUMNS($BX$8:CC22)),"")</f>
        <v>13020</v>
      </c>
      <c r="CE22" s="139">
        <f>IFERROR(INDEX($AA$8:$AG$179,$AL22,COLUMNS($BX$8:CD22)),"")</f>
        <v>12215</v>
      </c>
      <c r="CF22" s="140">
        <f>IFERROR(INDEX($AA$8:$AH$179,$AL22,COLUMNS($BX$8:CE22)),"")</f>
        <v>11915</v>
      </c>
    </row>
    <row r="23" spans="3:84">
      <c r="C23" s="274" t="s">
        <v>288</v>
      </c>
      <c r="D23" s="113">
        <v>9.6171586715867161E-2</v>
      </c>
      <c r="E23" s="113">
        <v>9.5327102803738323E-2</v>
      </c>
      <c r="F23" s="113">
        <v>9.3986657050126224E-2</v>
      </c>
      <c r="G23" s="113">
        <v>9.6971056764639893E-2</v>
      </c>
      <c r="H23" s="113">
        <v>9.5272562768604394E-2</v>
      </c>
      <c r="I23" s="114">
        <v>9.8781569487885718E-2</v>
      </c>
      <c r="J23" s="114">
        <v>9.8434321933683358E-2</v>
      </c>
      <c r="K23" s="153" t="s">
        <v>346</v>
      </c>
      <c r="L23" s="153">
        <f>ROWS($K$8:K23)</f>
        <v>16</v>
      </c>
      <c r="M23" s="153">
        <f t="shared" si="2"/>
        <v>16</v>
      </c>
      <c r="N23" s="153">
        <f>IFERROR(SMALL($M$8:$M$179,ROWS($M$8:M23)),"")</f>
        <v>16</v>
      </c>
      <c r="R23" s="256" t="str">
        <f>IFERROR(INDEX($C$8:$I$175,$N23,COLUMNS($Q$8:Q23)),"")</f>
        <v>25 to 29 years</v>
      </c>
      <c r="S23" s="101">
        <f>IFERROR(INDEX($C$8:$I$175,$N23,COLUMNS($Q$8:R23)),"")</f>
        <v>9.6171586715867161E-2</v>
      </c>
      <c r="T23" s="101">
        <f>IFERROR(INDEX($C$8:$I$175,$N23,COLUMNS($Q$8:S23)),"")</f>
        <v>9.5327102803738323E-2</v>
      </c>
      <c r="U23" s="101">
        <f>IFERROR(INDEX($C$8:$I$175,$N23,COLUMNS($Q$8:T23)),"")</f>
        <v>9.3986657050126224E-2</v>
      </c>
      <c r="V23" s="101">
        <f>IFERROR(INDEX($C$8:$I$175,$N23,COLUMNS($Q$8:U23)),"")</f>
        <v>9.6971056764639893E-2</v>
      </c>
      <c r="W23" s="101">
        <f>IFERROR(INDEX($C$8:$I$175,$N23,COLUMNS($Q$8:V23)),"")</f>
        <v>9.5272562768604394E-2</v>
      </c>
      <c r="X23" s="101">
        <f>IFERROR(INDEX($C$8:$I$175,$N23,COLUMNS($Q$8:W23)),"")</f>
        <v>9.8781569487885718E-2</v>
      </c>
      <c r="Y23" s="102">
        <f>IFERROR(INDEX($C$8:$J$175,$N23,COLUMNS($Q$8:X23)),"")</f>
        <v>9.8434321933683358E-2</v>
      </c>
      <c r="AA23" s="274" t="s">
        <v>287</v>
      </c>
      <c r="AB23" s="153">
        <v>3440</v>
      </c>
      <c r="AC23" s="153">
        <v>3390</v>
      </c>
      <c r="AD23" s="153">
        <v>3400</v>
      </c>
      <c r="AE23" s="153">
        <v>3275</v>
      </c>
      <c r="AF23" s="153">
        <v>3290</v>
      </c>
      <c r="AG23" s="153">
        <v>3250</v>
      </c>
      <c r="AH23" s="153">
        <v>3270</v>
      </c>
      <c r="AI23" s="153" t="s">
        <v>346</v>
      </c>
      <c r="AJ23" s="153">
        <f>ROWS($AI$8:AI23)</f>
        <v>16</v>
      </c>
      <c r="AK23" s="153">
        <f t="shared" si="3"/>
        <v>16</v>
      </c>
      <c r="AL23" s="153">
        <f>IFERROR(SMALL($AK$8:$AK$179,ROWS($AK$8:AK23)),"")</f>
        <v>16</v>
      </c>
      <c r="BY23" s="262" t="s">
        <v>287</v>
      </c>
      <c r="BZ23" s="139">
        <f>IFERROR(INDEX($AA$8:$AG$179,$AL23,COLUMNS($BX$8:BY23)),"")</f>
        <v>3440</v>
      </c>
      <c r="CA23" s="139">
        <f>IFERROR(INDEX($AA$8:$AG$179,$AL23,COLUMNS($BX$8:BZ23)),"")</f>
        <v>3390</v>
      </c>
      <c r="CB23" s="139">
        <f>IFERROR(INDEX($AA$8:$AG$179,$AL23,COLUMNS($BX$8:CA23)),"")</f>
        <v>3400</v>
      </c>
      <c r="CC23" s="139">
        <f>IFERROR(INDEX($AA$8:$AG$179,$AL23,COLUMNS($BX$8:CB23)),"")</f>
        <v>3275</v>
      </c>
      <c r="CD23" s="139">
        <f>IFERROR(INDEX($AA$8:$AG$179,$AL23,COLUMNS($BX$8:CC23)),"")</f>
        <v>3290</v>
      </c>
      <c r="CE23" s="139">
        <f>IFERROR(INDEX($AA$8:$AG$179,$AL23,COLUMNS($BX$8:CD23)),"")</f>
        <v>3250</v>
      </c>
      <c r="CF23" s="140">
        <f>IFERROR(INDEX($AA$8:$AH$179,$AL23,COLUMNS($BX$8:CE23)),"")</f>
        <v>3270</v>
      </c>
    </row>
    <row r="24" spans="3:84">
      <c r="C24" s="274" t="s">
        <v>289</v>
      </c>
      <c r="D24" s="113">
        <v>0.13685424354243542</v>
      </c>
      <c r="E24" s="113">
        <v>0.1426031456576248</v>
      </c>
      <c r="F24" s="113">
        <v>0.1478092318788316</v>
      </c>
      <c r="G24" s="113">
        <v>0.15149203500112182</v>
      </c>
      <c r="H24" s="113">
        <v>0.16684008142954082</v>
      </c>
      <c r="I24" s="114">
        <v>0.17893655758367957</v>
      </c>
      <c r="J24" s="114">
        <v>0.18319852419469276</v>
      </c>
      <c r="K24" s="153" t="s">
        <v>346</v>
      </c>
      <c r="L24" s="153">
        <f>ROWS($K$8:K24)</f>
        <v>17</v>
      </c>
      <c r="M24" s="153">
        <f t="shared" si="2"/>
        <v>17</v>
      </c>
      <c r="N24" s="153">
        <f>IFERROR(SMALL($M$8:$M$179,ROWS($M$8:M24)),"")</f>
        <v>17</v>
      </c>
      <c r="R24" s="256" t="str">
        <f>IFERROR(INDEX($C$8:$I$175,$N24,COLUMNS($Q$8:Q24)),"")</f>
        <v>30 years and over</v>
      </c>
      <c r="S24" s="101">
        <f>IFERROR(INDEX($C$8:$I$175,$N24,COLUMNS($Q$8:R24)),"")</f>
        <v>0.13685424354243542</v>
      </c>
      <c r="T24" s="101">
        <f>IFERROR(INDEX($C$8:$I$175,$N24,COLUMNS($Q$8:S24)),"")</f>
        <v>0.1426031456576248</v>
      </c>
      <c r="U24" s="101">
        <f>IFERROR(INDEX($C$8:$I$175,$N24,COLUMNS($Q$8:T24)),"")</f>
        <v>0.1478092318788316</v>
      </c>
      <c r="V24" s="101">
        <f>IFERROR(INDEX($C$8:$I$175,$N24,COLUMNS($Q$8:U24)),"")</f>
        <v>0.15149203500112182</v>
      </c>
      <c r="W24" s="101">
        <f>IFERROR(INDEX($C$8:$I$175,$N24,COLUMNS($Q$8:V24)),"")</f>
        <v>0.16684008142954082</v>
      </c>
      <c r="X24" s="101">
        <f>IFERROR(INDEX($C$8:$I$175,$N24,COLUMNS($Q$8:W24)),"")</f>
        <v>0.17893655758367957</v>
      </c>
      <c r="Y24" s="102">
        <f>IFERROR(INDEX($C$8:$J$175,$N24,COLUMNS($Q$8:X24)),"")</f>
        <v>0.18319852419469276</v>
      </c>
      <c r="AA24" s="274" t="s">
        <v>288</v>
      </c>
      <c r="AB24" s="153">
        <v>2085</v>
      </c>
      <c r="AC24" s="153">
        <v>2090</v>
      </c>
      <c r="AD24" s="153">
        <v>2085</v>
      </c>
      <c r="AE24" s="153">
        <v>2160</v>
      </c>
      <c r="AF24" s="153">
        <v>2105</v>
      </c>
      <c r="AG24" s="153">
        <v>2115</v>
      </c>
      <c r="AH24" s="153">
        <v>2080</v>
      </c>
      <c r="AI24" s="153" t="s">
        <v>346</v>
      </c>
      <c r="AJ24" s="153">
        <f>ROWS($AI$8:AI24)</f>
        <v>17</v>
      </c>
      <c r="AK24" s="153">
        <f t="shared" si="3"/>
        <v>17</v>
      </c>
      <c r="AL24" s="153">
        <f>IFERROR(SMALL($AK$8:$AK$179,ROWS($AK$8:AK24)),"")</f>
        <v>17</v>
      </c>
      <c r="BY24" s="262" t="s">
        <v>288</v>
      </c>
      <c r="BZ24" s="139">
        <f>IFERROR(INDEX($AA$8:$AG$179,$AL24,COLUMNS($BX$8:BY24)),"")</f>
        <v>2085</v>
      </c>
      <c r="CA24" s="139">
        <f>IFERROR(INDEX($AA$8:$AG$179,$AL24,COLUMNS($BX$8:BZ24)),"")</f>
        <v>2090</v>
      </c>
      <c r="CB24" s="139">
        <f>IFERROR(INDEX($AA$8:$AG$179,$AL24,COLUMNS($BX$8:CA24)),"")</f>
        <v>2085</v>
      </c>
      <c r="CC24" s="139">
        <f>IFERROR(INDEX($AA$8:$AG$179,$AL24,COLUMNS($BX$8:CB24)),"")</f>
        <v>2160</v>
      </c>
      <c r="CD24" s="139">
        <f>IFERROR(INDEX($AA$8:$AG$179,$AL24,COLUMNS($BX$8:CC24)),"")</f>
        <v>2105</v>
      </c>
      <c r="CE24" s="139">
        <f>IFERROR(INDEX($AA$8:$AG$179,$AL24,COLUMNS($BX$8:CD24)),"")</f>
        <v>2115</v>
      </c>
      <c r="CF24" s="140">
        <f>IFERROR(INDEX($AA$8:$AH$179,$AL24,COLUMNS($BX$8:CE24)),"")</f>
        <v>2080</v>
      </c>
    </row>
    <row r="25" spans="3:84">
      <c r="C25" s="274" t="s">
        <v>248</v>
      </c>
      <c r="D25" s="113">
        <v>0</v>
      </c>
      <c r="E25" s="113">
        <v>0</v>
      </c>
      <c r="F25" s="113">
        <v>0</v>
      </c>
      <c r="G25" s="113">
        <v>0</v>
      </c>
      <c r="H25" s="113">
        <v>0</v>
      </c>
      <c r="I25" s="114">
        <v>0</v>
      </c>
      <c r="J25" s="114" t="s">
        <v>0</v>
      </c>
      <c r="K25" s="153" t="s">
        <v>346</v>
      </c>
      <c r="L25" s="153">
        <f>ROWS($K$8:K25)</f>
        <v>18</v>
      </c>
      <c r="M25" s="153">
        <f t="shared" si="2"/>
        <v>18</v>
      </c>
      <c r="N25" s="153">
        <f>IFERROR(SMALL($M$8:$M$179,ROWS($M$8:M25)),"")</f>
        <v>18</v>
      </c>
      <c r="R25" s="263" t="str">
        <f>IFERROR(INDEX($C$8:$I$175,$N25,COLUMNS($Q$8:Q25)),"")</f>
        <v>Not Known</v>
      </c>
      <c r="S25" s="105"/>
      <c r="T25" s="105"/>
      <c r="U25" s="105"/>
      <c r="V25" s="105"/>
      <c r="W25" s="105"/>
      <c r="X25" s="105"/>
      <c r="Y25" s="106" t="str">
        <f>IFERROR(INDEX($C$8:$J$175,$N25,COLUMNS($Q$8:X25)),"")</f>
        <v xml:space="preserve"> </v>
      </c>
      <c r="AA25" s="274" t="s">
        <v>289</v>
      </c>
      <c r="AB25" s="153">
        <v>2965</v>
      </c>
      <c r="AC25" s="153">
        <v>3130</v>
      </c>
      <c r="AD25" s="153">
        <v>3280</v>
      </c>
      <c r="AE25" s="153">
        <v>3375</v>
      </c>
      <c r="AF25" s="153">
        <v>3690</v>
      </c>
      <c r="AG25" s="153">
        <v>3835</v>
      </c>
      <c r="AH25" s="153">
        <v>3875</v>
      </c>
      <c r="AI25" s="153" t="s">
        <v>346</v>
      </c>
      <c r="AJ25" s="153">
        <f>ROWS($AI$8:AI25)</f>
        <v>18</v>
      </c>
      <c r="AK25" s="153">
        <f t="shared" si="3"/>
        <v>18</v>
      </c>
      <c r="AL25" s="153">
        <f>IFERROR(SMALL($AK$8:$AK$179,ROWS($AK$8:AK25)),"")</f>
        <v>18</v>
      </c>
      <c r="BY25" s="262" t="s">
        <v>289</v>
      </c>
      <c r="BZ25" s="139">
        <f>IFERROR(INDEX($AA$8:$AG$179,$AL25,COLUMNS($BX$8:BY25)),"")</f>
        <v>2965</v>
      </c>
      <c r="CA25" s="139">
        <f>IFERROR(INDEX($AA$8:$AG$179,$AL25,COLUMNS($BX$8:BZ25)),"")</f>
        <v>3130</v>
      </c>
      <c r="CB25" s="139">
        <f>IFERROR(INDEX($AA$8:$AG$179,$AL25,COLUMNS($BX$8:CA25)),"")</f>
        <v>3280</v>
      </c>
      <c r="CC25" s="139">
        <f>IFERROR(INDEX($AA$8:$AG$179,$AL25,COLUMNS($BX$8:CB25)),"")</f>
        <v>3375</v>
      </c>
      <c r="CD25" s="139">
        <f>IFERROR(INDEX($AA$8:$AG$179,$AL25,COLUMNS($BX$8:CC25)),"")</f>
        <v>3690</v>
      </c>
      <c r="CE25" s="139">
        <f>IFERROR(INDEX($AA$8:$AG$179,$AL25,COLUMNS($BX$8:CD25)),"")</f>
        <v>3835</v>
      </c>
      <c r="CF25" s="140">
        <f>IFERROR(INDEX($AA$8:$AH$179,$AL25,COLUMNS($BX$8:CE25)),"")</f>
        <v>3875</v>
      </c>
    </row>
    <row r="26" spans="3:84">
      <c r="C26" s="226" t="s">
        <v>249</v>
      </c>
      <c r="D26" s="113"/>
      <c r="E26" s="113"/>
      <c r="F26" s="113"/>
      <c r="G26" s="113"/>
      <c r="H26" s="113"/>
      <c r="I26" s="114"/>
      <c r="J26" s="114"/>
      <c r="K26" s="153" t="s">
        <v>346</v>
      </c>
      <c r="L26" s="153">
        <f>ROWS($K$8:K26)</f>
        <v>19</v>
      </c>
      <c r="M26" s="153">
        <f t="shared" si="2"/>
        <v>19</v>
      </c>
      <c r="N26" s="153">
        <f>IFERROR(SMALL($M$8:$M$179,ROWS($M$8:M26)),"")</f>
        <v>19</v>
      </c>
      <c r="R26" s="253" t="str">
        <f>IFERROR(INDEX($C$8:$I$175,$N26,COLUMNS($Q$8:Q26)),"")</f>
        <v>Disability Status</v>
      </c>
      <c r="S26" s="99"/>
      <c r="T26" s="99"/>
      <c r="U26" s="99"/>
      <c r="V26" s="99"/>
      <c r="W26" s="99"/>
      <c r="X26" s="99"/>
      <c r="Y26" s="102"/>
      <c r="AA26" s="274" t="s">
        <v>248</v>
      </c>
      <c r="AB26" s="153" t="s">
        <v>130</v>
      </c>
      <c r="AC26" s="153" t="s">
        <v>130</v>
      </c>
      <c r="AD26" s="153" t="s">
        <v>130</v>
      </c>
      <c r="AE26" s="153" t="s">
        <v>130</v>
      </c>
      <c r="AF26" s="153" t="s">
        <v>130</v>
      </c>
      <c r="AG26" s="153">
        <v>0</v>
      </c>
      <c r="AH26" s="153">
        <v>0</v>
      </c>
      <c r="AI26" s="153" t="s">
        <v>346</v>
      </c>
      <c r="AJ26" s="153">
        <f>ROWS($AI$8:AI26)</f>
        <v>19</v>
      </c>
      <c r="AK26" s="153">
        <f t="shared" si="3"/>
        <v>19</v>
      </c>
      <c r="AL26" s="153">
        <f>IFERROR(SMALL($AK$8:$AK$179,ROWS($AK$8:AK26)),"")</f>
        <v>19</v>
      </c>
      <c r="BY26" s="264" t="s">
        <v>248</v>
      </c>
      <c r="BZ26" s="143" t="str">
        <f>IFERROR(INDEX($AA$8:$AG$179,$AL26,COLUMNS($BX$8:BY26)),"")</f>
        <v>-</v>
      </c>
      <c r="CA26" s="143" t="str">
        <f>IFERROR(INDEX($AA$8:$AG$179,$AL26,COLUMNS($BX$8:BZ26)),"")</f>
        <v>-</v>
      </c>
      <c r="CB26" s="143" t="str">
        <f>IFERROR(INDEX($AA$8:$AG$179,$AL26,COLUMNS($BX$8:CA26)),"")</f>
        <v>-</v>
      </c>
      <c r="CC26" s="143" t="str">
        <f>IFERROR(INDEX($AA$8:$AG$179,$AL26,COLUMNS($BX$8:CB26)),"")</f>
        <v>-</v>
      </c>
      <c r="CD26" s="143" t="str">
        <f>IFERROR(INDEX($AA$8:$AG$179,$AL26,COLUMNS($BX$8:CC26)),"")</f>
        <v>-</v>
      </c>
      <c r="CE26" s="139">
        <f>IFERROR(INDEX($AA$8:$AG$179,$AL26,COLUMNS($BX$8:CD26)),"")</f>
        <v>0</v>
      </c>
      <c r="CF26" s="144">
        <f>IFERROR(INDEX($AA$8:$AH$179,$AL26,COLUMNS($BX$8:CE26)),"")</f>
        <v>0</v>
      </c>
    </row>
    <row r="27" spans="3:84">
      <c r="C27" s="225" t="s">
        <v>319</v>
      </c>
      <c r="D27" s="113">
        <v>7.702952029520295E-3</v>
      </c>
      <c r="E27" s="113"/>
      <c r="F27" s="113">
        <v>1.0142445005409303E-2</v>
      </c>
      <c r="G27" s="113">
        <v>1.0006730984967467E-2</v>
      </c>
      <c r="H27" s="113">
        <v>1.0585840307622709E-2</v>
      </c>
      <c r="I27" s="114">
        <v>1.1950889314224359E-2</v>
      </c>
      <c r="J27" s="114">
        <v>9.6972563859981081E-3</v>
      </c>
      <c r="K27" s="153" t="s">
        <v>346</v>
      </c>
      <c r="L27" s="153">
        <f>ROWS($K$8:K27)</f>
        <v>20</v>
      </c>
      <c r="M27" s="153">
        <f t="shared" si="2"/>
        <v>20</v>
      </c>
      <c r="N27" s="153">
        <f>IFERROR(SMALL($M$8:$M$179,ROWS($M$8:M27)),"")</f>
        <v>20</v>
      </c>
      <c r="R27" s="256" t="str">
        <f>IFERROR(INDEX($C$8:$I$175,$N27,COLUMNS($Q$8:Q27)),"")</f>
        <v>A long standing illness or health condition</v>
      </c>
      <c r="S27" s="101">
        <f>IFERROR(INDEX($C$8:$I$175,$N27,COLUMNS($Q$8:R27)),"")</f>
        <v>7.702952029520295E-3</v>
      </c>
      <c r="T27" s="101"/>
      <c r="U27" s="101">
        <f>IFERROR(INDEX($C$8:$I$175,$N27,COLUMNS($Q$8:T27)),"")</f>
        <v>1.0142445005409303E-2</v>
      </c>
      <c r="V27" s="101">
        <f>IFERROR(INDEX($C$8:$I$175,$N27,COLUMNS($Q$8:U27)),"")</f>
        <v>1.0006730984967467E-2</v>
      </c>
      <c r="W27" s="101">
        <f>IFERROR(INDEX($C$8:$I$175,$N27,COLUMNS($Q$8:V27)),"")</f>
        <v>1.0585840307622709E-2</v>
      </c>
      <c r="X27" s="101">
        <f>IFERROR(INDEX($C$8:$I$175,$N27,COLUMNS($Q$8:W27)),"")</f>
        <v>1.1950889314224359E-2</v>
      </c>
      <c r="Y27" s="102">
        <f>IFERROR(INDEX($C$8:$J$175,$N27,COLUMNS($Q$8:X27)),"")</f>
        <v>9.6972563859981081E-3</v>
      </c>
      <c r="AA27" s="226" t="s">
        <v>249</v>
      </c>
      <c r="AI27" s="153" t="s">
        <v>346</v>
      </c>
      <c r="AJ27" s="153">
        <f>ROWS($AI$8:AI27)</f>
        <v>20</v>
      </c>
      <c r="AK27" s="153">
        <f t="shared" si="3"/>
        <v>20</v>
      </c>
      <c r="AL27" s="153">
        <f>IFERROR(SMALL($AK$8:$AK$179,ROWS($AK$8:AK27)),"")</f>
        <v>20</v>
      </c>
      <c r="BY27" s="261" t="s">
        <v>249</v>
      </c>
      <c r="BZ27" s="135"/>
      <c r="CA27" s="135"/>
      <c r="CB27" s="135"/>
      <c r="CC27" s="135"/>
      <c r="CD27" s="135"/>
      <c r="CE27" s="135"/>
      <c r="CF27" s="140">
        <f>IFERROR(INDEX($AA$8:$AH$179,$AL27,COLUMNS($BX$8:CE27)),"")</f>
        <v>0</v>
      </c>
    </row>
    <row r="28" spans="3:84">
      <c r="C28" s="225" t="s">
        <v>320</v>
      </c>
      <c r="D28" s="113">
        <v>1.4160516605166052E-2</v>
      </c>
      <c r="E28" s="113"/>
      <c r="F28" s="113">
        <v>2.2673999278759467E-2</v>
      </c>
      <c r="G28" s="113">
        <v>2.6295714606237381E-2</v>
      </c>
      <c r="H28" s="113">
        <v>3.4924225288396289E-2</v>
      </c>
      <c r="I28" s="114">
        <v>4.2995191634377483E-2</v>
      </c>
      <c r="J28" s="114">
        <v>4.1154210028382217E-2</v>
      </c>
      <c r="K28" s="153" t="s">
        <v>346</v>
      </c>
      <c r="L28" s="153">
        <f>ROWS($K$8:K28)</f>
        <v>21</v>
      </c>
      <c r="M28" s="153">
        <f t="shared" si="2"/>
        <v>21</v>
      </c>
      <c r="N28" s="153">
        <f>IFERROR(SMALL($M$8:$M$179,ROWS($M$8:M28)),"")</f>
        <v>21</v>
      </c>
      <c r="R28" s="256" t="str">
        <f>IFERROR(INDEX($C$8:$I$175,$N28,COLUMNS($Q$8:Q28)),"")</f>
        <v>A mental health condition</v>
      </c>
      <c r="S28" s="101">
        <f>IFERROR(INDEX($C$8:$I$175,$N28,COLUMNS($Q$8:R28)),"")</f>
        <v>1.4160516605166052E-2</v>
      </c>
      <c r="T28" s="101"/>
      <c r="U28" s="101">
        <f>IFERROR(INDEX($C$8:$I$175,$N28,COLUMNS($Q$8:T28)),"")</f>
        <v>2.2673999278759467E-2</v>
      </c>
      <c r="V28" s="101">
        <f>IFERROR(INDEX($C$8:$I$175,$N28,COLUMNS($Q$8:U28)),"")</f>
        <v>2.6295714606237381E-2</v>
      </c>
      <c r="W28" s="101">
        <f>IFERROR(INDEX($C$8:$I$175,$N28,COLUMNS($Q$8:V28)),"")</f>
        <v>3.4924225288396289E-2</v>
      </c>
      <c r="X28" s="101">
        <f>IFERROR(INDEX($C$8:$I$175,$N28,COLUMNS($Q$8:W28)),"")</f>
        <v>4.2995191634377483E-2</v>
      </c>
      <c r="Y28" s="102">
        <f>IFERROR(INDEX($C$8:$J$175,$N28,COLUMNS($Q$8:X28)),"")</f>
        <v>4.1154210028382217E-2</v>
      </c>
      <c r="AA28" s="225" t="s">
        <v>319</v>
      </c>
      <c r="AB28" s="153">
        <v>165</v>
      </c>
      <c r="AD28" s="153">
        <v>225</v>
      </c>
      <c r="AE28" s="153">
        <v>225</v>
      </c>
      <c r="AF28" s="153">
        <v>235</v>
      </c>
      <c r="AG28" s="153">
        <v>255</v>
      </c>
      <c r="AH28" s="153">
        <v>205</v>
      </c>
      <c r="AI28" s="153" t="s">
        <v>346</v>
      </c>
      <c r="AJ28" s="153">
        <f>ROWS($AI$8:AI28)</f>
        <v>21</v>
      </c>
      <c r="AK28" s="153">
        <f t="shared" si="3"/>
        <v>21</v>
      </c>
      <c r="AL28" s="153">
        <f>IFERROR(SMALL($AK$8:$AK$179,ROWS($AK$8:AK28)),"")</f>
        <v>21</v>
      </c>
      <c r="BY28" s="258" t="s">
        <v>319</v>
      </c>
      <c r="BZ28" s="139">
        <f>IFERROR(INDEX($AA$8:$AG$179,$AL28,COLUMNS($BX$8:BY28)),"")</f>
        <v>165</v>
      </c>
      <c r="CA28" s="139"/>
      <c r="CB28" s="139">
        <f>IFERROR(INDEX($AA$8:$AG$179,$AL28,COLUMNS($BX$8:CA28)),"")</f>
        <v>225</v>
      </c>
      <c r="CC28" s="139">
        <f>IFERROR(INDEX($AA$8:$AG$179,$AL28,COLUMNS($BX$8:CB28)),"")</f>
        <v>225</v>
      </c>
      <c r="CD28" s="139">
        <f>IFERROR(INDEX($AA$8:$AG$179,$AL28,COLUMNS($BX$8:CC28)),"")</f>
        <v>235</v>
      </c>
      <c r="CE28" s="139">
        <f>IFERROR(INDEX($AA$8:$AG$179,$AL28,COLUMNS($BX$8:CD28)),"")</f>
        <v>255</v>
      </c>
      <c r="CF28" s="140">
        <f>IFERROR(INDEX($AA$8:$AH$179,$AL28,COLUMNS($BX$8:CE28)),"")</f>
        <v>205</v>
      </c>
    </row>
    <row r="29" spans="3:84">
      <c r="C29" s="225" t="s">
        <v>321</v>
      </c>
      <c r="D29" s="113">
        <v>2.6752767527675279E-3</v>
      </c>
      <c r="E29" s="113"/>
      <c r="F29" s="113">
        <v>4.8232960692390914E-3</v>
      </c>
      <c r="G29" s="113">
        <v>4.0834642135965894E-3</v>
      </c>
      <c r="H29" s="113">
        <v>3.9357611400135713E-3</v>
      </c>
      <c r="I29" s="114">
        <v>8.0761869193781803E-3</v>
      </c>
      <c r="J29" s="114">
        <v>1.2535477767265846E-2</v>
      </c>
      <c r="K29" s="153" t="s">
        <v>346</v>
      </c>
      <c r="L29" s="153">
        <f>ROWS($K$8:K29)</f>
        <v>22</v>
      </c>
      <c r="M29" s="153">
        <f t="shared" si="2"/>
        <v>22</v>
      </c>
      <c r="N29" s="153">
        <f>IFERROR(SMALL($M$8:$M$179,ROWS($M$8:M29)),"")</f>
        <v>22</v>
      </c>
      <c r="R29" s="256" t="str">
        <f>IFERROR(INDEX($C$8:$I$175,$N29,COLUMNS($Q$8:Q29)),"")</f>
        <v>A physical impairment or mobility issues</v>
      </c>
      <c r="S29" s="101">
        <f>IFERROR(INDEX($C$8:$I$175,$N29,COLUMNS($Q$8:R29)),"")</f>
        <v>2.6752767527675279E-3</v>
      </c>
      <c r="T29" s="101"/>
      <c r="U29" s="101">
        <f>IFERROR(INDEX($C$8:$I$175,$N29,COLUMNS($Q$8:T29)),"")</f>
        <v>4.8232960692390914E-3</v>
      </c>
      <c r="V29" s="101">
        <f>IFERROR(INDEX($C$8:$I$175,$N29,COLUMNS($Q$8:U29)),"")</f>
        <v>4.0834642135965894E-3</v>
      </c>
      <c r="W29" s="101">
        <f>IFERROR(INDEX($C$8:$I$175,$N29,COLUMNS($Q$8:V29)),"")</f>
        <v>3.9357611400135713E-3</v>
      </c>
      <c r="X29" s="101">
        <f>IFERROR(INDEX($C$8:$I$175,$N29,COLUMNS($Q$8:W29)),"")</f>
        <v>8.0761869193781803E-3</v>
      </c>
      <c r="Y29" s="102">
        <f>IFERROR(INDEX($C$8:$J$175,$N29,COLUMNS($Q$8:X29)),"")</f>
        <v>1.2535477767265846E-2</v>
      </c>
      <c r="AA29" s="225" t="s">
        <v>320</v>
      </c>
      <c r="AB29" s="153">
        <v>305</v>
      </c>
      <c r="AD29" s="153">
        <v>505</v>
      </c>
      <c r="AE29" s="153">
        <v>585</v>
      </c>
      <c r="AF29" s="153">
        <v>770</v>
      </c>
      <c r="AG29" s="153">
        <v>920</v>
      </c>
      <c r="AH29" s="153">
        <v>870</v>
      </c>
      <c r="AI29" s="153" t="s">
        <v>346</v>
      </c>
      <c r="AJ29" s="153">
        <f>ROWS($AI$8:AI29)</f>
        <v>22</v>
      </c>
      <c r="AK29" s="153">
        <f t="shared" si="3"/>
        <v>22</v>
      </c>
      <c r="AL29" s="153">
        <f>IFERROR(SMALL($AK$8:$AK$179,ROWS($AK$8:AK29)),"")</f>
        <v>22</v>
      </c>
      <c r="BY29" s="258" t="s">
        <v>320</v>
      </c>
      <c r="BZ29" s="139">
        <f>IFERROR(INDEX($AA$8:$AG$179,$AL29,COLUMNS($BX$8:BY29)),"")</f>
        <v>305</v>
      </c>
      <c r="CA29" s="139"/>
      <c r="CB29" s="139">
        <f>IFERROR(INDEX($AA$8:$AG$179,$AL29,COLUMNS($BX$8:CA29)),"")</f>
        <v>505</v>
      </c>
      <c r="CC29" s="139">
        <f>IFERROR(INDEX($AA$8:$AG$179,$AL29,COLUMNS($BX$8:CB29)),"")</f>
        <v>585</v>
      </c>
      <c r="CD29" s="139">
        <f>IFERROR(INDEX($AA$8:$AG$179,$AL29,COLUMNS($BX$8:CC29)),"")</f>
        <v>770</v>
      </c>
      <c r="CE29" s="139">
        <f>IFERROR(INDEX($AA$8:$AG$179,$AL29,COLUMNS($BX$8:CD29)),"")</f>
        <v>920</v>
      </c>
      <c r="CF29" s="140">
        <f>IFERROR(INDEX($AA$8:$AH$179,$AL29,COLUMNS($BX$8:CE29)),"")</f>
        <v>870</v>
      </c>
    </row>
    <row r="30" spans="3:84">
      <c r="C30" s="225" t="s">
        <v>352</v>
      </c>
      <c r="D30" s="113">
        <v>2.4538745387453875E-2</v>
      </c>
      <c r="E30" s="113"/>
      <c r="F30" s="113">
        <v>1.6588532275513886E-2</v>
      </c>
      <c r="G30" s="113">
        <v>1.5929997756338344E-2</v>
      </c>
      <c r="H30" s="113">
        <v>7.6000904772675869E-3</v>
      </c>
      <c r="I30" s="114">
        <v>1.2464404089444938E-2</v>
      </c>
      <c r="J30" s="114">
        <v>1.2535477767265846E-2</v>
      </c>
      <c r="K30" s="153" t="s">
        <v>346</v>
      </c>
      <c r="L30" s="153">
        <f>ROWS($K$8:K30)</f>
        <v>23</v>
      </c>
      <c r="M30" s="153">
        <f t="shared" si="2"/>
        <v>23</v>
      </c>
      <c r="N30" s="153">
        <f>IFERROR(SMALL($M$8:$M$179,ROWS($M$8:M30)),"")</f>
        <v>23</v>
      </c>
      <c r="R30" s="256" t="str">
        <f>IFERROR(INDEX($C$8:$I$175,$N30,COLUMNS($Q$8:Q30)),"")</f>
        <v>A social/communication impairment*</v>
      </c>
      <c r="S30" s="101">
        <f>IFERROR(INDEX($C$8:$I$175,$N30,COLUMNS($Q$8:R30)),"")</f>
        <v>2.4538745387453875E-2</v>
      </c>
      <c r="T30" s="101"/>
      <c r="U30" s="101">
        <f>IFERROR(INDEX($C$8:$I$175,$N30,COLUMNS($Q$8:T30)),"")</f>
        <v>1.6588532275513886E-2</v>
      </c>
      <c r="V30" s="101">
        <f>IFERROR(INDEX($C$8:$I$175,$N30,COLUMNS($Q$8:U30)),"")</f>
        <v>1.5929997756338344E-2</v>
      </c>
      <c r="W30" s="101">
        <f>IFERROR(INDEX($C$8:$I$175,$N30,COLUMNS($Q$8:V30)),"")</f>
        <v>7.6000904772675869E-3</v>
      </c>
      <c r="X30" s="101">
        <f>IFERROR(INDEX($C$8:$I$175,$N30,COLUMNS($Q$8:W30)),"")</f>
        <v>1.2464404089444938E-2</v>
      </c>
      <c r="Y30" s="102">
        <f>IFERROR(INDEX($C$8:$J$175,$N30,COLUMNS($Q$8:X30)),"")</f>
        <v>1.2535477767265846E-2</v>
      </c>
      <c r="AA30" s="225" t="s">
        <v>321</v>
      </c>
      <c r="AB30" s="153">
        <v>60</v>
      </c>
      <c r="AD30" s="153">
        <v>105</v>
      </c>
      <c r="AE30" s="153">
        <v>90</v>
      </c>
      <c r="AF30" s="153">
        <v>85</v>
      </c>
      <c r="AG30" s="153">
        <v>175</v>
      </c>
      <c r="AH30" s="153">
        <v>265</v>
      </c>
      <c r="AI30" s="153" t="s">
        <v>346</v>
      </c>
      <c r="AJ30" s="153">
        <f>ROWS($AI$8:AI30)</f>
        <v>23</v>
      </c>
      <c r="AK30" s="153">
        <f t="shared" si="3"/>
        <v>23</v>
      </c>
      <c r="AL30" s="153">
        <f>IFERROR(SMALL($AK$8:$AK$179,ROWS($AK$8:AK30)),"")</f>
        <v>23</v>
      </c>
      <c r="BY30" s="258" t="s">
        <v>321</v>
      </c>
      <c r="BZ30" s="139">
        <f>IFERROR(INDEX($AA$8:$AG$179,$AL30,COLUMNS($BX$8:BY30)),"")</f>
        <v>60</v>
      </c>
      <c r="CA30" s="139"/>
      <c r="CB30" s="139">
        <f>IFERROR(INDEX($AA$8:$AG$179,$AL30,COLUMNS($BX$8:CA30)),"")</f>
        <v>105</v>
      </c>
      <c r="CC30" s="139">
        <f>IFERROR(INDEX($AA$8:$AG$179,$AL30,COLUMNS($BX$8:CB30)),"")</f>
        <v>90</v>
      </c>
      <c r="CD30" s="139">
        <f>IFERROR(INDEX($AA$8:$AG$179,$AL30,COLUMNS($BX$8:CC30)),"")</f>
        <v>85</v>
      </c>
      <c r="CE30" s="139">
        <f>IFERROR(INDEX($AA$8:$AG$179,$AL30,COLUMNS($BX$8:CD30)),"")</f>
        <v>175</v>
      </c>
      <c r="CF30" s="140">
        <f>IFERROR(INDEX($AA$8:$AH$179,$AL30,COLUMNS($BX$8:CE30)),"")</f>
        <v>265</v>
      </c>
    </row>
    <row r="31" spans="3:84">
      <c r="C31" s="225" t="s">
        <v>323</v>
      </c>
      <c r="D31" s="113">
        <v>4.2297047970479708E-2</v>
      </c>
      <c r="E31" s="113"/>
      <c r="F31" s="113">
        <v>4.0299314821492967E-2</v>
      </c>
      <c r="G31" s="113">
        <v>4.0969261835315234E-2</v>
      </c>
      <c r="H31" s="113">
        <v>4.7726758651888711E-2</v>
      </c>
      <c r="I31" s="114">
        <v>4.8597171000420152E-2</v>
      </c>
      <c r="J31" s="114">
        <v>4.8013245033112585E-2</v>
      </c>
      <c r="K31" s="153" t="s">
        <v>346</v>
      </c>
      <c r="L31" s="153">
        <f>ROWS($K$8:K31)</f>
        <v>24</v>
      </c>
      <c r="M31" s="153">
        <f t="shared" si="2"/>
        <v>24</v>
      </c>
      <c r="N31" s="153">
        <f>IFERROR(SMALL($M$8:$M$179,ROWS($M$8:M31)),"")</f>
        <v>24</v>
      </c>
      <c r="R31" s="256" t="str">
        <f>IFERROR(INDEX($C$8:$I$175,$N31,COLUMNS($Q$8:Q31)),"")</f>
        <v xml:space="preserve">A specific learning difficulty </v>
      </c>
      <c r="S31" s="101">
        <f>IFERROR(INDEX($C$8:$I$175,$N31,COLUMNS($Q$8:R31)),"")</f>
        <v>4.2297047970479708E-2</v>
      </c>
      <c r="T31" s="101"/>
      <c r="U31" s="101">
        <f>IFERROR(INDEX($C$8:$I$175,$N31,COLUMNS($Q$8:T31)),"")</f>
        <v>4.0299314821492967E-2</v>
      </c>
      <c r="V31" s="101">
        <f>IFERROR(INDEX($C$8:$I$175,$N31,COLUMNS($Q$8:U31)),"")</f>
        <v>4.0969261835315234E-2</v>
      </c>
      <c r="W31" s="101">
        <f>IFERROR(INDEX($C$8:$I$175,$N31,COLUMNS($Q$8:V31)),"")</f>
        <v>4.7726758651888711E-2</v>
      </c>
      <c r="X31" s="101">
        <f>IFERROR(INDEX($C$8:$I$175,$N31,COLUMNS($Q$8:W31)),"")</f>
        <v>4.8597171000420152E-2</v>
      </c>
      <c r="Y31" s="102">
        <f>IFERROR(INDEX($C$8:$J$175,$N31,COLUMNS($Q$8:X31)),"")</f>
        <v>4.8013245033112585E-2</v>
      </c>
      <c r="AA31" s="225" t="s">
        <v>352</v>
      </c>
      <c r="AB31" s="153">
        <v>530</v>
      </c>
      <c r="AD31" s="153">
        <v>370</v>
      </c>
      <c r="AE31" s="153">
        <v>355</v>
      </c>
      <c r="AF31" s="153">
        <v>170</v>
      </c>
      <c r="AG31" s="153">
        <v>265</v>
      </c>
      <c r="AH31" s="153">
        <v>265</v>
      </c>
      <c r="AI31" s="153" t="s">
        <v>346</v>
      </c>
      <c r="AJ31" s="153">
        <f>ROWS($AI$8:AI31)</f>
        <v>24</v>
      </c>
      <c r="AK31" s="153">
        <f t="shared" si="3"/>
        <v>24</v>
      </c>
      <c r="AL31" s="153">
        <f>IFERROR(SMALL($AK$8:$AK$179,ROWS($AK$8:AK31)),"")</f>
        <v>24</v>
      </c>
      <c r="BY31" s="258" t="s">
        <v>352</v>
      </c>
      <c r="BZ31" s="139">
        <f>IFERROR(INDEX($AA$8:$AG$179,$AL31,COLUMNS($BX$8:BY31)),"")</f>
        <v>530</v>
      </c>
      <c r="CA31" s="139"/>
      <c r="CB31" s="139">
        <f>IFERROR(INDEX($AA$8:$AG$179,$AL31,COLUMNS($BX$8:CA31)),"")</f>
        <v>370</v>
      </c>
      <c r="CC31" s="139">
        <f>IFERROR(INDEX($AA$8:$AG$179,$AL31,COLUMNS($BX$8:CB31)),"")</f>
        <v>355</v>
      </c>
      <c r="CD31" s="139">
        <f>IFERROR(INDEX($AA$8:$AG$179,$AL31,COLUMNS($BX$8:CC31)),"")</f>
        <v>170</v>
      </c>
      <c r="CE31" s="139">
        <f>IFERROR(INDEX($AA$8:$AG$179,$AL31,COLUMNS($BX$8:CD31)),"")</f>
        <v>265</v>
      </c>
      <c r="CF31" s="140">
        <f>IFERROR(INDEX($AA$8:$AH$179,$AL31,COLUMNS($BX$8:CE31)),"")</f>
        <v>265</v>
      </c>
    </row>
    <row r="32" spans="3:84">
      <c r="C32" s="225" t="s">
        <v>324</v>
      </c>
      <c r="D32" s="113">
        <v>1.6605166051660517E-3</v>
      </c>
      <c r="E32" s="113"/>
      <c r="F32" s="113">
        <v>1.9834114677244859E-3</v>
      </c>
      <c r="G32" s="113">
        <v>2.019295490240072E-3</v>
      </c>
      <c r="H32" s="113">
        <v>1.7643067179371184E-3</v>
      </c>
      <c r="I32" s="114">
        <v>2.1474254236496897E-3</v>
      </c>
      <c r="J32" s="114">
        <v>1.8921475875118259E-3</v>
      </c>
      <c r="K32" s="153" t="s">
        <v>346</v>
      </c>
      <c r="L32" s="153">
        <f>ROWS($K$8:K32)</f>
        <v>25</v>
      </c>
      <c r="M32" s="153">
        <f t="shared" si="2"/>
        <v>25</v>
      </c>
      <c r="N32" s="153">
        <f>IFERROR(SMALL($M$8:$M$179,ROWS($M$8:M32)),"")</f>
        <v>25</v>
      </c>
      <c r="R32" s="256" t="str">
        <f>IFERROR(INDEX($C$8:$I$175,$N32,COLUMNS($Q$8:Q32)),"")</f>
        <v>Blind/serious visual impairment uncorrected by glasses</v>
      </c>
      <c r="S32" s="101">
        <f>IFERROR(INDEX($C$8:$I$175,$N32,COLUMNS($Q$8:R32)),"")</f>
        <v>1.6605166051660517E-3</v>
      </c>
      <c r="T32" s="101"/>
      <c r="U32" s="101">
        <f>IFERROR(INDEX($C$8:$I$175,$N32,COLUMNS($Q$8:T32)),"")</f>
        <v>1.9834114677244859E-3</v>
      </c>
      <c r="V32" s="101">
        <f>IFERROR(INDEX($C$8:$I$175,$N32,COLUMNS($Q$8:U32)),"")</f>
        <v>2.019295490240072E-3</v>
      </c>
      <c r="W32" s="101">
        <f>IFERROR(INDEX($C$8:$I$175,$N32,COLUMNS($Q$8:V32)),"")</f>
        <v>1.7643067179371184E-3</v>
      </c>
      <c r="X32" s="101">
        <f>IFERROR(INDEX($C$8:$I$175,$N32,COLUMNS($Q$8:W32)),"")</f>
        <v>2.1474254236496897E-3</v>
      </c>
      <c r="Y32" s="102">
        <f>IFERROR(INDEX($C$8:$J$175,$N32,COLUMNS($Q$8:X32)),"")</f>
        <v>1.8921475875118259E-3</v>
      </c>
      <c r="AA32" s="225" t="s">
        <v>323</v>
      </c>
      <c r="AB32" s="153">
        <v>915</v>
      </c>
      <c r="AD32" s="153">
        <v>895</v>
      </c>
      <c r="AE32" s="153">
        <v>915</v>
      </c>
      <c r="AF32" s="153">
        <v>1055</v>
      </c>
      <c r="AG32" s="153">
        <v>1040</v>
      </c>
      <c r="AH32" s="153">
        <v>1015</v>
      </c>
      <c r="AI32" s="153" t="s">
        <v>346</v>
      </c>
      <c r="AJ32" s="153">
        <f>ROWS($AI$8:AI32)</f>
        <v>25</v>
      </c>
      <c r="AK32" s="153">
        <f t="shared" si="3"/>
        <v>25</v>
      </c>
      <c r="AL32" s="153">
        <f>IFERROR(SMALL($AK$8:$AK$179,ROWS($AK$8:AK32)),"")</f>
        <v>25</v>
      </c>
      <c r="BY32" s="258" t="s">
        <v>323</v>
      </c>
      <c r="BZ32" s="139">
        <f>IFERROR(INDEX($AA$8:$AG$179,$AL32,COLUMNS($BX$8:BY32)),"")</f>
        <v>915</v>
      </c>
      <c r="CA32" s="139"/>
      <c r="CB32" s="139">
        <f>IFERROR(INDEX($AA$8:$AG$179,$AL32,COLUMNS($BX$8:CA32)),"")</f>
        <v>895</v>
      </c>
      <c r="CC32" s="139">
        <f>IFERROR(INDEX($AA$8:$AG$179,$AL32,COLUMNS($BX$8:CB32)),"")</f>
        <v>915</v>
      </c>
      <c r="CD32" s="139">
        <f>IFERROR(INDEX($AA$8:$AG$179,$AL32,COLUMNS($BX$8:CC32)),"")</f>
        <v>1055</v>
      </c>
      <c r="CE32" s="139">
        <f>IFERROR(INDEX($AA$8:$AG$179,$AL32,COLUMNS($BX$8:CD32)),"")</f>
        <v>1040</v>
      </c>
      <c r="CF32" s="140">
        <f>IFERROR(INDEX($AA$8:$AH$179,$AL32,COLUMNS($BX$8:CE32)),"")</f>
        <v>1015</v>
      </c>
    </row>
    <row r="33" spans="3:84">
      <c r="C33" s="225" t="s">
        <v>325</v>
      </c>
      <c r="D33" s="113">
        <v>2.8597785977859777E-3</v>
      </c>
      <c r="E33" s="113"/>
      <c r="F33" s="113">
        <v>2.569419401370357E-3</v>
      </c>
      <c r="G33" s="113">
        <v>3.0962530850347767E-3</v>
      </c>
      <c r="H33" s="113">
        <v>2.8047952951820855E-3</v>
      </c>
      <c r="I33" s="114">
        <v>3.4545539423929787E-3</v>
      </c>
      <c r="J33" s="114">
        <v>4.0208136234626303E-3</v>
      </c>
      <c r="K33" s="153" t="s">
        <v>346</v>
      </c>
      <c r="L33" s="153">
        <f>ROWS($K$8:K33)</f>
        <v>26</v>
      </c>
      <c r="M33" s="153">
        <f t="shared" si="2"/>
        <v>26</v>
      </c>
      <c r="N33" s="153">
        <f>IFERROR(SMALL($M$8:$M$179,ROWS($M$8:M33)),"")</f>
        <v>26</v>
      </c>
      <c r="R33" s="256" t="str">
        <f>IFERROR(INDEX($C$8:$I$175,$N33,COLUMNS($Q$8:Q33)),"")</f>
        <v>Deaf/serious hearing impairment</v>
      </c>
      <c r="S33" s="101">
        <f>IFERROR(INDEX($C$8:$I$175,$N33,COLUMNS($Q$8:R33)),"")</f>
        <v>2.8597785977859777E-3</v>
      </c>
      <c r="T33" s="101"/>
      <c r="U33" s="101">
        <f>IFERROR(INDEX($C$8:$I$175,$N33,COLUMNS($Q$8:T33)),"")</f>
        <v>2.569419401370357E-3</v>
      </c>
      <c r="V33" s="101">
        <f>IFERROR(INDEX($C$8:$I$175,$N33,COLUMNS($Q$8:U33)),"")</f>
        <v>3.0962530850347767E-3</v>
      </c>
      <c r="W33" s="101">
        <f>IFERROR(INDEX($C$8:$I$175,$N33,COLUMNS($Q$8:V33)),"")</f>
        <v>2.8047952951820855E-3</v>
      </c>
      <c r="X33" s="101">
        <f>IFERROR(INDEX($C$8:$I$175,$N33,COLUMNS($Q$8:W33)),"")</f>
        <v>3.4545539423929787E-3</v>
      </c>
      <c r="Y33" s="102">
        <f>IFERROR(INDEX($C$8:$J$175,$N33,COLUMNS($Q$8:X33)),"")</f>
        <v>4.0208136234626303E-3</v>
      </c>
      <c r="AA33" s="225" t="s">
        <v>324</v>
      </c>
      <c r="AB33" s="153">
        <v>35</v>
      </c>
      <c r="AD33" s="153">
        <v>45</v>
      </c>
      <c r="AE33" s="153">
        <v>45</v>
      </c>
      <c r="AF33" s="153">
        <v>40</v>
      </c>
      <c r="AG33" s="153">
        <v>45</v>
      </c>
      <c r="AH33" s="153">
        <v>40</v>
      </c>
      <c r="AI33" s="153" t="s">
        <v>346</v>
      </c>
      <c r="AJ33" s="153">
        <f>ROWS($AI$8:AI33)</f>
        <v>26</v>
      </c>
      <c r="AK33" s="153">
        <f t="shared" si="3"/>
        <v>26</v>
      </c>
      <c r="AL33" s="153">
        <f>IFERROR(SMALL($AK$8:$AK$179,ROWS($AK$8:AK33)),"")</f>
        <v>26</v>
      </c>
      <c r="BY33" s="258" t="s">
        <v>324</v>
      </c>
      <c r="BZ33" s="139">
        <f>IFERROR(INDEX($AA$8:$AG$179,$AL33,COLUMNS($BX$8:BY33)),"")</f>
        <v>35</v>
      </c>
      <c r="CA33" s="139"/>
      <c r="CB33" s="139">
        <f>IFERROR(INDEX($AA$8:$AG$179,$AL33,COLUMNS($BX$8:CA33)),"")</f>
        <v>45</v>
      </c>
      <c r="CC33" s="139">
        <f>IFERROR(INDEX($AA$8:$AG$179,$AL33,COLUMNS($BX$8:CB33)),"")</f>
        <v>45</v>
      </c>
      <c r="CD33" s="139">
        <f>IFERROR(INDEX($AA$8:$AG$179,$AL33,COLUMNS($BX$8:CC33)),"")</f>
        <v>40</v>
      </c>
      <c r="CE33" s="139">
        <f>IFERROR(INDEX($AA$8:$AG$179,$AL33,COLUMNS($BX$8:CD33)),"")</f>
        <v>45</v>
      </c>
      <c r="CF33" s="140">
        <f>IFERROR(INDEX($AA$8:$AH$179,$AL33,COLUMNS($BX$8:CE33)),"")</f>
        <v>40</v>
      </c>
    </row>
    <row r="34" spans="3:84">
      <c r="C34" s="225" t="s">
        <v>353</v>
      </c>
      <c r="D34" s="113" t="s">
        <v>130</v>
      </c>
      <c r="E34" s="113"/>
      <c r="F34" s="113">
        <v>4.5077533357374686E-5</v>
      </c>
      <c r="G34" s="113">
        <v>2.243661655822302E-4</v>
      </c>
      <c r="H34" s="113">
        <v>8.5953404207192944E-3</v>
      </c>
      <c r="I34" s="114">
        <v>1.0130246020260492E-2</v>
      </c>
      <c r="J34" s="114">
        <v>9.2242194891201511E-3</v>
      </c>
      <c r="K34" s="153" t="s">
        <v>346</v>
      </c>
      <c r="L34" s="153">
        <f>ROWS($K$8:K34)</f>
        <v>27</v>
      </c>
      <c r="M34" s="153">
        <f t="shared" si="2"/>
        <v>27</v>
      </c>
      <c r="N34" s="153">
        <f>IFERROR(SMALL($M$8:$M$179,ROWS($M$8:M34)),"")</f>
        <v>27</v>
      </c>
      <c r="R34" s="256" t="str">
        <f>IFERROR(INDEX($C$8:$I$175,$N34,COLUMNS($Q$8:Q34)),"")</f>
        <v>A disability, impairment/medical condition not listed above*</v>
      </c>
      <c r="S34" s="101" t="str">
        <f>IFERROR(INDEX($C$8:$I$175,$N34,COLUMNS($Q$8:R34)),"")</f>
        <v>-</v>
      </c>
      <c r="T34" s="101"/>
      <c r="U34" s="101">
        <f>IFERROR(INDEX($C$8:$I$175,$N34,COLUMNS($Q$8:T34)),"")</f>
        <v>4.5077533357374686E-5</v>
      </c>
      <c r="V34" s="101">
        <f>IFERROR(INDEX($C$8:$I$175,$N34,COLUMNS($Q$8:U34)),"")</f>
        <v>2.243661655822302E-4</v>
      </c>
      <c r="W34" s="101">
        <f>IFERROR(INDEX($C$8:$I$175,$N34,COLUMNS($Q$8:V34)),"")</f>
        <v>8.5953404207192944E-3</v>
      </c>
      <c r="X34" s="101">
        <f>IFERROR(INDEX($C$8:$I$175,$N34,COLUMNS($Q$8:W34)),"")</f>
        <v>1.0130246020260492E-2</v>
      </c>
      <c r="Y34" s="102">
        <f>IFERROR(INDEX($C$8:$J$175,$N34,COLUMNS($Q$8:X34)),"")</f>
        <v>9.2242194891201511E-3</v>
      </c>
      <c r="AA34" s="225" t="s">
        <v>325</v>
      </c>
      <c r="AB34" s="153">
        <v>60</v>
      </c>
      <c r="AD34" s="153">
        <v>55</v>
      </c>
      <c r="AE34" s="153">
        <v>70</v>
      </c>
      <c r="AF34" s="153">
        <v>60</v>
      </c>
      <c r="AG34" s="153">
        <v>75</v>
      </c>
      <c r="AH34" s="153">
        <v>85</v>
      </c>
      <c r="AI34" s="153" t="s">
        <v>346</v>
      </c>
      <c r="AJ34" s="153">
        <f>ROWS($AI$8:AI34)</f>
        <v>27</v>
      </c>
      <c r="AK34" s="153">
        <f t="shared" si="3"/>
        <v>27</v>
      </c>
      <c r="AL34" s="153">
        <f>IFERROR(SMALL($AK$8:$AK$179,ROWS($AK$8:AK34)),"")</f>
        <v>27</v>
      </c>
      <c r="BY34" s="258" t="s">
        <v>325</v>
      </c>
      <c r="BZ34" s="139">
        <f>IFERROR(INDEX($AA$8:$AG$179,$AL34,COLUMNS($BX$8:BY34)),"")</f>
        <v>60</v>
      </c>
      <c r="CA34" s="139"/>
      <c r="CB34" s="139">
        <f>IFERROR(INDEX($AA$8:$AG$179,$AL34,COLUMNS($BX$8:CA34)),"")</f>
        <v>55</v>
      </c>
      <c r="CC34" s="139">
        <f>IFERROR(INDEX($AA$8:$AG$179,$AL34,COLUMNS($BX$8:CB34)),"")</f>
        <v>70</v>
      </c>
      <c r="CD34" s="139">
        <f>IFERROR(INDEX($AA$8:$AG$179,$AL34,COLUMNS($BX$8:CC34)),"")</f>
        <v>60</v>
      </c>
      <c r="CE34" s="139">
        <f>IFERROR(INDEX($AA$8:$AG$179,$AL34,COLUMNS($BX$8:CD34)),"")</f>
        <v>75</v>
      </c>
      <c r="CF34" s="140">
        <f>IFERROR(INDEX($AA$8:$AH$179,$AL34,COLUMNS($BX$8:CE34)),"")</f>
        <v>85</v>
      </c>
    </row>
    <row r="35" spans="3:84">
      <c r="C35" s="225" t="s">
        <v>327</v>
      </c>
      <c r="D35" s="113">
        <v>5.9501845018450185E-3</v>
      </c>
      <c r="E35" s="113"/>
      <c r="F35" s="113">
        <v>2.1186440677966101E-2</v>
      </c>
      <c r="G35" s="113">
        <v>2.3872560017949292E-2</v>
      </c>
      <c r="H35" s="113">
        <v>2.9586066500791677E-2</v>
      </c>
      <c r="I35" s="114">
        <v>4.1548013631483124E-2</v>
      </c>
      <c r="J35" s="114">
        <v>4.5175023651844844E-2</v>
      </c>
      <c r="K35" s="153" t="s">
        <v>346</v>
      </c>
      <c r="L35" s="153">
        <f>ROWS($K$8:K35)</f>
        <v>28</v>
      </c>
      <c r="M35" s="153">
        <f t="shared" si="2"/>
        <v>28</v>
      </c>
      <c r="N35" s="153">
        <f>IFERROR(SMALL($M$8:$M$179,ROWS($M$8:M35)),"")</f>
        <v>28</v>
      </c>
      <c r="R35" s="256" t="str">
        <f>IFERROR(INDEX($C$8:$I$175,$N35,COLUMNS($Q$8:Q35)),"")</f>
        <v>Two or more impairments/disabling medical conditions</v>
      </c>
      <c r="S35" s="101">
        <f>IFERROR(INDEX($C$8:$I$175,$N35,COLUMNS($Q$8:R35)),"")</f>
        <v>5.9501845018450185E-3</v>
      </c>
      <c r="T35" s="101"/>
      <c r="U35" s="101">
        <f>IFERROR(INDEX($C$8:$I$175,$N35,COLUMNS($Q$8:T35)),"")</f>
        <v>2.1186440677966101E-2</v>
      </c>
      <c r="V35" s="101">
        <f>IFERROR(INDEX($C$8:$I$175,$N35,COLUMNS($Q$8:U35)),"")</f>
        <v>2.3872560017949292E-2</v>
      </c>
      <c r="W35" s="101">
        <f>IFERROR(INDEX($C$8:$I$175,$N35,COLUMNS($Q$8:V35)),"")</f>
        <v>2.9586066500791677E-2</v>
      </c>
      <c r="X35" s="101">
        <f>IFERROR(INDEX($C$8:$I$175,$N35,COLUMNS($Q$8:W35)),"")</f>
        <v>4.1548013631483124E-2</v>
      </c>
      <c r="Y35" s="102">
        <f>IFERROR(INDEX($C$8:$J$175,$N35,COLUMNS($Q$8:X35)),"")</f>
        <v>4.5175023651844844E-2</v>
      </c>
      <c r="AA35" s="225" t="s">
        <v>353</v>
      </c>
      <c r="AB35" s="153" t="e">
        <v>#VALUE!</v>
      </c>
      <c r="AD35" s="153">
        <v>0</v>
      </c>
      <c r="AE35" s="153">
        <v>5</v>
      </c>
      <c r="AF35" s="153">
        <v>190</v>
      </c>
      <c r="AG35" s="153">
        <v>215</v>
      </c>
      <c r="AH35" s="153">
        <v>195</v>
      </c>
      <c r="AI35" s="153" t="s">
        <v>346</v>
      </c>
      <c r="AJ35" s="153">
        <f>ROWS($AI$8:AI35)</f>
        <v>28</v>
      </c>
      <c r="AK35" s="153">
        <f t="shared" si="3"/>
        <v>28</v>
      </c>
      <c r="AL35" s="153">
        <f>IFERROR(SMALL($AK$8:$AK$179,ROWS($AK$8:AK35)),"")</f>
        <v>28</v>
      </c>
      <c r="BY35" s="258" t="s">
        <v>353</v>
      </c>
      <c r="BZ35" s="139" t="str">
        <f>IFERROR(INDEX($AA$8:$AG$179,$AL35,COLUMNS($BX$8:BY35)),"")</f>
        <v/>
      </c>
      <c r="CA35" s="139"/>
      <c r="CB35" s="139">
        <f>IFERROR(INDEX($AA$8:$AG$179,$AL35,COLUMNS($BX$8:CA35)),"")</f>
        <v>0</v>
      </c>
      <c r="CC35" s="139">
        <f>IFERROR(INDEX($AA$8:$AG$179,$AL35,COLUMNS($BX$8:CB35)),"")</f>
        <v>5</v>
      </c>
      <c r="CD35" s="139">
        <f>IFERROR(INDEX($AA$8:$AG$179,$AL35,COLUMNS($BX$8:CC35)),"")</f>
        <v>190</v>
      </c>
      <c r="CE35" s="139">
        <f>IFERROR(INDEX($AA$8:$AG$179,$AL35,COLUMNS($BX$8:CD35)),"")</f>
        <v>215</v>
      </c>
      <c r="CF35" s="140">
        <f>IFERROR(INDEX($AA$8:$AH$179,$AL35,COLUMNS($BX$8:CE35)),"")</f>
        <v>195</v>
      </c>
    </row>
    <row r="36" spans="3:84">
      <c r="C36" s="225" t="s">
        <v>354</v>
      </c>
      <c r="D36" s="113">
        <v>0</v>
      </c>
      <c r="E36" s="113">
        <v>0</v>
      </c>
      <c r="F36" s="113">
        <v>0</v>
      </c>
      <c r="G36" s="113">
        <v>0</v>
      </c>
      <c r="H36" s="113">
        <v>0</v>
      </c>
      <c r="I36" s="114">
        <v>0</v>
      </c>
      <c r="J36" s="114">
        <v>0</v>
      </c>
      <c r="K36" s="153" t="s">
        <v>346</v>
      </c>
      <c r="L36" s="153">
        <f>ROWS($K$8:K36)</f>
        <v>29</v>
      </c>
      <c r="M36" s="153">
        <f t="shared" si="2"/>
        <v>29</v>
      </c>
      <c r="N36" s="153">
        <f>IFERROR(SMALL($M$8:$M$179,ROWS($M$8:M36)),"")</f>
        <v>29</v>
      </c>
      <c r="R36" s="256" t="str">
        <f>IFERROR(INDEX($C$8:$I$175,$N36,COLUMNS($Q$8:Q36)),"")</f>
        <v>Not known</v>
      </c>
      <c r="S36" s="101">
        <f>IFERROR(INDEX($C$8:$I$175,$N36,COLUMNS($Q$8:R36)),"")</f>
        <v>0</v>
      </c>
      <c r="T36" s="101"/>
      <c r="U36" s="101">
        <f>IFERROR(INDEX($C$8:$I$175,$N36,COLUMNS($Q$8:T36)),"")</f>
        <v>0</v>
      </c>
      <c r="V36" s="101">
        <f>IFERROR(INDEX($C$8:$I$175,$N36,COLUMNS($Q$8:U36)),"")</f>
        <v>0</v>
      </c>
      <c r="W36" s="101">
        <f>IFERROR(INDEX($C$8:$I$175,$N36,COLUMNS($Q$8:V36)),"")</f>
        <v>0</v>
      </c>
      <c r="X36" s="101">
        <f>IFERROR(INDEX($C$8:$I$175,$N36,COLUMNS($Q$8:W36)),"")</f>
        <v>0</v>
      </c>
      <c r="Y36" s="102">
        <f>IFERROR(INDEX($C$8:$J$175,$N36,COLUMNS($Q$8:X36)),"")</f>
        <v>0</v>
      </c>
      <c r="AA36" s="225" t="s">
        <v>327</v>
      </c>
      <c r="AB36" s="153">
        <v>130</v>
      </c>
      <c r="AD36" s="153">
        <v>470</v>
      </c>
      <c r="AE36" s="153">
        <v>530</v>
      </c>
      <c r="AF36" s="153">
        <v>655</v>
      </c>
      <c r="AG36" s="153">
        <v>890</v>
      </c>
      <c r="AH36" s="153">
        <v>955</v>
      </c>
      <c r="AI36" s="153" t="s">
        <v>346</v>
      </c>
      <c r="AJ36" s="153">
        <f>ROWS($AI$8:AI36)</f>
        <v>29</v>
      </c>
      <c r="AK36" s="153">
        <f t="shared" si="3"/>
        <v>29</v>
      </c>
      <c r="AL36" s="153">
        <f>IFERROR(SMALL($AK$8:$AK$179,ROWS($AK$8:AK36)),"")</f>
        <v>29</v>
      </c>
      <c r="BY36" s="258" t="s">
        <v>327</v>
      </c>
      <c r="BZ36" s="139">
        <f>IFERROR(INDEX($AA$8:$AG$179,$AL36,COLUMNS($BX$8:BY36)),"")</f>
        <v>130</v>
      </c>
      <c r="CA36" s="139"/>
      <c r="CB36" s="139">
        <f>IFERROR(INDEX($AA$8:$AG$179,$AL36,COLUMNS($BX$8:CA36)),"")</f>
        <v>470</v>
      </c>
      <c r="CC36" s="139">
        <f>IFERROR(INDEX($AA$8:$AG$179,$AL36,COLUMNS($BX$8:CB36)),"")</f>
        <v>530</v>
      </c>
      <c r="CD36" s="139">
        <f>IFERROR(INDEX($AA$8:$AG$179,$AL36,COLUMNS($BX$8:CC36)),"")</f>
        <v>655</v>
      </c>
      <c r="CE36" s="139">
        <f>IFERROR(INDEX($AA$8:$AG$179,$AL36,COLUMNS($BX$8:CD36)),"")</f>
        <v>890</v>
      </c>
      <c r="CF36" s="140">
        <f>IFERROR(INDEX($AA$8:$AH$179,$AL36,COLUMNS($BX$8:CE36)),"")</f>
        <v>955</v>
      </c>
    </row>
    <row r="37" spans="3:84">
      <c r="C37" s="225" t="s">
        <v>270</v>
      </c>
      <c r="D37" s="113">
        <v>0.1018450184501845</v>
      </c>
      <c r="E37" s="113">
        <v>0.10854798267608844</v>
      </c>
      <c r="F37" s="113">
        <v>0.12031193653083304</v>
      </c>
      <c r="G37" s="113">
        <v>0.12649764415526138</v>
      </c>
      <c r="H37" s="113">
        <v>0.14752318479981905</v>
      </c>
      <c r="I37" s="114">
        <v>0.18136408197563139</v>
      </c>
      <c r="J37" s="114">
        <v>0.18424787133396406</v>
      </c>
      <c r="K37" s="153" t="s">
        <v>346</v>
      </c>
      <c r="L37" s="153">
        <f>ROWS($K$8:K37)</f>
        <v>30</v>
      </c>
      <c r="M37" s="153">
        <f t="shared" si="2"/>
        <v>30</v>
      </c>
      <c r="N37" s="153">
        <f>IFERROR(SMALL($M$8:$M$179,ROWS($M$8:M37)),"")</f>
        <v>30</v>
      </c>
      <c r="R37" s="256" t="str">
        <f>IFERROR(INDEX($C$8:$I$175,$N37,COLUMNS($Q$8:Q37)),"")</f>
        <v>Total Disability</v>
      </c>
      <c r="S37" s="101">
        <f>IFERROR(INDEX($C$8:$I$175,$N37,COLUMNS($Q$8:R37)),"")</f>
        <v>0.1018450184501845</v>
      </c>
      <c r="T37" s="101">
        <f>IFERROR(INDEX($C$8:$I$175,$N37,COLUMNS($Q$8:S37)),"")</f>
        <v>0.10854798267608844</v>
      </c>
      <c r="U37" s="101">
        <f>IFERROR(INDEX($C$8:$I$175,$N37,COLUMNS($Q$8:T37)),"")</f>
        <v>0.12031193653083304</v>
      </c>
      <c r="V37" s="101">
        <f>IFERROR(INDEX($C$8:$I$175,$N37,COLUMNS($Q$8:U37)),"")</f>
        <v>0.12649764415526138</v>
      </c>
      <c r="W37" s="101">
        <f>IFERROR(INDEX($C$8:$I$175,$N37,COLUMNS($Q$8:V37)),"")</f>
        <v>0.14752318479981905</v>
      </c>
      <c r="X37" s="101">
        <f>IFERROR(INDEX($C$8:$I$175,$N37,COLUMNS($Q$8:W37)),"")</f>
        <v>0.18136408197563139</v>
      </c>
      <c r="Y37" s="102">
        <f>IFERROR(INDEX($C$8:$J$175,$N37,COLUMNS($Q$8:X37)),"")</f>
        <v>0.18424787133396406</v>
      </c>
      <c r="AA37" s="225" t="s">
        <v>354</v>
      </c>
      <c r="AB37" s="153">
        <v>0</v>
      </c>
      <c r="AD37" s="153">
        <v>0</v>
      </c>
      <c r="AE37" s="153">
        <v>0</v>
      </c>
      <c r="AF37" s="153">
        <v>0</v>
      </c>
      <c r="AG37" s="153">
        <v>0</v>
      </c>
      <c r="AH37" s="153">
        <v>0</v>
      </c>
      <c r="AI37" s="153" t="s">
        <v>346</v>
      </c>
      <c r="AJ37" s="153">
        <f>ROWS($AI$8:AI37)</f>
        <v>30</v>
      </c>
      <c r="AK37" s="153">
        <f t="shared" si="3"/>
        <v>30</v>
      </c>
      <c r="AL37" s="153">
        <f>IFERROR(SMALL($AK$8:$AK$179,ROWS($AK$8:AK37)),"")</f>
        <v>30</v>
      </c>
      <c r="BY37" s="258" t="s">
        <v>354</v>
      </c>
      <c r="BZ37" s="139">
        <f>IFERROR(INDEX($AA$8:$AG$179,$AL37,COLUMNS($BX$8:BY37)),"")</f>
        <v>0</v>
      </c>
      <c r="CA37" s="139">
        <f>IFERROR(INDEX($AA$8:$AG$179,$AL37,COLUMNS($BX$8:BZ37)),"")</f>
        <v>0</v>
      </c>
      <c r="CB37" s="139">
        <f>IFERROR(INDEX($AA$8:$AG$179,$AL37,COLUMNS($BX$8:CA37)),"")</f>
        <v>0</v>
      </c>
      <c r="CC37" s="139">
        <f>IFERROR(INDEX($AA$8:$AG$179,$AL37,COLUMNS($BX$8:CB37)),"")</f>
        <v>0</v>
      </c>
      <c r="CD37" s="139">
        <f>IFERROR(INDEX($AA$8:$AG$179,$AL37,COLUMNS($BX$8:CC37)),"")</f>
        <v>0</v>
      </c>
      <c r="CE37" s="139">
        <f>IFERROR(INDEX($AA$8:$AG$179,$AL37,COLUMNS($BX$8:CD37)),"")</f>
        <v>0</v>
      </c>
      <c r="CF37" s="140">
        <f>IFERROR(INDEX($AA$8:$AH$179,$AL37,COLUMNS($BX$8:CE37)),"")</f>
        <v>0</v>
      </c>
    </row>
    <row r="38" spans="3:84">
      <c r="C38" s="225" t="s">
        <v>271</v>
      </c>
      <c r="D38" s="113">
        <v>0.89815498154981555</v>
      </c>
      <c r="E38" s="113">
        <v>0.89145201732391155</v>
      </c>
      <c r="F38" s="113">
        <v>0.87968806346916695</v>
      </c>
      <c r="G38" s="113">
        <v>0.87350235584473856</v>
      </c>
      <c r="H38" s="113">
        <v>0.85247681520018093</v>
      </c>
      <c r="I38" s="114">
        <v>0.81863591802436864</v>
      </c>
      <c r="J38" s="114">
        <v>0.81599999999999995</v>
      </c>
      <c r="K38" s="153" t="s">
        <v>346</v>
      </c>
      <c r="L38" s="153">
        <f>ROWS($K$8:K38)</f>
        <v>31</v>
      </c>
      <c r="M38" s="153">
        <f t="shared" si="2"/>
        <v>31</v>
      </c>
      <c r="N38" s="153">
        <f>IFERROR(SMALL($M$8:$M$179,ROWS($M$8:M38)),"")</f>
        <v>31</v>
      </c>
      <c r="R38" s="263" t="str">
        <f>IFERROR(INDEX($C$8:$I$175,$N38,COLUMNS($Q$8:Q38)),"")</f>
        <v>Total No Known Disability</v>
      </c>
      <c r="S38" s="105">
        <f>IFERROR(INDEX($C$8:$I$175,$N38,COLUMNS($Q$8:R38)),"")</f>
        <v>0.89815498154981555</v>
      </c>
      <c r="T38" s="105">
        <f>IFERROR(INDEX($C$8:$I$175,$N38,COLUMNS($Q$8:S38)),"")</f>
        <v>0.89145201732391155</v>
      </c>
      <c r="U38" s="105">
        <f>IFERROR(INDEX($C$8:$I$175,$N38,COLUMNS($Q$8:T38)),"")</f>
        <v>0.87968806346916695</v>
      </c>
      <c r="V38" s="105">
        <f>IFERROR(INDEX($C$8:$I$175,$N38,COLUMNS($Q$8:U38)),"")</f>
        <v>0.87350235584473856</v>
      </c>
      <c r="W38" s="105">
        <f>IFERROR(INDEX($C$8:$I$175,$N38,COLUMNS($Q$8:V38)),"")</f>
        <v>0.85247681520018093</v>
      </c>
      <c r="X38" s="105">
        <f>IFERROR(INDEX($C$8:$I$175,$N38,COLUMNS($Q$8:W38)),"")</f>
        <v>0.81863591802436864</v>
      </c>
      <c r="Y38" s="102">
        <f>IFERROR(INDEX($C$8:$J$175,$N38,COLUMNS($Q$8:X38)),"")</f>
        <v>0.81599999999999995</v>
      </c>
      <c r="AA38" s="225" t="s">
        <v>270</v>
      </c>
      <c r="AB38" s="153">
        <v>2210</v>
      </c>
      <c r="AC38" s="153">
        <v>2380</v>
      </c>
      <c r="AD38" s="153">
        <v>2670</v>
      </c>
      <c r="AE38" s="153">
        <v>2820</v>
      </c>
      <c r="AF38" s="153">
        <v>3260</v>
      </c>
      <c r="AG38" s="153">
        <v>3885</v>
      </c>
      <c r="AH38" s="153">
        <v>3895</v>
      </c>
      <c r="AI38" s="153" t="s">
        <v>346</v>
      </c>
      <c r="AJ38" s="153">
        <f>ROWS($AI$8:AI38)</f>
        <v>31</v>
      </c>
      <c r="AK38" s="153">
        <f t="shared" si="3"/>
        <v>31</v>
      </c>
      <c r="AL38" s="153">
        <f>IFERROR(SMALL($AK$8:$AK$179,ROWS($AK$8:AK38)),"")</f>
        <v>31</v>
      </c>
      <c r="BY38" s="258" t="s">
        <v>270</v>
      </c>
      <c r="BZ38" s="139">
        <f>IFERROR(INDEX($AA$8:$AG$179,$AL38,COLUMNS($BX$8:BY38)),"")</f>
        <v>2210</v>
      </c>
      <c r="CA38" s="139">
        <f>IFERROR(INDEX($AA$8:$AG$179,$AL38,COLUMNS($BX$8:BZ38)),"")</f>
        <v>2380</v>
      </c>
      <c r="CB38" s="139">
        <f>IFERROR(INDEX($AA$8:$AG$179,$AL38,COLUMNS($BX$8:CA38)),"")</f>
        <v>2670</v>
      </c>
      <c r="CC38" s="139">
        <f>IFERROR(INDEX($AA$8:$AG$179,$AL38,COLUMNS($BX$8:CB38)),"")</f>
        <v>2820</v>
      </c>
      <c r="CD38" s="139">
        <f>IFERROR(INDEX($AA$8:$AG$179,$AL38,COLUMNS($BX$8:CC38)),"")</f>
        <v>3260</v>
      </c>
      <c r="CE38" s="139">
        <f>IFERROR(INDEX($AA$8:$AG$179,$AL38,COLUMNS($BX$8:CD38)),"")</f>
        <v>3885</v>
      </c>
      <c r="CF38" s="140">
        <f>IFERROR(INDEX($AA$8:$AH$179,$AL38,COLUMNS($BX$8:CE38)),"")</f>
        <v>3895</v>
      </c>
    </row>
    <row r="39" spans="3:84">
      <c r="C39" s="226" t="s">
        <v>272</v>
      </c>
      <c r="D39" s="113"/>
      <c r="E39" s="113"/>
      <c r="F39" s="113"/>
      <c r="G39" s="113"/>
      <c r="H39" s="113"/>
      <c r="I39" s="114"/>
      <c r="J39" s="114"/>
      <c r="K39" s="153" t="s">
        <v>346</v>
      </c>
      <c r="L39" s="153">
        <f>ROWS($K$8:K39)</f>
        <v>32</v>
      </c>
      <c r="M39" s="153">
        <f t="shared" si="2"/>
        <v>32</v>
      </c>
      <c r="N39" s="153">
        <f>IFERROR(SMALL($M$8:$M$179,ROWS($M$8:M39)),"")</f>
        <v>32</v>
      </c>
      <c r="R39" s="253" t="str">
        <f>IFERROR(INDEX($C$8:$I$175,$N39,COLUMNS($Q$8:Q39)),"")</f>
        <v>Ethnicity</v>
      </c>
      <c r="S39" s="99"/>
      <c r="T39" s="99"/>
      <c r="U39" s="99"/>
      <c r="V39" s="99"/>
      <c r="W39" s="99"/>
      <c r="X39" s="99"/>
      <c r="Y39" s="100"/>
      <c r="AA39" s="225" t="s">
        <v>271</v>
      </c>
      <c r="AB39" s="153">
        <v>19470</v>
      </c>
      <c r="AC39" s="153">
        <v>19555</v>
      </c>
      <c r="AD39" s="153">
        <v>19515</v>
      </c>
      <c r="AE39" s="153">
        <v>19465</v>
      </c>
      <c r="AF39" s="153">
        <v>18845</v>
      </c>
      <c r="AG39" s="153">
        <v>17535</v>
      </c>
      <c r="AH39" s="153">
        <v>17320</v>
      </c>
      <c r="AI39" s="153" t="s">
        <v>346</v>
      </c>
      <c r="AJ39" s="153">
        <f>ROWS($AI$8:AI39)</f>
        <v>32</v>
      </c>
      <c r="AK39" s="153">
        <f t="shared" si="3"/>
        <v>32</v>
      </c>
      <c r="AL39" s="153">
        <f>IFERROR(SMALL($AK$8:$AK$179,ROWS($AK$8:AK39)),"")</f>
        <v>32</v>
      </c>
      <c r="BY39" s="260" t="s">
        <v>271</v>
      </c>
      <c r="BZ39" s="143">
        <f>IFERROR(INDEX($AA$8:$AG$179,$AL39,COLUMNS($BX$8:BY39)),"")</f>
        <v>19470</v>
      </c>
      <c r="CA39" s="143">
        <f>IFERROR(INDEX($AA$8:$AG$179,$AL39,COLUMNS($BX$8:BZ39)),"")</f>
        <v>19555</v>
      </c>
      <c r="CB39" s="143">
        <f>IFERROR(INDEX($AA$8:$AG$179,$AL39,COLUMNS($BX$8:CA39)),"")</f>
        <v>19515</v>
      </c>
      <c r="CC39" s="143">
        <f>IFERROR(INDEX($AA$8:$AG$179,$AL39,COLUMNS($BX$8:CB39)),"")</f>
        <v>19465</v>
      </c>
      <c r="CD39" s="143">
        <f>IFERROR(INDEX($AA$8:$AG$179,$AL39,COLUMNS($BX$8:CC39)),"")</f>
        <v>18845</v>
      </c>
      <c r="CE39" s="143">
        <f>IFERROR(INDEX($AA$8:$AG$179,$AL39,COLUMNS($BX$8:CD39)),"")</f>
        <v>17535</v>
      </c>
      <c r="CF39" s="140">
        <f>IFERROR(INDEX($AA$8:$AH$179,$AL39,COLUMNS($BX$8:CE39)),"")</f>
        <v>17320</v>
      </c>
    </row>
    <row r="40" spans="3:84">
      <c r="C40" s="153" t="s">
        <v>273</v>
      </c>
      <c r="D40" s="114">
        <v>2.8228782287822878E-2</v>
      </c>
      <c r="E40" s="114">
        <v>3.1866879416457716E-2</v>
      </c>
      <c r="F40" s="114">
        <v>3.2545979084024519E-2</v>
      </c>
      <c r="G40" s="114">
        <v>3.2174108144491807E-2</v>
      </c>
      <c r="H40" s="114">
        <v>3.2300384528387245E-2</v>
      </c>
      <c r="I40" s="114">
        <v>3.5245786844685122E-2</v>
      </c>
      <c r="J40" s="114">
        <v>3.6660359508041626E-2</v>
      </c>
      <c r="K40" s="153" t="s">
        <v>346</v>
      </c>
      <c r="L40" s="153">
        <f>ROWS($K$8:K40)</f>
        <v>33</v>
      </c>
      <c r="M40" s="153">
        <f t="shared" si="2"/>
        <v>33</v>
      </c>
      <c r="N40" s="153">
        <f>IFERROR(SMALL($M$8:$M$179,ROWS($M$8:M40)),"")</f>
        <v>33</v>
      </c>
      <c r="R40" s="256" t="str">
        <f>IFERROR(INDEX($C$8:$I$175,$N40,COLUMNS($Q$8:Q40)),"")</f>
        <v>Asian, Asian Scottish or Asian British</v>
      </c>
      <c r="S40" s="101">
        <f>IFERROR(INDEX($C$8:$I$175,$N40,COLUMNS($Q$8:R40)),"")</f>
        <v>2.8228782287822878E-2</v>
      </c>
      <c r="T40" s="101">
        <f>IFERROR(INDEX($C$8:$I$175,$N40,COLUMNS($Q$8:S40)),"")</f>
        <v>3.1866879416457716E-2</v>
      </c>
      <c r="U40" s="101">
        <f>IFERROR(INDEX($C$8:$I$175,$N40,COLUMNS($Q$8:T40)),"")</f>
        <v>3.2545979084024519E-2</v>
      </c>
      <c r="V40" s="101">
        <f>IFERROR(INDEX($C$8:$I$175,$N40,COLUMNS($Q$8:U40)),"")</f>
        <v>3.2174108144491807E-2</v>
      </c>
      <c r="W40" s="101">
        <f>IFERROR(INDEX($C$8:$I$175,$N40,COLUMNS($Q$8:V40)),"")</f>
        <v>3.2300384528387245E-2</v>
      </c>
      <c r="X40" s="101">
        <f>IFERROR(INDEX($C$8:$I$175,$N40,COLUMNS($Q$8:W40)),"")</f>
        <v>3.5245786844685122E-2</v>
      </c>
      <c r="Y40" s="102">
        <f>IFERROR(INDEX($C$8:$J$175,$N40,COLUMNS($Q$8:X40)),"")</f>
        <v>3.6660359508041626E-2</v>
      </c>
      <c r="AA40" s="226" t="s">
        <v>272</v>
      </c>
      <c r="AI40" s="153" t="s">
        <v>346</v>
      </c>
      <c r="AJ40" s="153">
        <f>ROWS($AI$8:AI40)</f>
        <v>33</v>
      </c>
      <c r="AK40" s="153">
        <f t="shared" si="3"/>
        <v>33</v>
      </c>
      <c r="AL40" s="153">
        <f>IFERROR(SMALL($AK$8:$AK$179,ROWS($AK$8:AK40)),"")</f>
        <v>33</v>
      </c>
      <c r="BY40" s="261" t="s">
        <v>272</v>
      </c>
      <c r="BZ40" s="135"/>
      <c r="CA40" s="135"/>
      <c r="CB40" s="135"/>
      <c r="CC40" s="135"/>
      <c r="CD40" s="135"/>
      <c r="CE40" s="139"/>
      <c r="CF40" s="136">
        <f>IFERROR(INDEX($AA$8:$AH$179,$AL40,COLUMNS($BX$8:CE40)),"")</f>
        <v>0</v>
      </c>
    </row>
    <row r="41" spans="3:84">
      <c r="C41" s="153" t="s">
        <v>274</v>
      </c>
      <c r="D41" s="114">
        <v>1.3929889298892989E-2</v>
      </c>
      <c r="E41" s="114">
        <v>1.5454752678367906E-2</v>
      </c>
      <c r="F41" s="114">
        <v>1.6363144608727009E-2</v>
      </c>
      <c r="G41" s="114">
        <v>1.6513349786852143E-2</v>
      </c>
      <c r="H41" s="114">
        <v>1.7507351277991405E-2</v>
      </c>
      <c r="I41" s="114">
        <v>1.9560244619765649E-2</v>
      </c>
      <c r="J41" s="114">
        <v>2.1050141911069062E-2</v>
      </c>
      <c r="K41" s="153" t="s">
        <v>346</v>
      </c>
      <c r="L41" s="153">
        <f>ROWS($K$8:K41)</f>
        <v>34</v>
      </c>
      <c r="M41" s="153">
        <f t="shared" si="2"/>
        <v>34</v>
      </c>
      <c r="N41" s="153">
        <f>IFERROR(SMALL($M$8:$M$179,ROWS($M$8:M41)),"")</f>
        <v>34</v>
      </c>
      <c r="R41" s="256" t="str">
        <f>IFERROR(INDEX($C$8:$I$175,$N41,COLUMNS($Q$8:Q41)),"")</f>
        <v>Black, African or Caribbean</v>
      </c>
      <c r="S41" s="101">
        <f>IFERROR(INDEX($C$8:$I$175,$N41,COLUMNS($Q$8:R41)),"")</f>
        <v>1.3929889298892989E-2</v>
      </c>
      <c r="T41" s="101">
        <f>IFERROR(INDEX($C$8:$I$175,$N41,COLUMNS($Q$8:S41)),"")</f>
        <v>1.5454752678367906E-2</v>
      </c>
      <c r="U41" s="101">
        <f>IFERROR(INDEX($C$8:$I$175,$N41,COLUMNS($Q$8:T41)),"")</f>
        <v>1.6363144608727009E-2</v>
      </c>
      <c r="V41" s="101">
        <f>IFERROR(INDEX($C$8:$I$175,$N41,COLUMNS($Q$8:U41)),"")</f>
        <v>1.6513349786852143E-2</v>
      </c>
      <c r="W41" s="101">
        <f>IFERROR(INDEX($C$8:$I$175,$N41,COLUMNS($Q$8:V41)),"")</f>
        <v>1.7507351277991405E-2</v>
      </c>
      <c r="X41" s="101">
        <f>IFERROR(INDEX($C$8:$I$175,$N41,COLUMNS($Q$8:W41)),"")</f>
        <v>1.9560244619765649E-2</v>
      </c>
      <c r="Y41" s="102">
        <f>IFERROR(INDEX($C$8:$J$175,$N41,COLUMNS($Q$8:X41)),"")</f>
        <v>2.1050141911069062E-2</v>
      </c>
      <c r="AA41" s="153" t="s">
        <v>273</v>
      </c>
      <c r="AB41" s="153">
        <v>610</v>
      </c>
      <c r="AC41" s="153">
        <v>700</v>
      </c>
      <c r="AD41" s="153">
        <v>720</v>
      </c>
      <c r="AE41" s="153">
        <v>715</v>
      </c>
      <c r="AF41" s="153">
        <v>715</v>
      </c>
      <c r="AG41" s="153">
        <v>755</v>
      </c>
      <c r="AH41" s="153">
        <v>775</v>
      </c>
      <c r="AI41" s="153" t="s">
        <v>346</v>
      </c>
      <c r="AJ41" s="153">
        <f>ROWS($AI$8:AI41)</f>
        <v>34</v>
      </c>
      <c r="AK41" s="153">
        <f t="shared" si="3"/>
        <v>34</v>
      </c>
      <c r="AL41" s="153">
        <f>IFERROR(SMALL($AK$8:$AK$179,ROWS($AK$8:AK41)),"")</f>
        <v>34</v>
      </c>
      <c r="BY41" s="265" t="s">
        <v>273</v>
      </c>
      <c r="BZ41" s="139">
        <f>IFERROR(INDEX($AA$8:$AG$179,$AL41,COLUMNS($BX$8:BY41)),"")</f>
        <v>610</v>
      </c>
      <c r="CA41" s="139">
        <f>IFERROR(INDEX($AA$8:$AG$179,$AL41,COLUMNS($BX$8:BZ41)),"")</f>
        <v>700</v>
      </c>
      <c r="CB41" s="139">
        <f>IFERROR(INDEX($AA$8:$AG$179,$AL41,COLUMNS($BX$8:CA41)),"")</f>
        <v>720</v>
      </c>
      <c r="CC41" s="139">
        <f>IFERROR(INDEX($AA$8:$AG$179,$AL41,COLUMNS($BX$8:CB41)),"")</f>
        <v>715</v>
      </c>
      <c r="CD41" s="139">
        <f>IFERROR(INDEX($AA$8:$AG$179,$AL41,COLUMNS($BX$8:CC41)),"")</f>
        <v>715</v>
      </c>
      <c r="CE41" s="139">
        <f>IFERROR(INDEX($AA$8:$AG$179,$AL41,COLUMNS($BX$8:CD41)),"")</f>
        <v>755</v>
      </c>
      <c r="CF41" s="140">
        <f>IFERROR(INDEX($AA$8:$AH$179,$AL41,COLUMNS($BX$8:CE41)),"")</f>
        <v>775</v>
      </c>
    </row>
    <row r="42" spans="3:84">
      <c r="C42" s="153" t="s">
        <v>275</v>
      </c>
      <c r="D42" s="114">
        <v>7.9797047970479699E-3</v>
      </c>
      <c r="E42" s="114">
        <v>7.4766355140186919E-3</v>
      </c>
      <c r="F42" s="114">
        <v>7.7984132708258207E-3</v>
      </c>
      <c r="G42" s="114">
        <v>8.3464213596589638E-3</v>
      </c>
      <c r="H42" s="114">
        <v>8.5048631531327752E-3</v>
      </c>
      <c r="I42" s="114">
        <v>9.5233649222725356E-3</v>
      </c>
      <c r="J42" s="114">
        <v>1.0170293282876065E-2</v>
      </c>
      <c r="K42" s="153" t="s">
        <v>346</v>
      </c>
      <c r="L42" s="153">
        <f>ROWS($K$8:K42)</f>
        <v>35</v>
      </c>
      <c r="M42" s="153">
        <f t="shared" si="2"/>
        <v>35</v>
      </c>
      <c r="N42" s="153">
        <f>IFERROR(SMALL($M$8:$M$179,ROWS($M$8:M42)),"")</f>
        <v>35</v>
      </c>
      <c r="R42" s="256" t="str">
        <f>IFERROR(INDEX($C$8:$I$175,$N42,COLUMNS($Q$8:Q42)),"")</f>
        <v>Mixed or multiple ethnic group</v>
      </c>
      <c r="S42" s="101">
        <f>IFERROR(INDEX($C$8:$I$175,$N42,COLUMNS($Q$8:R42)),"")</f>
        <v>7.9797047970479699E-3</v>
      </c>
      <c r="T42" s="101">
        <f>IFERROR(INDEX($C$8:$I$175,$N42,COLUMNS($Q$8:S42)),"")</f>
        <v>7.4766355140186919E-3</v>
      </c>
      <c r="U42" s="101">
        <f>IFERROR(INDEX($C$8:$I$175,$N42,COLUMNS($Q$8:T42)),"")</f>
        <v>7.7984132708258207E-3</v>
      </c>
      <c r="V42" s="101">
        <f>IFERROR(INDEX($C$8:$I$175,$N42,COLUMNS($Q$8:U42)),"")</f>
        <v>8.3464213596589638E-3</v>
      </c>
      <c r="W42" s="101">
        <f>IFERROR(INDEX($C$8:$I$175,$N42,COLUMNS($Q$8:V42)),"")</f>
        <v>8.5048631531327752E-3</v>
      </c>
      <c r="X42" s="101">
        <f>IFERROR(INDEX($C$8:$I$175,$N42,COLUMNS($Q$8:W42)),"")</f>
        <v>9.5233649222725356E-3</v>
      </c>
      <c r="Y42" s="102">
        <f>IFERROR(INDEX($C$8:$J$175,$N42,COLUMNS($Q$8:X42)),"")</f>
        <v>1.0170293282876065E-2</v>
      </c>
      <c r="AA42" s="153" t="s">
        <v>274</v>
      </c>
      <c r="AB42" s="153">
        <v>300</v>
      </c>
      <c r="AC42" s="153">
        <v>340</v>
      </c>
      <c r="AD42" s="153">
        <v>365</v>
      </c>
      <c r="AE42" s="153">
        <v>370</v>
      </c>
      <c r="AF42" s="153">
        <v>385</v>
      </c>
      <c r="AG42" s="153">
        <v>420</v>
      </c>
      <c r="AH42" s="153">
        <v>445</v>
      </c>
      <c r="AI42" s="153" t="s">
        <v>346</v>
      </c>
      <c r="AJ42" s="153">
        <f>ROWS($AI$8:AI42)</f>
        <v>35</v>
      </c>
      <c r="AK42" s="153">
        <f t="shared" si="3"/>
        <v>35</v>
      </c>
      <c r="AL42" s="153">
        <f>IFERROR(SMALL($AK$8:$AK$179,ROWS($AK$8:AK42)),"")</f>
        <v>35</v>
      </c>
      <c r="BY42" s="265" t="s">
        <v>274</v>
      </c>
      <c r="BZ42" s="139">
        <f>IFERROR(INDEX($AA$8:$AG$179,$AL42,COLUMNS($BX$8:BY42)),"")</f>
        <v>300</v>
      </c>
      <c r="CA42" s="139">
        <f>IFERROR(INDEX($AA$8:$AG$179,$AL42,COLUMNS($BX$8:BZ42)),"")</f>
        <v>340</v>
      </c>
      <c r="CB42" s="139">
        <f>IFERROR(INDEX($AA$8:$AG$179,$AL42,COLUMNS($BX$8:CA42)),"")</f>
        <v>365</v>
      </c>
      <c r="CC42" s="139">
        <f>IFERROR(INDEX($AA$8:$AG$179,$AL42,COLUMNS($BX$8:CB42)),"")</f>
        <v>370</v>
      </c>
      <c r="CD42" s="139">
        <f>IFERROR(INDEX($AA$8:$AG$179,$AL42,COLUMNS($BX$8:CC42)),"")</f>
        <v>385</v>
      </c>
      <c r="CE42" s="139">
        <f>IFERROR(INDEX($AA$8:$AG$179,$AL42,COLUMNS($BX$8:CD42)),"")</f>
        <v>420</v>
      </c>
      <c r="CF42" s="140">
        <f>IFERROR(INDEX($AA$8:$AH$179,$AL42,COLUMNS($BX$8:CE42)),"")</f>
        <v>445</v>
      </c>
    </row>
    <row r="43" spans="3:84">
      <c r="C43" s="153" t="s">
        <v>276</v>
      </c>
      <c r="D43" s="114">
        <v>3.3210332103321034E-3</v>
      </c>
      <c r="E43" s="114">
        <v>3.9662639617050379E-3</v>
      </c>
      <c r="F43" s="114">
        <v>5.2289938694554637E-3</v>
      </c>
      <c r="G43" s="114">
        <v>5.6091541395557548E-3</v>
      </c>
      <c r="H43" s="114">
        <v>5.7000678579506902E-3</v>
      </c>
      <c r="I43" s="114">
        <v>7.3759394986228468E-3</v>
      </c>
      <c r="J43" s="114">
        <v>8.2781456953642391E-3</v>
      </c>
      <c r="K43" s="153" t="s">
        <v>346</v>
      </c>
      <c r="L43" s="153">
        <f>ROWS($K$8:K43)</f>
        <v>36</v>
      </c>
      <c r="M43" s="153">
        <f t="shared" si="2"/>
        <v>36</v>
      </c>
      <c r="N43" s="153">
        <f>IFERROR(SMALL($M$8:$M$179,ROWS($M$8:M43)),"")</f>
        <v>36</v>
      </c>
      <c r="R43" s="256" t="str">
        <f>IFERROR(INDEX($C$8:$I$175,$N43,COLUMNS($Q$8:Q43)),"")</f>
        <v>Other ethnic group</v>
      </c>
      <c r="S43" s="101">
        <f>IFERROR(INDEX($C$8:$I$175,$N43,COLUMNS($Q$8:R43)),"")</f>
        <v>3.3210332103321034E-3</v>
      </c>
      <c r="T43" s="101">
        <f>IFERROR(INDEX($C$8:$I$175,$N43,COLUMNS($Q$8:S43)),"")</f>
        <v>3.9662639617050379E-3</v>
      </c>
      <c r="U43" s="101">
        <f>IFERROR(INDEX($C$8:$I$175,$N43,COLUMNS($Q$8:T43)),"")</f>
        <v>5.2289938694554637E-3</v>
      </c>
      <c r="V43" s="101">
        <f>IFERROR(INDEX($C$8:$I$175,$N43,COLUMNS($Q$8:U43)),"")</f>
        <v>5.6091541395557548E-3</v>
      </c>
      <c r="W43" s="101">
        <f>IFERROR(INDEX($C$8:$I$175,$N43,COLUMNS($Q$8:V43)),"")</f>
        <v>5.7000678579506902E-3</v>
      </c>
      <c r="X43" s="101">
        <f>IFERROR(INDEX($C$8:$I$175,$N43,COLUMNS($Q$8:W43)),"")</f>
        <v>7.3759394986228468E-3</v>
      </c>
      <c r="Y43" s="102">
        <f>IFERROR(INDEX($C$8:$J$175,$N43,COLUMNS($Q$8:X43)),"")</f>
        <v>8.2781456953642391E-3</v>
      </c>
      <c r="AA43" s="153" t="s">
        <v>275</v>
      </c>
      <c r="AB43" s="153">
        <v>175</v>
      </c>
      <c r="AC43" s="153">
        <v>165</v>
      </c>
      <c r="AD43" s="153">
        <v>175</v>
      </c>
      <c r="AE43" s="153">
        <v>185</v>
      </c>
      <c r="AF43" s="153">
        <v>190</v>
      </c>
      <c r="AG43" s="153">
        <v>205</v>
      </c>
      <c r="AH43" s="153">
        <v>215</v>
      </c>
      <c r="AI43" s="153" t="s">
        <v>346</v>
      </c>
      <c r="AJ43" s="153">
        <f>ROWS($AI$8:AI43)</f>
        <v>36</v>
      </c>
      <c r="AK43" s="153">
        <f t="shared" si="3"/>
        <v>36</v>
      </c>
      <c r="AL43" s="153">
        <f>IFERROR(SMALL($AK$8:$AK$179,ROWS($AK$8:AK43)),"")</f>
        <v>36</v>
      </c>
      <c r="BY43" s="265" t="s">
        <v>275</v>
      </c>
      <c r="BZ43" s="139">
        <f>IFERROR(INDEX($AA$8:$AG$179,$AL43,COLUMNS($BX$8:BY43)),"")</f>
        <v>175</v>
      </c>
      <c r="CA43" s="139">
        <f>IFERROR(INDEX($AA$8:$AG$179,$AL43,COLUMNS($BX$8:BZ43)),"")</f>
        <v>165</v>
      </c>
      <c r="CB43" s="139">
        <f>IFERROR(INDEX($AA$8:$AG$179,$AL43,COLUMNS($BX$8:CA43)),"")</f>
        <v>175</v>
      </c>
      <c r="CC43" s="139">
        <f>IFERROR(INDEX($AA$8:$AG$179,$AL43,COLUMNS($BX$8:CB43)),"")</f>
        <v>185</v>
      </c>
      <c r="CD43" s="139">
        <f>IFERROR(INDEX($AA$8:$AG$179,$AL43,COLUMNS($BX$8:CC43)),"")</f>
        <v>190</v>
      </c>
      <c r="CE43" s="139">
        <f>IFERROR(INDEX($AA$8:$AG$179,$AL43,COLUMNS($BX$8:CD43)),"")</f>
        <v>205</v>
      </c>
      <c r="CF43" s="140">
        <f>IFERROR(INDEX($AA$8:$AH$179,$AL43,COLUMNS($BX$8:CE43)),"")</f>
        <v>215</v>
      </c>
    </row>
    <row r="44" spans="3:84">
      <c r="C44" s="153" t="s">
        <v>277</v>
      </c>
      <c r="D44" s="114">
        <v>0.94455719557195572</v>
      </c>
      <c r="E44" s="114">
        <v>0.93995896968315473</v>
      </c>
      <c r="F44" s="114">
        <v>0.93725207356653439</v>
      </c>
      <c r="G44" s="114">
        <v>0.93605564280906439</v>
      </c>
      <c r="H44" s="114">
        <v>0.93395159466184119</v>
      </c>
      <c r="I44" s="114">
        <v>0.92441996171980767</v>
      </c>
      <c r="J44" s="114">
        <v>0.92005676442762541</v>
      </c>
      <c r="K44" s="153" t="s">
        <v>346</v>
      </c>
      <c r="L44" s="153">
        <f>ROWS($K$8:K44)</f>
        <v>37</v>
      </c>
      <c r="M44" s="153">
        <f t="shared" si="2"/>
        <v>37</v>
      </c>
      <c r="N44" s="153">
        <f>IFERROR(SMALL($M$8:$M$179,ROWS($M$8:M44)),"")</f>
        <v>37</v>
      </c>
      <c r="R44" s="256" t="str">
        <f>IFERROR(INDEX($C$8:$I$175,$N44,COLUMNS($Q$8:Q44)),"")</f>
        <v>White</v>
      </c>
      <c r="S44" s="101">
        <f>IFERROR(INDEX($C$8:$I$175,$N44,COLUMNS($Q$8:R44)),"")</f>
        <v>0.94455719557195572</v>
      </c>
      <c r="T44" s="101">
        <f>IFERROR(INDEX($C$8:$I$175,$N44,COLUMNS($Q$8:S44)),"")</f>
        <v>0.93995896968315473</v>
      </c>
      <c r="U44" s="101">
        <f>IFERROR(INDEX($C$8:$I$175,$N44,COLUMNS($Q$8:T44)),"")</f>
        <v>0.93725207356653439</v>
      </c>
      <c r="V44" s="101">
        <f>IFERROR(INDEX($C$8:$I$175,$N44,COLUMNS($Q$8:U44)),"")</f>
        <v>0.93605564280906439</v>
      </c>
      <c r="W44" s="101">
        <f>IFERROR(INDEX($C$8:$I$175,$N44,COLUMNS($Q$8:V44)),"")</f>
        <v>0.93395159466184119</v>
      </c>
      <c r="X44" s="101">
        <f>IFERROR(INDEX($C$8:$I$175,$N44,COLUMNS($Q$8:W44)),"")</f>
        <v>0.92441996171980767</v>
      </c>
      <c r="Y44" s="102">
        <f>IFERROR(INDEX($C$8:$J$175,$N44,COLUMNS($Q$8:X44)),"")</f>
        <v>0.92005676442762541</v>
      </c>
      <c r="AA44" s="153" t="s">
        <v>276</v>
      </c>
      <c r="AB44" s="153">
        <v>70</v>
      </c>
      <c r="AC44" s="153">
        <v>85</v>
      </c>
      <c r="AD44" s="153">
        <v>115</v>
      </c>
      <c r="AE44" s="153">
        <v>125</v>
      </c>
      <c r="AF44" s="153">
        <v>125</v>
      </c>
      <c r="AG44" s="153">
        <v>160</v>
      </c>
      <c r="AH44" s="153">
        <v>175</v>
      </c>
      <c r="AI44" s="153" t="s">
        <v>346</v>
      </c>
      <c r="AJ44" s="153">
        <f>ROWS($AI$8:AI44)</f>
        <v>37</v>
      </c>
      <c r="AK44" s="153">
        <f t="shared" si="3"/>
        <v>37</v>
      </c>
      <c r="AL44" s="153">
        <f>IFERROR(SMALL($AK$8:$AK$179,ROWS($AK$8:AK44)),"")</f>
        <v>37</v>
      </c>
      <c r="BY44" s="265" t="s">
        <v>276</v>
      </c>
      <c r="BZ44" s="139">
        <f>IFERROR(INDEX($AA$8:$AG$179,$AL44,COLUMNS($BX$8:BY44)),"")</f>
        <v>70</v>
      </c>
      <c r="CA44" s="139">
        <f>IFERROR(INDEX($AA$8:$AG$179,$AL44,COLUMNS($BX$8:BZ44)),"")</f>
        <v>85</v>
      </c>
      <c r="CB44" s="139">
        <f>IFERROR(INDEX($AA$8:$AG$179,$AL44,COLUMNS($BX$8:CA44)),"")</f>
        <v>115</v>
      </c>
      <c r="CC44" s="139">
        <f>IFERROR(INDEX($AA$8:$AG$179,$AL44,COLUMNS($BX$8:CB44)),"")</f>
        <v>125</v>
      </c>
      <c r="CD44" s="139">
        <f>IFERROR(INDEX($AA$8:$AG$179,$AL44,COLUMNS($BX$8:CC44)),"")</f>
        <v>125</v>
      </c>
      <c r="CE44" s="139">
        <f>IFERROR(INDEX($AA$8:$AG$179,$AL44,COLUMNS($BX$8:CD44)),"")</f>
        <v>160</v>
      </c>
      <c r="CF44" s="140">
        <f>IFERROR(INDEX($AA$8:$AH$179,$AL44,COLUMNS($BX$8:CE44)),"")</f>
        <v>175</v>
      </c>
    </row>
    <row r="45" spans="3:84">
      <c r="C45" s="153" t="s">
        <v>328</v>
      </c>
      <c r="D45" s="114">
        <v>5.3459409594095939E-2</v>
      </c>
      <c r="E45" s="114">
        <v>5.8764531570549353E-2</v>
      </c>
      <c r="F45" s="114">
        <v>6.193653083303282E-2</v>
      </c>
      <c r="G45" s="114">
        <v>6.2643033430558673E-2</v>
      </c>
      <c r="H45" s="114">
        <v>6.4012666817462108E-2</v>
      </c>
      <c r="I45" s="114">
        <v>7.1705335885346153E-2</v>
      </c>
      <c r="J45" s="114">
        <v>7.6158940397350994E-2</v>
      </c>
      <c r="K45" s="153" t="s">
        <v>346</v>
      </c>
      <c r="L45" s="153">
        <f>ROWS($K$8:K45)</f>
        <v>38</v>
      </c>
      <c r="M45" s="153">
        <f t="shared" si="2"/>
        <v>38</v>
      </c>
      <c r="N45" s="153">
        <f>IFERROR(SMALL($M$8:$M$179,ROWS($M$8:M45)),"")</f>
        <v>38</v>
      </c>
      <c r="R45" s="256" t="str">
        <f>IFERROR(INDEX($C$8:$I$175,$N45,COLUMNS($Q$8:Q45)),"")</f>
        <v>Total Black and Minority Ethnic</v>
      </c>
      <c r="S45" s="101">
        <f>IFERROR(INDEX($C$8:$I$175,$N45,COLUMNS($Q$8:R45)),"")</f>
        <v>5.3459409594095939E-2</v>
      </c>
      <c r="T45" s="101">
        <f>IFERROR(INDEX($C$8:$I$175,$N45,COLUMNS($Q$8:S45)),"")</f>
        <v>5.8764531570549353E-2</v>
      </c>
      <c r="U45" s="101">
        <f>IFERROR(INDEX($C$8:$I$175,$N45,COLUMNS($Q$8:T45)),"")</f>
        <v>6.193653083303282E-2</v>
      </c>
      <c r="V45" s="101">
        <f>IFERROR(INDEX($C$8:$I$175,$N45,COLUMNS($Q$8:U45)),"")</f>
        <v>6.2643033430558673E-2</v>
      </c>
      <c r="W45" s="101">
        <f>IFERROR(INDEX($C$8:$I$175,$N45,COLUMNS($Q$8:V45)),"")</f>
        <v>6.4012666817462108E-2</v>
      </c>
      <c r="X45" s="101">
        <f>IFERROR(INDEX($C$8:$I$175,$N45,COLUMNS($Q$8:W45)),"")</f>
        <v>7.1705335885346153E-2</v>
      </c>
      <c r="Y45" s="102">
        <f>IFERROR(INDEX($C$8:$J$175,$N45,COLUMNS($Q$8:X45)),"")</f>
        <v>7.6158940397350994E-2</v>
      </c>
      <c r="AA45" s="153" t="s">
        <v>277</v>
      </c>
      <c r="AB45" s="153">
        <v>20480</v>
      </c>
      <c r="AC45" s="153">
        <v>20620</v>
      </c>
      <c r="AD45" s="153">
        <v>20790</v>
      </c>
      <c r="AE45" s="153">
        <v>20860</v>
      </c>
      <c r="AF45" s="153">
        <v>20645</v>
      </c>
      <c r="AG45" s="153">
        <v>19800</v>
      </c>
      <c r="AH45" s="153">
        <v>19450</v>
      </c>
      <c r="AI45" s="153" t="s">
        <v>346</v>
      </c>
      <c r="AJ45" s="153">
        <f>ROWS($AI$8:AI45)</f>
        <v>38</v>
      </c>
      <c r="AK45" s="153">
        <f t="shared" si="3"/>
        <v>38</v>
      </c>
      <c r="AL45" s="153">
        <f>IFERROR(SMALL($AK$8:$AK$179,ROWS($AK$8:AK45)),"")</f>
        <v>38</v>
      </c>
      <c r="BY45" s="265" t="s">
        <v>277</v>
      </c>
      <c r="BZ45" s="139">
        <f>IFERROR(INDEX($AA$8:$AG$179,$AL45,COLUMNS($BX$8:BY45)),"")</f>
        <v>20480</v>
      </c>
      <c r="CA45" s="139">
        <f>IFERROR(INDEX($AA$8:$AG$179,$AL45,COLUMNS($BX$8:BZ45)),"")</f>
        <v>20620</v>
      </c>
      <c r="CB45" s="139">
        <f>IFERROR(INDEX($AA$8:$AG$179,$AL45,COLUMNS($BX$8:CA45)),"")</f>
        <v>20790</v>
      </c>
      <c r="CC45" s="139">
        <f>IFERROR(INDEX($AA$8:$AG$179,$AL45,COLUMNS($BX$8:CB45)),"")</f>
        <v>20860</v>
      </c>
      <c r="CD45" s="139">
        <f>IFERROR(INDEX($AA$8:$AG$179,$AL45,COLUMNS($BX$8:CC45)),"")</f>
        <v>20645</v>
      </c>
      <c r="CE45" s="139">
        <f>IFERROR(INDEX($AA$8:$AG$179,$AL45,COLUMNS($BX$8:CD45)),"")</f>
        <v>19800</v>
      </c>
      <c r="CF45" s="140">
        <f>IFERROR(INDEX($AA$8:$AH$179,$AL45,COLUMNS($BX$8:CE45)),"")</f>
        <v>19450</v>
      </c>
    </row>
    <row r="46" spans="3:84">
      <c r="C46" s="153" t="s">
        <v>279</v>
      </c>
      <c r="D46" s="113"/>
      <c r="E46" s="113"/>
      <c r="F46" s="113"/>
      <c r="G46" s="113"/>
      <c r="H46" s="113"/>
      <c r="I46" s="114"/>
      <c r="J46" s="114"/>
      <c r="K46" s="153" t="s">
        <v>346</v>
      </c>
      <c r="L46" s="153">
        <f>ROWS($K$8:K46)</f>
        <v>39</v>
      </c>
      <c r="M46" s="153">
        <f t="shared" si="2"/>
        <v>39</v>
      </c>
      <c r="N46" s="153">
        <f>IFERROR(SMALL($M$8:$M$179,ROWS($M$8:M46)),"")</f>
        <v>39</v>
      </c>
      <c r="R46" s="259" t="s">
        <v>280</v>
      </c>
      <c r="S46" s="105"/>
      <c r="T46" s="105"/>
      <c r="U46" s="105"/>
      <c r="V46" s="105"/>
      <c r="W46" s="105"/>
      <c r="X46" s="105"/>
      <c r="Y46" s="106"/>
      <c r="AA46" s="153" t="s">
        <v>328</v>
      </c>
      <c r="AB46" s="153">
        <v>1160</v>
      </c>
      <c r="AC46" s="153">
        <v>1290</v>
      </c>
      <c r="AD46" s="153">
        <v>1375</v>
      </c>
      <c r="AE46" s="153">
        <v>1395</v>
      </c>
      <c r="AF46" s="153">
        <v>1415</v>
      </c>
      <c r="AG46" s="153">
        <v>1535</v>
      </c>
      <c r="AH46" s="153">
        <v>1610</v>
      </c>
      <c r="AI46" s="153" t="s">
        <v>346</v>
      </c>
      <c r="AJ46" s="153">
        <f>ROWS($AI$8:AI46)</f>
        <v>39</v>
      </c>
      <c r="AK46" s="153">
        <f t="shared" si="3"/>
        <v>39</v>
      </c>
      <c r="AL46" s="153">
        <f>IFERROR(SMALL($AK$8:$AK$179,ROWS($AK$8:AK46)),"")</f>
        <v>39</v>
      </c>
      <c r="BY46" s="265" t="s">
        <v>328</v>
      </c>
      <c r="BZ46" s="139">
        <f>IFERROR(INDEX($AA$8:$AG$179,$AL46,COLUMNS($BX$8:BY46)),"")</f>
        <v>1160</v>
      </c>
      <c r="CA46" s="139">
        <f>IFERROR(INDEX($AA$8:$AG$179,$AL46,COLUMNS($BX$8:BZ46)),"")</f>
        <v>1290</v>
      </c>
      <c r="CB46" s="139">
        <f>IFERROR(INDEX($AA$8:$AG$179,$AL46,COLUMNS($BX$8:CA46)),"")</f>
        <v>1375</v>
      </c>
      <c r="CC46" s="139">
        <f>IFERROR(INDEX($AA$8:$AG$179,$AL46,COLUMNS($BX$8:CB46)),"")</f>
        <v>1395</v>
      </c>
      <c r="CD46" s="139">
        <f>IFERROR(INDEX($AA$8:$AG$179,$AL46,COLUMNS($BX$8:CC46)),"")</f>
        <v>1415</v>
      </c>
      <c r="CE46" s="139">
        <f>IFERROR(INDEX($AA$8:$AG$179,$AL46,COLUMNS($BX$8:CD46)),"")</f>
        <v>1535</v>
      </c>
      <c r="CF46" s="140">
        <f>IFERROR(INDEX($AA$8:$AH$179,$AL46,COLUMNS($BX$8:CE46)),"")</f>
        <v>1610</v>
      </c>
    </row>
    <row r="47" spans="3:84">
      <c r="C47" s="226" t="s">
        <v>282</v>
      </c>
      <c r="D47" s="113"/>
      <c r="E47" s="113"/>
      <c r="F47" s="113"/>
      <c r="G47" s="113"/>
      <c r="H47" s="113"/>
      <c r="I47" s="114"/>
      <c r="J47" s="114"/>
      <c r="K47" s="153" t="s">
        <v>346</v>
      </c>
      <c r="L47" s="153">
        <f>ROWS($K$8:K47)</f>
        <v>40</v>
      </c>
      <c r="M47" s="153">
        <f t="shared" si="2"/>
        <v>40</v>
      </c>
      <c r="N47" s="153">
        <f>IFERROR(SMALL($M$8:$M$179,ROWS($M$8:M47)),"")</f>
        <v>40</v>
      </c>
      <c r="R47" s="266" t="str">
        <f>IFERROR(INDEX($C$8:$I$175,$N47,COLUMNS($Q$8:Q47)),"")</f>
        <v>Care Experienced</v>
      </c>
      <c r="S47" s="101"/>
      <c r="T47" s="101"/>
      <c r="U47" s="101"/>
      <c r="V47" s="101"/>
      <c r="W47" s="101"/>
      <c r="X47" s="101"/>
      <c r="Y47" s="102"/>
      <c r="AA47" s="153" t="s">
        <v>279</v>
      </c>
      <c r="AI47" s="153" t="s">
        <v>346</v>
      </c>
      <c r="AJ47" s="153">
        <f>ROWS($AI$8:AI47)</f>
        <v>40</v>
      </c>
      <c r="AK47" s="153">
        <f t="shared" si="3"/>
        <v>40</v>
      </c>
      <c r="AL47" s="153">
        <f>IFERROR(SMALL($AK$8:$AK$179,ROWS($AK$8:AK47)),"")</f>
        <v>40</v>
      </c>
      <c r="BY47" s="267" t="s">
        <v>281</v>
      </c>
      <c r="BZ47" s="143"/>
      <c r="CA47" s="143"/>
      <c r="CB47" s="143"/>
      <c r="CC47" s="143"/>
      <c r="CD47" s="143"/>
      <c r="CE47" s="139"/>
      <c r="CF47" s="144">
        <f>IFERROR(INDEX($AA$8:$AH$179,$AL47,COLUMNS($BX$8:CE47)),"")</f>
        <v>0</v>
      </c>
    </row>
    <row r="48" spans="3:84">
      <c r="C48" s="225" t="s">
        <v>283</v>
      </c>
      <c r="D48" s="113">
        <v>9.6863468634686347E-4</v>
      </c>
      <c r="E48" s="113">
        <v>1.7779803966263962E-3</v>
      </c>
      <c r="F48" s="113">
        <v>6.2657771366750811E-3</v>
      </c>
      <c r="G48" s="113">
        <v>7.4489566973300423E-3</v>
      </c>
      <c r="H48" s="113">
        <v>1.2078715222800272E-2</v>
      </c>
      <c r="I48" s="114">
        <v>2.2734699593856496E-2</v>
      </c>
      <c r="J48" s="114">
        <v>3.453169347209082E-2</v>
      </c>
      <c r="K48" s="153" t="s">
        <v>346</v>
      </c>
      <c r="L48" s="153">
        <f>ROWS($K$8:K48)</f>
        <v>41</v>
      </c>
      <c r="M48" s="153">
        <f t="shared" si="2"/>
        <v>41</v>
      </c>
      <c r="N48" s="153">
        <f>IFERROR(SMALL($M$8:$M$179,ROWS($M$8:M48)),"")</f>
        <v>41</v>
      </c>
      <c r="R48" s="256" t="str">
        <f>IFERROR(INDEX($C$8:$I$175,$N48,COLUMNS($Q$8:Q48)),"")</f>
        <v>Care-experienced</v>
      </c>
      <c r="S48" s="101">
        <f>IFERROR(INDEX($C$8:$I$175,$N48,COLUMNS($Q$8:R48)),"")</f>
        <v>9.6863468634686347E-4</v>
      </c>
      <c r="T48" s="101">
        <f>IFERROR(INDEX($C$8:$I$175,$N48,COLUMNS($Q$8:S48)),"")</f>
        <v>1.7779803966263962E-3</v>
      </c>
      <c r="U48" s="101">
        <f>IFERROR(INDEX($C$8:$I$175,$N48,COLUMNS($Q$8:T48)),"")</f>
        <v>6.2657771366750811E-3</v>
      </c>
      <c r="V48" s="101">
        <f>IFERROR(INDEX($C$8:$I$175,$N48,COLUMNS($Q$8:U48)),"")</f>
        <v>7.4489566973300423E-3</v>
      </c>
      <c r="W48" s="101">
        <f>IFERROR(INDEX($C$8:$I$175,$N48,COLUMNS($Q$8:V48)),"")</f>
        <v>1.2078715222800272E-2</v>
      </c>
      <c r="X48" s="101">
        <f>IFERROR(INDEX($C$8:$I$175,$N48,COLUMNS($Q$8:W48)),"")</f>
        <v>2.2734699593856496E-2</v>
      </c>
      <c r="Y48" s="102">
        <f>IFERROR(INDEX($C$8:$J$175,$N48,COLUMNS($Q$8:X48)),"")</f>
        <v>3.453169347209082E-2</v>
      </c>
      <c r="AA48" s="226" t="s">
        <v>282</v>
      </c>
      <c r="AI48" s="153" t="s">
        <v>346</v>
      </c>
      <c r="AJ48" s="153">
        <f>ROWS($AI$8:AI48)</f>
        <v>41</v>
      </c>
      <c r="AK48" s="153">
        <f t="shared" si="3"/>
        <v>41</v>
      </c>
      <c r="AL48" s="153">
        <f>IFERROR(SMALL($AK$8:$AK$179,ROWS($AK$8:AK48)),"")</f>
        <v>41</v>
      </c>
      <c r="BY48" s="268" t="s">
        <v>282</v>
      </c>
      <c r="BZ48" s="139"/>
      <c r="CA48" s="139"/>
      <c r="CB48" s="139"/>
      <c r="CC48" s="139"/>
      <c r="CD48" s="139"/>
      <c r="CE48" s="135"/>
      <c r="CF48" s="140">
        <f>IFERROR(INDEX($AA$8:$AH$179,$AL48,COLUMNS($BX$8:CE48)),"")</f>
        <v>0</v>
      </c>
    </row>
    <row r="49" spans="3:84" ht="15" thickBot="1">
      <c r="C49" s="225" t="s">
        <v>284</v>
      </c>
      <c r="D49" s="113">
        <v>0.99903136531365311</v>
      </c>
      <c r="E49" s="113">
        <v>0.99822201960337364</v>
      </c>
      <c r="F49" s="113">
        <v>0.99373422286332491</v>
      </c>
      <c r="G49" s="113">
        <v>0.99255104330266997</v>
      </c>
      <c r="H49" s="113">
        <v>0.98792128477719976</v>
      </c>
      <c r="I49" s="114">
        <v>0.97726530040614346</v>
      </c>
      <c r="J49" s="114">
        <v>0.96546830652790916</v>
      </c>
      <c r="K49" s="153" t="s">
        <v>346</v>
      </c>
      <c r="L49" s="153">
        <f>ROWS($K$8:K49)</f>
        <v>42</v>
      </c>
      <c r="M49" s="153">
        <f t="shared" si="2"/>
        <v>42</v>
      </c>
      <c r="N49" s="153">
        <f>IFERROR(SMALL($M$8:$M$179,ROWS($M$8:M49)),"")</f>
        <v>42</v>
      </c>
      <c r="R49" s="269" t="str">
        <f>IFERROR(INDEX($C$8:$I$175,$N49,COLUMNS($Q$8:Q49)),"")</f>
        <v>Not Care-experienced</v>
      </c>
      <c r="S49" s="107">
        <f>IFERROR(INDEX($C$8:$I$175,$N49,COLUMNS($Q$8:R49)),"")</f>
        <v>0.99903136531365311</v>
      </c>
      <c r="T49" s="107">
        <f>IFERROR(INDEX($C$8:$I$175,$N49,COLUMNS($Q$8:S49)),"")</f>
        <v>0.99822201960337364</v>
      </c>
      <c r="U49" s="107">
        <f>IFERROR(INDEX($C$8:$I$175,$N49,COLUMNS($Q$8:T49)),"")</f>
        <v>0.99373422286332491</v>
      </c>
      <c r="V49" s="107">
        <f>IFERROR(INDEX($C$8:$I$175,$N49,COLUMNS($Q$8:U49)),"")</f>
        <v>0.99255104330266997</v>
      </c>
      <c r="W49" s="107">
        <f>IFERROR(INDEX($C$8:$I$175,$N49,COLUMNS($Q$8:V49)),"")</f>
        <v>0.98792128477719976</v>
      </c>
      <c r="X49" s="107">
        <f>IFERROR(INDEX($C$8:$I$175,$N49,COLUMNS($Q$8:W49)),"")</f>
        <v>0.97726530040614346</v>
      </c>
      <c r="Y49" s="108">
        <f>IFERROR(INDEX($C$8:$J$175,$N49,COLUMNS($Q$8:X49)),"")</f>
        <v>0.96546830652790916</v>
      </c>
      <c r="AA49" s="225" t="s">
        <v>283</v>
      </c>
      <c r="AB49" s="153">
        <v>20</v>
      </c>
      <c r="AC49" s="153">
        <v>40</v>
      </c>
      <c r="AD49" s="153">
        <v>140</v>
      </c>
      <c r="AE49" s="153">
        <v>165</v>
      </c>
      <c r="AF49" s="153">
        <v>265</v>
      </c>
      <c r="AG49" s="153">
        <v>485</v>
      </c>
      <c r="AH49" s="153">
        <v>730</v>
      </c>
      <c r="AI49" s="153" t="s">
        <v>346</v>
      </c>
      <c r="AJ49" s="153">
        <f>ROWS($AI$8:AI49)</f>
        <v>42</v>
      </c>
      <c r="AK49" s="153">
        <f t="shared" si="3"/>
        <v>42</v>
      </c>
      <c r="AL49" s="153">
        <f>IFERROR(SMALL($AK$8:$AK$179,ROWS($AK$8:AK49)),"")</f>
        <v>42</v>
      </c>
      <c r="BY49" s="258" t="s">
        <v>283</v>
      </c>
      <c r="BZ49" s="139">
        <f>IFERROR(INDEX($AA$8:$AG$179,$AL49,COLUMNS($BX$8:BY49)),"")</f>
        <v>20</v>
      </c>
      <c r="CA49" s="139">
        <f>IFERROR(INDEX($AA$8:$AG$179,$AL49,COLUMNS($BX$8:BZ49)),"")</f>
        <v>40</v>
      </c>
      <c r="CB49" s="139">
        <f>IFERROR(INDEX($AA$8:$AG$179,$AL49,COLUMNS($BX$8:CA49)),"")</f>
        <v>140</v>
      </c>
      <c r="CC49" s="139">
        <f>IFERROR(INDEX($AA$8:$AG$179,$AL49,COLUMNS($BX$8:CB49)),"")</f>
        <v>165</v>
      </c>
      <c r="CD49" s="139">
        <f>IFERROR(INDEX($AA$8:$AG$179,$AL49,COLUMNS($BX$8:CC49)),"")</f>
        <v>265</v>
      </c>
      <c r="CE49" s="139">
        <f>IFERROR(INDEX($AA$8:$AG$179,$AL49,COLUMNS($BX$8:CD49)),"")</f>
        <v>485</v>
      </c>
      <c r="CF49" s="140">
        <f>IFERROR(INDEX($AA$8:$AH$179,$AL49,COLUMNS($BX$8:CE49)),"")</f>
        <v>730</v>
      </c>
    </row>
    <row r="50" spans="3:84" ht="15" thickBot="1">
      <c r="C50" s="166" t="s">
        <v>229</v>
      </c>
      <c r="D50" s="113"/>
      <c r="E50" s="113"/>
      <c r="F50" s="113"/>
      <c r="G50" s="113"/>
      <c r="H50" s="113"/>
      <c r="I50" s="114"/>
      <c r="J50" s="114"/>
      <c r="K50" s="153" t="s">
        <v>348</v>
      </c>
      <c r="L50" s="153">
        <f>ROWS($K$8:K50)</f>
        <v>43</v>
      </c>
      <c r="M50" s="153" t="str">
        <f t="shared" si="2"/>
        <v/>
      </c>
      <c r="N50" s="153" t="str">
        <f>IFERROR(SMALL($M$8:$M$179,ROWS($M$8:M50)),"")</f>
        <v/>
      </c>
      <c r="R50" s="153" t="str">
        <f>IFERROR(INDEX($C$8:$I$175,$N50,COLUMNS($Q$8:Q50)),"")</f>
        <v/>
      </c>
      <c r="S50" s="114" t="str">
        <f>IFERROR(INDEX($C$8:$I$175,$N50,COLUMNS($Q$8:R50)),"")</f>
        <v/>
      </c>
      <c r="T50" s="114" t="str">
        <f>IFERROR(INDEX($C$8:$I$175,$N50,COLUMNS($Q$8:S50)),"")</f>
        <v/>
      </c>
      <c r="U50" s="114" t="str">
        <f>IFERROR(INDEX($C$8:$I$175,$N50,COLUMNS($Q$8:T50)),"")</f>
        <v/>
      </c>
      <c r="V50" s="114" t="str">
        <f>IFERROR(INDEX($C$8:$I$175,$N50,COLUMNS($Q$8:U50)),"")</f>
        <v/>
      </c>
      <c r="W50" s="114" t="str">
        <f>IFERROR(INDEX($C$8:$I$175,$N50,COLUMNS($Q$8:V50)),"")</f>
        <v/>
      </c>
      <c r="X50" s="114" t="str">
        <f>IFERROR(INDEX($C$8:$I$175,$N50,COLUMNS($Q$8:W50)),"")</f>
        <v/>
      </c>
      <c r="Y50" s="114"/>
      <c r="AA50" s="225" t="s">
        <v>284</v>
      </c>
      <c r="AB50" s="153">
        <v>21660</v>
      </c>
      <c r="AC50" s="153">
        <v>21895</v>
      </c>
      <c r="AD50" s="153">
        <v>22045</v>
      </c>
      <c r="AE50" s="153">
        <v>22120</v>
      </c>
      <c r="AF50" s="153">
        <v>21840</v>
      </c>
      <c r="AG50" s="153">
        <v>20935</v>
      </c>
      <c r="AH50" s="153">
        <v>20410</v>
      </c>
      <c r="AI50" s="153" t="s">
        <v>346</v>
      </c>
      <c r="AJ50" s="153">
        <f>ROWS($AI$8:AI50)</f>
        <v>43</v>
      </c>
      <c r="AK50" s="153">
        <f t="shared" si="3"/>
        <v>43</v>
      </c>
      <c r="AL50" s="153">
        <f>IFERROR(SMALL($AK$8:$AK$179,ROWS($AK$8:AK50)),"")</f>
        <v>43</v>
      </c>
      <c r="BY50" s="270" t="s">
        <v>284</v>
      </c>
      <c r="BZ50" s="148">
        <f>IFERROR(INDEX($AA$8:$AG$179,$AL50,COLUMNS($BX$8:BY50)),"")</f>
        <v>21660</v>
      </c>
      <c r="CA50" s="148">
        <f>IFERROR(INDEX($AA$8:$AG$179,$AL50,COLUMNS($BX$8:BZ50)),"")</f>
        <v>21895</v>
      </c>
      <c r="CB50" s="148">
        <f>IFERROR(INDEX($AA$8:$AG$179,$AL50,COLUMNS($BX$8:CA50)),"")</f>
        <v>22045</v>
      </c>
      <c r="CC50" s="148">
        <f>IFERROR(INDEX($AA$8:$AG$179,$AL50,COLUMNS($BX$8:CB50)),"")</f>
        <v>22120</v>
      </c>
      <c r="CD50" s="148">
        <f>IFERROR(INDEX($AA$8:$AG$179,$AL50,COLUMNS($BX$8:CC50)),"")</f>
        <v>21840</v>
      </c>
      <c r="CE50" s="143">
        <f>IFERROR(INDEX($AA$8:$AG$179,$AL50,COLUMNS($BX$8:CD50)),"")</f>
        <v>20935</v>
      </c>
      <c r="CF50" s="144">
        <f>IFERROR(INDEX($AA$8:$AH$179,$AL50,COLUMNS($BX$8:CE50)),"")</f>
        <v>20410</v>
      </c>
    </row>
    <row r="51" spans="3:84" ht="15" customHeight="1">
      <c r="C51" s="225" t="s">
        <v>230</v>
      </c>
      <c r="D51" s="113">
        <v>0.20102808885625115</v>
      </c>
      <c r="E51" s="113">
        <v>0.18920837770678026</v>
      </c>
      <c r="F51" s="113">
        <v>0.20900321543408359</v>
      </c>
      <c r="G51" s="113">
        <v>0.21000926784059315</v>
      </c>
      <c r="H51" s="113">
        <v>0.20975311160987553</v>
      </c>
      <c r="I51" s="114">
        <v>0.20575692963752665</v>
      </c>
      <c r="J51" s="114">
        <v>0.2160919540229885</v>
      </c>
      <c r="K51" s="153" t="s">
        <v>348</v>
      </c>
      <c r="L51" s="153">
        <f>ROWS($K$8:K51)</f>
        <v>44</v>
      </c>
      <c r="M51" s="153" t="str">
        <f t="shared" si="2"/>
        <v/>
      </c>
      <c r="N51" s="153" t="str">
        <f>IFERROR(SMALL($M$8:$M$179,ROWS($M$8:M51)),"")</f>
        <v/>
      </c>
      <c r="R51" s="767" t="s">
        <v>355</v>
      </c>
      <c r="S51" s="767"/>
      <c r="T51" s="767"/>
      <c r="U51" s="767"/>
      <c r="V51" s="767"/>
      <c r="W51" s="767"/>
      <c r="X51" s="767"/>
      <c r="Y51" s="275"/>
      <c r="AA51" s="166" t="s">
        <v>211</v>
      </c>
      <c r="AB51" s="153">
        <v>5480</v>
      </c>
      <c r="AC51" s="153">
        <v>5645</v>
      </c>
      <c r="AD51" s="153">
        <v>5915</v>
      </c>
      <c r="AE51" s="153">
        <v>5425</v>
      </c>
      <c r="AF51" s="153">
        <v>4905</v>
      </c>
      <c r="AG51" s="153">
        <v>4695</v>
      </c>
      <c r="AH51" s="153">
        <v>4350</v>
      </c>
      <c r="AI51" s="153" t="s">
        <v>348</v>
      </c>
      <c r="AJ51" s="153">
        <f>ROWS($AI$8:AI51)</f>
        <v>44</v>
      </c>
      <c r="AK51" s="153" t="str">
        <f t="shared" si="3"/>
        <v/>
      </c>
      <c r="AL51" s="153" t="str">
        <f>IFERROR(SMALL($AK$8:$AK$179,ROWS($AK$8:AK51)),"")</f>
        <v/>
      </c>
      <c r="BY51" s="153" t="str">
        <f>IFERROR(INDEX($C$7:$I$177,$N50,COLUMNS($P$7:BX51)),"")</f>
        <v/>
      </c>
      <c r="BZ51" s="153" t="str">
        <f>IFERROR(INDEX($C$7:$I$177,$N50,COLUMNS($P$7:BY51)),"")</f>
        <v/>
      </c>
      <c r="CA51" s="153" t="str">
        <f>IFERROR(INDEX($C$7:$I$177,$N50,COLUMNS($P$7:BZ51)),"")</f>
        <v/>
      </c>
      <c r="CB51" s="153" t="str">
        <f>IFERROR(INDEX($C$7:$I$177,$N50,COLUMNS($P$7:CA51)),"")</f>
        <v/>
      </c>
      <c r="CC51" s="153" t="str">
        <f>IFERROR(INDEX($C$7:$I$177,$N50,COLUMNS($P$7:CB51)),"")</f>
        <v/>
      </c>
      <c r="CD51" s="153" t="str">
        <f>IFERROR(INDEX($C$7:$I$177,$N50,COLUMNS($P$7:CC51)),"")</f>
        <v/>
      </c>
      <c r="CE51" s="153" t="str">
        <f>IFERROR(INDEX($C$7:$I$177,$N50,COLUMNS($P$7:CD51)),"")</f>
        <v/>
      </c>
    </row>
    <row r="52" spans="3:84">
      <c r="C52" s="225" t="s">
        <v>231</v>
      </c>
      <c r="D52" s="113">
        <v>0.21957040572792363</v>
      </c>
      <c r="E52" s="113">
        <v>0.22275470358537452</v>
      </c>
      <c r="F52" s="113">
        <v>0.21848028431206634</v>
      </c>
      <c r="G52" s="113">
        <v>0.20963855421686747</v>
      </c>
      <c r="H52" s="113">
        <v>0.21832279126708834</v>
      </c>
      <c r="I52" s="114">
        <v>0.22643923240938166</v>
      </c>
      <c r="J52" s="114">
        <v>0.2160919540229885</v>
      </c>
      <c r="K52" s="153" t="s">
        <v>348</v>
      </c>
      <c r="L52" s="153">
        <f>ROWS($K$8:K52)</f>
        <v>45</v>
      </c>
      <c r="M52" s="153" t="str">
        <f t="shared" si="2"/>
        <v/>
      </c>
      <c r="N52" s="153" t="str">
        <f>IFERROR(SMALL($M$8:$M$179,ROWS($M$8:M52)),"")</f>
        <v/>
      </c>
      <c r="R52" s="767"/>
      <c r="S52" s="767"/>
      <c r="T52" s="767"/>
      <c r="U52" s="767"/>
      <c r="V52" s="767"/>
      <c r="W52" s="767"/>
      <c r="X52" s="767"/>
      <c r="Y52" s="275"/>
      <c r="AA52" s="166" t="s">
        <v>229</v>
      </c>
      <c r="AI52" s="153" t="s">
        <v>348</v>
      </c>
      <c r="AJ52" s="153">
        <f>ROWS($AI$8:AI52)</f>
        <v>45</v>
      </c>
      <c r="AK52" s="153" t="str">
        <f t="shared" si="3"/>
        <v/>
      </c>
      <c r="AL52" s="153" t="str">
        <f>IFERROR(SMALL($AK$8:$AK$179,ROWS($AK$8:AK52)),"")</f>
        <v/>
      </c>
      <c r="BY52" s="767" t="s">
        <v>355</v>
      </c>
      <c r="BZ52" s="767"/>
      <c r="CA52" s="767"/>
      <c r="CB52" s="767"/>
      <c r="CC52" s="767"/>
      <c r="CD52" s="767"/>
      <c r="CE52" s="767"/>
    </row>
    <row r="53" spans="3:84">
      <c r="C53" s="225" t="s">
        <v>232</v>
      </c>
      <c r="D53" s="113">
        <v>0.2155314852212227</v>
      </c>
      <c r="E53" s="113">
        <v>0.2131700390486333</v>
      </c>
      <c r="F53" s="113">
        <v>0.21374174987307498</v>
      </c>
      <c r="G53" s="113">
        <v>0.21575532900834105</v>
      </c>
      <c r="H53" s="113">
        <v>0.19893899204244031</v>
      </c>
      <c r="I53" s="114">
        <v>0.19765458422174839</v>
      </c>
      <c r="J53" s="114">
        <v>0.19080459770114944</v>
      </c>
      <c r="K53" s="153" t="s">
        <v>348</v>
      </c>
      <c r="L53" s="153">
        <f>ROWS($K$8:K53)</f>
        <v>46</v>
      </c>
      <c r="M53" s="153" t="str">
        <f t="shared" si="2"/>
        <v/>
      </c>
      <c r="N53" s="153" t="str">
        <f>IFERROR(SMALL($M$8:$M$179,ROWS($M$8:M53)),"")</f>
        <v/>
      </c>
      <c r="R53" s="767"/>
      <c r="S53" s="767"/>
      <c r="T53" s="767"/>
      <c r="U53" s="767"/>
      <c r="V53" s="767"/>
      <c r="W53" s="767"/>
      <c r="X53" s="767"/>
      <c r="Y53" s="275"/>
      <c r="AA53" s="225" t="s">
        <v>230</v>
      </c>
      <c r="AB53" s="153">
        <v>1095</v>
      </c>
      <c r="AC53" s="153">
        <v>1065</v>
      </c>
      <c r="AD53" s="153">
        <v>1235</v>
      </c>
      <c r="AE53" s="153">
        <v>1135</v>
      </c>
      <c r="AF53" s="153">
        <v>1030</v>
      </c>
      <c r="AG53" s="153">
        <v>965</v>
      </c>
      <c r="AH53" s="153">
        <v>940</v>
      </c>
      <c r="AI53" s="153" t="s">
        <v>348</v>
      </c>
      <c r="AJ53" s="153">
        <f>ROWS($AI$8:AI53)</f>
        <v>46</v>
      </c>
      <c r="AK53" s="153" t="str">
        <f t="shared" si="3"/>
        <v/>
      </c>
      <c r="AL53" s="153" t="str">
        <f>IFERROR(SMALL($AK$8:$AK$179,ROWS($AK$8:AK53)),"")</f>
        <v/>
      </c>
      <c r="BY53" s="767"/>
      <c r="BZ53" s="767"/>
      <c r="CA53" s="767"/>
      <c r="CB53" s="767"/>
      <c r="CC53" s="767"/>
      <c r="CD53" s="767"/>
      <c r="CE53" s="767"/>
    </row>
    <row r="54" spans="3:84">
      <c r="C54" s="225" t="s">
        <v>233</v>
      </c>
      <c r="D54" s="113">
        <v>0.18836056544887095</v>
      </c>
      <c r="E54" s="113">
        <v>0.20163294284700037</v>
      </c>
      <c r="F54" s="113">
        <v>0.19478761211710949</v>
      </c>
      <c r="G54" s="113">
        <v>0.19165894346617238</v>
      </c>
      <c r="H54" s="113">
        <v>0.19710263211589471</v>
      </c>
      <c r="I54" s="114">
        <v>0.20383795309168443</v>
      </c>
      <c r="J54" s="114">
        <v>0.18965517241379309</v>
      </c>
      <c r="K54" s="153" t="s">
        <v>348</v>
      </c>
      <c r="L54" s="153">
        <f>ROWS($K$8:K54)</f>
        <v>47</v>
      </c>
      <c r="M54" s="153" t="str">
        <f t="shared" si="2"/>
        <v/>
      </c>
      <c r="N54" s="153" t="str">
        <f>IFERROR(SMALL($M$8:$M$179,ROWS($M$8:M54)),"")</f>
        <v/>
      </c>
      <c r="AA54" s="225" t="s">
        <v>231</v>
      </c>
      <c r="AB54" s="153">
        <v>1195</v>
      </c>
      <c r="AC54" s="153">
        <v>1255</v>
      </c>
      <c r="AD54" s="153">
        <v>1290</v>
      </c>
      <c r="AE54" s="153">
        <v>1130</v>
      </c>
      <c r="AF54" s="153">
        <v>1070</v>
      </c>
      <c r="AG54" s="153">
        <v>1060</v>
      </c>
      <c r="AH54" s="153">
        <v>940</v>
      </c>
      <c r="AI54" s="153" t="s">
        <v>348</v>
      </c>
      <c r="AJ54" s="153">
        <f>ROWS($AI$8:AI54)</f>
        <v>47</v>
      </c>
      <c r="AK54" s="153" t="str">
        <f t="shared" si="3"/>
        <v/>
      </c>
      <c r="AL54" s="153" t="str">
        <f>IFERROR(SMALL($AK$8:$AK$179,ROWS($AK$8:AK54)),"")</f>
        <v/>
      </c>
      <c r="BY54" s="767"/>
      <c r="BZ54" s="767"/>
      <c r="CA54" s="767"/>
      <c r="CB54" s="767"/>
      <c r="CC54" s="767"/>
      <c r="CD54" s="767"/>
      <c r="CE54" s="767"/>
    </row>
    <row r="55" spans="3:84">
      <c r="C55" s="225" t="s">
        <v>234</v>
      </c>
      <c r="D55" s="113">
        <v>0.1755094547457316</v>
      </c>
      <c r="E55" s="113">
        <v>0.17323393681221158</v>
      </c>
      <c r="F55" s="113">
        <v>0.16398713826366559</v>
      </c>
      <c r="G55" s="113">
        <v>0.17293790546802595</v>
      </c>
      <c r="H55" s="113">
        <v>0.17588247296470108</v>
      </c>
      <c r="I55" s="114">
        <v>0.16631130063965885</v>
      </c>
      <c r="J55" s="114">
        <v>0.18620689655172415</v>
      </c>
      <c r="K55" s="153" t="s">
        <v>348</v>
      </c>
      <c r="L55" s="153">
        <f>ROWS($K$8:K55)</f>
        <v>48</v>
      </c>
      <c r="M55" s="153" t="str">
        <f t="shared" si="2"/>
        <v/>
      </c>
      <c r="N55" s="153" t="str">
        <f>IFERROR(SMALL($M$8:$M$179,ROWS($M$8:M55)),"")</f>
        <v/>
      </c>
      <c r="AA55" s="225" t="s">
        <v>232</v>
      </c>
      <c r="AB55" s="153">
        <v>1175</v>
      </c>
      <c r="AC55" s="153">
        <v>1200</v>
      </c>
      <c r="AD55" s="153">
        <v>1265</v>
      </c>
      <c r="AE55" s="153">
        <v>1165</v>
      </c>
      <c r="AF55" s="153">
        <v>975</v>
      </c>
      <c r="AG55" s="153">
        <v>925</v>
      </c>
      <c r="AH55" s="153">
        <v>830</v>
      </c>
      <c r="AI55" s="153" t="s">
        <v>348</v>
      </c>
      <c r="AJ55" s="153">
        <f>ROWS($AI$8:AI55)</f>
        <v>48</v>
      </c>
      <c r="AK55" s="153" t="str">
        <f t="shared" si="3"/>
        <v/>
      </c>
      <c r="AL55" s="153" t="str">
        <f>IFERROR(SMALL($AK$8:$AK$179,ROWS($AK$8:AK55)),"")</f>
        <v/>
      </c>
      <c r="BY55" s="275"/>
      <c r="BZ55" s="275"/>
      <c r="CA55" s="275"/>
      <c r="CB55" s="275"/>
      <c r="CC55" s="275"/>
      <c r="CD55" s="275"/>
      <c r="CE55" s="275"/>
    </row>
    <row r="56" spans="3:84">
      <c r="C56" s="225" t="s">
        <v>235</v>
      </c>
      <c r="D56" s="113"/>
      <c r="E56" s="113"/>
      <c r="F56" s="113"/>
      <c r="G56" s="113"/>
      <c r="H56" s="113"/>
      <c r="I56" s="114"/>
      <c r="J56" s="114"/>
      <c r="K56" s="153" t="s">
        <v>348</v>
      </c>
      <c r="L56" s="153">
        <f>ROWS($K$8:K56)</f>
        <v>49</v>
      </c>
      <c r="M56" s="153" t="str">
        <f t="shared" si="2"/>
        <v/>
      </c>
      <c r="N56" s="153" t="str">
        <f>IFERROR(SMALL($M$8:$M$179,ROWS($M$8:M56)),"")</f>
        <v/>
      </c>
      <c r="W56" s="233" t="s">
        <v>82</v>
      </c>
      <c r="AA56" s="225" t="s">
        <v>233</v>
      </c>
      <c r="AB56" s="153">
        <v>1025</v>
      </c>
      <c r="AC56" s="153">
        <v>1135</v>
      </c>
      <c r="AD56" s="153">
        <v>1150</v>
      </c>
      <c r="AE56" s="153">
        <v>1035</v>
      </c>
      <c r="AF56" s="153">
        <v>965</v>
      </c>
      <c r="AG56" s="153">
        <v>955</v>
      </c>
      <c r="AH56" s="153">
        <v>825</v>
      </c>
      <c r="AI56" s="153" t="s">
        <v>348</v>
      </c>
      <c r="AJ56" s="153">
        <f>ROWS($AI$8:AI56)</f>
        <v>49</v>
      </c>
      <c r="AK56" s="153" t="str">
        <f t="shared" si="3"/>
        <v/>
      </c>
      <c r="AL56" s="153" t="str">
        <f>IFERROR(SMALL($AK$8:$AK$179,ROWS($AK$8:AK56)),"")</f>
        <v/>
      </c>
      <c r="BY56" s="275"/>
      <c r="BZ56" s="275"/>
      <c r="CA56" s="275"/>
      <c r="CB56" s="275"/>
      <c r="CC56" s="275"/>
      <c r="CD56" s="275"/>
      <c r="CE56" s="275"/>
    </row>
    <row r="57" spans="3:84">
      <c r="C57" s="226" t="s">
        <v>238</v>
      </c>
      <c r="D57" s="113"/>
      <c r="E57" s="113"/>
      <c r="F57" s="113"/>
      <c r="G57" s="113"/>
      <c r="H57" s="113"/>
      <c r="I57" s="114"/>
      <c r="J57" s="114"/>
      <c r="K57" s="153" t="s">
        <v>348</v>
      </c>
      <c r="L57" s="153">
        <f>ROWS($K$8:K57)</f>
        <v>50</v>
      </c>
      <c r="M57" s="153" t="str">
        <f t="shared" si="2"/>
        <v/>
      </c>
      <c r="N57" s="153" t="str">
        <f>IFERROR(SMALL($M$8:$M$179,ROWS($M$8:M57)),"")</f>
        <v/>
      </c>
      <c r="W57" s="194" t="s">
        <v>83</v>
      </c>
      <c r="AA57" s="225" t="s">
        <v>234</v>
      </c>
      <c r="AB57" s="153">
        <v>955</v>
      </c>
      <c r="AC57" s="153">
        <v>975</v>
      </c>
      <c r="AD57" s="153">
        <v>970</v>
      </c>
      <c r="AE57" s="153">
        <v>935</v>
      </c>
      <c r="AF57" s="153">
        <v>860</v>
      </c>
      <c r="AG57" s="153">
        <v>780</v>
      </c>
      <c r="AH57" s="153">
        <v>810</v>
      </c>
      <c r="AI57" s="153" t="s">
        <v>348</v>
      </c>
      <c r="AJ57" s="153">
        <f>ROWS($AI$8:AI57)</f>
        <v>50</v>
      </c>
      <c r="AK57" s="153" t="str">
        <f t="shared" si="3"/>
        <v/>
      </c>
      <c r="AL57" s="153" t="str">
        <f>IFERROR(SMALL($AK$8:$AK$179,ROWS($AK$8:AK57)),"")</f>
        <v/>
      </c>
      <c r="BY57" s="275"/>
      <c r="BZ57" s="275"/>
      <c r="CA57" s="275"/>
      <c r="CB57" s="275"/>
      <c r="CC57" s="275"/>
      <c r="CD57" s="275"/>
      <c r="CE57" s="275"/>
    </row>
    <row r="58" spans="3:84">
      <c r="C58" s="225" t="s">
        <v>239</v>
      </c>
      <c r="D58" s="113">
        <v>0.5825579273855136</v>
      </c>
      <c r="E58" s="113">
        <v>0.58438108730299276</v>
      </c>
      <c r="F58" s="113">
        <v>0.59922244759972954</v>
      </c>
      <c r="G58" s="113">
        <v>0.57040044288614133</v>
      </c>
      <c r="H58" s="113">
        <v>0.56192613752295451</v>
      </c>
      <c r="I58" s="114">
        <v>0.52614727854855925</v>
      </c>
      <c r="J58" s="114">
        <v>0.51609195402298846</v>
      </c>
      <c r="K58" s="153" t="s">
        <v>348</v>
      </c>
      <c r="L58" s="153">
        <f>ROWS($K$8:K58)</f>
        <v>51</v>
      </c>
      <c r="M58" s="153" t="str">
        <f t="shared" si="2"/>
        <v/>
      </c>
      <c r="N58" s="153" t="str">
        <f>IFERROR(SMALL($M$8:$M$179,ROWS($M$8:M58)),"")</f>
        <v/>
      </c>
      <c r="W58" s="194" t="s">
        <v>84</v>
      </c>
      <c r="AA58" s="225" t="s">
        <v>235</v>
      </c>
      <c r="AB58" s="153">
        <v>35</v>
      </c>
      <c r="AC58" s="153">
        <v>15</v>
      </c>
      <c r="AD58" s="153">
        <v>5</v>
      </c>
      <c r="AE58" s="153">
        <v>30</v>
      </c>
      <c r="AF58" s="153">
        <v>5</v>
      </c>
      <c r="AG58" s="153">
        <v>5</v>
      </c>
      <c r="AH58" s="153">
        <v>0</v>
      </c>
      <c r="AI58" s="153" t="s">
        <v>348</v>
      </c>
      <c r="AJ58" s="153">
        <f>ROWS($AI$8:AI58)</f>
        <v>51</v>
      </c>
      <c r="AK58" s="153" t="str">
        <f t="shared" si="3"/>
        <v/>
      </c>
      <c r="AL58" s="153" t="str">
        <f>IFERROR(SMALL($AK$8:$AK$179,ROWS($AK$8:AK58)),"")</f>
        <v/>
      </c>
      <c r="BY58" s="275"/>
      <c r="BZ58" s="275"/>
      <c r="CA58" s="275"/>
      <c r="CB58" s="275"/>
      <c r="CC58" s="275"/>
      <c r="CD58" s="275"/>
      <c r="CE58" s="275"/>
    </row>
    <row r="59" spans="3:84">
      <c r="C59" s="225" t="s">
        <v>240</v>
      </c>
      <c r="D59" s="113">
        <v>0.4174420726144864</v>
      </c>
      <c r="E59" s="113">
        <v>0.41561891269700724</v>
      </c>
      <c r="F59" s="113">
        <v>0.40077755240027046</v>
      </c>
      <c r="G59" s="113">
        <v>0.42959955711385867</v>
      </c>
      <c r="H59" s="113">
        <v>0.43807386247704549</v>
      </c>
      <c r="I59" s="114">
        <v>0.47385272145144075</v>
      </c>
      <c r="J59" s="114">
        <v>0.48160919540229885</v>
      </c>
      <c r="K59" s="153" t="s">
        <v>348</v>
      </c>
      <c r="L59" s="153">
        <f>ROWS($K$8:K59)</f>
        <v>52</v>
      </c>
      <c r="M59" s="153" t="str">
        <f t="shared" si="2"/>
        <v/>
      </c>
      <c r="N59" s="153" t="str">
        <f>IFERROR(SMALL($M$8:$M$179,ROWS($M$8:M59)),"")</f>
        <v/>
      </c>
      <c r="W59" s="194" t="s">
        <v>85</v>
      </c>
      <c r="AA59" s="226" t="s">
        <v>238</v>
      </c>
      <c r="AI59" s="153" t="s">
        <v>348</v>
      </c>
      <c r="AJ59" s="153">
        <f>ROWS($AI$8:AI59)</f>
        <v>52</v>
      </c>
      <c r="AK59" s="153" t="str">
        <f t="shared" si="3"/>
        <v/>
      </c>
      <c r="AL59" s="153" t="str">
        <f>IFERROR(SMALL($AK$8:$AK$179,ROWS($AK$8:AK59)),"")</f>
        <v/>
      </c>
      <c r="BY59" s="275"/>
      <c r="BZ59" s="275"/>
      <c r="CA59" s="275"/>
      <c r="CB59" s="275"/>
      <c r="CC59" s="275"/>
      <c r="CD59" s="275"/>
      <c r="CE59" s="275"/>
    </row>
    <row r="60" spans="3:84">
      <c r="C60" s="225" t="s">
        <v>69</v>
      </c>
      <c r="D60" s="113"/>
      <c r="E60" s="113"/>
      <c r="F60" s="113"/>
      <c r="G60" s="113"/>
      <c r="H60" s="113"/>
      <c r="I60" s="114"/>
      <c r="J60" s="114"/>
      <c r="K60" s="153" t="s">
        <v>348</v>
      </c>
      <c r="L60" s="153">
        <f>ROWS($K$8:K60)</f>
        <v>53</v>
      </c>
      <c r="M60" s="153" t="str">
        <f t="shared" si="2"/>
        <v/>
      </c>
      <c r="N60" s="153" t="str">
        <f>IFERROR(SMALL($M$8:$M$179,ROWS($M$8:M60)),"")</f>
        <v/>
      </c>
      <c r="AA60" s="225" t="s">
        <v>239</v>
      </c>
      <c r="AB60" s="153">
        <v>3195</v>
      </c>
      <c r="AC60" s="153">
        <v>3300</v>
      </c>
      <c r="AD60" s="153">
        <v>3545</v>
      </c>
      <c r="AE60" s="153">
        <v>3090</v>
      </c>
      <c r="AF60" s="153">
        <v>2755</v>
      </c>
      <c r="AG60" s="153">
        <v>2465</v>
      </c>
      <c r="AH60" s="153">
        <v>2245</v>
      </c>
      <c r="AI60" s="153" t="s">
        <v>348</v>
      </c>
      <c r="AJ60" s="153">
        <f>ROWS($AI$8:AI60)</f>
        <v>53</v>
      </c>
      <c r="AK60" s="153" t="str">
        <f t="shared" si="3"/>
        <v/>
      </c>
      <c r="AL60" s="153" t="str">
        <f>IFERROR(SMALL($AK$8:$AK$179,ROWS($AK$8:AK60)),"")</f>
        <v/>
      </c>
      <c r="BY60" s="275"/>
      <c r="BZ60" s="275"/>
      <c r="CA60" s="275"/>
      <c r="CB60" s="275"/>
      <c r="CC60" s="275"/>
      <c r="CD60" s="275"/>
      <c r="CE60" s="275"/>
    </row>
    <row r="61" spans="3:84" hidden="1">
      <c r="C61" s="226" t="s">
        <v>242</v>
      </c>
      <c r="D61" s="113"/>
      <c r="E61" s="113"/>
      <c r="F61" s="113"/>
      <c r="G61" s="113"/>
      <c r="H61" s="113"/>
      <c r="I61" s="114"/>
      <c r="J61" s="114"/>
      <c r="K61" s="153" t="s">
        <v>348</v>
      </c>
      <c r="L61" s="153">
        <f>ROWS($K$8:K61)</f>
        <v>54</v>
      </c>
      <c r="M61" s="153" t="str">
        <f t="shared" si="2"/>
        <v/>
      </c>
      <c r="N61" s="153" t="str">
        <f>IFERROR(SMALL($M$8:$M$179,ROWS($M$8:M61)),"")</f>
        <v/>
      </c>
      <c r="AA61" s="225" t="s">
        <v>240</v>
      </c>
      <c r="AB61" s="153">
        <v>2290</v>
      </c>
      <c r="AC61" s="153">
        <v>2345</v>
      </c>
      <c r="AD61" s="153">
        <v>2370</v>
      </c>
      <c r="AE61" s="153">
        <v>2330</v>
      </c>
      <c r="AF61" s="153">
        <v>2145</v>
      </c>
      <c r="AG61" s="153">
        <v>2220</v>
      </c>
      <c r="AH61" s="153">
        <v>2095</v>
      </c>
      <c r="AI61" s="153" t="s">
        <v>348</v>
      </c>
      <c r="AJ61" s="153">
        <f>ROWS($AI$8:AI61)</f>
        <v>54</v>
      </c>
      <c r="AK61" s="153" t="str">
        <f t="shared" si="3"/>
        <v/>
      </c>
      <c r="AL61" s="153" t="str">
        <f>IFERROR(SMALL($AK$8:$AK$179,ROWS($AK$8:AK61)),"")</f>
        <v/>
      </c>
      <c r="BY61" s="275"/>
      <c r="BZ61" s="275"/>
      <c r="CA61" s="275"/>
      <c r="CB61" s="275"/>
      <c r="CC61" s="275"/>
      <c r="CD61" s="275"/>
      <c r="CE61" s="275"/>
    </row>
    <row r="62" spans="3:84" hidden="1">
      <c r="C62" s="225" t="s">
        <v>243</v>
      </c>
      <c r="D62" s="113">
        <v>1.8244845831052727E-3</v>
      </c>
      <c r="E62" s="113">
        <v>1.3635558703736497E-2</v>
      </c>
      <c r="F62" s="113">
        <v>1.45368492224476E-2</v>
      </c>
      <c r="G62" s="113">
        <v>1.9177576986907616E-2</v>
      </c>
      <c r="H62" s="113">
        <v>1.7121891561353443E-2</v>
      </c>
      <c r="I62" s="114">
        <v>6.1794161517153209E-3</v>
      </c>
      <c r="J62" s="114">
        <v>8.0459770114942528E-3</v>
      </c>
      <c r="K62" s="153" t="s">
        <v>348</v>
      </c>
      <c r="L62" s="153">
        <f>ROWS($K$8:K62)</f>
        <v>55</v>
      </c>
      <c r="M62" s="153" t="str">
        <f t="shared" si="2"/>
        <v/>
      </c>
      <c r="N62" s="153" t="str">
        <f>IFERROR(SMALL($M$8:$M$179,ROWS($M$8:M62)),"")</f>
        <v/>
      </c>
      <c r="AA62" s="225" t="s">
        <v>69</v>
      </c>
      <c r="AB62" s="153">
        <v>0</v>
      </c>
      <c r="AC62" s="153">
        <v>0</v>
      </c>
      <c r="AD62" s="153">
        <v>0</v>
      </c>
      <c r="AE62" s="153">
        <v>5</v>
      </c>
      <c r="AF62" s="153">
        <v>5</v>
      </c>
      <c r="AG62" s="153">
        <v>10</v>
      </c>
      <c r="AH62" s="153">
        <v>10</v>
      </c>
      <c r="AI62" s="153" t="s">
        <v>348</v>
      </c>
      <c r="AJ62" s="153">
        <f>ROWS($AI$8:AI62)</f>
        <v>55</v>
      </c>
      <c r="AK62" s="153" t="str">
        <f t="shared" si="3"/>
        <v/>
      </c>
      <c r="AL62" s="153" t="str">
        <f>IFERROR(SMALL($AK$8:$AK$179,ROWS($AK$8:AK62)),"")</f>
        <v/>
      </c>
      <c r="BY62" s="153" t="str">
        <f>IFERROR(INDEX($C$7:$I$177,$N54,COLUMNS($P$7:BX62)),"")</f>
        <v/>
      </c>
      <c r="BZ62" s="153" t="str">
        <f>IFERROR(INDEX($C$7:$I$177,$N54,COLUMNS($P$7:BY62)),"")</f>
        <v/>
      </c>
      <c r="CA62" s="153" t="str">
        <f>IFERROR(INDEX($C$7:$I$177,$N54,COLUMNS($P$7:BZ62)),"")</f>
        <v/>
      </c>
      <c r="CB62" s="153" t="str">
        <f>IFERROR(INDEX($C$7:$I$177,$N54,COLUMNS($P$7:CA62)),"")</f>
        <v/>
      </c>
      <c r="CC62" s="153" t="str">
        <f>IFERROR(INDEX($C$7:$I$177,$N54,COLUMNS($P$7:CB62)),"")</f>
        <v/>
      </c>
      <c r="CD62" s="153" t="str">
        <f>IFERROR(INDEX($C$7:$I$177,$N54,COLUMNS($P$7:CC62)),"")</f>
        <v/>
      </c>
      <c r="CE62" s="153" t="str">
        <f>IFERROR(INDEX($C$7:$I$177,$N54,COLUMNS($P$7:CD62)),"")</f>
        <v/>
      </c>
    </row>
    <row r="63" spans="3:84" hidden="1">
      <c r="C63" s="274" t="s">
        <v>244</v>
      </c>
      <c r="D63" s="113">
        <v>0.31800766283524906</v>
      </c>
      <c r="E63" s="113">
        <v>0.34283690455108906</v>
      </c>
      <c r="F63" s="113">
        <v>0.29124408384043271</v>
      </c>
      <c r="G63" s="113">
        <v>0.28452885856536975</v>
      </c>
      <c r="H63" s="113">
        <v>0.2660008153281696</v>
      </c>
      <c r="I63" s="114">
        <v>0.23993181333901556</v>
      </c>
      <c r="J63" s="114">
        <v>0.25862068965517243</v>
      </c>
      <c r="K63" s="153" t="s">
        <v>348</v>
      </c>
      <c r="L63" s="153">
        <f>ROWS($K$8:K63)</f>
        <v>56</v>
      </c>
      <c r="M63" s="153" t="str">
        <f t="shared" si="2"/>
        <v/>
      </c>
      <c r="N63" s="153" t="str">
        <f>IFERROR(SMALL($M$8:$M$179,ROWS($M$8:M63)),"")</f>
        <v/>
      </c>
      <c r="R63" s="153" t="str">
        <f>IFERROR(INDEX($C$8:$I$175,$N56,COLUMNS($Q$8:Q63)),"")</f>
        <v/>
      </c>
      <c r="S63" s="114" t="str">
        <f>IFERROR(INDEX($C$8:$I$175,$N56,COLUMNS($Q$8:R63)),"")</f>
        <v/>
      </c>
      <c r="T63" s="114" t="str">
        <f>IFERROR(INDEX($C$8:$I$175,$N56,COLUMNS($Q$8:S63)),"")</f>
        <v/>
      </c>
      <c r="U63" s="114" t="str">
        <f>IFERROR(INDEX($C$8:$I$175,$N56,COLUMNS($Q$8:T63)),"")</f>
        <v/>
      </c>
      <c r="V63" s="114" t="str">
        <f>IFERROR(INDEX($C$8:$I$175,$N56,COLUMNS($Q$8:U63)),"")</f>
        <v/>
      </c>
      <c r="W63" s="114" t="str">
        <f>IFERROR(INDEX($C$8:$I$175,$N56,COLUMNS($Q$8:V63)),"")</f>
        <v/>
      </c>
      <c r="X63" s="114" t="str">
        <f>IFERROR(INDEX($C$8:$I$175,$N56,COLUMNS($Q$8:W63)),"")</f>
        <v/>
      </c>
      <c r="Y63" s="114"/>
      <c r="AA63" s="226" t="s">
        <v>242</v>
      </c>
      <c r="AI63" s="153" t="s">
        <v>348</v>
      </c>
      <c r="AJ63" s="153">
        <f>ROWS($AI$8:AI63)</f>
        <v>56</v>
      </c>
      <c r="AK63" s="153" t="str">
        <f t="shared" si="3"/>
        <v/>
      </c>
      <c r="AL63" s="153" t="str">
        <f>IFERROR(SMALL($AK$8:$AK$179,ROWS($AK$8:AK63)),"")</f>
        <v/>
      </c>
      <c r="BY63" s="153" t="str">
        <f>IFERROR(INDEX($C$7:$I$177,$N55,COLUMNS($P$7:BX63)),"")</f>
        <v/>
      </c>
      <c r="BZ63" s="153" t="str">
        <f>IFERROR(INDEX($C$7:$I$177,$N55,COLUMNS($P$7:BY63)),"")</f>
        <v/>
      </c>
      <c r="CA63" s="153" t="str">
        <f>IFERROR(INDEX($C$7:$I$177,$N55,COLUMNS($P$7:BZ63)),"")</f>
        <v/>
      </c>
      <c r="CB63" s="153" t="str">
        <f>IFERROR(INDEX($C$7:$I$177,$N55,COLUMNS($P$7:CA63)),"")</f>
        <v/>
      </c>
      <c r="CC63" s="153" t="str">
        <f>IFERROR(INDEX($C$7:$I$177,$N55,COLUMNS($P$7:CB63)),"")</f>
        <v/>
      </c>
      <c r="CD63" s="153" t="str">
        <f>IFERROR(INDEX($C$7:$I$177,$N55,COLUMNS($P$7:CC63)),"")</f>
        <v/>
      </c>
      <c r="CE63" s="153" t="str">
        <f>IFERROR(INDEX($C$7:$I$177,$N55,COLUMNS($P$7:CD63)),"")</f>
        <v/>
      </c>
    </row>
    <row r="64" spans="3:84" hidden="1">
      <c r="C64" s="274" t="s">
        <v>287</v>
      </c>
      <c r="D64" s="113">
        <v>0.17040686006203248</v>
      </c>
      <c r="E64" s="113">
        <v>0.16911634496192668</v>
      </c>
      <c r="F64" s="113">
        <v>0.16379310344827586</v>
      </c>
      <c r="G64" s="113">
        <v>0.17554858934169279</v>
      </c>
      <c r="H64" s="113">
        <v>0.17835303709743172</v>
      </c>
      <c r="I64" s="114">
        <v>0.17344981887918176</v>
      </c>
      <c r="J64" s="114">
        <v>0.15517241379310345</v>
      </c>
      <c r="K64" s="153" t="s">
        <v>348</v>
      </c>
      <c r="L64" s="153">
        <f>ROWS($K$8:K64)</f>
        <v>57</v>
      </c>
      <c r="M64" s="153" t="str">
        <f t="shared" si="2"/>
        <v/>
      </c>
      <c r="N64" s="153" t="str">
        <f>IFERROR(SMALL($M$8:$M$179,ROWS($M$8:M64)),"")</f>
        <v/>
      </c>
      <c r="R64" s="153" t="str">
        <f>IFERROR(INDEX($C$8:$I$175,$N57,COLUMNS($Q$8:Q64)),"")</f>
        <v/>
      </c>
      <c r="S64" s="114" t="str">
        <f>IFERROR(INDEX($C$8:$I$175,$N57,COLUMNS($Q$8:R64)),"")</f>
        <v/>
      </c>
      <c r="T64" s="114" t="str">
        <f>IFERROR(INDEX($C$8:$I$175,$N57,COLUMNS($Q$8:S64)),"")</f>
        <v/>
      </c>
      <c r="U64" s="114" t="str">
        <f>IFERROR(INDEX($C$8:$I$175,$N57,COLUMNS($Q$8:T64)),"")</f>
        <v/>
      </c>
      <c r="V64" s="114" t="str">
        <f>IFERROR(INDEX($C$8:$I$175,$N57,COLUMNS($Q$8:U64)),"")</f>
        <v/>
      </c>
      <c r="W64" s="114" t="str">
        <f>IFERROR(INDEX($C$8:$I$175,$N57,COLUMNS($Q$8:V64)),"")</f>
        <v/>
      </c>
      <c r="X64" s="114" t="str">
        <f>IFERROR(INDEX($C$8:$I$175,$N57,COLUMNS($Q$8:W64)),"")</f>
        <v/>
      </c>
      <c r="Y64" s="114"/>
      <c r="AA64" s="225" t="s">
        <v>243</v>
      </c>
      <c r="AB64" s="153">
        <v>10</v>
      </c>
      <c r="AC64" s="153">
        <v>75</v>
      </c>
      <c r="AD64" s="153">
        <v>85</v>
      </c>
      <c r="AE64" s="153">
        <v>105</v>
      </c>
      <c r="AF64" s="153">
        <v>85</v>
      </c>
      <c r="AG64" s="153">
        <v>30</v>
      </c>
      <c r="AH64" s="153">
        <v>35</v>
      </c>
      <c r="AI64" s="153" t="s">
        <v>348</v>
      </c>
      <c r="AJ64" s="153">
        <f>ROWS($AI$8:AI64)</f>
        <v>57</v>
      </c>
      <c r="AK64" s="153" t="str">
        <f t="shared" si="3"/>
        <v/>
      </c>
      <c r="AL64" s="153" t="str">
        <f>IFERROR(SMALL($AK$8:$AK$179,ROWS($AK$8:AK64)),"")</f>
        <v/>
      </c>
      <c r="BY64" s="153" t="str">
        <f>IFERROR(INDEX($C$7:$I$177,$N56,COLUMNS($P$7:BX64)),"")</f>
        <v/>
      </c>
      <c r="BZ64" s="153" t="str">
        <f>IFERROR(INDEX($C$7:$I$177,$N56,COLUMNS($P$7:BY64)),"")</f>
        <v/>
      </c>
      <c r="CA64" s="153" t="str">
        <f>IFERROR(INDEX($C$7:$I$177,$N56,COLUMNS($P$7:BZ64)),"")</f>
        <v/>
      </c>
      <c r="CB64" s="153" t="str">
        <f>IFERROR(INDEX($C$7:$I$177,$N56,COLUMNS($P$7:CA64)),"")</f>
        <v/>
      </c>
      <c r="CC64" s="153" t="str">
        <f>IFERROR(INDEX($C$7:$I$177,$N56,COLUMNS($P$7:CB64)),"")</f>
        <v/>
      </c>
      <c r="CD64" s="153" t="str">
        <f>IFERROR(INDEX($C$7:$I$177,$N56,COLUMNS($P$7:CC64)),"")</f>
        <v/>
      </c>
      <c r="CE64" s="153" t="str">
        <f>IFERROR(INDEX($C$7:$I$177,$N56,COLUMNS($P$7:CD64)),"")</f>
        <v/>
      </c>
    </row>
    <row r="65" spans="3:83" hidden="1">
      <c r="C65" s="274" t="s">
        <v>288</v>
      </c>
      <c r="D65" s="113">
        <v>0.14303959131545338</v>
      </c>
      <c r="E65" s="113">
        <v>0.12980343545245263</v>
      </c>
      <c r="F65" s="113">
        <v>0.13911426639621366</v>
      </c>
      <c r="G65" s="113">
        <v>0.1429098285082058</v>
      </c>
      <c r="H65" s="113">
        <v>0.15205870362821036</v>
      </c>
      <c r="I65" s="114">
        <v>0.14233965480502878</v>
      </c>
      <c r="J65" s="114">
        <v>0.14022988505747128</v>
      </c>
      <c r="K65" s="153" t="s">
        <v>348</v>
      </c>
      <c r="L65" s="153">
        <f>ROWS($K$8:K65)</f>
        <v>58</v>
      </c>
      <c r="M65" s="153" t="str">
        <f t="shared" si="2"/>
        <v/>
      </c>
      <c r="N65" s="153" t="str">
        <f>IFERROR(SMALL($M$8:$M$179,ROWS($M$8:M65)),"")</f>
        <v/>
      </c>
      <c r="R65" s="153" t="str">
        <f>IFERROR(INDEX($C$8:$I$175,$N58,COLUMNS($Q$8:Q65)),"")</f>
        <v/>
      </c>
      <c r="S65" s="114" t="str">
        <f>IFERROR(INDEX($C$8:$I$175,$N58,COLUMNS($Q$8:R65)),"")</f>
        <v/>
      </c>
      <c r="T65" s="114" t="str">
        <f>IFERROR(INDEX($C$8:$I$175,$N58,COLUMNS($Q$8:S65)),"")</f>
        <v/>
      </c>
      <c r="U65" s="114" t="str">
        <f>IFERROR(INDEX($C$8:$I$175,$N58,COLUMNS($Q$8:T65)),"")</f>
        <v/>
      </c>
      <c r="V65" s="114" t="str">
        <f>IFERROR(INDEX($C$8:$I$175,$N58,COLUMNS($Q$8:U65)),"")</f>
        <v/>
      </c>
      <c r="W65" s="114" t="str">
        <f>IFERROR(INDEX($C$8:$I$175,$N58,COLUMNS($Q$8:V65)),"")</f>
        <v/>
      </c>
      <c r="X65" s="114" t="str">
        <f>IFERROR(INDEX($C$8:$I$175,$N58,COLUMNS($Q$8:W65)),"")</f>
        <v/>
      </c>
      <c r="Y65" s="114"/>
      <c r="AA65" s="274" t="s">
        <v>244</v>
      </c>
      <c r="AB65" s="153">
        <v>1745</v>
      </c>
      <c r="AC65" s="153">
        <v>1935</v>
      </c>
      <c r="AD65" s="153">
        <v>1725</v>
      </c>
      <c r="AE65" s="153">
        <v>1545</v>
      </c>
      <c r="AF65" s="153">
        <v>1305</v>
      </c>
      <c r="AG65" s="153">
        <v>1125</v>
      </c>
      <c r="AH65" s="153">
        <v>1125</v>
      </c>
      <c r="AI65" s="153" t="s">
        <v>348</v>
      </c>
      <c r="AJ65" s="153">
        <f>ROWS($AI$8:AI65)</f>
        <v>58</v>
      </c>
      <c r="AK65" s="153" t="str">
        <f t="shared" si="3"/>
        <v/>
      </c>
      <c r="AL65" s="153" t="str">
        <f>IFERROR(SMALL($AK$8:$AK$179,ROWS($AK$8:AK65)),"")</f>
        <v/>
      </c>
      <c r="BY65" s="153" t="str">
        <f>IFERROR(INDEX($C$7:$I$177,$N57,COLUMNS($P$7:BX65)),"")</f>
        <v/>
      </c>
      <c r="BZ65" s="153" t="str">
        <f>IFERROR(INDEX($C$7:$I$177,$N57,COLUMNS($P$7:BY65)),"")</f>
        <v/>
      </c>
      <c r="CA65" s="153" t="str">
        <f>IFERROR(INDEX($C$7:$I$177,$N57,COLUMNS($P$7:BZ65)),"")</f>
        <v/>
      </c>
      <c r="CB65" s="153" t="str">
        <f>IFERROR(INDEX($C$7:$I$177,$N57,COLUMNS($P$7:CA65)),"")</f>
        <v/>
      </c>
      <c r="CC65" s="153" t="str">
        <f>IFERROR(INDEX($C$7:$I$177,$N57,COLUMNS($P$7:CB65)),"")</f>
        <v/>
      </c>
      <c r="CD65" s="153" t="str">
        <f>IFERROR(INDEX($C$7:$I$177,$N57,COLUMNS($P$7:CC65)),"")</f>
        <v/>
      </c>
      <c r="CE65" s="153" t="str">
        <f>IFERROR(INDEX($C$7:$I$177,$N57,COLUMNS($P$7:CD65)),"")</f>
        <v/>
      </c>
    </row>
    <row r="66" spans="3:83" hidden="1">
      <c r="C66" s="274" t="s">
        <v>289</v>
      </c>
      <c r="D66" s="113">
        <v>0.3667214012041598</v>
      </c>
      <c r="E66" s="113">
        <v>0.3446077563307951</v>
      </c>
      <c r="F66" s="113">
        <v>0.39131169709263014</v>
      </c>
      <c r="G66" s="113">
        <v>0.37783514659782408</v>
      </c>
      <c r="H66" s="113">
        <v>0.38646555238483488</v>
      </c>
      <c r="I66" s="114">
        <v>0.4380992968250586</v>
      </c>
      <c r="J66" s="114">
        <v>0.43678160919540232</v>
      </c>
      <c r="K66" s="153" t="s">
        <v>348</v>
      </c>
      <c r="L66" s="153">
        <f>ROWS($K$8:K66)</f>
        <v>59</v>
      </c>
      <c r="M66" s="153" t="str">
        <f t="shared" si="2"/>
        <v/>
      </c>
      <c r="N66" s="153" t="str">
        <f>IFERROR(SMALL($M$8:$M$179,ROWS($M$8:M66)),"")</f>
        <v/>
      </c>
      <c r="R66" s="153" t="str">
        <f>IFERROR(INDEX($C$8:$I$175,$N59,COLUMNS($Q$8:Q66)),"")</f>
        <v/>
      </c>
      <c r="S66" s="114" t="str">
        <f>IFERROR(INDEX($C$8:$I$175,$N59,COLUMNS($Q$8:R66)),"")</f>
        <v/>
      </c>
      <c r="T66" s="114" t="str">
        <f>IFERROR(INDEX($C$8:$I$175,$N59,COLUMNS($Q$8:S66)),"")</f>
        <v/>
      </c>
      <c r="U66" s="114" t="str">
        <f>IFERROR(INDEX($C$8:$I$175,$N59,COLUMNS($Q$8:T66)),"")</f>
        <v/>
      </c>
      <c r="V66" s="114" t="str">
        <f>IFERROR(INDEX($C$8:$I$175,$N59,COLUMNS($Q$8:U66)),"")</f>
        <v/>
      </c>
      <c r="W66" s="114" t="str">
        <f>IFERROR(INDEX($C$8:$I$175,$N59,COLUMNS($Q$8:V66)),"")</f>
        <v/>
      </c>
      <c r="X66" s="114" t="str">
        <f>IFERROR(INDEX($C$8:$I$175,$N59,COLUMNS($Q$8:W66)),"")</f>
        <v/>
      </c>
      <c r="Y66" s="114"/>
      <c r="AA66" s="274" t="s">
        <v>287</v>
      </c>
      <c r="AB66" s="153">
        <v>935</v>
      </c>
      <c r="AC66" s="153">
        <v>955</v>
      </c>
      <c r="AD66" s="153">
        <v>970</v>
      </c>
      <c r="AE66" s="153">
        <v>950</v>
      </c>
      <c r="AF66" s="153">
        <v>875</v>
      </c>
      <c r="AG66" s="153">
        <v>815</v>
      </c>
      <c r="AH66" s="153">
        <v>675</v>
      </c>
      <c r="AI66" s="153" t="s">
        <v>348</v>
      </c>
      <c r="AJ66" s="153">
        <f>ROWS($AI$8:AI66)</f>
        <v>59</v>
      </c>
      <c r="AK66" s="153" t="str">
        <f t="shared" si="3"/>
        <v/>
      </c>
      <c r="AL66" s="153" t="str">
        <f>IFERROR(SMALL($AK$8:$AK$179,ROWS($AK$8:AK66)),"")</f>
        <v/>
      </c>
      <c r="BY66" s="153" t="str">
        <f>IFERROR(INDEX($C$7:$I$177,$N58,COLUMNS($P$7:BX66)),"")</f>
        <v/>
      </c>
      <c r="BZ66" s="153" t="str">
        <f>IFERROR(INDEX($C$7:$I$177,$N58,COLUMNS($P$7:BY66)),"")</f>
        <v/>
      </c>
      <c r="CA66" s="153" t="str">
        <f>IFERROR(INDEX($C$7:$I$177,$N58,COLUMNS($P$7:BZ66)),"")</f>
        <v/>
      </c>
      <c r="CB66" s="153" t="str">
        <f>IFERROR(INDEX($C$7:$I$177,$N58,COLUMNS($P$7:CA66)),"")</f>
        <v/>
      </c>
      <c r="CC66" s="153" t="str">
        <f>IFERROR(INDEX($C$7:$I$177,$N58,COLUMNS($P$7:CB66)),"")</f>
        <v/>
      </c>
      <c r="CD66" s="153" t="str">
        <f>IFERROR(INDEX($C$7:$I$177,$N58,COLUMNS($P$7:CC66)),"")</f>
        <v/>
      </c>
      <c r="CE66" s="153" t="str">
        <f>IFERROR(INDEX($C$7:$I$177,$N58,COLUMNS($P$7:CD66)),"")</f>
        <v/>
      </c>
    </row>
    <row r="67" spans="3:83" hidden="1">
      <c r="C67" s="274" t="s">
        <v>248</v>
      </c>
      <c r="D67" s="113">
        <v>0</v>
      </c>
      <c r="E67" s="113">
        <v>0</v>
      </c>
      <c r="F67" s="113">
        <v>0</v>
      </c>
      <c r="G67" s="113">
        <v>0</v>
      </c>
      <c r="H67" s="113">
        <v>0</v>
      </c>
      <c r="I67" s="114">
        <v>0</v>
      </c>
      <c r="J67" s="114">
        <v>0</v>
      </c>
      <c r="K67" s="153" t="s">
        <v>348</v>
      </c>
      <c r="L67" s="153">
        <f>ROWS($K$8:K67)</f>
        <v>60</v>
      </c>
      <c r="M67" s="153" t="str">
        <f t="shared" si="2"/>
        <v/>
      </c>
      <c r="N67" s="153" t="str">
        <f>IFERROR(SMALL($M$8:$M$179,ROWS($M$8:M67)),"")</f>
        <v/>
      </c>
      <c r="R67" s="153" t="str">
        <f>IFERROR(INDEX($C$8:$I$175,$N60,COLUMNS($Q$8:Q67)),"")</f>
        <v/>
      </c>
      <c r="S67" s="114" t="str">
        <f>IFERROR(INDEX($C$8:$I$175,$N60,COLUMNS($Q$8:R67)),"")</f>
        <v/>
      </c>
      <c r="T67" s="114" t="str">
        <f>IFERROR(INDEX($C$8:$I$175,$N60,COLUMNS($Q$8:S67)),"")</f>
        <v/>
      </c>
      <c r="U67" s="114" t="str">
        <f>IFERROR(INDEX($C$8:$I$175,$N60,COLUMNS($Q$8:T67)),"")</f>
        <v/>
      </c>
      <c r="V67" s="114" t="str">
        <f>IFERROR(INDEX($C$8:$I$175,$N60,COLUMNS($Q$8:U67)),"")</f>
        <v/>
      </c>
      <c r="W67" s="114" t="str">
        <f>IFERROR(INDEX($C$8:$I$175,$N60,COLUMNS($Q$8:V67)),"")</f>
        <v/>
      </c>
      <c r="X67" s="114" t="str">
        <f>IFERROR(INDEX($C$8:$I$175,$N60,COLUMNS($Q$8:W67)),"")</f>
        <v/>
      </c>
      <c r="Y67" s="114"/>
      <c r="AA67" s="274" t="s">
        <v>288</v>
      </c>
      <c r="AB67" s="153">
        <v>785</v>
      </c>
      <c r="AC67" s="153">
        <v>735</v>
      </c>
      <c r="AD67" s="153">
        <v>825</v>
      </c>
      <c r="AE67" s="153">
        <v>775</v>
      </c>
      <c r="AF67" s="153">
        <v>745</v>
      </c>
      <c r="AG67" s="153">
        <v>670</v>
      </c>
      <c r="AH67" s="153">
        <v>610</v>
      </c>
      <c r="AI67" s="153" t="s">
        <v>348</v>
      </c>
      <c r="AJ67" s="153">
        <f>ROWS($AI$8:AI67)</f>
        <v>60</v>
      </c>
      <c r="AK67" s="153" t="str">
        <f t="shared" si="3"/>
        <v/>
      </c>
      <c r="AL67" s="153" t="str">
        <f>IFERROR(SMALL($AK$8:$AK$179,ROWS($AK$8:AK67)),"")</f>
        <v/>
      </c>
      <c r="BY67" s="153" t="str">
        <f>IFERROR(INDEX($C$7:$I$177,$N59,COLUMNS($P$7:BX67)),"")</f>
        <v/>
      </c>
      <c r="BZ67" s="153" t="str">
        <f>IFERROR(INDEX($C$7:$I$177,$N59,COLUMNS($P$7:BY67)),"")</f>
        <v/>
      </c>
      <c r="CA67" s="153" t="str">
        <f>IFERROR(INDEX($C$7:$I$177,$N59,COLUMNS($P$7:BZ67)),"")</f>
        <v/>
      </c>
      <c r="CB67" s="153" t="str">
        <f>IFERROR(INDEX($C$7:$I$177,$N59,COLUMNS($P$7:CA67)),"")</f>
        <v/>
      </c>
      <c r="CC67" s="153" t="str">
        <f>IFERROR(INDEX($C$7:$I$177,$N59,COLUMNS($P$7:CB67)),"")</f>
        <v/>
      </c>
      <c r="CD67" s="153" t="str">
        <f>IFERROR(INDEX($C$7:$I$177,$N59,COLUMNS($P$7:CC67)),"")</f>
        <v/>
      </c>
      <c r="CE67" s="153" t="str">
        <f>IFERROR(INDEX($C$7:$I$177,$N59,COLUMNS($P$7:CD67)),"")</f>
        <v/>
      </c>
    </row>
    <row r="68" spans="3:83" hidden="1">
      <c r="C68" s="226" t="s">
        <v>249</v>
      </c>
      <c r="D68" s="113"/>
      <c r="E68" s="113"/>
      <c r="F68" s="113"/>
      <c r="G68" s="113"/>
      <c r="H68" s="113"/>
      <c r="I68" s="114"/>
      <c r="J68" s="114"/>
      <c r="K68" s="153" t="s">
        <v>348</v>
      </c>
      <c r="L68" s="153">
        <f>ROWS($K$8:K68)</f>
        <v>61</v>
      </c>
      <c r="M68" s="153" t="str">
        <f t="shared" si="2"/>
        <v/>
      </c>
      <c r="N68" s="153" t="str">
        <f>IFERROR(SMALL($M$8:$M$179,ROWS($M$8:M68)),"")</f>
        <v/>
      </c>
      <c r="R68" s="153" t="str">
        <f>IFERROR(INDEX($C$8:$I$175,$N61,COLUMNS($Q$8:Q68)),"")</f>
        <v/>
      </c>
      <c r="S68" s="114" t="str">
        <f>IFERROR(INDEX($C$8:$I$175,$N61,COLUMNS($Q$8:R68)),"")</f>
        <v/>
      </c>
      <c r="T68" s="114" t="str">
        <f>IFERROR(INDEX($C$8:$I$175,$N61,COLUMNS($Q$8:S68)),"")</f>
        <v/>
      </c>
      <c r="U68" s="114" t="str">
        <f>IFERROR(INDEX($C$8:$I$175,$N61,COLUMNS($Q$8:T68)),"")</f>
        <v/>
      </c>
      <c r="V68" s="114" t="str">
        <f>IFERROR(INDEX($C$8:$I$175,$N61,COLUMNS($Q$8:U68)),"")</f>
        <v/>
      </c>
      <c r="W68" s="114" t="str">
        <f>IFERROR(INDEX($C$8:$I$175,$N61,COLUMNS($Q$8:V68)),"")</f>
        <v/>
      </c>
      <c r="X68" s="114" t="str">
        <f>IFERROR(INDEX($C$8:$I$175,$N61,COLUMNS($Q$8:W68)),"")</f>
        <v/>
      </c>
      <c r="Y68" s="114"/>
      <c r="AA68" s="274" t="s">
        <v>289</v>
      </c>
      <c r="AB68" s="153">
        <v>2010</v>
      </c>
      <c r="AC68" s="153">
        <v>1945</v>
      </c>
      <c r="AD68" s="153">
        <v>2315</v>
      </c>
      <c r="AE68" s="153">
        <v>2050</v>
      </c>
      <c r="AF68" s="153">
        <v>1895</v>
      </c>
      <c r="AG68" s="153">
        <v>2055</v>
      </c>
      <c r="AH68" s="153">
        <v>1900</v>
      </c>
      <c r="AI68" s="153" t="s">
        <v>348</v>
      </c>
      <c r="AJ68" s="153">
        <f>ROWS($AI$8:AI68)</f>
        <v>61</v>
      </c>
      <c r="AK68" s="153" t="str">
        <f t="shared" si="3"/>
        <v/>
      </c>
      <c r="AL68" s="153" t="str">
        <f>IFERROR(SMALL($AK$8:$AK$179,ROWS($AK$8:AK68)),"")</f>
        <v/>
      </c>
      <c r="BY68" s="153" t="str">
        <f>IFERROR(INDEX($C$7:$I$177,$N60,COLUMNS($P$7:BX68)),"")</f>
        <v/>
      </c>
      <c r="BZ68" s="153" t="str">
        <f>IFERROR(INDEX($C$7:$I$177,$N60,COLUMNS($P$7:BY68)),"")</f>
        <v/>
      </c>
      <c r="CA68" s="153" t="str">
        <f>IFERROR(INDEX($C$7:$I$177,$N60,COLUMNS($P$7:BZ68)),"")</f>
        <v/>
      </c>
      <c r="CB68" s="153" t="str">
        <f>IFERROR(INDEX($C$7:$I$177,$N60,COLUMNS($P$7:CA68)),"")</f>
        <v/>
      </c>
      <c r="CC68" s="153" t="str">
        <f>IFERROR(INDEX($C$7:$I$177,$N60,COLUMNS($P$7:CB68)),"")</f>
        <v/>
      </c>
      <c r="CD68" s="153" t="str">
        <f>IFERROR(INDEX($C$7:$I$177,$N60,COLUMNS($P$7:CC68)),"")</f>
        <v/>
      </c>
      <c r="CE68" s="153" t="str">
        <f>IFERROR(INDEX($C$7:$I$177,$N60,COLUMNS($P$7:CD68)),"")</f>
        <v/>
      </c>
    </row>
    <row r="69" spans="3:83" hidden="1">
      <c r="C69" s="225" t="s">
        <v>319</v>
      </c>
      <c r="D69" s="113">
        <v>9.3048713738368913E-3</v>
      </c>
      <c r="E69" s="113"/>
      <c r="F69" s="113">
        <v>7.4374577417173765E-3</v>
      </c>
      <c r="G69" s="113">
        <v>8.4823898211322142E-3</v>
      </c>
      <c r="H69" s="113">
        <v>9.9877700774561769E-3</v>
      </c>
      <c r="I69" s="114">
        <v>1.0441082463243129E-2</v>
      </c>
      <c r="J69" s="114">
        <v>1.264367816091954E-2</v>
      </c>
      <c r="K69" s="153" t="s">
        <v>348</v>
      </c>
      <c r="L69" s="153">
        <f>ROWS($K$8:K69)</f>
        <v>62</v>
      </c>
      <c r="M69" s="153" t="str">
        <f t="shared" si="2"/>
        <v/>
      </c>
      <c r="N69" s="153" t="str">
        <f>IFERROR(SMALL($M$8:$M$179,ROWS($M$8:M69)),"")</f>
        <v/>
      </c>
      <c r="R69" s="153" t="str">
        <f>IFERROR(INDEX($C$8:$I$175,$N62,COLUMNS($Q$8:Q69)),"")</f>
        <v/>
      </c>
      <c r="S69" s="153" t="str">
        <f>IFERROR(INDEX($C$8:$I$175,$N62,COLUMNS($Q$8:R69)),"")</f>
        <v/>
      </c>
      <c r="T69" s="153" t="str">
        <f>IFERROR(INDEX($C$8:$I$175,$N62,COLUMNS($Q$8:S69)),"")</f>
        <v/>
      </c>
      <c r="U69" s="153" t="str">
        <f>IFERROR(INDEX($C$8:$I$175,$N62,COLUMNS($Q$8:T69)),"")</f>
        <v/>
      </c>
      <c r="V69" s="153" t="str">
        <f>IFERROR(INDEX($C$8:$I$175,$N62,COLUMNS($Q$8:U69)),"")</f>
        <v/>
      </c>
      <c r="W69" s="153" t="str">
        <f>IFERROR(INDEX($C$8:$I$175,$N62,COLUMNS($Q$8:V69)),"")</f>
        <v/>
      </c>
      <c r="X69" s="153" t="str">
        <f>IFERROR(INDEX($C$8:$I$175,$N62,COLUMNS($Q$8:W69)),"")</f>
        <v/>
      </c>
      <c r="AA69" s="274" t="s">
        <v>248</v>
      </c>
      <c r="AB69" s="153">
        <v>0</v>
      </c>
      <c r="AC69" s="153">
        <v>0</v>
      </c>
      <c r="AD69" s="153">
        <v>0</v>
      </c>
      <c r="AE69" s="153">
        <v>0</v>
      </c>
      <c r="AF69" s="153">
        <v>0</v>
      </c>
      <c r="AG69" s="153">
        <v>0</v>
      </c>
      <c r="AH69" s="153">
        <v>0</v>
      </c>
      <c r="AI69" s="153" t="s">
        <v>348</v>
      </c>
      <c r="AJ69" s="153">
        <f>ROWS($AI$8:AI69)</f>
        <v>62</v>
      </c>
      <c r="AK69" s="153" t="str">
        <f t="shared" si="3"/>
        <v/>
      </c>
      <c r="AL69" s="153" t="str">
        <f>IFERROR(SMALL($AK$8:$AK$179,ROWS($AK$8:AK69)),"")</f>
        <v/>
      </c>
      <c r="BY69" s="153" t="str">
        <f>IFERROR(INDEX($C$7:$I$177,$N61,COLUMNS($P$7:BX69)),"")</f>
        <v/>
      </c>
      <c r="BZ69" s="153" t="str">
        <f>IFERROR(INDEX($C$7:$I$177,$N61,COLUMNS($P$7:BY69)),"")</f>
        <v/>
      </c>
      <c r="CA69" s="153" t="str">
        <f>IFERROR(INDEX($C$7:$I$177,$N61,COLUMNS($P$7:BZ69)),"")</f>
        <v/>
      </c>
      <c r="CB69" s="153" t="str">
        <f>IFERROR(INDEX($C$7:$I$177,$N61,COLUMNS($P$7:CA69)),"")</f>
        <v/>
      </c>
      <c r="CC69" s="153" t="str">
        <f>IFERROR(INDEX($C$7:$I$177,$N61,COLUMNS($P$7:CB69)),"")</f>
        <v/>
      </c>
      <c r="CD69" s="153" t="str">
        <f>IFERROR(INDEX($C$7:$I$177,$N61,COLUMNS($P$7:CC69)),"")</f>
        <v/>
      </c>
      <c r="CE69" s="153" t="str">
        <f>IFERROR(INDEX($C$7:$I$177,$N61,COLUMNS($P$7:CD69)),"")</f>
        <v/>
      </c>
    </row>
    <row r="70" spans="3:83" hidden="1">
      <c r="C70" s="225" t="s">
        <v>320</v>
      </c>
      <c r="D70" s="113">
        <v>9.4873198321474179E-3</v>
      </c>
      <c r="E70" s="113"/>
      <c r="F70" s="113">
        <v>1.0649087221095335E-2</v>
      </c>
      <c r="G70" s="113">
        <v>1.1617186059376729E-2</v>
      </c>
      <c r="H70" s="113">
        <v>1.3452914798206279E-2</v>
      </c>
      <c r="I70" s="114">
        <v>1.8112081823993181E-2</v>
      </c>
      <c r="J70" s="114">
        <v>1.8390804597701149E-2</v>
      </c>
      <c r="K70" s="153" t="s">
        <v>348</v>
      </c>
      <c r="L70" s="153">
        <f>ROWS($K$8:K70)</f>
        <v>63</v>
      </c>
      <c r="M70" s="153" t="str">
        <f t="shared" si="2"/>
        <v/>
      </c>
      <c r="N70" s="153" t="str">
        <f>IFERROR(SMALL($M$8:$M$179,ROWS($M$8:M70)),"")</f>
        <v/>
      </c>
      <c r="R70" s="153" t="str">
        <f>IFERROR(INDEX($C$8:$I$175,$N63,COLUMNS($Q$8:Q70)),"")</f>
        <v/>
      </c>
      <c r="S70" s="153" t="str">
        <f>IFERROR(INDEX($C$8:$I$175,$N63,COLUMNS($Q$8:R70)),"")</f>
        <v/>
      </c>
      <c r="T70" s="153" t="str">
        <f>IFERROR(INDEX($C$8:$I$175,$N63,COLUMNS($Q$8:S70)),"")</f>
        <v/>
      </c>
      <c r="U70" s="153" t="str">
        <f>IFERROR(INDEX($C$8:$I$175,$N63,COLUMNS($Q$8:T70)),"")</f>
        <v/>
      </c>
      <c r="V70" s="153" t="str">
        <f>IFERROR(INDEX($C$8:$I$175,$N63,COLUMNS($Q$8:U70)),"")</f>
        <v/>
      </c>
      <c r="W70" s="153" t="str">
        <f>IFERROR(INDEX($C$8:$I$175,$N63,COLUMNS($Q$8:V70)),"")</f>
        <v/>
      </c>
      <c r="X70" s="153" t="str">
        <f>IFERROR(INDEX($C$8:$I$175,$N63,COLUMNS($Q$8:W70)),"")</f>
        <v/>
      </c>
      <c r="AA70" s="226" t="s">
        <v>249</v>
      </c>
      <c r="AI70" s="153" t="s">
        <v>348</v>
      </c>
      <c r="AJ70" s="153">
        <f>ROWS($AI$8:AI70)</f>
        <v>63</v>
      </c>
      <c r="AK70" s="153" t="str">
        <f t="shared" si="3"/>
        <v/>
      </c>
      <c r="AL70" s="153" t="str">
        <f>IFERROR(SMALL($AK$8:$AK$179,ROWS($AK$8:AK70)),"")</f>
        <v/>
      </c>
      <c r="BY70" s="153" t="str">
        <f>IFERROR(INDEX($C$7:$I$177,$N62,COLUMNS($P$7:BX70)),"")</f>
        <v/>
      </c>
      <c r="BZ70" s="153" t="str">
        <f>IFERROR(INDEX($C$7:$I$177,$N62,COLUMNS($P$7:BY70)),"")</f>
        <v/>
      </c>
      <c r="CA70" s="153" t="str">
        <f>IFERROR(INDEX($C$7:$I$177,$N62,COLUMNS($P$7:BZ70)),"")</f>
        <v/>
      </c>
      <c r="CB70" s="153" t="str">
        <f>IFERROR(INDEX($C$7:$I$177,$N62,COLUMNS($P$7:CA70)),"")</f>
        <v/>
      </c>
      <c r="CC70" s="153" t="str">
        <f>IFERROR(INDEX($C$7:$I$177,$N62,COLUMNS($P$7:CB70)),"")</f>
        <v/>
      </c>
      <c r="CD70" s="153" t="str">
        <f>IFERROR(INDEX($C$7:$I$177,$N62,COLUMNS($P$7:CC70)),"")</f>
        <v/>
      </c>
      <c r="CE70" s="153" t="str">
        <f>IFERROR(INDEX($C$7:$I$177,$N62,COLUMNS($P$7:CD70)),"")</f>
        <v/>
      </c>
    </row>
    <row r="71" spans="3:83" hidden="1">
      <c r="C71" s="225" t="s">
        <v>321</v>
      </c>
      <c r="D71" s="113">
        <v>3.4665207079000184E-3</v>
      </c>
      <c r="E71" s="113"/>
      <c r="F71" s="113">
        <v>1.6903313049357674E-3</v>
      </c>
      <c r="G71" s="113">
        <v>1.4751982297621243E-3</v>
      </c>
      <c r="H71" s="113">
        <v>4.8919690175295554E-3</v>
      </c>
      <c r="I71" s="114">
        <v>3.4093330492222457E-3</v>
      </c>
      <c r="J71" s="114">
        <v>3.4482758620689655E-3</v>
      </c>
      <c r="K71" s="153" t="s">
        <v>348</v>
      </c>
      <c r="L71" s="153">
        <f>ROWS($K$8:K71)</f>
        <v>64</v>
      </c>
      <c r="M71" s="153" t="str">
        <f t="shared" si="2"/>
        <v/>
      </c>
      <c r="N71" s="153" t="str">
        <f>IFERROR(SMALL($M$8:$M$179,ROWS($M$8:M71)),"")</f>
        <v/>
      </c>
      <c r="R71" s="153" t="str">
        <f>IFERROR(INDEX($C$8:$I$175,$N64,COLUMNS($Q$8:Q71)),"")</f>
        <v/>
      </c>
      <c r="S71" s="153" t="str">
        <f>IFERROR(INDEX($C$8:$I$175,$N64,COLUMNS($Q$8:R71)),"")</f>
        <v/>
      </c>
      <c r="T71" s="153" t="str">
        <f>IFERROR(INDEX($C$8:$I$175,$N64,COLUMNS($Q$8:S71)),"")</f>
        <v/>
      </c>
      <c r="U71" s="153" t="str">
        <f>IFERROR(INDEX($C$8:$I$175,$N64,COLUMNS($Q$8:T71)),"")</f>
        <v/>
      </c>
      <c r="V71" s="153" t="str">
        <f>IFERROR(INDEX($C$8:$I$175,$N64,COLUMNS($Q$8:U71)),"")</f>
        <v/>
      </c>
      <c r="W71" s="153" t="str">
        <f>IFERROR(INDEX($C$8:$I$175,$N64,COLUMNS($Q$8:V71)),"")</f>
        <v/>
      </c>
      <c r="X71" s="153" t="str">
        <f>IFERROR(INDEX($C$8:$I$175,$N64,COLUMNS($Q$8:W71)),"")</f>
        <v/>
      </c>
      <c r="AA71" s="225" t="s">
        <v>319</v>
      </c>
      <c r="AB71" s="153">
        <v>50</v>
      </c>
      <c r="AD71" s="153">
        <v>45</v>
      </c>
      <c r="AE71" s="153">
        <v>45</v>
      </c>
      <c r="AF71" s="153">
        <v>50</v>
      </c>
      <c r="AG71" s="153">
        <v>50</v>
      </c>
      <c r="AH71" s="153">
        <v>55</v>
      </c>
      <c r="AI71" s="153" t="s">
        <v>348</v>
      </c>
      <c r="AJ71" s="153">
        <f>ROWS($AI$8:AI71)</f>
        <v>64</v>
      </c>
      <c r="AK71" s="153" t="str">
        <f t="shared" si="3"/>
        <v/>
      </c>
      <c r="AL71" s="153" t="str">
        <f>IFERROR(SMALL($AK$8:$AK$179,ROWS($AK$8:AK71)),"")</f>
        <v/>
      </c>
      <c r="BY71" s="153" t="str">
        <f>IFERROR(INDEX($C$7:$I$177,$N63,COLUMNS($P$7:BX71)),"")</f>
        <v/>
      </c>
      <c r="BZ71" s="153" t="str">
        <f>IFERROR(INDEX($C$7:$I$177,$N63,COLUMNS($P$7:BY71)),"")</f>
        <v/>
      </c>
      <c r="CA71" s="153" t="str">
        <f>IFERROR(INDEX($C$7:$I$177,$N63,COLUMNS($P$7:BZ71)),"")</f>
        <v/>
      </c>
      <c r="CB71" s="153" t="str">
        <f>IFERROR(INDEX($C$7:$I$177,$N63,COLUMNS($P$7:CA71)),"")</f>
        <v/>
      </c>
      <c r="CC71" s="153" t="str">
        <f>IFERROR(INDEX($C$7:$I$177,$N63,COLUMNS($P$7:CB71)),"")</f>
        <v/>
      </c>
      <c r="CD71" s="153" t="str">
        <f>IFERROR(INDEX($C$7:$I$177,$N63,COLUMNS($P$7:CC71)),"")</f>
        <v/>
      </c>
      <c r="CE71" s="153" t="str">
        <f>IFERROR(INDEX($C$7:$I$177,$N63,COLUMNS($P$7:CD71)),"")</f>
        <v/>
      </c>
    </row>
    <row r="72" spans="3:83" hidden="1">
      <c r="C72" s="225" t="s">
        <v>352</v>
      </c>
      <c r="D72" s="113">
        <v>1.8974639664294836E-2</v>
      </c>
      <c r="E72" s="113"/>
      <c r="F72" s="113">
        <v>8.2826233941852602E-3</v>
      </c>
      <c r="G72" s="113">
        <v>7.9291904849714181E-3</v>
      </c>
      <c r="H72" s="113">
        <v>1.0191602119853241E-3</v>
      </c>
      <c r="I72" s="114">
        <v>5.113999573833369E-3</v>
      </c>
      <c r="J72" s="114">
        <v>5.7471264367816091E-3</v>
      </c>
      <c r="K72" s="153" t="s">
        <v>348</v>
      </c>
      <c r="L72" s="153">
        <f>ROWS($K$8:K72)</f>
        <v>65</v>
      </c>
      <c r="M72" s="153" t="str">
        <f t="shared" si="2"/>
        <v/>
      </c>
      <c r="N72" s="153" t="str">
        <f>IFERROR(SMALL($M$8:$M$179,ROWS($M$8:M72)),"")</f>
        <v/>
      </c>
      <c r="R72" s="153" t="str">
        <f>IFERROR(INDEX($C$8:$I$175,$N65,COLUMNS($Q$8:Q72)),"")</f>
        <v/>
      </c>
      <c r="S72" s="153" t="str">
        <f>IFERROR(INDEX($C$8:$I$175,$N65,COLUMNS($Q$8:R72)),"")</f>
        <v/>
      </c>
      <c r="T72" s="153" t="str">
        <f>IFERROR(INDEX($C$8:$I$175,$N65,COLUMNS($Q$8:S72)),"")</f>
        <v/>
      </c>
      <c r="U72" s="153" t="str">
        <f>IFERROR(INDEX($C$8:$I$175,$N65,COLUMNS($Q$8:T72)),"")</f>
        <v/>
      </c>
      <c r="V72" s="153" t="str">
        <f>IFERROR(INDEX($C$8:$I$175,$N65,COLUMNS($Q$8:U72)),"")</f>
        <v/>
      </c>
      <c r="W72" s="153" t="str">
        <f>IFERROR(INDEX($C$8:$I$175,$N65,COLUMNS($Q$8:V72)),"")</f>
        <v/>
      </c>
      <c r="X72" s="153" t="str">
        <f>IFERROR(INDEX($C$8:$I$175,$N65,COLUMNS($Q$8:W72)),"")</f>
        <v/>
      </c>
      <c r="AA72" s="225" t="s">
        <v>320</v>
      </c>
      <c r="AB72" s="153">
        <v>50</v>
      </c>
      <c r="AD72" s="153">
        <v>65</v>
      </c>
      <c r="AE72" s="153">
        <v>65</v>
      </c>
      <c r="AF72" s="153">
        <v>65</v>
      </c>
      <c r="AG72" s="153">
        <v>85</v>
      </c>
      <c r="AH72" s="153">
        <v>80</v>
      </c>
      <c r="AI72" s="153" t="s">
        <v>348</v>
      </c>
      <c r="AJ72" s="153">
        <f>ROWS($AI$8:AI72)</f>
        <v>65</v>
      </c>
      <c r="AK72" s="153" t="str">
        <f t="shared" si="3"/>
        <v/>
      </c>
      <c r="AL72" s="153" t="str">
        <f>IFERROR(SMALL($AK$8:$AK$179,ROWS($AK$8:AK72)),"")</f>
        <v/>
      </c>
      <c r="BY72" s="153" t="str">
        <f>IFERROR(INDEX($C$7:$I$177,$N64,COLUMNS($P$7:BX72)),"")</f>
        <v/>
      </c>
      <c r="BZ72" s="153" t="str">
        <f>IFERROR(INDEX($C$7:$I$177,$N64,COLUMNS($P$7:BY72)),"")</f>
        <v/>
      </c>
      <c r="CA72" s="153" t="str">
        <f>IFERROR(INDEX($C$7:$I$177,$N64,COLUMNS($P$7:BZ72)),"")</f>
        <v/>
      </c>
      <c r="CB72" s="153" t="str">
        <f>IFERROR(INDEX($C$7:$I$177,$N64,COLUMNS($P$7:CA72)),"")</f>
        <v/>
      </c>
      <c r="CC72" s="153" t="str">
        <f>IFERROR(INDEX($C$7:$I$177,$N64,COLUMNS($P$7:CB72)),"")</f>
        <v/>
      </c>
      <c r="CD72" s="153" t="str">
        <f>IFERROR(INDEX($C$7:$I$177,$N64,COLUMNS($P$7:CC72)),"")</f>
        <v/>
      </c>
      <c r="CE72" s="153" t="str">
        <f>IFERROR(INDEX($C$7:$I$177,$N64,COLUMNS($P$7:CD72)),"")</f>
        <v/>
      </c>
    </row>
    <row r="73" spans="3:83" hidden="1">
      <c r="C73" s="225" t="s">
        <v>323</v>
      </c>
      <c r="D73" s="113">
        <v>2.4630541871921183E-2</v>
      </c>
      <c r="E73" s="113"/>
      <c r="F73" s="113">
        <v>2.3157538877620013E-2</v>
      </c>
      <c r="G73" s="113">
        <v>2.7106767471879033E-2</v>
      </c>
      <c r="H73" s="113">
        <v>3.0167142274765593E-2</v>
      </c>
      <c r="I73" s="114">
        <v>3.0470914127423823E-2</v>
      </c>
      <c r="J73" s="114">
        <v>3.4482758620689655E-2</v>
      </c>
      <c r="K73" s="153" t="s">
        <v>348</v>
      </c>
      <c r="L73" s="153">
        <f>ROWS($K$8:K73)</f>
        <v>66</v>
      </c>
      <c r="M73" s="153" t="str">
        <f t="shared" ref="M73:M136" si="4">IF($S$4=K73,L73,"")</f>
        <v/>
      </c>
      <c r="N73" s="153" t="str">
        <f>IFERROR(SMALL($M$8:$M$179,ROWS($M$8:M73)),"")</f>
        <v/>
      </c>
      <c r="R73" s="153" t="str">
        <f>IFERROR(INDEX($C$8:$I$175,$N66,COLUMNS($Q$8:Q73)),"")</f>
        <v/>
      </c>
      <c r="S73" s="153" t="str">
        <f>IFERROR(INDEX($C$8:$I$175,$N66,COLUMNS($Q$8:R73)),"")</f>
        <v/>
      </c>
      <c r="T73" s="153" t="str">
        <f>IFERROR(INDEX($C$8:$I$175,$N66,COLUMNS($Q$8:S73)),"")</f>
        <v/>
      </c>
      <c r="U73" s="153" t="str">
        <f>IFERROR(INDEX($C$8:$I$175,$N66,COLUMNS($Q$8:T73)),"")</f>
        <v/>
      </c>
      <c r="V73" s="153" t="str">
        <f>IFERROR(INDEX($C$8:$I$175,$N66,COLUMNS($Q$8:U73)),"")</f>
        <v/>
      </c>
      <c r="W73" s="153" t="str">
        <f>IFERROR(INDEX($C$8:$I$175,$N66,COLUMNS($Q$8:V73)),"")</f>
        <v/>
      </c>
      <c r="X73" s="153" t="str">
        <f>IFERROR(INDEX($C$8:$I$175,$N66,COLUMNS($Q$8:W73)),"")</f>
        <v/>
      </c>
      <c r="AA73" s="225" t="s">
        <v>321</v>
      </c>
      <c r="AB73" s="153">
        <v>20</v>
      </c>
      <c r="AD73" s="153">
        <v>10</v>
      </c>
      <c r="AE73" s="153">
        <v>10</v>
      </c>
      <c r="AF73" s="153">
        <v>25</v>
      </c>
      <c r="AG73" s="153">
        <v>15</v>
      </c>
      <c r="AH73" s="153">
        <v>15</v>
      </c>
      <c r="AI73" s="153" t="s">
        <v>348</v>
      </c>
      <c r="AJ73" s="153">
        <f>ROWS($AI$8:AI73)</f>
        <v>66</v>
      </c>
      <c r="AK73" s="153" t="str">
        <f t="shared" ref="AK73:AK136" si="5">IF($S$4=AI73,AJ73,"")</f>
        <v/>
      </c>
      <c r="AL73" s="153" t="str">
        <f>IFERROR(SMALL($AK$8:$AK$179,ROWS($AK$8:AK73)),"")</f>
        <v/>
      </c>
      <c r="BY73" s="153" t="str">
        <f>IFERROR(INDEX($C$7:$I$177,$N65,COLUMNS($P$7:BX73)),"")</f>
        <v/>
      </c>
      <c r="BZ73" s="153" t="str">
        <f>IFERROR(INDEX($C$7:$I$177,$N65,COLUMNS($P$7:BY73)),"")</f>
        <v/>
      </c>
      <c r="CA73" s="153" t="str">
        <f>IFERROR(INDEX($C$7:$I$177,$N65,COLUMNS($P$7:BZ73)),"")</f>
        <v/>
      </c>
      <c r="CB73" s="153" t="str">
        <f>IFERROR(INDEX($C$7:$I$177,$N65,COLUMNS($P$7:CA73)),"")</f>
        <v/>
      </c>
      <c r="CC73" s="153" t="str">
        <f>IFERROR(INDEX($C$7:$I$177,$N65,COLUMNS($P$7:CB73)),"")</f>
        <v/>
      </c>
      <c r="CD73" s="153" t="str">
        <f>IFERROR(INDEX($C$7:$I$177,$N65,COLUMNS($P$7:CC73)),"")</f>
        <v/>
      </c>
      <c r="CE73" s="153" t="str">
        <f>IFERROR(INDEX($C$7:$I$177,$N65,COLUMNS($P$7:CD73)),"")</f>
        <v/>
      </c>
    </row>
    <row r="74" spans="3:83" hidden="1">
      <c r="C74" s="225" t="s">
        <v>324</v>
      </c>
      <c r="D74" s="113">
        <v>1.277139208173691E-3</v>
      </c>
      <c r="E74" s="113"/>
      <c r="F74" s="113">
        <v>6.7613252197430695E-4</v>
      </c>
      <c r="G74" s="113">
        <v>1.2907984510418587E-3</v>
      </c>
      <c r="H74" s="113">
        <v>2.242152466367713E-3</v>
      </c>
      <c r="I74" s="114">
        <v>1.4915832090347326E-3</v>
      </c>
      <c r="J74" s="114">
        <v>1.1494252873563218E-3</v>
      </c>
      <c r="K74" s="153" t="s">
        <v>348</v>
      </c>
      <c r="L74" s="153">
        <f>ROWS($K$8:K74)</f>
        <v>67</v>
      </c>
      <c r="M74" s="153" t="str">
        <f t="shared" si="4"/>
        <v/>
      </c>
      <c r="N74" s="153" t="str">
        <f>IFERROR(SMALL($M$8:$M$179,ROWS($M$8:M74)),"")</f>
        <v/>
      </c>
      <c r="R74" s="153" t="str">
        <f>IFERROR(INDEX($C$8:$I$175,$N67,COLUMNS($Q$8:Q74)),"")</f>
        <v/>
      </c>
      <c r="S74" s="153" t="str">
        <f>IFERROR(INDEX($C$8:$I$175,$N67,COLUMNS($Q$8:R74)),"")</f>
        <v/>
      </c>
      <c r="T74" s="153" t="str">
        <f>IFERROR(INDEX($C$8:$I$175,$N67,COLUMNS($Q$8:S74)),"")</f>
        <v/>
      </c>
      <c r="U74" s="153" t="str">
        <f>IFERROR(INDEX($C$8:$I$175,$N67,COLUMNS($Q$8:T74)),"")</f>
        <v/>
      </c>
      <c r="V74" s="153" t="str">
        <f>IFERROR(INDEX($C$8:$I$175,$N67,COLUMNS($Q$8:U74)),"")</f>
        <v/>
      </c>
      <c r="W74" s="153" t="str">
        <f>IFERROR(INDEX($C$8:$I$175,$N67,COLUMNS($Q$8:V74)),"")</f>
        <v/>
      </c>
      <c r="X74" s="153" t="str">
        <f>IFERROR(INDEX($C$8:$I$175,$N67,COLUMNS($Q$8:W74)),"")</f>
        <v/>
      </c>
      <c r="AA74" s="225" t="s">
        <v>352</v>
      </c>
      <c r="AB74" s="153">
        <v>105</v>
      </c>
      <c r="AD74" s="153">
        <v>50</v>
      </c>
      <c r="AE74" s="153">
        <v>45</v>
      </c>
      <c r="AF74" s="153">
        <v>5</v>
      </c>
      <c r="AG74" s="153">
        <v>25</v>
      </c>
      <c r="AH74" s="153">
        <v>25</v>
      </c>
      <c r="AI74" s="153" t="s">
        <v>348</v>
      </c>
      <c r="AJ74" s="153">
        <f>ROWS($AI$8:AI74)</f>
        <v>67</v>
      </c>
      <c r="AK74" s="153" t="str">
        <f t="shared" si="5"/>
        <v/>
      </c>
      <c r="AL74" s="153" t="str">
        <f>IFERROR(SMALL($AK$8:$AK$179,ROWS($AK$8:AK74)),"")</f>
        <v/>
      </c>
      <c r="BY74" s="153" t="str">
        <f>IFERROR(INDEX($C$7:$I$177,$N66,COLUMNS($P$7:BX74)),"")</f>
        <v/>
      </c>
      <c r="BZ74" s="153" t="str">
        <f>IFERROR(INDEX($C$7:$I$177,$N66,COLUMNS($P$7:BY74)),"")</f>
        <v/>
      </c>
      <c r="CA74" s="153" t="str">
        <f>IFERROR(INDEX($C$7:$I$177,$N66,COLUMNS($P$7:BZ74)),"")</f>
        <v/>
      </c>
      <c r="CB74" s="153" t="str">
        <f>IFERROR(INDEX($C$7:$I$177,$N66,COLUMNS($P$7:CA74)),"")</f>
        <v/>
      </c>
      <c r="CC74" s="153" t="str">
        <f>IFERROR(INDEX($C$7:$I$177,$N66,COLUMNS($P$7:CB74)),"")</f>
        <v/>
      </c>
      <c r="CD74" s="153" t="str">
        <f>IFERROR(INDEX($C$7:$I$177,$N66,COLUMNS($P$7:CC74)),"")</f>
        <v/>
      </c>
      <c r="CE74" s="153" t="str">
        <f>IFERROR(INDEX($C$7:$I$177,$N66,COLUMNS($P$7:CD74)),"")</f>
        <v/>
      </c>
    </row>
    <row r="75" spans="3:83" hidden="1">
      <c r="C75" s="225" t="s">
        <v>325</v>
      </c>
      <c r="D75" s="113">
        <v>3.1016237912789638E-3</v>
      </c>
      <c r="E75" s="113"/>
      <c r="F75" s="113">
        <v>2.1974306964164976E-3</v>
      </c>
      <c r="G75" s="113">
        <v>3.5035957956850452E-3</v>
      </c>
      <c r="H75" s="113">
        <v>4.8919690175295554E-3</v>
      </c>
      <c r="I75" s="114">
        <v>4.048582995951417E-3</v>
      </c>
      <c r="J75" s="114">
        <v>5.7471264367816091E-3</v>
      </c>
      <c r="K75" s="153" t="s">
        <v>348</v>
      </c>
      <c r="L75" s="153">
        <f>ROWS($K$8:K75)</f>
        <v>68</v>
      </c>
      <c r="M75" s="153" t="str">
        <f t="shared" si="4"/>
        <v/>
      </c>
      <c r="N75" s="153" t="str">
        <f>IFERROR(SMALL($M$8:$M$179,ROWS($M$8:M75)),"")</f>
        <v/>
      </c>
      <c r="R75" s="153" t="str">
        <f>IFERROR(INDEX($C$8:$I$175,$N68,COLUMNS($Q$8:Q75)),"")</f>
        <v/>
      </c>
      <c r="S75" s="153" t="str">
        <f>IFERROR(INDEX($C$8:$I$175,$N68,COLUMNS($Q$8:R75)),"")</f>
        <v/>
      </c>
      <c r="T75" s="153" t="str">
        <f>IFERROR(INDEX($C$8:$I$175,$N68,COLUMNS($Q$8:S75)),"")</f>
        <v/>
      </c>
      <c r="U75" s="153" t="str">
        <f>IFERROR(INDEX($C$8:$I$175,$N68,COLUMNS($Q$8:T75)),"")</f>
        <v/>
      </c>
      <c r="V75" s="153" t="str">
        <f>IFERROR(INDEX($C$8:$I$175,$N68,COLUMNS($Q$8:U75)),"")</f>
        <v/>
      </c>
      <c r="W75" s="153" t="str">
        <f>IFERROR(INDEX($C$8:$I$175,$N68,COLUMNS($Q$8:V75)),"")</f>
        <v/>
      </c>
      <c r="X75" s="153" t="str">
        <f>IFERROR(INDEX($C$8:$I$175,$N68,COLUMNS($Q$8:W75)),"")</f>
        <v/>
      </c>
      <c r="AA75" s="225" t="s">
        <v>323</v>
      </c>
      <c r="AB75" s="153">
        <v>135</v>
      </c>
      <c r="AD75" s="153">
        <v>135</v>
      </c>
      <c r="AE75" s="153">
        <v>145</v>
      </c>
      <c r="AF75" s="153">
        <v>150</v>
      </c>
      <c r="AG75" s="153">
        <v>145</v>
      </c>
      <c r="AH75" s="153">
        <v>150</v>
      </c>
      <c r="AI75" s="153" t="s">
        <v>348</v>
      </c>
      <c r="AJ75" s="153">
        <f>ROWS($AI$8:AI75)</f>
        <v>68</v>
      </c>
      <c r="AK75" s="153" t="str">
        <f t="shared" si="5"/>
        <v/>
      </c>
      <c r="AL75" s="153" t="str">
        <f>IFERROR(SMALL($AK$8:$AK$179,ROWS($AK$8:AK75)),"")</f>
        <v/>
      </c>
      <c r="BY75" s="153" t="str">
        <f>IFERROR(INDEX($C$7:$I$177,$N67,COLUMNS($P$7:BX75)),"")</f>
        <v/>
      </c>
      <c r="BZ75" s="153" t="str">
        <f>IFERROR(INDEX($C$7:$I$177,$N67,COLUMNS($P$7:BY75)),"")</f>
        <v/>
      </c>
      <c r="CA75" s="153" t="str">
        <f>IFERROR(INDEX($C$7:$I$177,$N67,COLUMNS($P$7:BZ75)),"")</f>
        <v/>
      </c>
      <c r="CB75" s="153" t="str">
        <f>IFERROR(INDEX($C$7:$I$177,$N67,COLUMNS($P$7:CA75)),"")</f>
        <v/>
      </c>
      <c r="CC75" s="153" t="str">
        <f>IFERROR(INDEX($C$7:$I$177,$N67,COLUMNS($P$7:CB75)),"")</f>
        <v/>
      </c>
      <c r="CD75" s="153" t="str">
        <f>IFERROR(INDEX($C$7:$I$177,$N67,COLUMNS($P$7:CC75)),"")</f>
        <v/>
      </c>
      <c r="CE75" s="153" t="str">
        <f>IFERROR(INDEX($C$7:$I$177,$N67,COLUMNS($P$7:CD75)),"")</f>
        <v/>
      </c>
    </row>
    <row r="76" spans="3:83" hidden="1">
      <c r="C76" s="225" t="s">
        <v>353</v>
      </c>
      <c r="D76" s="113" t="s">
        <v>130</v>
      </c>
      <c r="E76" s="113"/>
      <c r="F76" s="113" t="s">
        <v>130</v>
      </c>
      <c r="G76" s="113" t="s">
        <v>130</v>
      </c>
      <c r="H76" s="113">
        <v>6.7264573991031393E-3</v>
      </c>
      <c r="I76" s="114">
        <v>1.0441082463243129E-2</v>
      </c>
      <c r="J76" s="114">
        <v>9.1954022988505746E-3</v>
      </c>
      <c r="K76" s="153" t="s">
        <v>348</v>
      </c>
      <c r="L76" s="153">
        <f>ROWS($K$8:K76)</f>
        <v>69</v>
      </c>
      <c r="M76" s="153" t="str">
        <f t="shared" si="4"/>
        <v/>
      </c>
      <c r="N76" s="153" t="str">
        <f>IFERROR(SMALL($M$8:$M$179,ROWS($M$8:M76)),"")</f>
        <v/>
      </c>
      <c r="R76" s="153" t="str">
        <f>IFERROR(INDEX($C$8:$I$175,$N69,COLUMNS($Q$8:Q76)),"")</f>
        <v/>
      </c>
      <c r="S76" s="153" t="str">
        <f>IFERROR(INDEX($C$8:$I$175,$N69,COLUMNS($Q$8:R76)),"")</f>
        <v/>
      </c>
      <c r="T76" s="153" t="str">
        <f>IFERROR(INDEX($C$8:$I$175,$N69,COLUMNS($Q$8:S76)),"")</f>
        <v/>
      </c>
      <c r="U76" s="153" t="str">
        <f>IFERROR(INDEX($C$8:$I$175,$N69,COLUMNS($Q$8:T76)),"")</f>
        <v/>
      </c>
      <c r="V76" s="153" t="str">
        <f>IFERROR(INDEX($C$8:$I$175,$N69,COLUMNS($Q$8:U76)),"")</f>
        <v/>
      </c>
      <c r="W76" s="153" t="str">
        <f>IFERROR(INDEX($C$8:$I$175,$N69,COLUMNS($Q$8:V76)),"")</f>
        <v/>
      </c>
      <c r="X76" s="153" t="str">
        <f>IFERROR(INDEX($C$8:$I$175,$N69,COLUMNS($Q$8:W76)),"")</f>
        <v/>
      </c>
      <c r="AA76" s="225" t="s">
        <v>324</v>
      </c>
      <c r="AB76" s="153">
        <v>5</v>
      </c>
      <c r="AD76" s="153">
        <v>5</v>
      </c>
      <c r="AE76" s="153">
        <v>5</v>
      </c>
      <c r="AF76" s="153">
        <v>10</v>
      </c>
      <c r="AG76" s="153">
        <v>5</v>
      </c>
      <c r="AH76" s="153">
        <v>5</v>
      </c>
      <c r="AI76" s="153" t="s">
        <v>348</v>
      </c>
      <c r="AJ76" s="153">
        <f>ROWS($AI$8:AI76)</f>
        <v>69</v>
      </c>
      <c r="AK76" s="153" t="str">
        <f t="shared" si="5"/>
        <v/>
      </c>
      <c r="AL76" s="153" t="str">
        <f>IFERROR(SMALL($AK$8:$AK$179,ROWS($AK$8:AK76)),"")</f>
        <v/>
      </c>
      <c r="BY76" s="153" t="str">
        <f>IFERROR(INDEX($C$7:$I$177,$N68,COLUMNS($P$7:BX76)),"")</f>
        <v/>
      </c>
      <c r="BZ76" s="153" t="str">
        <f>IFERROR(INDEX($C$7:$I$177,$N68,COLUMNS($P$7:BY76)),"")</f>
        <v/>
      </c>
      <c r="CA76" s="153" t="str">
        <f>IFERROR(INDEX($C$7:$I$177,$N68,COLUMNS($P$7:BZ76)),"")</f>
        <v/>
      </c>
      <c r="CB76" s="153" t="str">
        <f>IFERROR(INDEX($C$7:$I$177,$N68,COLUMNS($P$7:CA76)),"")</f>
        <v/>
      </c>
      <c r="CC76" s="153" t="str">
        <f>IFERROR(INDEX($C$7:$I$177,$N68,COLUMNS($P$7:CB76)),"")</f>
        <v/>
      </c>
      <c r="CD76" s="153" t="str">
        <f>IFERROR(INDEX($C$7:$I$177,$N68,COLUMNS($P$7:CC76)),"")</f>
        <v/>
      </c>
      <c r="CE76" s="153" t="str">
        <f>IFERROR(INDEX($C$7:$I$177,$N68,COLUMNS($P$7:CD76)),"")</f>
        <v/>
      </c>
    </row>
    <row r="77" spans="3:83" hidden="1">
      <c r="C77" s="225" t="s">
        <v>327</v>
      </c>
      <c r="D77" s="113">
        <v>5.108556832694764E-3</v>
      </c>
      <c r="E77" s="113"/>
      <c r="F77" s="113">
        <v>9.4658553076402974E-3</v>
      </c>
      <c r="G77" s="113">
        <v>1.3276784067859119E-2</v>
      </c>
      <c r="H77" s="113">
        <v>1.059926620464737E-2</v>
      </c>
      <c r="I77" s="114">
        <v>1.8538248455145963E-2</v>
      </c>
      <c r="J77" s="114">
        <v>2.2988505747126436E-2</v>
      </c>
      <c r="K77" s="153" t="s">
        <v>348</v>
      </c>
      <c r="L77" s="153">
        <f>ROWS($K$8:K77)</f>
        <v>70</v>
      </c>
      <c r="M77" s="153" t="str">
        <f t="shared" si="4"/>
        <v/>
      </c>
      <c r="N77" s="153" t="str">
        <f>IFERROR(SMALL($M$8:$M$179,ROWS($M$8:M77)),"")</f>
        <v/>
      </c>
      <c r="R77" s="153" t="str">
        <f>IFERROR(INDEX($C$8:$I$175,$N70,COLUMNS($Q$8:Q77)),"")</f>
        <v/>
      </c>
      <c r="S77" s="153" t="str">
        <f>IFERROR(INDEX($C$8:$I$175,$N70,COLUMNS($Q$8:R77)),"")</f>
        <v/>
      </c>
      <c r="T77" s="153" t="str">
        <f>IFERROR(INDEX($C$8:$I$175,$N70,COLUMNS($Q$8:S77)),"")</f>
        <v/>
      </c>
      <c r="U77" s="153" t="str">
        <f>IFERROR(INDEX($C$8:$I$175,$N70,COLUMNS($Q$8:T77)),"")</f>
        <v/>
      </c>
      <c r="V77" s="153" t="str">
        <f>IFERROR(INDEX($C$8:$I$175,$N70,COLUMNS($Q$8:U77)),"")</f>
        <v/>
      </c>
      <c r="W77" s="153" t="str">
        <f>IFERROR(INDEX($C$8:$I$175,$N70,COLUMNS($Q$8:V77)),"")</f>
        <v/>
      </c>
      <c r="X77" s="153" t="str">
        <f>IFERROR(INDEX($C$8:$I$175,$N70,COLUMNS($Q$8:W77)),"")</f>
        <v/>
      </c>
      <c r="AA77" s="225" t="s">
        <v>325</v>
      </c>
      <c r="AB77" s="153">
        <v>15</v>
      </c>
      <c r="AD77" s="153">
        <v>15</v>
      </c>
      <c r="AE77" s="153">
        <v>20</v>
      </c>
      <c r="AF77" s="153">
        <v>25</v>
      </c>
      <c r="AG77" s="153">
        <v>20</v>
      </c>
      <c r="AH77" s="153">
        <v>25</v>
      </c>
      <c r="AI77" s="153" t="s">
        <v>348</v>
      </c>
      <c r="AJ77" s="153">
        <f>ROWS($AI$8:AI77)</f>
        <v>70</v>
      </c>
      <c r="AK77" s="153" t="str">
        <f t="shared" si="5"/>
        <v/>
      </c>
      <c r="AL77" s="153" t="str">
        <f>IFERROR(SMALL($AK$8:$AK$179,ROWS($AK$8:AK77)),"")</f>
        <v/>
      </c>
      <c r="BY77" s="153" t="str">
        <f>IFERROR(INDEX($C$7:$I$177,$N69,COLUMNS($P$7:BX77)),"")</f>
        <v/>
      </c>
      <c r="BZ77" s="153" t="str">
        <f>IFERROR(INDEX($C$7:$I$177,$N69,COLUMNS($P$7:BY77)),"")</f>
        <v/>
      </c>
      <c r="CA77" s="153" t="str">
        <f>IFERROR(INDEX($C$7:$I$177,$N69,COLUMNS($P$7:BZ77)),"")</f>
        <v/>
      </c>
      <c r="CB77" s="153" t="str">
        <f>IFERROR(INDEX($C$7:$I$177,$N69,COLUMNS($P$7:CA77)),"")</f>
        <v/>
      </c>
      <c r="CC77" s="153" t="str">
        <f>IFERROR(INDEX($C$7:$I$177,$N69,COLUMNS($P$7:CB77)),"")</f>
        <v/>
      </c>
      <c r="CD77" s="153" t="str">
        <f>IFERROR(INDEX($C$7:$I$177,$N69,COLUMNS($P$7:CC77)),"")</f>
        <v/>
      </c>
      <c r="CE77" s="153" t="str">
        <f>IFERROR(INDEX($C$7:$I$177,$N69,COLUMNS($P$7:CD77)),"")</f>
        <v/>
      </c>
    </row>
    <row r="78" spans="3:83" hidden="1">
      <c r="C78" s="225" t="s">
        <v>354</v>
      </c>
      <c r="D78" s="113">
        <v>0</v>
      </c>
      <c r="E78" s="113">
        <v>0</v>
      </c>
      <c r="F78" s="113">
        <v>0</v>
      </c>
      <c r="G78" s="113">
        <v>0</v>
      </c>
      <c r="H78" s="113">
        <v>0</v>
      </c>
      <c r="I78" s="114">
        <v>0</v>
      </c>
      <c r="J78" s="114">
        <v>0</v>
      </c>
      <c r="K78" s="153" t="s">
        <v>348</v>
      </c>
      <c r="L78" s="153">
        <f>ROWS($K$8:K78)</f>
        <v>71</v>
      </c>
      <c r="M78" s="153" t="str">
        <f t="shared" si="4"/>
        <v/>
      </c>
      <c r="N78" s="153" t="str">
        <f>IFERROR(SMALL($M$8:$M$179,ROWS($M$8:M78)),"")</f>
        <v/>
      </c>
      <c r="R78" s="153" t="str">
        <f>IFERROR(INDEX($C$8:$I$175,$N71,COLUMNS($Q$8:Q78)),"")</f>
        <v/>
      </c>
      <c r="S78" s="153" t="str">
        <f>IFERROR(INDEX($C$8:$I$175,$N71,COLUMNS($Q$8:R78)),"")</f>
        <v/>
      </c>
      <c r="T78" s="153" t="str">
        <f>IFERROR(INDEX($C$8:$I$175,$N71,COLUMNS($Q$8:S78)),"")</f>
        <v/>
      </c>
      <c r="U78" s="153" t="str">
        <f>IFERROR(INDEX($C$8:$I$175,$N71,COLUMNS($Q$8:T78)),"")</f>
        <v/>
      </c>
      <c r="V78" s="153" t="str">
        <f>IFERROR(INDEX($C$8:$I$175,$N71,COLUMNS($Q$8:U78)),"")</f>
        <v/>
      </c>
      <c r="W78" s="153" t="str">
        <f>IFERROR(INDEX($C$8:$I$175,$N71,COLUMNS($Q$8:V78)),"")</f>
        <v/>
      </c>
      <c r="X78" s="153" t="str">
        <f>IFERROR(INDEX($C$8:$I$175,$N71,COLUMNS($Q$8:W78)),"")</f>
        <v/>
      </c>
      <c r="AA78" s="225" t="s">
        <v>353</v>
      </c>
      <c r="AB78" s="153">
        <v>0</v>
      </c>
      <c r="AD78" s="153">
        <v>0</v>
      </c>
      <c r="AE78" s="153">
        <v>0</v>
      </c>
      <c r="AF78" s="153">
        <v>35</v>
      </c>
      <c r="AG78" s="153">
        <v>50</v>
      </c>
      <c r="AH78" s="153">
        <v>40</v>
      </c>
      <c r="AI78" s="153" t="s">
        <v>348</v>
      </c>
      <c r="AJ78" s="153">
        <f>ROWS($AI$8:AI78)</f>
        <v>71</v>
      </c>
      <c r="AK78" s="153" t="str">
        <f t="shared" si="5"/>
        <v/>
      </c>
      <c r="AL78" s="153" t="str">
        <f>IFERROR(SMALL($AK$8:$AK$179,ROWS($AK$8:AK78)),"")</f>
        <v/>
      </c>
      <c r="BY78" s="153" t="str">
        <f>IFERROR(INDEX($C$7:$I$177,$N70,COLUMNS($P$7:BX78)),"")</f>
        <v/>
      </c>
      <c r="BZ78" s="153" t="str">
        <f>IFERROR(INDEX($C$7:$I$177,$N70,COLUMNS($P$7:BY78)),"")</f>
        <v/>
      </c>
      <c r="CA78" s="153" t="str">
        <f>IFERROR(INDEX($C$7:$I$177,$N70,COLUMNS($P$7:BZ78)),"")</f>
        <v/>
      </c>
      <c r="CB78" s="153" t="str">
        <f>IFERROR(INDEX($C$7:$I$177,$N70,COLUMNS($P$7:CA78)),"")</f>
        <v/>
      </c>
      <c r="CC78" s="153" t="str">
        <f>IFERROR(INDEX($C$7:$I$177,$N70,COLUMNS($P$7:CB78)),"")</f>
        <v/>
      </c>
      <c r="CD78" s="153" t="str">
        <f>IFERROR(INDEX($C$7:$I$177,$N70,COLUMNS($P$7:CC78)),"")</f>
        <v/>
      </c>
      <c r="CE78" s="153" t="str">
        <f>IFERROR(INDEX($C$7:$I$177,$N70,COLUMNS($P$7:CD78)),"")</f>
        <v/>
      </c>
    </row>
    <row r="79" spans="3:83" hidden="1">
      <c r="C79" s="225" t="s">
        <v>270</v>
      </c>
      <c r="D79" s="113">
        <v>7.5351213282247767E-2</v>
      </c>
      <c r="E79" s="113">
        <v>6.5344430671152823E-2</v>
      </c>
      <c r="F79" s="113">
        <v>6.3556457065584854E-2</v>
      </c>
      <c r="G79" s="113">
        <v>7.4681910381707545E-2</v>
      </c>
      <c r="H79" s="113">
        <v>8.3978801467590708E-2</v>
      </c>
      <c r="I79" s="114">
        <v>0.10206690816109099</v>
      </c>
      <c r="J79" s="114">
        <v>0.11379310344827587</v>
      </c>
      <c r="K79" s="153" t="s">
        <v>348</v>
      </c>
      <c r="L79" s="153">
        <f>ROWS($K$8:K79)</f>
        <v>72</v>
      </c>
      <c r="M79" s="153" t="str">
        <f t="shared" si="4"/>
        <v/>
      </c>
      <c r="N79" s="153" t="str">
        <f>IFERROR(SMALL($M$8:$M$179,ROWS($M$8:M79)),"")</f>
        <v/>
      </c>
      <c r="R79" s="153" t="str">
        <f>IFERROR(INDEX($C$8:$I$175,$N72,COLUMNS($Q$8:Q79)),"")</f>
        <v/>
      </c>
      <c r="S79" s="153" t="str">
        <f>IFERROR(INDEX($C$8:$I$175,$N72,COLUMNS($Q$8:R79)),"")</f>
        <v/>
      </c>
      <c r="T79" s="153" t="str">
        <f>IFERROR(INDEX($C$8:$I$175,$N72,COLUMNS($Q$8:S79)),"")</f>
        <v/>
      </c>
      <c r="U79" s="153" t="str">
        <f>IFERROR(INDEX($C$8:$I$175,$N72,COLUMNS($Q$8:T79)),"")</f>
        <v/>
      </c>
      <c r="V79" s="153" t="str">
        <f>IFERROR(INDEX($C$8:$I$175,$N72,COLUMNS($Q$8:U79)),"")</f>
        <v/>
      </c>
      <c r="W79" s="153" t="str">
        <f>IFERROR(INDEX($C$8:$I$175,$N72,COLUMNS($Q$8:V79)),"")</f>
        <v/>
      </c>
      <c r="X79" s="153" t="str">
        <f>IFERROR(INDEX($C$8:$I$175,$N72,COLUMNS($Q$8:W79)),"")</f>
        <v/>
      </c>
      <c r="AA79" s="225" t="s">
        <v>327</v>
      </c>
      <c r="AB79" s="153">
        <v>30</v>
      </c>
      <c r="AD79" s="153">
        <v>55</v>
      </c>
      <c r="AE79" s="153">
        <v>70</v>
      </c>
      <c r="AF79" s="153">
        <v>50</v>
      </c>
      <c r="AG79" s="153">
        <v>85</v>
      </c>
      <c r="AH79" s="153">
        <v>100</v>
      </c>
      <c r="AI79" s="153" t="s">
        <v>348</v>
      </c>
      <c r="AJ79" s="153">
        <f>ROWS($AI$8:AI79)</f>
        <v>72</v>
      </c>
      <c r="AK79" s="153" t="str">
        <f t="shared" si="5"/>
        <v/>
      </c>
      <c r="AL79" s="153" t="str">
        <f>IFERROR(SMALL($AK$8:$AK$179,ROWS($AK$8:AK79)),"")</f>
        <v/>
      </c>
      <c r="BY79" s="153" t="str">
        <f>IFERROR(INDEX($C$7:$I$177,$N71,COLUMNS($P$7:BX79)),"")</f>
        <v/>
      </c>
      <c r="BZ79" s="153" t="str">
        <f>IFERROR(INDEX($C$7:$I$177,$N71,COLUMNS($P$7:BY79)),"")</f>
        <v/>
      </c>
      <c r="CA79" s="153" t="str">
        <f>IFERROR(INDEX($C$7:$I$177,$N71,COLUMNS($P$7:BZ79)),"")</f>
        <v/>
      </c>
      <c r="CB79" s="153" t="str">
        <f>IFERROR(INDEX($C$7:$I$177,$N71,COLUMNS($P$7:CA79)),"")</f>
        <v/>
      </c>
      <c r="CC79" s="153" t="str">
        <f>IFERROR(INDEX($C$7:$I$177,$N71,COLUMNS($P$7:CB79)),"")</f>
        <v/>
      </c>
      <c r="CD79" s="153" t="str">
        <f>IFERROR(INDEX($C$7:$I$177,$N71,COLUMNS($P$7:CC79)),"")</f>
        <v/>
      </c>
      <c r="CE79" s="153" t="str">
        <f>IFERROR(INDEX($C$7:$I$177,$N71,COLUMNS($P$7:CD79)),"")</f>
        <v/>
      </c>
    </row>
    <row r="80" spans="3:83" hidden="1">
      <c r="C80" s="225" t="s">
        <v>271</v>
      </c>
      <c r="D80" s="113">
        <v>0.92464878671775219</v>
      </c>
      <c r="E80" s="113">
        <v>0.93465556932884719</v>
      </c>
      <c r="F80" s="113">
        <v>0.93644354293441512</v>
      </c>
      <c r="G80" s="113">
        <v>0.92531808961829243</v>
      </c>
      <c r="H80" s="113">
        <v>0.91602119853240926</v>
      </c>
      <c r="I80" s="114">
        <v>0.89793309183890901</v>
      </c>
      <c r="J80" s="114">
        <v>0.88620689655172413</v>
      </c>
      <c r="K80" s="153" t="s">
        <v>348</v>
      </c>
      <c r="L80" s="153">
        <f>ROWS($K$8:K80)</f>
        <v>73</v>
      </c>
      <c r="M80" s="153" t="str">
        <f t="shared" si="4"/>
        <v/>
      </c>
      <c r="N80" s="153" t="str">
        <f>IFERROR(SMALL($M$8:$M$179,ROWS($M$8:M80)),"")</f>
        <v/>
      </c>
      <c r="R80" s="153" t="str">
        <f>IFERROR(INDEX($C$8:$I$175,$N73,COLUMNS($Q$8:Q80)),"")</f>
        <v/>
      </c>
      <c r="S80" s="153" t="str">
        <f>IFERROR(INDEX($C$8:$I$175,$N73,COLUMNS($Q$8:R80)),"")</f>
        <v/>
      </c>
      <c r="T80" s="153" t="str">
        <f>IFERROR(INDEX($C$8:$I$175,$N73,COLUMNS($Q$8:S80)),"")</f>
        <v/>
      </c>
      <c r="U80" s="153" t="str">
        <f>IFERROR(INDEX($C$8:$I$175,$N73,COLUMNS($Q$8:T80)),"")</f>
        <v/>
      </c>
      <c r="V80" s="153" t="str">
        <f>IFERROR(INDEX($C$8:$I$175,$N73,COLUMNS($Q$8:U80)),"")</f>
        <v/>
      </c>
      <c r="W80" s="153" t="str">
        <f>IFERROR(INDEX($C$8:$I$175,$N73,COLUMNS($Q$8:V80)),"")</f>
        <v/>
      </c>
      <c r="X80" s="153" t="str">
        <f>IFERROR(INDEX($C$8:$I$175,$N73,COLUMNS($Q$8:W80)),"")</f>
        <v/>
      </c>
      <c r="AA80" s="225" t="s">
        <v>354</v>
      </c>
      <c r="AB80" s="153">
        <v>0</v>
      </c>
      <c r="AD80" s="153">
        <v>0</v>
      </c>
      <c r="AE80" s="153">
        <v>0</v>
      </c>
      <c r="AF80" s="153">
        <v>0</v>
      </c>
      <c r="AG80" s="153">
        <v>0</v>
      </c>
      <c r="AH80" s="153">
        <v>0</v>
      </c>
      <c r="AI80" s="153" t="s">
        <v>348</v>
      </c>
      <c r="AJ80" s="153">
        <f>ROWS($AI$8:AI80)</f>
        <v>73</v>
      </c>
      <c r="AK80" s="153" t="str">
        <f t="shared" si="5"/>
        <v/>
      </c>
      <c r="AL80" s="153" t="str">
        <f>IFERROR(SMALL($AK$8:$AK$179,ROWS($AK$8:AK80)),"")</f>
        <v/>
      </c>
      <c r="BY80" s="153" t="str">
        <f>IFERROR(INDEX($C$7:$I$177,$N72,COLUMNS($P$7:BX80)),"")</f>
        <v/>
      </c>
      <c r="BZ80" s="153" t="str">
        <f>IFERROR(INDEX($C$7:$I$177,$N72,COLUMNS($P$7:BY80)),"")</f>
        <v/>
      </c>
      <c r="CA80" s="153" t="str">
        <f>IFERROR(INDEX($C$7:$I$177,$N72,COLUMNS($P$7:BZ80)),"")</f>
        <v/>
      </c>
      <c r="CB80" s="153" t="str">
        <f>IFERROR(INDEX($C$7:$I$177,$N72,COLUMNS($P$7:CA80)),"")</f>
        <v/>
      </c>
      <c r="CC80" s="153" t="str">
        <f>IFERROR(INDEX($C$7:$I$177,$N72,COLUMNS($P$7:CB80)),"")</f>
        <v/>
      </c>
      <c r="CD80" s="153" t="str">
        <f>IFERROR(INDEX($C$7:$I$177,$N72,COLUMNS($P$7:CC80)),"")</f>
        <v/>
      </c>
      <c r="CE80" s="153" t="str">
        <f>IFERROR(INDEX($C$7:$I$177,$N72,COLUMNS($P$7:CD80)),"")</f>
        <v/>
      </c>
    </row>
    <row r="81" spans="3:83" hidden="1">
      <c r="C81" s="226" t="s">
        <v>272</v>
      </c>
      <c r="D81" s="113"/>
      <c r="E81" s="113"/>
      <c r="F81" s="113"/>
      <c r="G81" s="113"/>
      <c r="H81" s="113"/>
      <c r="I81" s="114"/>
      <c r="J81" s="114"/>
      <c r="K81" s="153" t="s">
        <v>348</v>
      </c>
      <c r="L81" s="153">
        <f>ROWS($K$8:K81)</f>
        <v>74</v>
      </c>
      <c r="M81" s="153" t="str">
        <f t="shared" si="4"/>
        <v/>
      </c>
      <c r="N81" s="153" t="str">
        <f>IFERROR(SMALL($M$8:$M$179,ROWS($M$8:M81)),"")</f>
        <v/>
      </c>
      <c r="R81" s="153" t="str">
        <f>IFERROR(INDEX($C$8:$I$175,$N74,COLUMNS($Q$8:Q81)),"")</f>
        <v/>
      </c>
      <c r="S81" s="153" t="str">
        <f>IFERROR(INDEX($C$8:$I$175,$N74,COLUMNS($Q$8:R81)),"")</f>
        <v/>
      </c>
      <c r="T81" s="153" t="str">
        <f>IFERROR(INDEX($C$8:$I$175,$N74,COLUMNS($Q$8:S81)),"")</f>
        <v/>
      </c>
      <c r="U81" s="153" t="str">
        <f>IFERROR(INDEX($C$8:$I$175,$N74,COLUMNS($Q$8:T81)),"")</f>
        <v/>
      </c>
      <c r="V81" s="153" t="str">
        <f>IFERROR(INDEX($C$8:$I$175,$N74,COLUMNS($Q$8:U81)),"")</f>
        <v/>
      </c>
      <c r="W81" s="153" t="str">
        <f>IFERROR(INDEX($C$8:$I$175,$N74,COLUMNS($Q$8:V81)),"")</f>
        <v/>
      </c>
      <c r="X81" s="153" t="str">
        <f>IFERROR(INDEX($C$8:$I$175,$N74,COLUMNS($Q$8:W81)),"")</f>
        <v/>
      </c>
      <c r="AA81" s="225" t="s">
        <v>270</v>
      </c>
      <c r="AB81" s="153">
        <v>415</v>
      </c>
      <c r="AC81" s="153">
        <v>370</v>
      </c>
      <c r="AD81" s="153">
        <v>375</v>
      </c>
      <c r="AE81" s="153">
        <v>405</v>
      </c>
      <c r="AF81" s="153">
        <v>410</v>
      </c>
      <c r="AG81" s="153">
        <v>480</v>
      </c>
      <c r="AH81" s="153">
        <v>495</v>
      </c>
      <c r="AI81" s="153" t="s">
        <v>348</v>
      </c>
      <c r="AJ81" s="153">
        <f>ROWS($AI$8:AI81)</f>
        <v>74</v>
      </c>
      <c r="AK81" s="153" t="str">
        <f t="shared" si="5"/>
        <v/>
      </c>
      <c r="AL81" s="153" t="str">
        <f>IFERROR(SMALL($AK$8:$AK$179,ROWS($AK$8:AK81)),"")</f>
        <v/>
      </c>
      <c r="BY81" s="153" t="str">
        <f>IFERROR(INDEX($C$7:$I$177,$N73,COLUMNS($P$7:BX81)),"")</f>
        <v/>
      </c>
      <c r="BZ81" s="153" t="str">
        <f>IFERROR(INDEX($C$7:$I$177,$N73,COLUMNS($P$7:BY81)),"")</f>
        <v/>
      </c>
      <c r="CA81" s="153" t="str">
        <f>IFERROR(INDEX($C$7:$I$177,$N73,COLUMNS($P$7:BZ81)),"")</f>
        <v/>
      </c>
      <c r="CB81" s="153" t="str">
        <f>IFERROR(INDEX($C$7:$I$177,$N73,COLUMNS($P$7:CA81)),"")</f>
        <v/>
      </c>
      <c r="CC81" s="153" t="str">
        <f>IFERROR(INDEX($C$7:$I$177,$N73,COLUMNS($P$7:CB81)),"")</f>
        <v/>
      </c>
      <c r="CD81" s="153" t="str">
        <f>IFERROR(INDEX($C$7:$I$177,$N73,COLUMNS($P$7:CC81)),"")</f>
        <v/>
      </c>
      <c r="CE81" s="153" t="str">
        <f>IFERROR(INDEX($C$7:$I$177,$N73,COLUMNS($P$7:CD81)),"")</f>
        <v/>
      </c>
    </row>
    <row r="82" spans="3:83" hidden="1">
      <c r="C82" s="153" t="s">
        <v>273</v>
      </c>
      <c r="D82" s="113">
        <v>1.1311804415252692E-2</v>
      </c>
      <c r="E82" s="113">
        <v>1.3104303169824685E-2</v>
      </c>
      <c r="F82" s="113">
        <v>1.4198782961460446E-2</v>
      </c>
      <c r="G82" s="113">
        <v>1.8255578093306288E-2</v>
      </c>
      <c r="H82" s="113">
        <v>2.4459845087647779E-2</v>
      </c>
      <c r="I82" s="114">
        <v>1.8325165139569572E-2</v>
      </c>
      <c r="J82" s="114">
        <v>2.1839080459770115E-2</v>
      </c>
      <c r="K82" s="153" t="s">
        <v>348</v>
      </c>
      <c r="L82" s="153">
        <f>ROWS($K$8:K82)</f>
        <v>75</v>
      </c>
      <c r="M82" s="153" t="str">
        <f t="shared" si="4"/>
        <v/>
      </c>
      <c r="N82" s="153" t="str">
        <f>IFERROR(SMALL($M$8:$M$179,ROWS($M$8:M82)),"")</f>
        <v/>
      </c>
      <c r="R82" s="153" t="str">
        <f>IFERROR(INDEX($C$8:$I$175,$N75,COLUMNS($Q$8:Q82)),"")</f>
        <v/>
      </c>
      <c r="S82" s="153" t="str">
        <f>IFERROR(INDEX($C$8:$I$175,$N75,COLUMNS($Q$8:R82)),"")</f>
        <v/>
      </c>
      <c r="T82" s="153" t="str">
        <f>IFERROR(INDEX($C$8:$I$175,$N75,COLUMNS($Q$8:S82)),"")</f>
        <v/>
      </c>
      <c r="U82" s="153" t="str">
        <f>IFERROR(INDEX($C$8:$I$175,$N75,COLUMNS($Q$8:T82)),"")</f>
        <v/>
      </c>
      <c r="V82" s="153" t="str">
        <f>IFERROR(INDEX($C$8:$I$175,$N75,COLUMNS($Q$8:U82)),"")</f>
        <v/>
      </c>
      <c r="W82" s="153" t="str">
        <f>IFERROR(INDEX($C$8:$I$175,$N75,COLUMNS($Q$8:V82)),"")</f>
        <v/>
      </c>
      <c r="X82" s="153" t="str">
        <f>IFERROR(INDEX($C$8:$I$175,$N75,COLUMNS($Q$8:W82)),"")</f>
        <v/>
      </c>
      <c r="AA82" s="225" t="s">
        <v>271</v>
      </c>
      <c r="AB82" s="153">
        <v>5070</v>
      </c>
      <c r="AC82" s="153">
        <v>5280</v>
      </c>
      <c r="AD82" s="153">
        <v>5540</v>
      </c>
      <c r="AE82" s="153">
        <v>5020</v>
      </c>
      <c r="AF82" s="153">
        <v>4495</v>
      </c>
      <c r="AG82" s="153">
        <v>4215</v>
      </c>
      <c r="AH82" s="153">
        <v>3855</v>
      </c>
      <c r="AI82" s="153" t="s">
        <v>348</v>
      </c>
      <c r="AJ82" s="153">
        <f>ROWS($AI$8:AI82)</f>
        <v>75</v>
      </c>
      <c r="AK82" s="153" t="str">
        <f t="shared" si="5"/>
        <v/>
      </c>
      <c r="AL82" s="153" t="str">
        <f>IFERROR(SMALL($AK$8:$AK$179,ROWS($AK$8:AK82)),"")</f>
        <v/>
      </c>
      <c r="BY82" s="153" t="str">
        <f>IFERROR(INDEX($C$7:$I$177,$N74,COLUMNS($P$7:BX82)),"")</f>
        <v/>
      </c>
      <c r="BZ82" s="153" t="str">
        <f>IFERROR(INDEX($C$7:$I$177,$N74,COLUMNS($P$7:BY82)),"")</f>
        <v/>
      </c>
      <c r="CA82" s="153" t="str">
        <f>IFERROR(INDEX($C$7:$I$177,$N74,COLUMNS($P$7:BZ82)),"")</f>
        <v/>
      </c>
      <c r="CB82" s="153" t="str">
        <f>IFERROR(INDEX($C$7:$I$177,$N74,COLUMNS($P$7:CA82)),"")</f>
        <v/>
      </c>
      <c r="CC82" s="153" t="str">
        <f>IFERROR(INDEX($C$7:$I$177,$N74,COLUMNS($P$7:CB82)),"")</f>
        <v/>
      </c>
      <c r="CD82" s="153" t="str">
        <f>IFERROR(INDEX($C$7:$I$177,$N74,COLUMNS($P$7:CC82)),"")</f>
        <v/>
      </c>
      <c r="CE82" s="153" t="str">
        <f>IFERROR(INDEX($C$7:$I$177,$N74,COLUMNS($P$7:CD82)),"")</f>
        <v/>
      </c>
    </row>
    <row r="83" spans="3:83" hidden="1">
      <c r="C83" s="153" t="s">
        <v>274</v>
      </c>
      <c r="D83" s="113">
        <v>1.0582010582010581E-2</v>
      </c>
      <c r="E83" s="113">
        <v>8.6771737205595893E-3</v>
      </c>
      <c r="F83" s="113">
        <v>8.6206896551724137E-3</v>
      </c>
      <c r="G83" s="113">
        <v>1.06951871657754E-2</v>
      </c>
      <c r="H83" s="113">
        <v>1.3452914798206279E-2</v>
      </c>
      <c r="I83" s="114">
        <v>1.129341572554869E-2</v>
      </c>
      <c r="J83" s="114">
        <v>1.7241379310344827E-2</v>
      </c>
      <c r="K83" s="153" t="s">
        <v>348</v>
      </c>
      <c r="L83" s="153">
        <f>ROWS($K$8:K83)</f>
        <v>76</v>
      </c>
      <c r="M83" s="153" t="str">
        <f t="shared" si="4"/>
        <v/>
      </c>
      <c r="N83" s="153" t="str">
        <f>IFERROR(SMALL($M$8:$M$179,ROWS($M$8:M83)),"")</f>
        <v/>
      </c>
      <c r="R83" s="153" t="str">
        <f>IFERROR(INDEX($C$8:$I$175,$N76,COLUMNS($Q$8:Q83)),"")</f>
        <v/>
      </c>
      <c r="S83" s="153" t="str">
        <f>IFERROR(INDEX($C$8:$I$175,$N76,COLUMNS($Q$8:R83)),"")</f>
        <v/>
      </c>
      <c r="T83" s="153" t="str">
        <f>IFERROR(INDEX($C$8:$I$175,$N76,COLUMNS($Q$8:S83)),"")</f>
        <v/>
      </c>
      <c r="U83" s="153" t="str">
        <f>IFERROR(INDEX($C$8:$I$175,$N76,COLUMNS($Q$8:T83)),"")</f>
        <v/>
      </c>
      <c r="V83" s="153" t="str">
        <f>IFERROR(INDEX($C$8:$I$175,$N76,COLUMNS($Q$8:U83)),"")</f>
        <v/>
      </c>
      <c r="W83" s="153" t="str">
        <f>IFERROR(INDEX($C$8:$I$175,$N76,COLUMNS($Q$8:V83)),"")</f>
        <v/>
      </c>
      <c r="X83" s="153" t="str">
        <f>IFERROR(INDEX($C$8:$I$175,$N76,COLUMNS($Q$8:W83)),"")</f>
        <v/>
      </c>
      <c r="AA83" s="226" t="s">
        <v>272</v>
      </c>
      <c r="AI83" s="153" t="s">
        <v>348</v>
      </c>
      <c r="AJ83" s="153">
        <f>ROWS($AI$8:AI83)</f>
        <v>76</v>
      </c>
      <c r="AK83" s="153" t="str">
        <f t="shared" si="5"/>
        <v/>
      </c>
      <c r="AL83" s="153" t="str">
        <f>IFERROR(SMALL($AK$8:$AK$179,ROWS($AK$8:AK83)),"")</f>
        <v/>
      </c>
      <c r="BY83" s="153" t="str">
        <f>IFERROR(INDEX($C$7:$I$177,$N75,COLUMNS($P$7:BX83)),"")</f>
        <v/>
      </c>
      <c r="BZ83" s="153" t="str">
        <f>IFERROR(INDEX($C$7:$I$177,$N75,COLUMNS($P$7:BY83)),"")</f>
        <v/>
      </c>
      <c r="CA83" s="153" t="str">
        <f>IFERROR(INDEX($C$7:$I$177,$N75,COLUMNS($P$7:BZ83)),"")</f>
        <v/>
      </c>
      <c r="CB83" s="153" t="str">
        <f>IFERROR(INDEX($C$7:$I$177,$N75,COLUMNS($P$7:CA83)),"")</f>
        <v/>
      </c>
      <c r="CC83" s="153" t="str">
        <f>IFERROR(INDEX($C$7:$I$177,$N75,COLUMNS($P$7:CB83)),"")</f>
        <v/>
      </c>
      <c r="CD83" s="153" t="str">
        <f>IFERROR(INDEX($C$7:$I$177,$N75,COLUMNS($P$7:CC83)),"")</f>
        <v/>
      </c>
      <c r="CE83" s="153" t="str">
        <f>IFERROR(INDEX($C$7:$I$177,$N75,COLUMNS($P$7:CD83)),"")</f>
        <v/>
      </c>
    </row>
    <row r="84" spans="3:83" hidden="1">
      <c r="C84" s="153" t="s">
        <v>275</v>
      </c>
      <c r="D84" s="113">
        <v>4.9261083743842365E-3</v>
      </c>
      <c r="E84" s="113">
        <v>6.7292367628829465E-3</v>
      </c>
      <c r="F84" s="113">
        <v>3.7187288708586883E-3</v>
      </c>
      <c r="G84" s="113">
        <v>3.8723953531255764E-3</v>
      </c>
      <c r="H84" s="113">
        <v>5.0958010599266206E-3</v>
      </c>
      <c r="I84" s="114">
        <v>3.8354996803750267E-3</v>
      </c>
      <c r="J84" s="114">
        <v>4.5977011494252873E-3</v>
      </c>
      <c r="K84" s="153" t="s">
        <v>348</v>
      </c>
      <c r="L84" s="153">
        <f>ROWS($K$8:K84)</f>
        <v>77</v>
      </c>
      <c r="M84" s="153" t="str">
        <f t="shared" si="4"/>
        <v/>
      </c>
      <c r="N84" s="153" t="str">
        <f>IFERROR(SMALL($M$8:$M$179,ROWS($M$8:M84)),"")</f>
        <v/>
      </c>
      <c r="R84" s="153" t="str">
        <f>IFERROR(INDEX($C$8:$I$175,$N77,COLUMNS($Q$8:Q84)),"")</f>
        <v/>
      </c>
      <c r="S84" s="153" t="str">
        <f>IFERROR(INDEX($C$8:$I$175,$N77,COLUMNS($Q$8:R84)),"")</f>
        <v/>
      </c>
      <c r="T84" s="153" t="str">
        <f>IFERROR(INDEX($C$8:$I$175,$N77,COLUMNS($Q$8:S84)),"")</f>
        <v/>
      </c>
      <c r="U84" s="153" t="str">
        <f>IFERROR(INDEX($C$8:$I$175,$N77,COLUMNS($Q$8:T84)),"")</f>
        <v/>
      </c>
      <c r="V84" s="153" t="str">
        <f>IFERROR(INDEX($C$8:$I$175,$N77,COLUMNS($Q$8:U84)),"")</f>
        <v/>
      </c>
      <c r="W84" s="153" t="str">
        <f>IFERROR(INDEX($C$8:$I$175,$N77,COLUMNS($Q$8:V84)),"")</f>
        <v/>
      </c>
      <c r="X84" s="153" t="str">
        <f>IFERROR(INDEX($C$8:$I$175,$N77,COLUMNS($Q$8:W84)),"")</f>
        <v/>
      </c>
      <c r="AA84" s="153" t="s">
        <v>273</v>
      </c>
      <c r="AB84" s="153">
        <v>60</v>
      </c>
      <c r="AC84" s="153">
        <v>75</v>
      </c>
      <c r="AD84" s="153">
        <v>85</v>
      </c>
      <c r="AE84" s="153">
        <v>100</v>
      </c>
      <c r="AF84" s="153">
        <v>120</v>
      </c>
      <c r="AG84" s="153">
        <v>85</v>
      </c>
      <c r="AH84" s="153">
        <v>95</v>
      </c>
      <c r="AI84" s="153" t="s">
        <v>348</v>
      </c>
      <c r="AJ84" s="153">
        <f>ROWS($AI$8:AI84)</f>
        <v>77</v>
      </c>
      <c r="AK84" s="153" t="str">
        <f t="shared" si="5"/>
        <v/>
      </c>
      <c r="AL84" s="153" t="str">
        <f>IFERROR(SMALL($AK$8:$AK$179,ROWS($AK$8:AK84)),"")</f>
        <v/>
      </c>
      <c r="BY84" s="153" t="str">
        <f>IFERROR(INDEX($C$7:$I$177,$N76,COLUMNS($P$7:BX84)),"")</f>
        <v/>
      </c>
      <c r="BZ84" s="153" t="str">
        <f>IFERROR(INDEX($C$7:$I$177,$N76,COLUMNS($P$7:BY84)),"")</f>
        <v/>
      </c>
      <c r="CA84" s="153" t="str">
        <f>IFERROR(INDEX($C$7:$I$177,$N76,COLUMNS($P$7:BZ84)),"")</f>
        <v/>
      </c>
      <c r="CB84" s="153" t="str">
        <f>IFERROR(INDEX($C$7:$I$177,$N76,COLUMNS($P$7:CA84)),"")</f>
        <v/>
      </c>
      <c r="CC84" s="153" t="str">
        <f>IFERROR(INDEX($C$7:$I$177,$N76,COLUMNS($P$7:CB84)),"")</f>
        <v/>
      </c>
      <c r="CD84" s="153" t="str">
        <f>IFERROR(INDEX($C$7:$I$177,$N76,COLUMNS($P$7:CC84)),"")</f>
        <v/>
      </c>
      <c r="CE84" s="153" t="str">
        <f>IFERROR(INDEX($C$7:$I$177,$N76,COLUMNS($P$7:CD84)),"")</f>
        <v/>
      </c>
    </row>
    <row r="85" spans="3:83" hidden="1">
      <c r="C85" s="153" t="s">
        <v>276</v>
      </c>
      <c r="D85" s="113">
        <v>2.1893814997263274E-3</v>
      </c>
      <c r="E85" s="113">
        <v>1.4166814237648309E-3</v>
      </c>
      <c r="F85" s="113">
        <v>4.3948613928329952E-3</v>
      </c>
      <c r="G85" s="113">
        <v>3.6879955744053105E-3</v>
      </c>
      <c r="H85" s="113">
        <v>5.2996331023236849E-3</v>
      </c>
      <c r="I85" s="114">
        <v>4.6878329426805884E-3</v>
      </c>
      <c r="J85" s="114">
        <v>5.7471264367816091E-3</v>
      </c>
      <c r="K85" s="153" t="s">
        <v>348</v>
      </c>
      <c r="L85" s="153">
        <f>ROWS($K$8:K85)</f>
        <v>78</v>
      </c>
      <c r="M85" s="153" t="str">
        <f t="shared" si="4"/>
        <v/>
      </c>
      <c r="N85" s="153" t="str">
        <f>IFERROR(SMALL($M$8:$M$179,ROWS($M$8:M85)),"")</f>
        <v/>
      </c>
      <c r="R85" s="153" t="str">
        <f>IFERROR(INDEX($C$8:$I$175,$N78,COLUMNS($Q$8:Q85)),"")</f>
        <v/>
      </c>
      <c r="S85" s="153" t="str">
        <f>IFERROR(INDEX($C$8:$I$175,$N78,COLUMNS($Q$8:R85)),"")</f>
        <v/>
      </c>
      <c r="T85" s="153" t="str">
        <f>IFERROR(INDEX($C$8:$I$175,$N78,COLUMNS($Q$8:S85)),"")</f>
        <v/>
      </c>
      <c r="U85" s="153" t="str">
        <f>IFERROR(INDEX($C$8:$I$175,$N78,COLUMNS($Q$8:T85)),"")</f>
        <v/>
      </c>
      <c r="V85" s="153" t="str">
        <f>IFERROR(INDEX($C$8:$I$175,$N78,COLUMNS($Q$8:U85)),"")</f>
        <v/>
      </c>
      <c r="W85" s="153" t="str">
        <f>IFERROR(INDEX($C$8:$I$175,$N78,COLUMNS($Q$8:V85)),"")</f>
        <v/>
      </c>
      <c r="X85" s="153" t="str">
        <f>IFERROR(INDEX($C$8:$I$175,$N78,COLUMNS($Q$8:W85)),"")</f>
        <v/>
      </c>
      <c r="AA85" s="153" t="s">
        <v>274</v>
      </c>
      <c r="AB85" s="153">
        <v>60</v>
      </c>
      <c r="AC85" s="153">
        <v>50</v>
      </c>
      <c r="AD85" s="153">
        <v>50</v>
      </c>
      <c r="AE85" s="153">
        <v>60</v>
      </c>
      <c r="AF85" s="153">
        <v>65</v>
      </c>
      <c r="AG85" s="153">
        <v>55</v>
      </c>
      <c r="AH85" s="153">
        <v>75</v>
      </c>
      <c r="AI85" s="153" t="s">
        <v>348</v>
      </c>
      <c r="AJ85" s="153">
        <f>ROWS($AI$8:AI85)</f>
        <v>78</v>
      </c>
      <c r="AK85" s="153" t="str">
        <f t="shared" si="5"/>
        <v/>
      </c>
      <c r="AL85" s="153" t="str">
        <f>IFERROR(SMALL($AK$8:$AK$179,ROWS($AK$8:AK85)),"")</f>
        <v/>
      </c>
      <c r="BY85" s="153" t="str">
        <f>IFERROR(INDEX($C$7:$I$177,$N77,COLUMNS($P$7:BX85)),"")</f>
        <v/>
      </c>
      <c r="BZ85" s="153" t="str">
        <f>IFERROR(INDEX($C$7:$I$177,$N77,COLUMNS($P$7:BY85)),"")</f>
        <v/>
      </c>
      <c r="CA85" s="153" t="str">
        <f>IFERROR(INDEX($C$7:$I$177,$N77,COLUMNS($P$7:BZ85)),"")</f>
        <v/>
      </c>
      <c r="CB85" s="153" t="str">
        <f>IFERROR(INDEX($C$7:$I$177,$N77,COLUMNS($P$7:CA85)),"")</f>
        <v/>
      </c>
      <c r="CC85" s="153" t="str">
        <f>IFERROR(INDEX($C$7:$I$177,$N77,COLUMNS($P$7:CB85)),"")</f>
        <v/>
      </c>
      <c r="CD85" s="153" t="str">
        <f>IFERROR(INDEX($C$7:$I$177,$N77,COLUMNS($P$7:CC85)),"")</f>
        <v/>
      </c>
      <c r="CE85" s="153" t="str">
        <f>IFERROR(INDEX($C$7:$I$177,$N77,COLUMNS($P$7:CD85)),"")</f>
        <v/>
      </c>
    </row>
    <row r="86" spans="3:83" hidden="1">
      <c r="C86" s="153" t="s">
        <v>277</v>
      </c>
      <c r="D86" s="113">
        <v>0.96752417442072614</v>
      </c>
      <c r="E86" s="113">
        <v>0.96511421993979107</v>
      </c>
      <c r="F86" s="113">
        <v>0.96179851250845161</v>
      </c>
      <c r="G86" s="113">
        <v>0.96016964779642267</v>
      </c>
      <c r="H86" s="113">
        <v>0.94435385242560133</v>
      </c>
      <c r="I86" s="114">
        <v>0.95418708715107603</v>
      </c>
      <c r="J86" s="114">
        <v>0.94482758620689655</v>
      </c>
      <c r="K86" s="153" t="s">
        <v>348</v>
      </c>
      <c r="L86" s="153">
        <f>ROWS($K$8:K86)</f>
        <v>79</v>
      </c>
      <c r="M86" s="153" t="str">
        <f t="shared" si="4"/>
        <v/>
      </c>
      <c r="N86" s="153" t="str">
        <f>IFERROR(SMALL($M$8:$M$179,ROWS($M$8:M86)),"")</f>
        <v/>
      </c>
      <c r="R86" s="153" t="str">
        <f>IFERROR(INDEX($C$8:$I$175,$N79,COLUMNS($Q$8:Q86)),"")</f>
        <v/>
      </c>
      <c r="S86" s="153" t="str">
        <f>IFERROR(INDEX($C$8:$I$175,$N79,COLUMNS($Q$8:R86)),"")</f>
        <v/>
      </c>
      <c r="T86" s="153" t="str">
        <f>IFERROR(INDEX($C$8:$I$175,$N79,COLUMNS($Q$8:S86)),"")</f>
        <v/>
      </c>
      <c r="U86" s="153" t="str">
        <f>IFERROR(INDEX($C$8:$I$175,$N79,COLUMNS($Q$8:T86)),"")</f>
        <v/>
      </c>
      <c r="V86" s="153" t="str">
        <f>IFERROR(INDEX($C$8:$I$175,$N79,COLUMNS($Q$8:U86)),"")</f>
        <v/>
      </c>
      <c r="W86" s="153" t="str">
        <f>IFERROR(INDEX($C$8:$I$175,$N79,COLUMNS($Q$8:V86)),"")</f>
        <v/>
      </c>
      <c r="X86" s="153" t="str">
        <f>IFERROR(INDEX($C$8:$I$175,$N79,COLUMNS($Q$8:W86)),"")</f>
        <v/>
      </c>
      <c r="AA86" s="153" t="s">
        <v>275</v>
      </c>
      <c r="AB86" s="153">
        <v>25</v>
      </c>
      <c r="AC86" s="153">
        <v>40</v>
      </c>
      <c r="AD86" s="153">
        <v>20</v>
      </c>
      <c r="AE86" s="153">
        <v>20</v>
      </c>
      <c r="AF86" s="153">
        <v>25</v>
      </c>
      <c r="AG86" s="153">
        <v>20</v>
      </c>
      <c r="AH86" s="153">
        <v>20</v>
      </c>
      <c r="AI86" s="153" t="s">
        <v>348</v>
      </c>
      <c r="AJ86" s="153">
        <f>ROWS($AI$8:AI86)</f>
        <v>79</v>
      </c>
      <c r="AK86" s="153" t="str">
        <f t="shared" si="5"/>
        <v/>
      </c>
      <c r="AL86" s="153" t="str">
        <f>IFERROR(SMALL($AK$8:$AK$179,ROWS($AK$8:AK86)),"")</f>
        <v/>
      </c>
      <c r="BY86" s="153" t="str">
        <f>IFERROR(INDEX($C$7:$I$177,$N78,COLUMNS($P$7:BX86)),"")</f>
        <v/>
      </c>
      <c r="BZ86" s="153" t="str">
        <f>IFERROR(INDEX($C$7:$I$177,$N78,COLUMNS($P$7:BY86)),"")</f>
        <v/>
      </c>
      <c r="CA86" s="153" t="str">
        <f>IFERROR(INDEX($C$7:$I$177,$N78,COLUMNS($P$7:BZ86)),"")</f>
        <v/>
      </c>
      <c r="CB86" s="153" t="str">
        <f>IFERROR(INDEX($C$7:$I$177,$N78,COLUMNS($P$7:CA86)),"")</f>
        <v/>
      </c>
      <c r="CC86" s="153" t="str">
        <f>IFERROR(INDEX($C$7:$I$177,$N78,COLUMNS($P$7:CB86)),"")</f>
        <v/>
      </c>
      <c r="CD86" s="153" t="str">
        <f>IFERROR(INDEX($C$7:$I$177,$N78,COLUMNS($P$7:CC86)),"")</f>
        <v/>
      </c>
      <c r="CE86" s="153" t="str">
        <f>IFERROR(INDEX($C$7:$I$177,$N78,COLUMNS($P$7:CD86)),"")</f>
        <v/>
      </c>
    </row>
    <row r="87" spans="3:83" hidden="1">
      <c r="C87" s="153" t="s">
        <v>328</v>
      </c>
      <c r="D87" s="113">
        <v>2.9009304871373837E-2</v>
      </c>
      <c r="E87" s="113">
        <v>2.9927395077032053E-2</v>
      </c>
      <c r="F87" s="113">
        <v>3.0933062880324543E-2</v>
      </c>
      <c r="G87" s="113">
        <v>3.6511156186612576E-2</v>
      </c>
      <c r="H87" s="113">
        <v>4.830819404810436E-2</v>
      </c>
      <c r="I87" s="114">
        <v>3.8141913488173876E-2</v>
      </c>
      <c r="J87" s="114">
        <v>5.057471264367816E-2</v>
      </c>
      <c r="K87" s="153" t="s">
        <v>348</v>
      </c>
      <c r="L87" s="153">
        <f>ROWS($K$8:K87)</f>
        <v>80</v>
      </c>
      <c r="M87" s="153" t="str">
        <f t="shared" si="4"/>
        <v/>
      </c>
      <c r="N87" s="153" t="str">
        <f>IFERROR(SMALL($M$8:$M$179,ROWS($M$8:M87)),"")</f>
        <v/>
      </c>
      <c r="R87" s="153" t="str">
        <f>IFERROR(INDEX($C$8:$I$175,$N80,COLUMNS($Q$8:Q87)),"")</f>
        <v/>
      </c>
      <c r="S87" s="153" t="str">
        <f>IFERROR(INDEX($C$8:$I$175,$N80,COLUMNS($Q$8:R87)),"")</f>
        <v/>
      </c>
      <c r="T87" s="153" t="str">
        <f>IFERROR(INDEX($C$8:$I$175,$N80,COLUMNS($Q$8:S87)),"")</f>
        <v/>
      </c>
      <c r="U87" s="153" t="str">
        <f>IFERROR(INDEX($C$8:$I$175,$N80,COLUMNS($Q$8:T87)),"")</f>
        <v/>
      </c>
      <c r="V87" s="153" t="str">
        <f>IFERROR(INDEX($C$8:$I$175,$N80,COLUMNS($Q$8:U87)),"")</f>
        <v/>
      </c>
      <c r="W87" s="153" t="str">
        <f>IFERROR(INDEX($C$8:$I$175,$N80,COLUMNS($Q$8:V87)),"")</f>
        <v/>
      </c>
      <c r="X87" s="153" t="str">
        <f>IFERROR(INDEX($C$8:$I$175,$N80,COLUMNS($Q$8:W87)),"")</f>
        <v/>
      </c>
      <c r="AA87" s="153" t="s">
        <v>276</v>
      </c>
      <c r="AB87" s="153">
        <v>10</v>
      </c>
      <c r="AC87" s="153">
        <v>10</v>
      </c>
      <c r="AD87" s="153">
        <v>25</v>
      </c>
      <c r="AE87" s="153">
        <v>20</v>
      </c>
      <c r="AF87" s="153">
        <v>25</v>
      </c>
      <c r="AG87" s="153">
        <v>20</v>
      </c>
      <c r="AH87" s="153">
        <v>25</v>
      </c>
      <c r="AI87" s="153" t="s">
        <v>348</v>
      </c>
      <c r="AJ87" s="153">
        <f>ROWS($AI$8:AI87)</f>
        <v>80</v>
      </c>
      <c r="AK87" s="153" t="str">
        <f t="shared" si="5"/>
        <v/>
      </c>
      <c r="AL87" s="153" t="str">
        <f>IFERROR(SMALL($AK$8:$AK$179,ROWS($AK$8:AK87)),"")</f>
        <v/>
      </c>
      <c r="BY87" s="153" t="str">
        <f>IFERROR(INDEX($C$7:$I$177,$N79,COLUMNS($P$7:BX87)),"")</f>
        <v/>
      </c>
      <c r="BZ87" s="153" t="str">
        <f>IFERROR(INDEX($C$7:$I$177,$N79,COLUMNS($P$7:BY87)),"")</f>
        <v/>
      </c>
      <c r="CA87" s="153" t="str">
        <f>IFERROR(INDEX($C$7:$I$177,$N79,COLUMNS($P$7:BZ87)),"")</f>
        <v/>
      </c>
      <c r="CB87" s="153" t="str">
        <f>IFERROR(INDEX($C$7:$I$177,$N79,COLUMNS($P$7:CA87)),"")</f>
        <v/>
      </c>
      <c r="CC87" s="153" t="str">
        <f>IFERROR(INDEX($C$7:$I$177,$N79,COLUMNS($P$7:CB87)),"")</f>
        <v/>
      </c>
      <c r="CD87" s="153" t="str">
        <f>IFERROR(INDEX($C$7:$I$177,$N79,COLUMNS($P$7:CC87)),"")</f>
        <v/>
      </c>
      <c r="CE87" s="153" t="str">
        <f>IFERROR(INDEX($C$7:$I$177,$N79,COLUMNS($P$7:CD87)),"")</f>
        <v/>
      </c>
    </row>
    <row r="88" spans="3:83" hidden="1">
      <c r="C88" s="153" t="s">
        <v>279</v>
      </c>
      <c r="D88" s="113"/>
      <c r="E88" s="113"/>
      <c r="F88" s="113"/>
      <c r="G88" s="113"/>
      <c r="H88" s="113"/>
      <c r="I88" s="114"/>
      <c r="J88" s="114"/>
      <c r="K88" s="153" t="s">
        <v>348</v>
      </c>
      <c r="L88" s="153">
        <f>ROWS($K$8:K88)</f>
        <v>81</v>
      </c>
      <c r="M88" s="153" t="str">
        <f t="shared" si="4"/>
        <v/>
      </c>
      <c r="N88" s="153" t="str">
        <f>IFERROR(SMALL($M$8:$M$179,ROWS($M$8:M88)),"")</f>
        <v/>
      </c>
      <c r="R88" s="153" t="str">
        <f>IFERROR(INDEX($C$8:$I$175,$N81,COLUMNS($Q$8:Q88)),"")</f>
        <v/>
      </c>
      <c r="S88" s="153" t="str">
        <f>IFERROR(INDEX($C$8:$I$175,$N81,COLUMNS($Q$8:R88)),"")</f>
        <v/>
      </c>
      <c r="T88" s="153" t="str">
        <f>IFERROR(INDEX($C$8:$I$175,$N81,COLUMNS($Q$8:S88)),"")</f>
        <v/>
      </c>
      <c r="U88" s="153" t="str">
        <f>IFERROR(INDEX($C$8:$I$175,$N81,COLUMNS($Q$8:T88)),"")</f>
        <v/>
      </c>
      <c r="V88" s="153" t="str">
        <f>IFERROR(INDEX($C$8:$I$175,$N81,COLUMNS($Q$8:U88)),"")</f>
        <v/>
      </c>
      <c r="W88" s="153" t="str">
        <f>IFERROR(INDEX($C$8:$I$175,$N81,COLUMNS($Q$8:V88)),"")</f>
        <v/>
      </c>
      <c r="X88" s="153" t="str">
        <f>IFERROR(INDEX($C$8:$I$175,$N81,COLUMNS($Q$8:W88)),"")</f>
        <v/>
      </c>
      <c r="AA88" s="153" t="s">
        <v>277</v>
      </c>
      <c r="AB88" s="153">
        <v>5305</v>
      </c>
      <c r="AC88" s="153">
        <v>5450</v>
      </c>
      <c r="AD88" s="153">
        <v>5690</v>
      </c>
      <c r="AE88" s="153">
        <v>5205</v>
      </c>
      <c r="AF88" s="153">
        <v>4635</v>
      </c>
      <c r="AG88" s="153">
        <v>4480</v>
      </c>
      <c r="AH88" s="153">
        <v>4110</v>
      </c>
      <c r="AI88" s="153" t="s">
        <v>348</v>
      </c>
      <c r="AJ88" s="153">
        <f>ROWS($AI$8:AI88)</f>
        <v>81</v>
      </c>
      <c r="AK88" s="153" t="str">
        <f t="shared" si="5"/>
        <v/>
      </c>
      <c r="AL88" s="153" t="str">
        <f>IFERROR(SMALL($AK$8:$AK$179,ROWS($AK$8:AK88)),"")</f>
        <v/>
      </c>
      <c r="BY88" s="153" t="str">
        <f>IFERROR(INDEX($C$7:$I$177,$N80,COLUMNS($P$7:BX88)),"")</f>
        <v/>
      </c>
      <c r="BZ88" s="153" t="str">
        <f>IFERROR(INDEX($C$7:$I$177,$N80,COLUMNS($P$7:BY88)),"")</f>
        <v/>
      </c>
      <c r="CA88" s="153" t="str">
        <f>IFERROR(INDEX($C$7:$I$177,$N80,COLUMNS($P$7:BZ88)),"")</f>
        <v/>
      </c>
      <c r="CB88" s="153" t="str">
        <f>IFERROR(INDEX($C$7:$I$177,$N80,COLUMNS($P$7:CA88)),"")</f>
        <v/>
      </c>
      <c r="CC88" s="153" t="str">
        <f>IFERROR(INDEX($C$7:$I$177,$N80,COLUMNS($P$7:CB88)),"")</f>
        <v/>
      </c>
      <c r="CD88" s="153" t="str">
        <f>IFERROR(INDEX($C$7:$I$177,$N80,COLUMNS($P$7:CC88)),"")</f>
        <v/>
      </c>
      <c r="CE88" s="153" t="str">
        <f>IFERROR(INDEX($C$7:$I$177,$N80,COLUMNS($P$7:CD88)),"")</f>
        <v/>
      </c>
    </row>
    <row r="89" spans="3:83" hidden="1">
      <c r="C89" s="226" t="s">
        <v>282</v>
      </c>
      <c r="D89" s="113"/>
      <c r="E89" s="113"/>
      <c r="F89" s="113"/>
      <c r="G89" s="113"/>
      <c r="H89" s="113"/>
      <c r="I89" s="114" t="s">
        <v>0</v>
      </c>
      <c r="J89" s="114"/>
      <c r="K89" s="153" t="s">
        <v>348</v>
      </c>
      <c r="L89" s="153">
        <f>ROWS($K$8:K89)</f>
        <v>82</v>
      </c>
      <c r="M89" s="153" t="str">
        <f t="shared" si="4"/>
        <v/>
      </c>
      <c r="N89" s="153" t="str">
        <f>IFERROR(SMALL($M$8:$M$179,ROWS($M$8:M89)),"")</f>
        <v/>
      </c>
      <c r="R89" s="153" t="str">
        <f>IFERROR(INDEX($C$8:$I$175,$N82,COLUMNS($Q$8:Q89)),"")</f>
        <v/>
      </c>
      <c r="S89" s="153" t="str">
        <f>IFERROR(INDEX($C$8:$I$175,$N82,COLUMNS($Q$8:R89)),"")</f>
        <v/>
      </c>
      <c r="T89" s="153" t="str">
        <f>IFERROR(INDEX($C$8:$I$175,$N82,COLUMNS($Q$8:S89)),"")</f>
        <v/>
      </c>
      <c r="U89" s="153" t="str">
        <f>IFERROR(INDEX($C$8:$I$175,$N82,COLUMNS($Q$8:T89)),"")</f>
        <v/>
      </c>
      <c r="V89" s="153" t="str">
        <f>IFERROR(INDEX($C$8:$I$175,$N82,COLUMNS($Q$8:U89)),"")</f>
        <v/>
      </c>
      <c r="W89" s="153" t="str">
        <f>IFERROR(INDEX($C$8:$I$175,$N82,COLUMNS($Q$8:V89)),"")</f>
        <v/>
      </c>
      <c r="X89" s="153" t="str">
        <f>IFERROR(INDEX($C$8:$I$175,$N82,COLUMNS($Q$8:W89)),"")</f>
        <v/>
      </c>
      <c r="AA89" s="153" t="s">
        <v>328</v>
      </c>
      <c r="AB89" s="153">
        <v>160</v>
      </c>
      <c r="AC89" s="153">
        <v>170</v>
      </c>
      <c r="AD89" s="153">
        <v>185</v>
      </c>
      <c r="AE89" s="153">
        <v>200</v>
      </c>
      <c r="AF89" s="153">
        <v>235</v>
      </c>
      <c r="AG89" s="153">
        <v>180</v>
      </c>
      <c r="AH89" s="153">
        <v>220</v>
      </c>
      <c r="AI89" s="153" t="s">
        <v>348</v>
      </c>
      <c r="AJ89" s="153">
        <f>ROWS($AI$8:AI89)</f>
        <v>82</v>
      </c>
      <c r="AK89" s="153" t="str">
        <f t="shared" si="5"/>
        <v/>
      </c>
      <c r="AL89" s="153" t="str">
        <f>IFERROR(SMALL($AK$8:$AK$179,ROWS($AK$8:AK89)),"")</f>
        <v/>
      </c>
      <c r="BY89" s="153" t="str">
        <f>IFERROR(INDEX($C$7:$I$177,$N81,COLUMNS($P$7:BX89)),"")</f>
        <v/>
      </c>
      <c r="BZ89" s="153" t="str">
        <f>IFERROR(INDEX($C$7:$I$177,$N81,COLUMNS($P$7:BY89)),"")</f>
        <v/>
      </c>
      <c r="CA89" s="153" t="str">
        <f>IFERROR(INDEX($C$7:$I$177,$N81,COLUMNS($P$7:BZ89)),"")</f>
        <v/>
      </c>
      <c r="CB89" s="153" t="str">
        <f>IFERROR(INDEX($C$7:$I$177,$N81,COLUMNS($P$7:CA89)),"")</f>
        <v/>
      </c>
      <c r="CC89" s="153" t="str">
        <f>IFERROR(INDEX($C$7:$I$177,$N81,COLUMNS($P$7:CB89)),"")</f>
        <v/>
      </c>
      <c r="CD89" s="153" t="str">
        <f>IFERROR(INDEX($C$7:$I$177,$N81,COLUMNS($P$7:CC89)),"")</f>
        <v/>
      </c>
      <c r="CE89" s="153" t="str">
        <f>IFERROR(INDEX($C$7:$I$177,$N81,COLUMNS($P$7:CD89)),"")</f>
        <v/>
      </c>
    </row>
    <row r="90" spans="3:83" hidden="1">
      <c r="C90" s="225" t="s">
        <v>283</v>
      </c>
      <c r="D90" s="113">
        <v>5.4734537493158185E-4</v>
      </c>
      <c r="E90" s="113">
        <v>7.0834071188241544E-4</v>
      </c>
      <c r="F90" s="113">
        <v>3.211629479377958E-3</v>
      </c>
      <c r="G90" s="113">
        <v>5.9007929190484972E-3</v>
      </c>
      <c r="H90" s="113">
        <v>4.6881369751324911E-3</v>
      </c>
      <c r="I90" s="114">
        <v>7.6709993607500535E-3</v>
      </c>
      <c r="J90" s="114">
        <v>2.6436781609195402E-2</v>
      </c>
      <c r="K90" s="153" t="s">
        <v>348</v>
      </c>
      <c r="L90" s="153">
        <f>ROWS($K$8:K90)</f>
        <v>83</v>
      </c>
      <c r="M90" s="153" t="str">
        <f t="shared" si="4"/>
        <v/>
      </c>
      <c r="N90" s="153" t="str">
        <f>IFERROR(SMALL($M$8:$M$179,ROWS($M$8:M90)),"")</f>
        <v/>
      </c>
      <c r="R90" s="153" t="str">
        <f>IFERROR(INDEX($C$8:$I$175,$N83,COLUMNS($Q$8:Q90)),"")</f>
        <v/>
      </c>
      <c r="S90" s="153" t="str">
        <f>IFERROR(INDEX($C$8:$I$175,$N83,COLUMNS($Q$8:R90)),"")</f>
        <v/>
      </c>
      <c r="T90" s="153" t="str">
        <f>IFERROR(INDEX($C$8:$I$175,$N83,COLUMNS($Q$8:S90)),"")</f>
        <v/>
      </c>
      <c r="U90" s="153" t="str">
        <f>IFERROR(INDEX($C$8:$I$175,$N83,COLUMNS($Q$8:T90)),"")</f>
        <v/>
      </c>
      <c r="V90" s="153" t="str">
        <f>IFERROR(INDEX($C$8:$I$175,$N83,COLUMNS($Q$8:U90)),"")</f>
        <v/>
      </c>
      <c r="W90" s="153" t="str">
        <f>IFERROR(INDEX($C$8:$I$175,$N83,COLUMNS($Q$8:V90)),"")</f>
        <v/>
      </c>
      <c r="X90" s="153" t="str">
        <f>IFERROR(INDEX($C$8:$I$175,$N83,COLUMNS($Q$8:W90)),"")</f>
        <v/>
      </c>
      <c r="AA90" s="153" t="s">
        <v>279</v>
      </c>
      <c r="AH90" s="153">
        <v>0</v>
      </c>
      <c r="AI90" s="153" t="s">
        <v>348</v>
      </c>
      <c r="AJ90" s="153">
        <f>ROWS($AI$8:AI90)</f>
        <v>83</v>
      </c>
      <c r="AK90" s="153" t="str">
        <f t="shared" si="5"/>
        <v/>
      </c>
      <c r="AL90" s="153" t="str">
        <f>IFERROR(SMALL($AK$8:$AK$179,ROWS($AK$8:AK90)),"")</f>
        <v/>
      </c>
      <c r="BY90" s="153" t="str">
        <f>IFERROR(INDEX($C$7:$I$177,$N82,COLUMNS($P$7:BX90)),"")</f>
        <v/>
      </c>
      <c r="BZ90" s="153" t="str">
        <f>IFERROR(INDEX($C$7:$I$177,$N82,COLUMNS($P$7:BY90)),"")</f>
        <v/>
      </c>
      <c r="CA90" s="153" t="str">
        <f>IFERROR(INDEX($C$7:$I$177,$N82,COLUMNS($P$7:BZ90)),"")</f>
        <v/>
      </c>
      <c r="CB90" s="153" t="str">
        <f>IFERROR(INDEX($C$7:$I$177,$N82,COLUMNS($P$7:CA90)),"")</f>
        <v/>
      </c>
      <c r="CC90" s="153" t="str">
        <f>IFERROR(INDEX($C$7:$I$177,$N82,COLUMNS($P$7:CB90)),"")</f>
        <v/>
      </c>
      <c r="CD90" s="153" t="str">
        <f>IFERROR(INDEX($C$7:$I$177,$N82,COLUMNS($P$7:CC90)),"")</f>
        <v/>
      </c>
      <c r="CE90" s="153" t="str">
        <f>IFERROR(INDEX($C$7:$I$177,$N82,COLUMNS($P$7:CD90)),"")</f>
        <v/>
      </c>
    </row>
    <row r="91" spans="3:83" hidden="1">
      <c r="C91" s="225" t="s">
        <v>284</v>
      </c>
      <c r="D91" s="113">
        <v>0.99945265462506838</v>
      </c>
      <c r="E91" s="113">
        <v>0.99929165928811758</v>
      </c>
      <c r="F91" s="113">
        <v>0.99678837052062208</v>
      </c>
      <c r="G91" s="113">
        <v>0.99409920708095145</v>
      </c>
      <c r="H91" s="113">
        <v>0.99531186302486752</v>
      </c>
      <c r="I91" s="114">
        <v>0.99232900063924989</v>
      </c>
      <c r="J91" s="114">
        <v>0.97356321839080462</v>
      </c>
      <c r="K91" s="153" t="s">
        <v>348</v>
      </c>
      <c r="L91" s="153">
        <f>ROWS($K$8:K91)</f>
        <v>84</v>
      </c>
      <c r="M91" s="153" t="str">
        <f t="shared" si="4"/>
        <v/>
      </c>
      <c r="N91" s="153" t="str">
        <f>IFERROR(SMALL($M$8:$M$179,ROWS($M$8:M91)),"")</f>
        <v/>
      </c>
      <c r="R91" s="153" t="str">
        <f>IFERROR(INDEX($C$8:$I$175,$N84,COLUMNS($Q$8:Q91)),"")</f>
        <v/>
      </c>
      <c r="S91" s="153" t="str">
        <f>IFERROR(INDEX($C$8:$I$175,$N84,COLUMNS($Q$8:R91)),"")</f>
        <v/>
      </c>
      <c r="T91" s="153" t="str">
        <f>IFERROR(INDEX($C$8:$I$175,$N84,COLUMNS($Q$8:S91)),"")</f>
        <v/>
      </c>
      <c r="U91" s="153" t="str">
        <f>IFERROR(INDEX($C$8:$I$175,$N84,COLUMNS($Q$8:T91)),"")</f>
        <v/>
      </c>
      <c r="V91" s="153" t="str">
        <f>IFERROR(INDEX($C$8:$I$175,$N84,COLUMNS($Q$8:U91)),"")</f>
        <v/>
      </c>
      <c r="W91" s="153" t="str">
        <f>IFERROR(INDEX($C$8:$I$175,$N84,COLUMNS($Q$8:V91)),"")</f>
        <v/>
      </c>
      <c r="X91" s="153" t="str">
        <f>IFERROR(INDEX($C$8:$I$175,$N84,COLUMNS($Q$8:W91)),"")</f>
        <v/>
      </c>
      <c r="AA91" s="226" t="s">
        <v>282</v>
      </c>
      <c r="AI91" s="153" t="s">
        <v>348</v>
      </c>
      <c r="AJ91" s="153">
        <f>ROWS($AI$8:AI91)</f>
        <v>84</v>
      </c>
      <c r="AK91" s="153" t="str">
        <f t="shared" si="5"/>
        <v/>
      </c>
      <c r="AL91" s="153" t="str">
        <f>IFERROR(SMALL($AK$8:$AK$179,ROWS($AK$8:AK91)),"")</f>
        <v/>
      </c>
      <c r="BY91" s="153" t="str">
        <f>IFERROR(INDEX($C$7:$I$177,$N83,COLUMNS($P$7:BX91)),"")</f>
        <v/>
      </c>
      <c r="BZ91" s="153" t="str">
        <f>IFERROR(INDEX($C$7:$I$177,$N83,COLUMNS($P$7:BY91)),"")</f>
        <v/>
      </c>
      <c r="CA91" s="153" t="str">
        <f>IFERROR(INDEX($C$7:$I$177,$N83,COLUMNS($P$7:BZ91)),"")</f>
        <v/>
      </c>
      <c r="CB91" s="153" t="str">
        <f>IFERROR(INDEX($C$7:$I$177,$N83,COLUMNS($P$7:CA91)),"")</f>
        <v/>
      </c>
      <c r="CC91" s="153" t="str">
        <f>IFERROR(INDEX($C$7:$I$177,$N83,COLUMNS($P$7:CB91)),"")</f>
        <v/>
      </c>
      <c r="CD91" s="153" t="str">
        <f>IFERROR(INDEX($C$7:$I$177,$N83,COLUMNS($P$7:CC91)),"")</f>
        <v/>
      </c>
      <c r="CE91" s="153" t="str">
        <f>IFERROR(INDEX($C$7:$I$177,$N83,COLUMNS($P$7:CD91)),"")</f>
        <v/>
      </c>
    </row>
    <row r="92" spans="3:83" hidden="1">
      <c r="C92" s="166" t="s">
        <v>229</v>
      </c>
      <c r="D92" s="113"/>
      <c r="E92" s="113"/>
      <c r="F92" s="113"/>
      <c r="G92" s="113"/>
      <c r="H92" s="113"/>
      <c r="I92" s="114"/>
      <c r="J92" s="114"/>
      <c r="K92" s="114" t="s">
        <v>349</v>
      </c>
      <c r="L92" s="153">
        <f>ROWS($K$8:K92)</f>
        <v>85</v>
      </c>
      <c r="M92" s="153" t="str">
        <f t="shared" si="4"/>
        <v/>
      </c>
      <c r="N92" s="153" t="str">
        <f>IFERROR(SMALL($M$8:$M$179,ROWS($M$8:M92)),"")</f>
        <v/>
      </c>
      <c r="R92" s="153" t="str">
        <f>IFERROR(INDEX($C$8:$I$175,$N85,COLUMNS($Q$8:Q92)),"")</f>
        <v/>
      </c>
      <c r="S92" s="153" t="str">
        <f>IFERROR(INDEX($C$8:$I$175,$N85,COLUMNS($Q$8:R92)),"")</f>
        <v/>
      </c>
      <c r="T92" s="153" t="str">
        <f>IFERROR(INDEX($C$8:$I$175,$N85,COLUMNS($Q$8:S92)),"")</f>
        <v/>
      </c>
      <c r="U92" s="153" t="str">
        <f>IFERROR(INDEX($C$8:$I$175,$N85,COLUMNS($Q$8:T92)),"")</f>
        <v/>
      </c>
      <c r="V92" s="153" t="str">
        <f>IFERROR(INDEX($C$8:$I$175,$N85,COLUMNS($Q$8:U92)),"")</f>
        <v/>
      </c>
      <c r="W92" s="153" t="str">
        <f>IFERROR(INDEX($C$8:$I$175,$N85,COLUMNS($Q$8:V92)),"")</f>
        <v/>
      </c>
      <c r="X92" s="153" t="str">
        <f>IFERROR(INDEX($C$8:$I$175,$N85,COLUMNS($Q$8:W92)),"")</f>
        <v/>
      </c>
      <c r="AA92" s="225" t="s">
        <v>283</v>
      </c>
      <c r="AB92" s="153">
        <v>5</v>
      </c>
      <c r="AC92" s="153">
        <v>5</v>
      </c>
      <c r="AD92" s="153">
        <v>20</v>
      </c>
      <c r="AE92" s="153">
        <v>30</v>
      </c>
      <c r="AF92" s="153">
        <v>25</v>
      </c>
      <c r="AG92" s="153">
        <v>35</v>
      </c>
      <c r="AH92" s="153">
        <v>115</v>
      </c>
      <c r="AI92" s="153" t="s">
        <v>348</v>
      </c>
      <c r="AJ92" s="153">
        <f>ROWS($AI$8:AI92)</f>
        <v>85</v>
      </c>
      <c r="AK92" s="153" t="str">
        <f t="shared" si="5"/>
        <v/>
      </c>
      <c r="AL92" s="153" t="str">
        <f>IFERROR(SMALL($AK$8:$AK$179,ROWS($AK$8:AK92)),"")</f>
        <v/>
      </c>
      <c r="BY92" s="153" t="str">
        <f>IFERROR(INDEX($C$7:$I$177,$N84,COLUMNS($P$7:BX92)),"")</f>
        <v/>
      </c>
      <c r="BZ92" s="153" t="str">
        <f>IFERROR(INDEX($C$7:$I$177,$N84,COLUMNS($P$7:BY92)),"")</f>
        <v/>
      </c>
      <c r="CA92" s="153" t="str">
        <f>IFERROR(INDEX($C$7:$I$177,$N84,COLUMNS($P$7:BZ92)),"")</f>
        <v/>
      </c>
      <c r="CB92" s="153" t="str">
        <f>IFERROR(INDEX($C$7:$I$177,$N84,COLUMNS($P$7:CA92)),"")</f>
        <v/>
      </c>
      <c r="CC92" s="153" t="str">
        <f>IFERROR(INDEX($C$7:$I$177,$N84,COLUMNS($P$7:CB92)),"")</f>
        <v/>
      </c>
      <c r="CD92" s="153" t="str">
        <f>IFERROR(INDEX($C$7:$I$177,$N84,COLUMNS($P$7:CC92)),"")</f>
        <v/>
      </c>
      <c r="CE92" s="153" t="str">
        <f>IFERROR(INDEX($C$7:$I$177,$N84,COLUMNS($P$7:CD92)),"")</f>
        <v/>
      </c>
    </row>
    <row r="93" spans="3:83" hidden="1">
      <c r="C93" s="225" t="s">
        <v>230</v>
      </c>
      <c r="D93" s="113">
        <v>0.33456565918623254</v>
      </c>
      <c r="E93" s="113">
        <v>0.33602538848763408</v>
      </c>
      <c r="F93" s="113">
        <v>0.3364290061537768</v>
      </c>
      <c r="G93" s="113">
        <v>0.34021249122171127</v>
      </c>
      <c r="H93" s="113">
        <v>0.34092633030686126</v>
      </c>
      <c r="I93" s="114">
        <v>0.34674090429106269</v>
      </c>
      <c r="J93" s="114">
        <v>0.34163489037178263</v>
      </c>
      <c r="K93" s="114" t="s">
        <v>349</v>
      </c>
      <c r="L93" s="153">
        <f>ROWS($K$8:K93)</f>
        <v>86</v>
      </c>
      <c r="M93" s="153" t="str">
        <f t="shared" si="4"/>
        <v/>
      </c>
      <c r="N93" s="153" t="str">
        <f>IFERROR(SMALL($M$8:$M$179,ROWS($M$8:M93)),"")</f>
        <v/>
      </c>
      <c r="R93" s="153" t="str">
        <f>IFERROR(INDEX($C$8:$I$175,$N86,COLUMNS($Q$8:Q93)),"")</f>
        <v/>
      </c>
      <c r="S93" s="153" t="str">
        <f>IFERROR(INDEX($C$8:$I$175,$N86,COLUMNS($Q$8:R93)),"")</f>
        <v/>
      </c>
      <c r="T93" s="153" t="str">
        <f>IFERROR(INDEX($C$8:$I$175,$N86,COLUMNS($Q$8:S93)),"")</f>
        <v/>
      </c>
      <c r="U93" s="153" t="str">
        <f>IFERROR(INDEX($C$8:$I$175,$N86,COLUMNS($Q$8:T93)),"")</f>
        <v/>
      </c>
      <c r="V93" s="153" t="str">
        <f>IFERROR(INDEX($C$8:$I$175,$N86,COLUMNS($Q$8:U93)),"")</f>
        <v/>
      </c>
      <c r="W93" s="153" t="str">
        <f>IFERROR(INDEX($C$8:$I$175,$N86,COLUMNS($Q$8:V93)),"")</f>
        <v/>
      </c>
      <c r="X93" s="153" t="str">
        <f>IFERROR(INDEX($C$8:$I$175,$N86,COLUMNS($Q$8:W93)),"")</f>
        <v/>
      </c>
      <c r="AA93" s="225" t="s">
        <v>284</v>
      </c>
      <c r="AB93" s="153">
        <v>5480</v>
      </c>
      <c r="AC93" s="153">
        <v>5645</v>
      </c>
      <c r="AD93" s="153">
        <v>5895</v>
      </c>
      <c r="AE93" s="153">
        <v>5390</v>
      </c>
      <c r="AF93" s="153">
        <v>4885</v>
      </c>
      <c r="AG93" s="153">
        <v>4655</v>
      </c>
      <c r="AH93" s="153">
        <v>4235</v>
      </c>
      <c r="AI93" s="153" t="s">
        <v>348</v>
      </c>
      <c r="AJ93" s="153">
        <f>ROWS($AI$8:AI93)</f>
        <v>86</v>
      </c>
      <c r="AK93" s="153" t="str">
        <f t="shared" si="5"/>
        <v/>
      </c>
      <c r="AL93" s="153" t="str">
        <f>IFERROR(SMALL($AK$8:$AK$179,ROWS($AK$8:AK93)),"")</f>
        <v/>
      </c>
      <c r="BY93" s="153" t="str">
        <f>IFERROR(INDEX($C$7:$I$177,$N85,COLUMNS($P$7:BX93)),"")</f>
        <v/>
      </c>
      <c r="BZ93" s="153" t="str">
        <f>IFERROR(INDEX($C$7:$I$177,$N85,COLUMNS($P$7:BY93)),"")</f>
        <v/>
      </c>
      <c r="CA93" s="153" t="str">
        <f>IFERROR(INDEX($C$7:$I$177,$N85,COLUMNS($P$7:BZ93)),"")</f>
        <v/>
      </c>
      <c r="CB93" s="153" t="str">
        <f>IFERROR(INDEX($C$7:$I$177,$N85,COLUMNS($P$7:CA93)),"")</f>
        <v/>
      </c>
      <c r="CC93" s="153" t="str">
        <f>IFERROR(INDEX($C$7:$I$177,$N85,COLUMNS($P$7:CB93)),"")</f>
        <v/>
      </c>
      <c r="CD93" s="153" t="str">
        <f>IFERROR(INDEX($C$7:$I$177,$N85,COLUMNS($P$7:CC93)),"")</f>
        <v/>
      </c>
      <c r="CE93" s="153" t="str">
        <f>IFERROR(INDEX($C$7:$I$177,$N85,COLUMNS($P$7:CD93)),"")</f>
        <v/>
      </c>
    </row>
    <row r="94" spans="3:83" hidden="1">
      <c r="C94" s="225" t="s">
        <v>231</v>
      </c>
      <c r="D94" s="113">
        <v>0.24244389674406538</v>
      </c>
      <c r="E94" s="113">
        <v>0.24550229809586344</v>
      </c>
      <c r="F94" s="113">
        <v>0.24536212609607105</v>
      </c>
      <c r="G94" s="113">
        <v>0.24232607661463879</v>
      </c>
      <c r="H94" s="113">
        <v>0.24224801746925639</v>
      </c>
      <c r="I94" s="114">
        <v>0.23718441009887684</v>
      </c>
      <c r="J94" s="114">
        <v>0.23903717826501431</v>
      </c>
      <c r="K94" s="114" t="s">
        <v>349</v>
      </c>
      <c r="L94" s="153">
        <f>ROWS($K$8:K94)</f>
        <v>87</v>
      </c>
      <c r="M94" s="153" t="str">
        <f t="shared" si="4"/>
        <v/>
      </c>
      <c r="N94" s="153" t="str">
        <f>IFERROR(SMALL($M$8:$M$179,ROWS($M$8:M94)),"")</f>
        <v/>
      </c>
      <c r="R94" s="153" t="str">
        <f>IFERROR(INDEX($C$8:$I$175,$N87,COLUMNS($Q$8:Q94)),"")</f>
        <v/>
      </c>
      <c r="S94" s="153" t="str">
        <f>IFERROR(INDEX($C$8:$I$175,$N87,COLUMNS($Q$8:R94)),"")</f>
        <v/>
      </c>
      <c r="T94" s="153" t="str">
        <f>IFERROR(INDEX($C$8:$I$175,$N87,COLUMNS($Q$8:S94)),"")</f>
        <v/>
      </c>
      <c r="U94" s="153" t="str">
        <f>IFERROR(INDEX($C$8:$I$175,$N87,COLUMNS($Q$8:T94)),"")</f>
        <v/>
      </c>
      <c r="V94" s="153" t="str">
        <f>IFERROR(INDEX($C$8:$I$175,$N87,COLUMNS($Q$8:U94)),"")</f>
        <v/>
      </c>
      <c r="W94" s="153" t="str">
        <f>IFERROR(INDEX($C$8:$I$175,$N87,COLUMNS($Q$8:V94)),"")</f>
        <v/>
      </c>
      <c r="X94" s="153" t="str">
        <f>IFERROR(INDEX($C$8:$I$175,$N87,COLUMNS($Q$8:W94)),"")</f>
        <v/>
      </c>
      <c r="AA94" s="166" t="s">
        <v>211</v>
      </c>
      <c r="AB94" s="153">
        <v>46415</v>
      </c>
      <c r="AC94" s="153">
        <v>45775</v>
      </c>
      <c r="AD94" s="153">
        <v>44435</v>
      </c>
      <c r="AE94" s="153">
        <v>44295</v>
      </c>
      <c r="AF94" s="153">
        <v>43590</v>
      </c>
      <c r="AG94" s="153">
        <v>41700</v>
      </c>
      <c r="AH94" s="153">
        <v>42030</v>
      </c>
      <c r="AI94" s="153" t="s">
        <v>349</v>
      </c>
      <c r="AJ94" s="153">
        <f>ROWS($AI$8:AI94)</f>
        <v>87</v>
      </c>
      <c r="AK94" s="153" t="str">
        <f t="shared" si="5"/>
        <v/>
      </c>
      <c r="AL94" s="153" t="str">
        <f>IFERROR(SMALL($AK$8:$AK$179,ROWS($AK$8:AK94)),"")</f>
        <v/>
      </c>
      <c r="BY94" s="153" t="str">
        <f>IFERROR(INDEX($C$7:$I$177,$N86,COLUMNS($P$7:BX94)),"")</f>
        <v/>
      </c>
      <c r="BZ94" s="153" t="str">
        <f>IFERROR(INDEX($C$7:$I$177,$N86,COLUMNS($P$7:BY94)),"")</f>
        <v/>
      </c>
      <c r="CA94" s="153" t="str">
        <f>IFERROR(INDEX($C$7:$I$177,$N86,COLUMNS($P$7:BZ94)),"")</f>
        <v/>
      </c>
      <c r="CB94" s="153" t="str">
        <f>IFERROR(INDEX($C$7:$I$177,$N86,COLUMNS($P$7:CA94)),"")</f>
        <v/>
      </c>
      <c r="CC94" s="153" t="str">
        <f>IFERROR(INDEX($C$7:$I$177,$N86,COLUMNS($P$7:CB94)),"")</f>
        <v/>
      </c>
      <c r="CD94" s="153" t="str">
        <f>IFERROR(INDEX($C$7:$I$177,$N86,COLUMNS($P$7:CC94)),"")</f>
        <v/>
      </c>
      <c r="CE94" s="153" t="str">
        <f>IFERROR(INDEX($C$7:$I$177,$N86,COLUMNS($P$7:CD94)),"")</f>
        <v/>
      </c>
    </row>
    <row r="95" spans="3:83" hidden="1">
      <c r="C95" s="225" t="s">
        <v>232</v>
      </c>
      <c r="D95" s="113">
        <v>0.18768106542136898</v>
      </c>
      <c r="E95" s="113">
        <v>0.18892536660100678</v>
      </c>
      <c r="F95" s="113">
        <v>0.1850190474043685</v>
      </c>
      <c r="G95" s="113">
        <v>0.18412885395192896</v>
      </c>
      <c r="H95" s="113">
        <v>0.1837489943684634</v>
      </c>
      <c r="I95" s="114">
        <v>0.17932226168762599</v>
      </c>
      <c r="J95" s="114">
        <v>0.18326978074356531</v>
      </c>
      <c r="K95" s="114" t="s">
        <v>349</v>
      </c>
      <c r="L95" s="153">
        <f>ROWS($K$8:K95)</f>
        <v>88</v>
      </c>
      <c r="M95" s="153" t="str">
        <f t="shared" si="4"/>
        <v/>
      </c>
      <c r="N95" s="153" t="str">
        <f>IFERROR(SMALL($M$8:$M$179,ROWS($M$8:M95)),"")</f>
        <v/>
      </c>
      <c r="R95" s="153" t="str">
        <f>IFERROR(INDEX($C$8:$I$175,$N88,COLUMNS($Q$8:Q95)),"")</f>
        <v/>
      </c>
      <c r="S95" s="153" t="str">
        <f>IFERROR(INDEX($C$8:$I$175,$N88,COLUMNS($Q$8:R95)),"")</f>
        <v/>
      </c>
      <c r="T95" s="153" t="str">
        <f>IFERROR(INDEX($C$8:$I$175,$N88,COLUMNS($Q$8:S95)),"")</f>
        <v/>
      </c>
      <c r="U95" s="153" t="str">
        <f>IFERROR(INDEX($C$8:$I$175,$N88,COLUMNS($Q$8:T95)),"")</f>
        <v/>
      </c>
      <c r="V95" s="153" t="str">
        <f>IFERROR(INDEX($C$8:$I$175,$N88,COLUMNS($Q$8:U95)),"")</f>
        <v/>
      </c>
      <c r="W95" s="153" t="str">
        <f>IFERROR(INDEX($C$8:$I$175,$N88,COLUMNS($Q$8:V95)),"")</f>
        <v/>
      </c>
      <c r="X95" s="153" t="str">
        <f>IFERROR(INDEX($C$8:$I$175,$N88,COLUMNS($Q$8:W95)),"")</f>
        <v/>
      </c>
      <c r="AA95" s="166" t="s">
        <v>229</v>
      </c>
      <c r="AI95" s="153" t="s">
        <v>349</v>
      </c>
      <c r="AJ95" s="153">
        <f>ROWS($AI$8:AI95)</f>
        <v>88</v>
      </c>
      <c r="AK95" s="153" t="str">
        <f t="shared" si="5"/>
        <v/>
      </c>
      <c r="AL95" s="153" t="str">
        <f>IFERROR(SMALL($AK$8:$AK$179,ROWS($AK$8:AK95)),"")</f>
        <v/>
      </c>
      <c r="BY95" s="153" t="str">
        <f>IFERROR(INDEX($C$7:$I$177,$N87,COLUMNS($P$7:BX95)),"")</f>
        <v/>
      </c>
      <c r="BZ95" s="153" t="str">
        <f>IFERROR(INDEX($C$7:$I$177,$N87,COLUMNS($P$7:BY95)),"")</f>
        <v/>
      </c>
      <c r="CA95" s="153" t="str">
        <f>IFERROR(INDEX($C$7:$I$177,$N87,COLUMNS($P$7:BZ95)),"")</f>
        <v/>
      </c>
      <c r="CB95" s="153" t="str">
        <f>IFERROR(INDEX($C$7:$I$177,$N87,COLUMNS($P$7:CA95)),"")</f>
        <v/>
      </c>
      <c r="CC95" s="153" t="str">
        <f>IFERROR(INDEX($C$7:$I$177,$N87,COLUMNS($P$7:CB95)),"")</f>
        <v/>
      </c>
      <c r="CD95" s="153" t="str">
        <f>IFERROR(INDEX($C$7:$I$177,$N87,COLUMNS($P$7:CC95)),"")</f>
        <v/>
      </c>
      <c r="CE95" s="153" t="str">
        <f>IFERROR(INDEX($C$7:$I$177,$N87,COLUMNS($P$7:CD95)),"")</f>
        <v/>
      </c>
    </row>
    <row r="96" spans="3:83" hidden="1">
      <c r="C96" s="225" t="s">
        <v>233</v>
      </c>
      <c r="D96" s="113">
        <v>0.13864746832706359</v>
      </c>
      <c r="E96" s="113">
        <v>0.13799518494200044</v>
      </c>
      <c r="F96" s="113">
        <v>0.13971102044496539</v>
      </c>
      <c r="G96" s="113">
        <v>0.1397730104433319</v>
      </c>
      <c r="H96" s="113">
        <v>0.13800712561774509</v>
      </c>
      <c r="I96" s="114">
        <v>0.13909954881443795</v>
      </c>
      <c r="J96" s="114">
        <v>0.13608198284080075</v>
      </c>
      <c r="K96" s="114" t="s">
        <v>349</v>
      </c>
      <c r="L96" s="153">
        <f>ROWS($K$8:K96)</f>
        <v>89</v>
      </c>
      <c r="M96" s="153" t="str">
        <f t="shared" si="4"/>
        <v/>
      </c>
      <c r="N96" s="153" t="str">
        <f>IFERROR(SMALL($M$8:$M$179,ROWS($M$8:M96)),"")</f>
        <v/>
      </c>
      <c r="R96" s="153" t="str">
        <f>IFERROR(INDEX($C$8:$I$175,$N89,COLUMNS($Q$8:Q96)),"")</f>
        <v/>
      </c>
      <c r="S96" s="153" t="str">
        <f>IFERROR(INDEX($C$8:$I$175,$N89,COLUMNS($Q$8:R96)),"")</f>
        <v/>
      </c>
      <c r="T96" s="153" t="str">
        <f>IFERROR(INDEX($C$8:$I$175,$N89,COLUMNS($Q$8:S96)),"")</f>
        <v/>
      </c>
      <c r="U96" s="153" t="str">
        <f>IFERROR(INDEX($C$8:$I$175,$N89,COLUMNS($Q$8:T96)),"")</f>
        <v/>
      </c>
      <c r="V96" s="153" t="str">
        <f>IFERROR(INDEX($C$8:$I$175,$N89,COLUMNS($Q$8:U96)),"")</f>
        <v/>
      </c>
      <c r="W96" s="153" t="str">
        <f>IFERROR(INDEX($C$8:$I$175,$N89,COLUMNS($Q$8:V96)),"")</f>
        <v/>
      </c>
      <c r="X96" s="153" t="str">
        <f>IFERROR(INDEX($C$8:$I$175,$N89,COLUMNS($Q$8:W96)),"")</f>
        <v/>
      </c>
      <c r="AA96" s="225" t="s">
        <v>230</v>
      </c>
      <c r="AB96" s="153">
        <v>15475</v>
      </c>
      <c r="AC96" s="153">
        <v>15355</v>
      </c>
      <c r="AD96" s="153">
        <v>14925</v>
      </c>
      <c r="AE96" s="153">
        <v>15020</v>
      </c>
      <c r="AF96" s="153">
        <v>14830</v>
      </c>
      <c r="AG96" s="153">
        <v>14450</v>
      </c>
      <c r="AH96" s="153">
        <v>14335</v>
      </c>
      <c r="AI96" s="153" t="s">
        <v>349</v>
      </c>
      <c r="AJ96" s="153">
        <f>ROWS($AI$8:AI96)</f>
        <v>89</v>
      </c>
      <c r="AK96" s="153" t="str">
        <f t="shared" si="5"/>
        <v/>
      </c>
      <c r="AL96" s="153" t="str">
        <f>IFERROR(SMALL($AK$8:$AK$179,ROWS($AK$8:AK96)),"")</f>
        <v/>
      </c>
      <c r="BY96" s="153" t="str">
        <f>IFERROR(INDEX($C$7:$I$177,$N88,COLUMNS($P$7:BX96)),"")</f>
        <v/>
      </c>
      <c r="BZ96" s="153" t="str">
        <f>IFERROR(INDEX($C$7:$I$177,$N88,COLUMNS($P$7:BY96)),"")</f>
        <v/>
      </c>
      <c r="CA96" s="153" t="str">
        <f>IFERROR(INDEX($C$7:$I$177,$N88,COLUMNS($P$7:BZ96)),"")</f>
        <v/>
      </c>
      <c r="CB96" s="153" t="str">
        <f>IFERROR(INDEX($C$7:$I$177,$N88,COLUMNS($P$7:CA96)),"")</f>
        <v/>
      </c>
      <c r="CC96" s="153" t="str">
        <f>IFERROR(INDEX($C$7:$I$177,$N88,COLUMNS($P$7:CB96)),"")</f>
        <v/>
      </c>
      <c r="CD96" s="153" t="str">
        <f>IFERROR(INDEX($C$7:$I$177,$N88,COLUMNS($P$7:CC96)),"")</f>
        <v/>
      </c>
      <c r="CE96" s="153" t="str">
        <f>IFERROR(INDEX($C$7:$I$177,$N88,COLUMNS($P$7:CD96)),"")</f>
        <v/>
      </c>
    </row>
    <row r="97" spans="3:83" hidden="1">
      <c r="C97" s="225" t="s">
        <v>234</v>
      </c>
      <c r="D97" s="113">
        <v>9.6661910321269515E-2</v>
      </c>
      <c r="E97" s="113">
        <v>9.1551761873495299E-2</v>
      </c>
      <c r="F97" s="113">
        <v>9.3478799900818255E-2</v>
      </c>
      <c r="G97" s="113">
        <v>9.3559567768389099E-2</v>
      </c>
      <c r="H97" s="113">
        <v>9.5069532237673837E-2</v>
      </c>
      <c r="I97" s="114">
        <v>9.7652875107996542E-2</v>
      </c>
      <c r="J97" s="114">
        <v>9.9976167778836986E-2</v>
      </c>
      <c r="K97" s="114" t="s">
        <v>349</v>
      </c>
      <c r="L97" s="153">
        <f>ROWS($K$8:K97)</f>
        <v>90</v>
      </c>
      <c r="M97" s="153" t="str">
        <f t="shared" si="4"/>
        <v/>
      </c>
      <c r="N97" s="153" t="str">
        <f>IFERROR(SMALL($M$8:$M$179,ROWS($M$8:M97)),"")</f>
        <v/>
      </c>
      <c r="R97" s="153" t="str">
        <f>IFERROR(INDEX($C$8:$I$175,$N90,COLUMNS($Q$8:Q97)),"")</f>
        <v/>
      </c>
      <c r="S97" s="153" t="str">
        <f>IFERROR(INDEX($C$8:$I$175,$N90,COLUMNS($Q$8:R97)),"")</f>
        <v/>
      </c>
      <c r="T97" s="153" t="str">
        <f>IFERROR(INDEX($C$8:$I$175,$N90,COLUMNS($Q$8:S97)),"")</f>
        <v/>
      </c>
      <c r="U97" s="153" t="str">
        <f>IFERROR(INDEX($C$8:$I$175,$N90,COLUMNS($Q$8:T97)),"")</f>
        <v/>
      </c>
      <c r="V97" s="153" t="str">
        <f>IFERROR(INDEX($C$8:$I$175,$N90,COLUMNS($Q$8:U97)),"")</f>
        <v/>
      </c>
      <c r="W97" s="153" t="str">
        <f>IFERROR(INDEX($C$8:$I$175,$N90,COLUMNS($Q$8:V97)),"")</f>
        <v/>
      </c>
      <c r="X97" s="153" t="str">
        <f>IFERROR(INDEX($C$8:$I$175,$N90,COLUMNS($Q$8:W97)),"")</f>
        <v/>
      </c>
      <c r="AA97" s="225" t="s">
        <v>231</v>
      </c>
      <c r="AB97" s="153">
        <v>11215</v>
      </c>
      <c r="AC97" s="153">
        <v>11215</v>
      </c>
      <c r="AD97" s="153">
        <v>10885</v>
      </c>
      <c r="AE97" s="153">
        <v>10695</v>
      </c>
      <c r="AF97" s="153">
        <v>10540</v>
      </c>
      <c r="AG97" s="153">
        <v>9885</v>
      </c>
      <c r="AH97" s="153">
        <v>10030</v>
      </c>
      <c r="AI97" s="153" t="s">
        <v>349</v>
      </c>
      <c r="AJ97" s="153">
        <f>ROWS($AI$8:AI97)</f>
        <v>90</v>
      </c>
      <c r="AK97" s="153" t="str">
        <f t="shared" si="5"/>
        <v/>
      </c>
      <c r="AL97" s="153" t="str">
        <f>IFERROR(SMALL($AK$8:$AK$179,ROWS($AK$8:AK97)),"")</f>
        <v/>
      </c>
      <c r="BY97" s="153" t="str">
        <f>IFERROR(INDEX($C$7:$I$177,$N89,COLUMNS($P$7:BX97)),"")</f>
        <v/>
      </c>
      <c r="BZ97" s="153" t="str">
        <f>IFERROR(INDEX($C$7:$I$177,$N89,COLUMNS($P$7:BY97)),"")</f>
        <v/>
      </c>
      <c r="CA97" s="153" t="str">
        <f>IFERROR(INDEX($C$7:$I$177,$N89,COLUMNS($P$7:BZ97)),"")</f>
        <v/>
      </c>
      <c r="CB97" s="153" t="str">
        <f>IFERROR(INDEX($C$7:$I$177,$N89,COLUMNS($P$7:CA97)),"")</f>
        <v/>
      </c>
      <c r="CC97" s="153" t="str">
        <f>IFERROR(INDEX($C$7:$I$177,$N89,COLUMNS($P$7:CB97)),"")</f>
        <v/>
      </c>
      <c r="CD97" s="153" t="str">
        <f>IFERROR(INDEX($C$7:$I$177,$N89,COLUMNS($P$7:CC97)),"")</f>
        <v/>
      </c>
      <c r="CE97" s="153" t="str">
        <f>IFERROR(INDEX($C$7:$I$177,$N89,COLUMNS($P$7:CD97)),"")</f>
        <v/>
      </c>
    </row>
    <row r="98" spans="3:83" hidden="1">
      <c r="C98" s="225" t="s">
        <v>235</v>
      </c>
      <c r="D98" s="113"/>
      <c r="E98" s="113"/>
      <c r="F98" s="113"/>
      <c r="G98" s="113"/>
      <c r="H98" s="113"/>
      <c r="I98" s="114"/>
      <c r="J98" s="114"/>
      <c r="K98" s="114" t="s">
        <v>349</v>
      </c>
      <c r="L98" s="153">
        <f>ROWS($K$8:K98)</f>
        <v>91</v>
      </c>
      <c r="M98" s="153" t="str">
        <f t="shared" si="4"/>
        <v/>
      </c>
      <c r="N98" s="153" t="str">
        <f>IFERROR(SMALL($M$8:$M$179,ROWS($M$8:M98)),"")</f>
        <v/>
      </c>
      <c r="R98" s="153" t="str">
        <f>IFERROR(INDEX($C$8:$I$175,$N91,COLUMNS($Q$8:Q98)),"")</f>
        <v/>
      </c>
      <c r="S98" s="153" t="str">
        <f>IFERROR(INDEX($C$8:$I$175,$N91,COLUMNS($Q$8:R98)),"")</f>
        <v/>
      </c>
      <c r="T98" s="153" t="str">
        <f>IFERROR(INDEX($C$8:$I$175,$N91,COLUMNS($Q$8:S98)),"")</f>
        <v/>
      </c>
      <c r="U98" s="153" t="str">
        <f>IFERROR(INDEX($C$8:$I$175,$N91,COLUMNS($Q$8:T98)),"")</f>
        <v/>
      </c>
      <c r="V98" s="153" t="str">
        <f>IFERROR(INDEX($C$8:$I$175,$N91,COLUMNS($Q$8:U98)),"")</f>
        <v/>
      </c>
      <c r="W98" s="153" t="str">
        <f>IFERROR(INDEX($C$8:$I$175,$N91,COLUMNS($Q$8:V98)),"")</f>
        <v/>
      </c>
      <c r="X98" s="153" t="str">
        <f>IFERROR(INDEX($C$8:$I$175,$N91,COLUMNS($Q$8:W98)),"")</f>
        <v/>
      </c>
      <c r="AA98" s="225" t="s">
        <v>232</v>
      </c>
      <c r="AB98" s="153">
        <v>8680</v>
      </c>
      <c r="AC98" s="153">
        <v>8630</v>
      </c>
      <c r="AD98" s="153">
        <v>8210</v>
      </c>
      <c r="AE98" s="153">
        <v>8130</v>
      </c>
      <c r="AF98" s="153">
        <v>7995</v>
      </c>
      <c r="AG98" s="153">
        <v>7470</v>
      </c>
      <c r="AH98" s="153">
        <v>7690</v>
      </c>
      <c r="AI98" s="153" t="s">
        <v>349</v>
      </c>
      <c r="AJ98" s="153">
        <f>ROWS($AI$8:AI98)</f>
        <v>91</v>
      </c>
      <c r="AK98" s="153" t="str">
        <f t="shared" si="5"/>
        <v/>
      </c>
      <c r="AL98" s="153" t="str">
        <f>IFERROR(SMALL($AK$8:$AK$179,ROWS($AK$8:AK98)),"")</f>
        <v/>
      </c>
      <c r="BY98" s="153" t="str">
        <f>IFERROR(INDEX($C$7:$I$177,$N90,COLUMNS($P$7:BX98)),"")</f>
        <v/>
      </c>
      <c r="BZ98" s="153" t="str">
        <f>IFERROR(INDEX($C$7:$I$177,$N90,COLUMNS($P$7:BY98)),"")</f>
        <v/>
      </c>
      <c r="CA98" s="153" t="str">
        <f>IFERROR(INDEX($C$7:$I$177,$N90,COLUMNS($P$7:BZ98)),"")</f>
        <v/>
      </c>
      <c r="CB98" s="153" t="str">
        <f>IFERROR(INDEX($C$7:$I$177,$N90,COLUMNS($P$7:CA98)),"")</f>
        <v/>
      </c>
      <c r="CC98" s="153" t="str">
        <f>IFERROR(INDEX($C$7:$I$177,$N90,COLUMNS($P$7:CB98)),"")</f>
        <v/>
      </c>
      <c r="CD98" s="153" t="str">
        <f>IFERROR(INDEX($C$7:$I$177,$N90,COLUMNS($P$7:CC98)),"")</f>
        <v/>
      </c>
      <c r="CE98" s="153" t="str">
        <f>IFERROR(INDEX($C$7:$I$177,$N90,COLUMNS($P$7:CD98)),"")</f>
        <v/>
      </c>
    </row>
    <row r="99" spans="3:83" hidden="1">
      <c r="C99" s="226" t="s">
        <v>238</v>
      </c>
      <c r="D99" s="113"/>
      <c r="E99" s="113"/>
      <c r="F99" s="113"/>
      <c r="G99" s="113"/>
      <c r="H99" s="113"/>
      <c r="I99" s="114"/>
      <c r="J99" s="114"/>
      <c r="K99" s="114" t="s">
        <v>349</v>
      </c>
      <c r="L99" s="153">
        <f>ROWS($K$8:K99)</f>
        <v>92</v>
      </c>
      <c r="M99" s="153" t="str">
        <f t="shared" si="4"/>
        <v/>
      </c>
      <c r="N99" s="153" t="str">
        <f>IFERROR(SMALL($M$8:$M$179,ROWS($M$8:M99)),"")</f>
        <v/>
      </c>
      <c r="R99" s="153" t="str">
        <f>IFERROR(INDEX($C$8:$I$175,$N92,COLUMNS($Q$8:Q99)),"")</f>
        <v/>
      </c>
      <c r="S99" s="153" t="str">
        <f>IFERROR(INDEX($C$8:$I$175,$N92,COLUMNS($Q$8:R99)),"")</f>
        <v/>
      </c>
      <c r="T99" s="153" t="str">
        <f>IFERROR(INDEX($C$8:$I$175,$N92,COLUMNS($Q$8:S99)),"")</f>
        <v/>
      </c>
      <c r="U99" s="153" t="str">
        <f>IFERROR(INDEX($C$8:$I$175,$N92,COLUMNS($Q$8:T99)),"")</f>
        <v/>
      </c>
      <c r="V99" s="153" t="str">
        <f>IFERROR(INDEX($C$8:$I$175,$N92,COLUMNS($Q$8:U99)),"")</f>
        <v/>
      </c>
      <c r="W99" s="153" t="str">
        <f>IFERROR(INDEX($C$8:$I$175,$N92,COLUMNS($Q$8:V99)),"")</f>
        <v/>
      </c>
      <c r="X99" s="153" t="str">
        <f>IFERROR(INDEX($C$8:$I$175,$N92,COLUMNS($Q$8:W99)),"")</f>
        <v/>
      </c>
      <c r="AA99" s="225" t="s">
        <v>233</v>
      </c>
      <c r="AB99" s="153">
        <v>6415</v>
      </c>
      <c r="AC99" s="153">
        <v>6305</v>
      </c>
      <c r="AD99" s="153">
        <v>6200</v>
      </c>
      <c r="AE99" s="153">
        <v>6170</v>
      </c>
      <c r="AF99" s="153">
        <v>6005</v>
      </c>
      <c r="AG99" s="153">
        <v>5795</v>
      </c>
      <c r="AH99" s="153">
        <v>5710</v>
      </c>
      <c r="AI99" s="153" t="s">
        <v>349</v>
      </c>
      <c r="AJ99" s="153">
        <f>ROWS($AI$8:AI99)</f>
        <v>92</v>
      </c>
      <c r="AK99" s="153" t="str">
        <f t="shared" si="5"/>
        <v/>
      </c>
      <c r="AL99" s="153" t="str">
        <f>IFERROR(SMALL($AK$8:$AK$179,ROWS($AK$8:AK99)),"")</f>
        <v/>
      </c>
      <c r="BY99" s="153" t="str">
        <f>IFERROR(INDEX($C$7:$I$177,$N91,COLUMNS($P$7:BX99)),"")</f>
        <v/>
      </c>
      <c r="BZ99" s="153" t="str">
        <f>IFERROR(INDEX($C$7:$I$177,$N91,COLUMNS($P$7:BY99)),"")</f>
        <v/>
      </c>
      <c r="CA99" s="153" t="str">
        <f>IFERROR(INDEX($C$7:$I$177,$N91,COLUMNS($P$7:BZ99)),"")</f>
        <v/>
      </c>
      <c r="CB99" s="153" t="str">
        <f>IFERROR(INDEX($C$7:$I$177,$N91,COLUMNS($P$7:CA99)),"")</f>
        <v/>
      </c>
      <c r="CC99" s="153" t="str">
        <f>IFERROR(INDEX($C$7:$I$177,$N91,COLUMNS($P$7:CB99)),"")</f>
        <v/>
      </c>
      <c r="CD99" s="153" t="str">
        <f>IFERROR(INDEX($C$7:$I$177,$N91,COLUMNS($P$7:CC99)),"")</f>
        <v/>
      </c>
      <c r="CE99" s="153" t="str">
        <f>IFERROR(INDEX($C$7:$I$177,$N91,COLUMNS($P$7:CD99)),"")</f>
        <v/>
      </c>
    </row>
    <row r="100" spans="3:83" hidden="1">
      <c r="C100" s="225" t="s">
        <v>239</v>
      </c>
      <c r="D100" s="113">
        <v>0.46237369929120797</v>
      </c>
      <c r="E100" s="113">
        <v>0.4553458295102023</v>
      </c>
      <c r="F100" s="113">
        <v>0.46347391637034702</v>
      </c>
      <c r="G100" s="113">
        <v>0.47253764363275164</v>
      </c>
      <c r="H100" s="113">
        <v>0.4798238168429263</v>
      </c>
      <c r="I100" s="114">
        <v>0.47352391001966521</v>
      </c>
      <c r="J100" s="114">
        <v>0.47775398524863194</v>
      </c>
      <c r="K100" s="114" t="s">
        <v>349</v>
      </c>
      <c r="L100" s="153">
        <f>ROWS($K$8:K100)</f>
        <v>93</v>
      </c>
      <c r="M100" s="153" t="str">
        <f t="shared" si="4"/>
        <v/>
      </c>
      <c r="N100" s="153" t="str">
        <f>IFERROR(SMALL($M$8:$M$179,ROWS($M$8:M100)),"")</f>
        <v/>
      </c>
      <c r="R100" s="153" t="str">
        <f>IFERROR(INDEX($C$8:$I$175,$N93,COLUMNS($Q$8:Q100)),"")</f>
        <v/>
      </c>
      <c r="S100" s="153" t="str">
        <f>IFERROR(INDEX($C$8:$I$175,$N93,COLUMNS($Q$8:R100)),"")</f>
        <v/>
      </c>
      <c r="T100" s="153" t="str">
        <f>IFERROR(INDEX($C$8:$I$175,$N93,COLUMNS($Q$8:S100)),"")</f>
        <v/>
      </c>
      <c r="U100" s="153" t="str">
        <f>IFERROR(INDEX($C$8:$I$175,$N93,COLUMNS($Q$8:T100)),"")</f>
        <v/>
      </c>
      <c r="V100" s="153" t="str">
        <f>IFERROR(INDEX($C$8:$I$175,$N93,COLUMNS($Q$8:U100)),"")</f>
        <v/>
      </c>
      <c r="W100" s="153" t="str">
        <f>IFERROR(INDEX($C$8:$I$175,$N93,COLUMNS($Q$8:V100)),"")</f>
        <v/>
      </c>
      <c r="X100" s="153" t="str">
        <f>IFERROR(INDEX($C$8:$I$175,$N93,COLUMNS($Q$8:W100)),"")</f>
        <v/>
      </c>
      <c r="AA100" s="225" t="s">
        <v>234</v>
      </c>
      <c r="AB100" s="153">
        <v>4470</v>
      </c>
      <c r="AC100" s="153">
        <v>4185</v>
      </c>
      <c r="AD100" s="153">
        <v>4145</v>
      </c>
      <c r="AE100" s="153">
        <v>4130</v>
      </c>
      <c r="AF100" s="153">
        <v>4135</v>
      </c>
      <c r="AG100" s="153">
        <v>4070</v>
      </c>
      <c r="AH100" s="153">
        <v>4195</v>
      </c>
      <c r="AI100" s="153" t="s">
        <v>349</v>
      </c>
      <c r="AJ100" s="153">
        <f>ROWS($AI$8:AI100)</f>
        <v>93</v>
      </c>
      <c r="AK100" s="153" t="str">
        <f t="shared" si="5"/>
        <v/>
      </c>
      <c r="AL100" s="153" t="str">
        <f>IFERROR(SMALL($AK$8:$AK$179,ROWS($AK$8:AK100)),"")</f>
        <v/>
      </c>
      <c r="BY100" s="153" t="str">
        <f>IFERROR(INDEX($C$7:$I$177,$N92,COLUMNS($P$7:BX100)),"")</f>
        <v/>
      </c>
      <c r="BZ100" s="153" t="str">
        <f>IFERROR(INDEX($C$7:$I$177,$N92,COLUMNS($P$7:BY100)),"")</f>
        <v/>
      </c>
      <c r="CA100" s="153" t="str">
        <f>IFERROR(INDEX($C$7:$I$177,$N92,COLUMNS($P$7:BZ100)),"")</f>
        <v/>
      </c>
      <c r="CB100" s="153" t="str">
        <f>IFERROR(INDEX($C$7:$I$177,$N92,COLUMNS($P$7:CA100)),"")</f>
        <v/>
      </c>
      <c r="CC100" s="153" t="str">
        <f>IFERROR(INDEX($C$7:$I$177,$N92,COLUMNS($P$7:CB100)),"")</f>
        <v/>
      </c>
      <c r="CD100" s="153" t="str">
        <f>IFERROR(INDEX($C$7:$I$177,$N92,COLUMNS($P$7:CC100)),"")</f>
        <v/>
      </c>
      <c r="CE100" s="153" t="str">
        <f>IFERROR(INDEX($C$7:$I$177,$N92,COLUMNS($P$7:CD100)),"")</f>
        <v/>
      </c>
    </row>
    <row r="101" spans="3:83" hidden="1">
      <c r="C101" s="225" t="s">
        <v>240</v>
      </c>
      <c r="D101" s="113">
        <v>0.53762630070879203</v>
      </c>
      <c r="E101" s="113">
        <v>0.54417354830252984</v>
      </c>
      <c r="F101" s="113">
        <v>0.53594094612233878</v>
      </c>
      <c r="G101" s="113">
        <v>0.52626588708038924</v>
      </c>
      <c r="H101" s="113">
        <v>0.51746920235828497</v>
      </c>
      <c r="I101" s="114">
        <v>0.52134394935008876</v>
      </c>
      <c r="J101" s="114">
        <v>0.51665477040209373</v>
      </c>
      <c r="K101" s="114" t="s">
        <v>349</v>
      </c>
      <c r="L101" s="153">
        <f>ROWS($K$8:K101)</f>
        <v>94</v>
      </c>
      <c r="M101" s="153" t="str">
        <f t="shared" si="4"/>
        <v/>
      </c>
      <c r="N101" s="153" t="str">
        <f>IFERROR(SMALL($M$8:$M$179,ROWS($M$8:M101)),"")</f>
        <v/>
      </c>
      <c r="R101" s="153" t="str">
        <f>IFERROR(INDEX($C$8:$I$175,$N94,COLUMNS($Q$8:Q101)),"")</f>
        <v/>
      </c>
      <c r="S101" s="153" t="str">
        <f>IFERROR(INDEX($C$8:$I$175,$N94,COLUMNS($Q$8:R101)),"")</f>
        <v/>
      </c>
      <c r="T101" s="153" t="str">
        <f>IFERROR(INDEX($C$8:$I$175,$N94,COLUMNS($Q$8:S101)),"")</f>
        <v/>
      </c>
      <c r="U101" s="153" t="str">
        <f>IFERROR(INDEX($C$8:$I$175,$N94,COLUMNS($Q$8:T101)),"")</f>
        <v/>
      </c>
      <c r="V101" s="153" t="str">
        <f>IFERROR(INDEX($C$8:$I$175,$N94,COLUMNS($Q$8:U101)),"")</f>
        <v/>
      </c>
      <c r="W101" s="153" t="str">
        <f>IFERROR(INDEX($C$8:$I$175,$N94,COLUMNS($Q$8:V101)),"")</f>
        <v/>
      </c>
      <c r="X101" s="153" t="str">
        <f>IFERROR(INDEX($C$8:$I$175,$N94,COLUMNS($Q$8:W101)),"")</f>
        <v/>
      </c>
      <c r="AA101" s="225" t="s">
        <v>235</v>
      </c>
      <c r="AB101" s="153">
        <v>0</v>
      </c>
      <c r="AC101" s="153">
        <v>0</v>
      </c>
      <c r="AD101" s="153">
        <v>0</v>
      </c>
      <c r="AE101" s="153">
        <v>0</v>
      </c>
      <c r="AF101" s="153">
        <v>0</v>
      </c>
      <c r="AG101" s="153">
        <v>0</v>
      </c>
      <c r="AH101" s="153">
        <v>0</v>
      </c>
      <c r="AI101" s="153" t="s">
        <v>349</v>
      </c>
      <c r="AJ101" s="153">
        <f>ROWS($AI$8:AI101)</f>
        <v>94</v>
      </c>
      <c r="AK101" s="153" t="str">
        <f t="shared" si="5"/>
        <v/>
      </c>
      <c r="AL101" s="153" t="str">
        <f>IFERROR(SMALL($AK$8:$AK$179,ROWS($AK$8:AK101)),"")</f>
        <v/>
      </c>
      <c r="BY101" s="153" t="str">
        <f>IFERROR(INDEX($C$7:$I$177,$N93,COLUMNS($P$7:BX101)),"")</f>
        <v/>
      </c>
      <c r="BZ101" s="153" t="str">
        <f>IFERROR(INDEX($C$7:$I$177,$N93,COLUMNS($P$7:BY101)),"")</f>
        <v/>
      </c>
      <c r="CA101" s="153" t="str">
        <f>IFERROR(INDEX($C$7:$I$177,$N93,COLUMNS($P$7:BZ101)),"")</f>
        <v/>
      </c>
      <c r="CB101" s="153" t="str">
        <f>IFERROR(INDEX($C$7:$I$177,$N93,COLUMNS($P$7:CA101)),"")</f>
        <v/>
      </c>
      <c r="CC101" s="153" t="str">
        <f>IFERROR(INDEX($C$7:$I$177,$N93,COLUMNS($P$7:CB101)),"")</f>
        <v/>
      </c>
      <c r="CD101" s="153" t="str">
        <f>IFERROR(INDEX($C$7:$I$177,$N93,COLUMNS($P$7:CC101)),"")</f>
        <v/>
      </c>
      <c r="CE101" s="153" t="str">
        <f>IFERROR(INDEX($C$7:$I$177,$N93,COLUMNS($P$7:CD101)),"")</f>
        <v/>
      </c>
    </row>
    <row r="102" spans="3:83" hidden="1">
      <c r="C102" s="225" t="s">
        <v>69</v>
      </c>
      <c r="D102" s="113"/>
      <c r="E102" s="113"/>
      <c r="F102" s="113"/>
      <c r="G102" s="113"/>
      <c r="H102" s="113"/>
      <c r="I102" s="114"/>
      <c r="J102" s="114"/>
      <c r="K102" s="114" t="s">
        <v>349</v>
      </c>
      <c r="L102" s="153">
        <f>ROWS($K$8:K102)</f>
        <v>95</v>
      </c>
      <c r="M102" s="153" t="str">
        <f t="shared" si="4"/>
        <v/>
      </c>
      <c r="N102" s="153" t="str">
        <f>IFERROR(SMALL($M$8:$M$179,ROWS($M$8:M102)),"")</f>
        <v/>
      </c>
      <c r="R102" s="153" t="str">
        <f>IFERROR(INDEX($C$8:$I$175,$N95,COLUMNS($Q$8:Q102)),"")</f>
        <v/>
      </c>
      <c r="S102" s="153" t="str">
        <f>IFERROR(INDEX($C$8:$I$175,$N95,COLUMNS($Q$8:R102)),"")</f>
        <v/>
      </c>
      <c r="T102" s="153" t="str">
        <f>IFERROR(INDEX($C$8:$I$175,$N95,COLUMNS($Q$8:S102)),"")</f>
        <v/>
      </c>
      <c r="U102" s="153" t="str">
        <f>IFERROR(INDEX($C$8:$I$175,$N95,COLUMNS($Q$8:T102)),"")</f>
        <v/>
      </c>
      <c r="V102" s="153" t="str">
        <f>IFERROR(INDEX($C$8:$I$175,$N95,COLUMNS($Q$8:U102)),"")</f>
        <v/>
      </c>
      <c r="W102" s="153" t="str">
        <f>IFERROR(INDEX($C$8:$I$175,$N95,COLUMNS($Q$8:V102)),"")</f>
        <v/>
      </c>
      <c r="X102" s="153" t="str">
        <f>IFERROR(INDEX($C$8:$I$175,$N95,COLUMNS($Q$8:W102)),"")</f>
        <v/>
      </c>
      <c r="AA102" s="226" t="s">
        <v>238</v>
      </c>
      <c r="AI102" s="153" t="s">
        <v>349</v>
      </c>
      <c r="AJ102" s="153">
        <f>ROWS($AI$8:AI102)</f>
        <v>95</v>
      </c>
      <c r="AK102" s="153" t="str">
        <f t="shared" si="5"/>
        <v/>
      </c>
      <c r="AL102" s="153" t="str">
        <f>IFERROR(SMALL($AK$8:$AK$179,ROWS($AK$8:AK102)),"")</f>
        <v/>
      </c>
      <c r="BY102" s="153" t="str">
        <f>IFERROR(INDEX($C$7:$I$177,$N94,COLUMNS($P$7:BX102)),"")</f>
        <v/>
      </c>
      <c r="BZ102" s="153" t="str">
        <f>IFERROR(INDEX($C$7:$I$177,$N94,COLUMNS($P$7:BY102)),"")</f>
        <v/>
      </c>
      <c r="CA102" s="153" t="str">
        <f>IFERROR(INDEX($C$7:$I$177,$N94,COLUMNS($P$7:BZ102)),"")</f>
        <v/>
      </c>
      <c r="CB102" s="153" t="str">
        <f>IFERROR(INDEX($C$7:$I$177,$N94,COLUMNS($P$7:CA102)),"")</f>
        <v/>
      </c>
      <c r="CC102" s="153" t="str">
        <f>IFERROR(INDEX($C$7:$I$177,$N94,COLUMNS($P$7:CB102)),"")</f>
        <v/>
      </c>
      <c r="CD102" s="153" t="str">
        <f>IFERROR(INDEX($C$7:$I$177,$N94,COLUMNS($P$7:CC102)),"")</f>
        <v/>
      </c>
      <c r="CE102" s="153" t="str">
        <f>IFERROR(INDEX($C$7:$I$177,$N94,COLUMNS($P$7:CD102)),"")</f>
        <v/>
      </c>
    </row>
    <row r="103" spans="3:83" hidden="1">
      <c r="C103" s="226" t="s">
        <v>242</v>
      </c>
      <c r="D103" s="113"/>
      <c r="E103" s="113"/>
      <c r="F103" s="113"/>
      <c r="G103" s="113"/>
      <c r="H103" s="113"/>
      <c r="I103" s="114"/>
      <c r="J103" s="114"/>
      <c r="K103" s="114" t="s">
        <v>349</v>
      </c>
      <c r="L103" s="153">
        <f>ROWS($K$8:K103)</f>
        <v>96</v>
      </c>
      <c r="M103" s="153" t="str">
        <f t="shared" si="4"/>
        <v/>
      </c>
      <c r="N103" s="153" t="str">
        <f>IFERROR(SMALL($M$8:$M$179,ROWS($M$8:M103)),"")</f>
        <v/>
      </c>
      <c r="R103" s="153" t="str">
        <f>IFERROR(INDEX($C$8:$I$175,$N96,COLUMNS($Q$8:Q103)),"")</f>
        <v/>
      </c>
      <c r="S103" s="153" t="str">
        <f>IFERROR(INDEX($C$8:$I$175,$N96,COLUMNS($Q$8:R103)),"")</f>
        <v/>
      </c>
      <c r="T103" s="153" t="str">
        <f>IFERROR(INDEX($C$8:$I$175,$N96,COLUMNS($Q$8:S103)),"")</f>
        <v/>
      </c>
      <c r="U103" s="153" t="str">
        <f>IFERROR(INDEX($C$8:$I$175,$N96,COLUMNS($Q$8:T103)),"")</f>
        <v/>
      </c>
      <c r="V103" s="153" t="str">
        <f>IFERROR(INDEX($C$8:$I$175,$N96,COLUMNS($Q$8:U103)),"")</f>
        <v/>
      </c>
      <c r="W103" s="153" t="str">
        <f>IFERROR(INDEX($C$8:$I$175,$N96,COLUMNS($Q$8:V103)),"")</f>
        <v/>
      </c>
      <c r="X103" s="153" t="str">
        <f>IFERROR(INDEX($C$8:$I$175,$N96,COLUMNS($Q$8:W103)),"")</f>
        <v/>
      </c>
      <c r="AA103" s="225" t="s">
        <v>239</v>
      </c>
      <c r="AB103" s="153">
        <v>21460</v>
      </c>
      <c r="AC103" s="153">
        <v>20845</v>
      </c>
      <c r="AD103" s="153">
        <v>20595</v>
      </c>
      <c r="AE103" s="153">
        <v>20930</v>
      </c>
      <c r="AF103" s="153">
        <v>20915</v>
      </c>
      <c r="AG103" s="153">
        <v>19745</v>
      </c>
      <c r="AH103" s="153">
        <v>20080</v>
      </c>
      <c r="AI103" s="153" t="s">
        <v>349</v>
      </c>
      <c r="AJ103" s="153">
        <f>ROWS($AI$8:AI103)</f>
        <v>96</v>
      </c>
      <c r="AK103" s="153" t="str">
        <f t="shared" si="5"/>
        <v/>
      </c>
      <c r="AL103" s="153" t="str">
        <f>IFERROR(SMALL($AK$8:$AK$179,ROWS($AK$8:AK103)),"")</f>
        <v/>
      </c>
      <c r="BY103" s="153" t="str">
        <f>IFERROR(INDEX($C$7:$I$177,$N95,COLUMNS($P$7:BX103)),"")</f>
        <v/>
      </c>
      <c r="BZ103" s="153" t="str">
        <f>IFERROR(INDEX($C$7:$I$177,$N95,COLUMNS($P$7:BY103)),"")</f>
        <v/>
      </c>
      <c r="CA103" s="153" t="str">
        <f>IFERROR(INDEX($C$7:$I$177,$N95,COLUMNS($P$7:BZ103)),"")</f>
        <v/>
      </c>
      <c r="CB103" s="153" t="str">
        <f>IFERROR(INDEX($C$7:$I$177,$N95,COLUMNS($P$7:CA103)),"")</f>
        <v/>
      </c>
      <c r="CC103" s="153" t="str">
        <f>IFERROR(INDEX($C$7:$I$177,$N95,COLUMNS($P$7:CB103)),"")</f>
        <v/>
      </c>
      <c r="CD103" s="153" t="str">
        <f>IFERROR(INDEX($C$7:$I$177,$N95,COLUMNS($P$7:CC103)),"")</f>
        <v/>
      </c>
      <c r="CE103" s="153" t="str">
        <f>IFERROR(INDEX($C$7:$I$177,$N95,COLUMNS($P$7:CD103)),"")</f>
        <v/>
      </c>
    </row>
    <row r="104" spans="3:83" hidden="1">
      <c r="C104" s="225" t="s">
        <v>243</v>
      </c>
      <c r="D104" s="113">
        <v>3.6753775556369432E-2</v>
      </c>
      <c r="E104" s="113">
        <v>3.178660374885306E-2</v>
      </c>
      <c r="F104" s="113">
        <v>3.2700184543367691E-2</v>
      </c>
      <c r="G104" s="113">
        <v>3.2575569451655871E-2</v>
      </c>
      <c r="H104" s="113">
        <v>3.2139661856805307E-2</v>
      </c>
      <c r="I104" s="114">
        <v>3.2999184613170897E-2</v>
      </c>
      <c r="J104" s="114">
        <v>3.652153223887699E-2</v>
      </c>
      <c r="K104" s="114" t="s">
        <v>349</v>
      </c>
      <c r="L104" s="153">
        <f>ROWS($K$8:K104)</f>
        <v>97</v>
      </c>
      <c r="M104" s="153" t="str">
        <f t="shared" si="4"/>
        <v/>
      </c>
      <c r="N104" s="153" t="str">
        <f>IFERROR(SMALL($M$8:$M$179,ROWS($M$8:M104)),"")</f>
        <v/>
      </c>
      <c r="R104" s="153" t="str">
        <f>IFERROR(INDEX($C$8:$I$175,$N97,COLUMNS($Q$8:Q104)),"")</f>
        <v/>
      </c>
      <c r="S104" s="153" t="str">
        <f>IFERROR(INDEX($C$8:$I$175,$N97,COLUMNS($Q$8:R104)),"")</f>
        <v/>
      </c>
      <c r="T104" s="153" t="str">
        <f>IFERROR(INDEX($C$8:$I$175,$N97,COLUMNS($Q$8:S104)),"")</f>
        <v/>
      </c>
      <c r="U104" s="153" t="str">
        <f>IFERROR(INDEX($C$8:$I$175,$N97,COLUMNS($Q$8:T104)),"")</f>
        <v/>
      </c>
      <c r="V104" s="153" t="str">
        <f>IFERROR(INDEX($C$8:$I$175,$N97,COLUMNS($Q$8:U104)),"")</f>
        <v/>
      </c>
      <c r="W104" s="153" t="str">
        <f>IFERROR(INDEX($C$8:$I$175,$N97,COLUMNS($Q$8:V104)),"")</f>
        <v/>
      </c>
      <c r="X104" s="153" t="str">
        <f>IFERROR(INDEX($C$8:$I$175,$N97,COLUMNS($Q$8:W104)),"")</f>
        <v/>
      </c>
      <c r="AA104" s="225" t="s">
        <v>240</v>
      </c>
      <c r="AB104" s="153">
        <v>24955</v>
      </c>
      <c r="AC104" s="153">
        <v>24910</v>
      </c>
      <c r="AD104" s="153">
        <v>23815</v>
      </c>
      <c r="AE104" s="153">
        <v>23310</v>
      </c>
      <c r="AF104" s="153">
        <v>22555</v>
      </c>
      <c r="AG104" s="153">
        <v>21740</v>
      </c>
      <c r="AH104" s="153">
        <v>21715</v>
      </c>
      <c r="AI104" s="153" t="s">
        <v>349</v>
      </c>
      <c r="AJ104" s="153">
        <f>ROWS($AI$8:AI104)</f>
        <v>97</v>
      </c>
      <c r="AK104" s="153" t="str">
        <f t="shared" si="5"/>
        <v/>
      </c>
      <c r="AL104" s="153" t="str">
        <f>IFERROR(SMALL($AK$8:$AK$179,ROWS($AK$8:AK104)),"")</f>
        <v/>
      </c>
      <c r="BY104" s="153" t="str">
        <f>IFERROR(INDEX($C$7:$I$177,$N96,COLUMNS($P$7:BX104)),"")</f>
        <v/>
      </c>
      <c r="BZ104" s="153" t="str">
        <f>IFERROR(INDEX($C$7:$I$177,$N96,COLUMNS($P$7:BY104)),"")</f>
        <v/>
      </c>
      <c r="CA104" s="153" t="str">
        <f>IFERROR(INDEX($C$7:$I$177,$N96,COLUMNS($P$7:BZ104)),"")</f>
        <v/>
      </c>
      <c r="CB104" s="153" t="str">
        <f>IFERROR(INDEX($C$7:$I$177,$N96,COLUMNS($P$7:CA104)),"")</f>
        <v/>
      </c>
      <c r="CC104" s="153" t="str">
        <f>IFERROR(INDEX($C$7:$I$177,$N96,COLUMNS($P$7:CB104)),"")</f>
        <v/>
      </c>
      <c r="CD104" s="153" t="str">
        <f>IFERROR(INDEX($C$7:$I$177,$N96,COLUMNS($P$7:CC104)),"")</f>
        <v/>
      </c>
      <c r="CE104" s="153" t="str">
        <f>IFERROR(INDEX($C$7:$I$177,$N96,COLUMNS($P$7:CD104)),"")</f>
        <v/>
      </c>
    </row>
    <row r="105" spans="3:83" hidden="1">
      <c r="C105" s="274" t="s">
        <v>244</v>
      </c>
      <c r="D105" s="113">
        <v>0.63164357886119304</v>
      </c>
      <c r="E105" s="113">
        <v>0.6155677895748678</v>
      </c>
      <c r="F105" s="113">
        <v>0.61038844128370162</v>
      </c>
      <c r="G105" s="113">
        <v>0.60392351626520979</v>
      </c>
      <c r="H105" s="113">
        <v>0.59725631437682092</v>
      </c>
      <c r="I105" s="114">
        <v>0.58679073336850684</v>
      </c>
      <c r="J105" s="114">
        <v>0.58886509635974305</v>
      </c>
      <c r="K105" s="114" t="s">
        <v>349</v>
      </c>
      <c r="L105" s="153">
        <f>ROWS($K$8:K105)</f>
        <v>98</v>
      </c>
      <c r="M105" s="153" t="str">
        <f t="shared" si="4"/>
        <v/>
      </c>
      <c r="N105" s="153" t="str">
        <f>IFERROR(SMALL($M$8:$M$179,ROWS($M$8:M105)),"")</f>
        <v/>
      </c>
      <c r="R105" s="153" t="str">
        <f>IFERROR(INDEX($C$8:$I$175,$N98,COLUMNS($Q$8:Q105)),"")</f>
        <v/>
      </c>
      <c r="S105" s="153" t="str">
        <f>IFERROR(INDEX($C$8:$I$175,$N98,COLUMNS($Q$8:R105)),"")</f>
        <v/>
      </c>
      <c r="T105" s="153" t="str">
        <f>IFERROR(INDEX($C$8:$I$175,$N98,COLUMNS($Q$8:S105)),"")</f>
        <v/>
      </c>
      <c r="U105" s="153" t="str">
        <f>IFERROR(INDEX($C$8:$I$175,$N98,COLUMNS($Q$8:T105)),"")</f>
        <v/>
      </c>
      <c r="V105" s="153" t="str">
        <f>IFERROR(INDEX($C$8:$I$175,$N98,COLUMNS($Q$8:U105)),"")</f>
        <v/>
      </c>
      <c r="W105" s="153" t="str">
        <f>IFERROR(INDEX($C$8:$I$175,$N98,COLUMNS($Q$8:V105)),"")</f>
        <v/>
      </c>
      <c r="X105" s="153" t="str">
        <f>IFERROR(INDEX($C$8:$I$175,$N98,COLUMNS($Q$8:W105)),"")</f>
        <v/>
      </c>
      <c r="AA105" s="225" t="s">
        <v>69</v>
      </c>
      <c r="AB105" s="153">
        <v>0</v>
      </c>
      <c r="AC105" s="153">
        <v>0</v>
      </c>
      <c r="AD105" s="153">
        <v>0</v>
      </c>
      <c r="AE105" s="153">
        <v>0</v>
      </c>
      <c r="AF105" s="153">
        <v>0</v>
      </c>
      <c r="AG105" s="153">
        <v>0</v>
      </c>
      <c r="AH105" s="153">
        <v>0</v>
      </c>
      <c r="AI105" s="153" t="s">
        <v>349</v>
      </c>
      <c r="AJ105" s="153">
        <f>ROWS($AI$8:AI105)</f>
        <v>98</v>
      </c>
      <c r="AK105" s="153" t="str">
        <f t="shared" si="5"/>
        <v/>
      </c>
      <c r="AL105" s="153" t="str">
        <f>IFERROR(SMALL($AK$8:$AK$179,ROWS($AK$8:AK105)),"")</f>
        <v/>
      </c>
      <c r="BY105" s="153" t="str">
        <f>IFERROR(INDEX($C$7:$I$177,$N97,COLUMNS($P$7:BX105)),"")</f>
        <v/>
      </c>
      <c r="BZ105" s="153" t="str">
        <f>IFERROR(INDEX($C$7:$I$177,$N97,COLUMNS($P$7:BY105)),"")</f>
        <v/>
      </c>
      <c r="CA105" s="153" t="str">
        <f>IFERROR(INDEX($C$7:$I$177,$N97,COLUMNS($P$7:BZ105)),"")</f>
        <v/>
      </c>
      <c r="CB105" s="153" t="str">
        <f>IFERROR(INDEX($C$7:$I$177,$N97,COLUMNS($P$7:CA105)),"")</f>
        <v/>
      </c>
      <c r="CC105" s="153" t="str">
        <f>IFERROR(INDEX($C$7:$I$177,$N97,COLUMNS($P$7:CB105)),"")</f>
        <v/>
      </c>
      <c r="CD105" s="153" t="str">
        <f>IFERROR(INDEX($C$7:$I$177,$N97,COLUMNS($P$7:CC105)),"")</f>
        <v/>
      </c>
      <c r="CE105" s="153" t="str">
        <f>IFERROR(INDEX($C$7:$I$177,$N97,COLUMNS($P$7:CD105)),"")</f>
        <v/>
      </c>
    </row>
    <row r="106" spans="3:83" hidden="1">
      <c r="C106" s="274" t="s">
        <v>287</v>
      </c>
      <c r="D106" s="113">
        <v>0.12441562358618609</v>
      </c>
      <c r="E106" s="113">
        <v>0.13011753397125006</v>
      </c>
      <c r="F106" s="113">
        <v>0.12452176261421434</v>
      </c>
      <c r="G106" s="113">
        <v>0.12194956769081428</v>
      </c>
      <c r="H106" s="113">
        <v>0.1170195682595031</v>
      </c>
      <c r="I106" s="114">
        <v>0.11429804786800327</v>
      </c>
      <c r="J106" s="114">
        <v>0.11337140137996669</v>
      </c>
      <c r="K106" s="114" t="s">
        <v>349</v>
      </c>
      <c r="L106" s="153">
        <f>ROWS($K$8:K106)</f>
        <v>99</v>
      </c>
      <c r="M106" s="153" t="str">
        <f t="shared" si="4"/>
        <v/>
      </c>
      <c r="N106" s="153" t="str">
        <f>IFERROR(SMALL($M$8:$M$179,ROWS($M$8:M106)),"")</f>
        <v/>
      </c>
      <c r="R106" s="153" t="str">
        <f>IFERROR(INDEX($C$8:$I$175,$N99,COLUMNS($Q$8:Q106)),"")</f>
        <v/>
      </c>
      <c r="S106" s="153" t="str">
        <f>IFERROR(INDEX($C$8:$I$175,$N99,COLUMNS($Q$8:R106)),"")</f>
        <v/>
      </c>
      <c r="T106" s="153" t="str">
        <f>IFERROR(INDEX($C$8:$I$175,$N99,COLUMNS($Q$8:S106)),"")</f>
        <v/>
      </c>
      <c r="U106" s="153" t="str">
        <f>IFERROR(INDEX($C$8:$I$175,$N99,COLUMNS($Q$8:T106)),"")</f>
        <v/>
      </c>
      <c r="V106" s="153" t="str">
        <f>IFERROR(INDEX($C$8:$I$175,$N99,COLUMNS($Q$8:U106)),"")</f>
        <v/>
      </c>
      <c r="W106" s="153" t="str">
        <f>IFERROR(INDEX($C$8:$I$175,$N99,COLUMNS($Q$8:V106)),"")</f>
        <v/>
      </c>
      <c r="X106" s="153" t="str">
        <f>IFERROR(INDEX($C$8:$I$175,$N99,COLUMNS($Q$8:W106)),"")</f>
        <v/>
      </c>
      <c r="AA106" s="226" t="s">
        <v>242</v>
      </c>
      <c r="AI106" s="153" t="s">
        <v>349</v>
      </c>
      <c r="AJ106" s="153">
        <f>ROWS($AI$8:AI106)</f>
        <v>99</v>
      </c>
      <c r="AK106" s="153" t="str">
        <f t="shared" si="5"/>
        <v/>
      </c>
      <c r="AL106" s="153" t="str">
        <f>IFERROR(SMALL($AK$8:$AK$179,ROWS($AK$8:AK106)),"")</f>
        <v/>
      </c>
      <c r="BY106" s="153" t="str">
        <f>IFERROR(INDEX($C$7:$I$177,$N98,COLUMNS($P$7:BX106)),"")</f>
        <v/>
      </c>
      <c r="BZ106" s="153" t="str">
        <f>IFERROR(INDEX($C$7:$I$177,$N98,COLUMNS($P$7:BY106)),"")</f>
        <v/>
      </c>
      <c r="CA106" s="153" t="str">
        <f>IFERROR(INDEX($C$7:$I$177,$N98,COLUMNS($P$7:BZ106)),"")</f>
        <v/>
      </c>
      <c r="CB106" s="153" t="str">
        <f>IFERROR(INDEX($C$7:$I$177,$N98,COLUMNS($P$7:CA106)),"")</f>
        <v/>
      </c>
      <c r="CC106" s="153" t="str">
        <f>IFERROR(INDEX($C$7:$I$177,$N98,COLUMNS($P$7:CB106)),"")</f>
        <v/>
      </c>
      <c r="CD106" s="153" t="str">
        <f>IFERROR(INDEX($C$7:$I$177,$N98,COLUMNS($P$7:CC106)),"")</f>
        <v/>
      </c>
      <c r="CE106" s="153" t="str">
        <f>IFERROR(INDEX($C$7:$I$177,$N98,COLUMNS($P$7:CD106)),"")</f>
        <v/>
      </c>
    </row>
    <row r="107" spans="3:83" hidden="1">
      <c r="C107" s="274" t="s">
        <v>288</v>
      </c>
      <c r="D107" s="113">
        <v>8.4731887024150632E-2</v>
      </c>
      <c r="E107" s="113">
        <v>8.908987634901909E-2</v>
      </c>
      <c r="F107" s="113">
        <v>9.1979115092046634E-2</v>
      </c>
      <c r="G107" s="113">
        <v>8.9644896945617086E-2</v>
      </c>
      <c r="H107" s="113">
        <v>9.3597302195407309E-2</v>
      </c>
      <c r="I107" s="114">
        <v>9.4680800038371149E-2</v>
      </c>
      <c r="J107" s="114">
        <v>8.9459909588389244E-2</v>
      </c>
      <c r="K107" s="114" t="s">
        <v>349</v>
      </c>
      <c r="L107" s="153">
        <f>ROWS($K$8:K107)</f>
        <v>100</v>
      </c>
      <c r="M107" s="153" t="str">
        <f t="shared" si="4"/>
        <v/>
      </c>
      <c r="N107" s="153" t="str">
        <f>IFERROR(SMALL($M$8:$M$179,ROWS($M$8:M107)),"")</f>
        <v/>
      </c>
      <c r="R107" s="153" t="str">
        <f>IFERROR(INDEX($C$8:$I$175,$N100,COLUMNS($Q$8:Q107)),"")</f>
        <v/>
      </c>
      <c r="S107" s="153" t="str">
        <f>IFERROR(INDEX($C$8:$I$175,$N100,COLUMNS($Q$8:R107)),"")</f>
        <v/>
      </c>
      <c r="T107" s="153" t="str">
        <f>IFERROR(INDEX($C$8:$I$175,$N100,COLUMNS($Q$8:S107)),"")</f>
        <v/>
      </c>
      <c r="U107" s="153" t="str">
        <f>IFERROR(INDEX($C$8:$I$175,$N100,COLUMNS($Q$8:T107)),"")</f>
        <v/>
      </c>
      <c r="V107" s="153" t="str">
        <f>IFERROR(INDEX($C$8:$I$175,$N100,COLUMNS($Q$8:U107)),"")</f>
        <v/>
      </c>
      <c r="W107" s="153" t="str">
        <f>IFERROR(INDEX($C$8:$I$175,$N100,COLUMNS($Q$8:V107)),"")</f>
        <v/>
      </c>
      <c r="X107" s="153" t="str">
        <f>IFERROR(INDEX($C$8:$I$175,$N100,COLUMNS($Q$8:W107)),"")</f>
        <v/>
      </c>
      <c r="AA107" s="225" t="s">
        <v>243</v>
      </c>
      <c r="AB107" s="153">
        <v>1705</v>
      </c>
      <c r="AC107" s="153">
        <v>1455</v>
      </c>
      <c r="AD107" s="153">
        <v>1455</v>
      </c>
      <c r="AE107" s="153">
        <v>1445</v>
      </c>
      <c r="AF107" s="153">
        <v>1400</v>
      </c>
      <c r="AG107" s="153">
        <v>1375</v>
      </c>
      <c r="AH107" s="153">
        <v>1535</v>
      </c>
      <c r="AI107" s="153" t="s">
        <v>349</v>
      </c>
      <c r="AJ107" s="153">
        <f>ROWS($AI$8:AI107)</f>
        <v>100</v>
      </c>
      <c r="AK107" s="153" t="str">
        <f t="shared" si="5"/>
        <v/>
      </c>
      <c r="AL107" s="153" t="str">
        <f>IFERROR(SMALL($AK$8:$AK$179,ROWS($AK$8:AK107)),"")</f>
        <v/>
      </c>
      <c r="BY107" s="153" t="str">
        <f>IFERROR(INDEX($C$7:$I$177,$N99,COLUMNS($P$7:BX107)),"")</f>
        <v/>
      </c>
      <c r="BZ107" s="153" t="str">
        <f>IFERROR(INDEX($C$7:$I$177,$N99,COLUMNS($P$7:BY107)),"")</f>
        <v/>
      </c>
      <c r="CA107" s="153" t="str">
        <f>IFERROR(INDEX($C$7:$I$177,$N99,COLUMNS($P$7:BZ107)),"")</f>
        <v/>
      </c>
      <c r="CB107" s="153" t="str">
        <f>IFERROR(INDEX($C$7:$I$177,$N99,COLUMNS($P$7:CA107)),"")</f>
        <v/>
      </c>
      <c r="CC107" s="153" t="str">
        <f>IFERROR(INDEX($C$7:$I$177,$N99,COLUMNS($P$7:CB107)),"")</f>
        <v/>
      </c>
      <c r="CD107" s="153" t="str">
        <f>IFERROR(INDEX($C$7:$I$177,$N99,COLUMNS($P$7:CC107)),"")</f>
        <v/>
      </c>
      <c r="CE107" s="153" t="str">
        <f>IFERROR(INDEX($C$7:$I$177,$N99,COLUMNS($P$7:CD107)),"")</f>
        <v/>
      </c>
    </row>
    <row r="108" spans="3:83" hidden="1">
      <c r="C108" s="274" t="s">
        <v>289</v>
      </c>
      <c r="D108" s="113">
        <v>0.12245513497210074</v>
      </c>
      <c r="E108" s="113">
        <v>0.13343819635600995</v>
      </c>
      <c r="F108" s="113">
        <v>0.14041049646666967</v>
      </c>
      <c r="G108" s="113">
        <v>0.15190644964670294</v>
      </c>
      <c r="H108" s="113">
        <v>0.15998715331146338</v>
      </c>
      <c r="I108" s="114">
        <v>0.17123123411194782</v>
      </c>
      <c r="J108" s="114">
        <v>0.17178206043302402</v>
      </c>
      <c r="K108" s="114" t="s">
        <v>349</v>
      </c>
      <c r="L108" s="153">
        <f>ROWS($K$8:K108)</f>
        <v>101</v>
      </c>
      <c r="M108" s="153" t="str">
        <f t="shared" si="4"/>
        <v/>
      </c>
      <c r="N108" s="153" t="str">
        <f>IFERROR(SMALL($M$8:$M$179,ROWS($M$8:M108)),"")</f>
        <v/>
      </c>
      <c r="R108" s="153" t="str">
        <f>IFERROR(INDEX($C$8:$I$175,$N101,COLUMNS($Q$8:Q108)),"")</f>
        <v/>
      </c>
      <c r="S108" s="153" t="str">
        <f>IFERROR(INDEX($C$8:$I$175,$N101,COLUMNS($Q$8:R108)),"")</f>
        <v/>
      </c>
      <c r="T108" s="153" t="str">
        <f>IFERROR(INDEX($C$8:$I$175,$N101,COLUMNS($Q$8:S108)),"")</f>
        <v/>
      </c>
      <c r="U108" s="153" t="str">
        <f>IFERROR(INDEX($C$8:$I$175,$N101,COLUMNS($Q$8:T108)),"")</f>
        <v/>
      </c>
      <c r="V108" s="153" t="str">
        <f>IFERROR(INDEX($C$8:$I$175,$N101,COLUMNS($Q$8:U108)),"")</f>
        <v/>
      </c>
      <c r="W108" s="153" t="str">
        <f>IFERROR(INDEX($C$8:$I$175,$N101,COLUMNS($Q$8:V108)),"")</f>
        <v/>
      </c>
      <c r="X108" s="153" t="str">
        <f>IFERROR(INDEX($C$8:$I$175,$N101,COLUMNS($Q$8:W108)),"")</f>
        <v/>
      </c>
      <c r="AA108" s="274" t="s">
        <v>244</v>
      </c>
      <c r="AB108" s="153">
        <v>29320</v>
      </c>
      <c r="AC108" s="153">
        <v>28175</v>
      </c>
      <c r="AD108" s="153">
        <v>27120</v>
      </c>
      <c r="AE108" s="153">
        <v>26750</v>
      </c>
      <c r="AF108" s="153">
        <v>26035</v>
      </c>
      <c r="AG108" s="153">
        <v>24470</v>
      </c>
      <c r="AH108" s="153">
        <v>24750</v>
      </c>
      <c r="AI108" s="153" t="s">
        <v>349</v>
      </c>
      <c r="AJ108" s="153">
        <f>ROWS($AI$8:AI108)</f>
        <v>101</v>
      </c>
      <c r="AK108" s="153" t="str">
        <f t="shared" si="5"/>
        <v/>
      </c>
      <c r="AL108" s="153" t="str">
        <f>IFERROR(SMALL($AK$8:$AK$179,ROWS($AK$8:AK108)),"")</f>
        <v/>
      </c>
      <c r="BY108" s="153" t="str">
        <f>IFERROR(INDEX($C$7:$I$177,$N100,COLUMNS($P$7:BX108)),"")</f>
        <v/>
      </c>
      <c r="BZ108" s="153" t="str">
        <f>IFERROR(INDEX($C$7:$I$177,$N100,COLUMNS($P$7:BY108)),"")</f>
        <v/>
      </c>
      <c r="CA108" s="153" t="str">
        <f>IFERROR(INDEX($C$7:$I$177,$N100,COLUMNS($P$7:BZ108)),"")</f>
        <v/>
      </c>
      <c r="CB108" s="153" t="str">
        <f>IFERROR(INDEX($C$7:$I$177,$N100,COLUMNS($P$7:CA108)),"")</f>
        <v/>
      </c>
      <c r="CC108" s="153" t="str">
        <f>IFERROR(INDEX($C$7:$I$177,$N100,COLUMNS($P$7:CB108)),"")</f>
        <v/>
      </c>
      <c r="CD108" s="153" t="str">
        <f>IFERROR(INDEX($C$7:$I$177,$N100,COLUMNS($P$7:CC108)),"")</f>
        <v/>
      </c>
      <c r="CE108" s="153" t="str">
        <f>IFERROR(INDEX($C$7:$I$177,$N100,COLUMNS($P$7:CD108)),"")</f>
        <v/>
      </c>
    </row>
    <row r="109" spans="3:83" hidden="1">
      <c r="C109" s="274" t="s">
        <v>248</v>
      </c>
      <c r="D109" s="113">
        <v>0</v>
      </c>
      <c r="E109" s="113">
        <v>0</v>
      </c>
      <c r="F109" s="113">
        <v>0</v>
      </c>
      <c r="G109" s="113">
        <v>0</v>
      </c>
      <c r="H109" s="113">
        <v>0</v>
      </c>
      <c r="I109" s="114">
        <v>0</v>
      </c>
      <c r="J109" s="114">
        <v>0</v>
      </c>
      <c r="K109" s="114" t="s">
        <v>349</v>
      </c>
      <c r="L109" s="153">
        <f>ROWS($K$8:K109)</f>
        <v>102</v>
      </c>
      <c r="M109" s="153" t="str">
        <f t="shared" si="4"/>
        <v/>
      </c>
      <c r="N109" s="153" t="str">
        <f>IFERROR(SMALL($M$8:$M$179,ROWS($M$8:M109)),"")</f>
        <v/>
      </c>
      <c r="R109" s="153" t="str">
        <f>IFERROR(INDEX($C$8:$I$175,$N102,COLUMNS($Q$8:Q109)),"")</f>
        <v/>
      </c>
      <c r="S109" s="153" t="str">
        <f>IFERROR(INDEX($C$8:$I$175,$N102,COLUMNS($Q$8:R109)),"")</f>
        <v/>
      </c>
      <c r="T109" s="153" t="str">
        <f>IFERROR(INDEX($C$8:$I$175,$N102,COLUMNS($Q$8:S109)),"")</f>
        <v/>
      </c>
      <c r="U109" s="153" t="str">
        <f>IFERROR(INDEX($C$8:$I$175,$N102,COLUMNS($Q$8:T109)),"")</f>
        <v/>
      </c>
      <c r="V109" s="153" t="str">
        <f>IFERROR(INDEX($C$8:$I$175,$N102,COLUMNS($Q$8:U109)),"")</f>
        <v/>
      </c>
      <c r="W109" s="153" t="str">
        <f>IFERROR(INDEX($C$8:$I$175,$N102,COLUMNS($Q$8:V109)),"")</f>
        <v/>
      </c>
      <c r="X109" s="153" t="str">
        <f>IFERROR(INDEX($C$8:$I$175,$N102,COLUMNS($Q$8:W109)),"")</f>
        <v/>
      </c>
      <c r="AA109" s="274" t="s">
        <v>287</v>
      </c>
      <c r="AB109" s="153">
        <v>5775</v>
      </c>
      <c r="AC109" s="153">
        <v>5955</v>
      </c>
      <c r="AD109" s="153">
        <v>5535</v>
      </c>
      <c r="AE109" s="153">
        <v>5400</v>
      </c>
      <c r="AF109" s="153">
        <v>5100</v>
      </c>
      <c r="AG109" s="153">
        <v>4765</v>
      </c>
      <c r="AH109" s="153">
        <v>4765</v>
      </c>
      <c r="AI109" s="153" t="s">
        <v>349</v>
      </c>
      <c r="AJ109" s="153">
        <f>ROWS($AI$8:AI109)</f>
        <v>102</v>
      </c>
      <c r="AK109" s="153" t="str">
        <f t="shared" si="5"/>
        <v/>
      </c>
      <c r="AL109" s="153" t="str">
        <f>IFERROR(SMALL($AK$8:$AK$179,ROWS($AK$8:AK109)),"")</f>
        <v/>
      </c>
      <c r="BY109" s="153" t="str">
        <f>IFERROR(INDEX($C$7:$I$177,$N101,COLUMNS($P$7:BX109)),"")</f>
        <v/>
      </c>
      <c r="BZ109" s="153" t="str">
        <f>IFERROR(INDEX($C$7:$I$177,$N101,COLUMNS($P$7:BY109)),"")</f>
        <v/>
      </c>
      <c r="CA109" s="153" t="str">
        <f>IFERROR(INDEX($C$7:$I$177,$N101,COLUMNS($P$7:BZ109)),"")</f>
        <v/>
      </c>
      <c r="CB109" s="153" t="str">
        <f>IFERROR(INDEX($C$7:$I$177,$N101,COLUMNS($P$7:CA109)),"")</f>
        <v/>
      </c>
      <c r="CC109" s="153" t="str">
        <f>IFERROR(INDEX($C$7:$I$177,$N101,COLUMNS($P$7:CB109)),"")</f>
        <v/>
      </c>
      <c r="CD109" s="153" t="str">
        <f>IFERROR(INDEX($C$7:$I$177,$N101,COLUMNS($P$7:CC109)),"")</f>
        <v/>
      </c>
      <c r="CE109" s="153" t="str">
        <f>IFERROR(INDEX($C$7:$I$177,$N101,COLUMNS($P$7:CD109)),"")</f>
        <v/>
      </c>
    </row>
    <row r="110" spans="3:83" hidden="1">
      <c r="C110" s="226" t="s">
        <v>249</v>
      </c>
      <c r="D110" s="113"/>
      <c r="E110" s="113"/>
      <c r="F110" s="113"/>
      <c r="G110" s="113"/>
      <c r="H110" s="113"/>
      <c r="I110" s="114"/>
      <c r="J110" s="114"/>
      <c r="K110" s="114" t="s">
        <v>349</v>
      </c>
      <c r="L110" s="153">
        <f>ROWS($K$8:K110)</f>
        <v>103</v>
      </c>
      <c r="M110" s="153" t="str">
        <f t="shared" si="4"/>
        <v/>
      </c>
      <c r="N110" s="153" t="str">
        <f>IFERROR(SMALL($M$8:$M$179,ROWS($M$8:M110)),"")</f>
        <v/>
      </c>
      <c r="R110" s="153" t="str">
        <f>IFERROR(INDEX($C$8:$I$175,$N103,COLUMNS($Q$8:Q110)),"")</f>
        <v/>
      </c>
      <c r="S110" s="153" t="str">
        <f>IFERROR(INDEX($C$8:$I$175,$N103,COLUMNS($Q$8:R110)),"")</f>
        <v/>
      </c>
      <c r="T110" s="153" t="str">
        <f>IFERROR(INDEX($C$8:$I$175,$N103,COLUMNS($Q$8:S110)),"")</f>
        <v/>
      </c>
      <c r="U110" s="153" t="str">
        <f>IFERROR(INDEX($C$8:$I$175,$N103,COLUMNS($Q$8:T110)),"")</f>
        <v/>
      </c>
      <c r="V110" s="153" t="str">
        <f>IFERROR(INDEX($C$8:$I$175,$N103,COLUMNS($Q$8:U110)),"")</f>
        <v/>
      </c>
      <c r="W110" s="153" t="str">
        <f>IFERROR(INDEX($C$8:$I$175,$N103,COLUMNS($Q$8:V110)),"")</f>
        <v/>
      </c>
      <c r="X110" s="153" t="str">
        <f>IFERROR(INDEX($C$8:$I$175,$N103,COLUMNS($Q$8:W110)),"")</f>
        <v/>
      </c>
      <c r="AA110" s="274" t="s">
        <v>288</v>
      </c>
      <c r="AB110" s="153">
        <v>3935</v>
      </c>
      <c r="AC110" s="153">
        <v>4080</v>
      </c>
      <c r="AD110" s="153">
        <v>4085</v>
      </c>
      <c r="AE110" s="153">
        <v>3970</v>
      </c>
      <c r="AF110" s="153">
        <v>4080</v>
      </c>
      <c r="AG110" s="153">
        <v>3950</v>
      </c>
      <c r="AH110" s="153">
        <v>3760</v>
      </c>
      <c r="AI110" s="153" t="s">
        <v>349</v>
      </c>
      <c r="AJ110" s="153">
        <f>ROWS($AI$8:AI110)</f>
        <v>103</v>
      </c>
      <c r="AK110" s="153" t="str">
        <f t="shared" si="5"/>
        <v/>
      </c>
      <c r="AL110" s="153" t="str">
        <f>IFERROR(SMALL($AK$8:$AK$179,ROWS($AK$8:AK110)),"")</f>
        <v/>
      </c>
      <c r="BY110" s="153" t="str">
        <f>IFERROR(INDEX($C$7:$I$177,$N102,COLUMNS($P$7:BX110)),"")</f>
        <v/>
      </c>
      <c r="BZ110" s="153" t="str">
        <f>IFERROR(INDEX($C$7:$I$177,$N102,COLUMNS($P$7:BY110)),"")</f>
        <v/>
      </c>
      <c r="CA110" s="153" t="str">
        <f>IFERROR(INDEX($C$7:$I$177,$N102,COLUMNS($P$7:BZ110)),"")</f>
        <v/>
      </c>
      <c r="CB110" s="153" t="str">
        <f>IFERROR(INDEX($C$7:$I$177,$N102,COLUMNS($P$7:CA110)),"")</f>
        <v/>
      </c>
      <c r="CC110" s="153" t="str">
        <f>IFERROR(INDEX($C$7:$I$177,$N102,COLUMNS($P$7:CB110)),"")</f>
        <v/>
      </c>
      <c r="CD110" s="153" t="str">
        <f>IFERROR(INDEX($C$7:$I$177,$N102,COLUMNS($P$7:CC110)),"")</f>
        <v/>
      </c>
      <c r="CE110" s="153" t="str">
        <f>IFERROR(INDEX($C$7:$I$177,$N102,COLUMNS($P$7:CD110)),"")</f>
        <v/>
      </c>
    </row>
    <row r="111" spans="3:83" hidden="1">
      <c r="C111" s="225" t="s">
        <v>319</v>
      </c>
      <c r="D111" s="113">
        <v>1.4240472240773855E-2</v>
      </c>
      <c r="E111" s="113"/>
      <c r="F111" s="113">
        <v>1.2400414097312868E-2</v>
      </c>
      <c r="G111" s="113">
        <v>1.0926247827166625E-2</v>
      </c>
      <c r="H111" s="113">
        <v>1.0346172375031543E-2</v>
      </c>
      <c r="I111" s="114">
        <v>1.1679217228644059E-2</v>
      </c>
      <c r="J111" s="114">
        <v>1.0706638115631691E-2</v>
      </c>
      <c r="K111" s="114" t="s">
        <v>349</v>
      </c>
      <c r="L111" s="153">
        <f>ROWS($K$8:K111)</f>
        <v>104</v>
      </c>
      <c r="M111" s="153" t="str">
        <f t="shared" si="4"/>
        <v/>
      </c>
      <c r="N111" s="153" t="str">
        <f>IFERROR(SMALL($M$8:$M$179,ROWS($M$8:M111)),"")</f>
        <v/>
      </c>
      <c r="R111" s="153" t="str">
        <f>IFERROR(INDEX($C$8:$I$175,$N104,COLUMNS($Q$8:Q111)),"")</f>
        <v/>
      </c>
      <c r="S111" s="153" t="str">
        <f>IFERROR(INDEX($C$8:$I$175,$N104,COLUMNS($Q$8:R111)),"")</f>
        <v/>
      </c>
      <c r="T111" s="153" t="str">
        <f>IFERROR(INDEX($C$8:$I$175,$N104,COLUMNS($Q$8:S111)),"")</f>
        <v/>
      </c>
      <c r="U111" s="153" t="str">
        <f>IFERROR(INDEX($C$8:$I$175,$N104,COLUMNS($Q$8:T111)),"")</f>
        <v/>
      </c>
      <c r="V111" s="153" t="str">
        <f>IFERROR(INDEX($C$8:$I$175,$N104,COLUMNS($Q$8:U111)),"")</f>
        <v/>
      </c>
      <c r="W111" s="153" t="str">
        <f>IFERROR(INDEX($C$8:$I$175,$N104,COLUMNS($Q$8:V111)),"")</f>
        <v/>
      </c>
      <c r="X111" s="153" t="str">
        <f>IFERROR(INDEX($C$8:$I$175,$N104,COLUMNS($Q$8:W111)),"")</f>
        <v/>
      </c>
      <c r="AA111" s="274" t="s">
        <v>289</v>
      </c>
      <c r="AB111" s="153">
        <v>5685</v>
      </c>
      <c r="AC111" s="153">
        <v>6110</v>
      </c>
      <c r="AD111" s="153">
        <v>6240</v>
      </c>
      <c r="AE111" s="153">
        <v>6730</v>
      </c>
      <c r="AF111" s="153">
        <v>6975</v>
      </c>
      <c r="AG111" s="153">
        <v>7140</v>
      </c>
      <c r="AH111" s="153">
        <v>7220</v>
      </c>
      <c r="AI111" s="153" t="s">
        <v>349</v>
      </c>
      <c r="AJ111" s="153">
        <f>ROWS($AI$8:AI111)</f>
        <v>104</v>
      </c>
      <c r="AK111" s="153" t="str">
        <f t="shared" si="5"/>
        <v/>
      </c>
      <c r="AL111" s="153" t="str">
        <f>IFERROR(SMALL($AK$8:$AK$179,ROWS($AK$8:AK111)),"")</f>
        <v/>
      </c>
      <c r="BY111" s="153" t="str">
        <f>IFERROR(INDEX($C$7:$I$177,$N103,COLUMNS($P$7:BX111)),"")</f>
        <v/>
      </c>
      <c r="BZ111" s="153" t="str">
        <f>IFERROR(INDEX($C$7:$I$177,$N103,COLUMNS($P$7:BY111)),"")</f>
        <v/>
      </c>
      <c r="CA111" s="153" t="str">
        <f>IFERROR(INDEX($C$7:$I$177,$N103,COLUMNS($P$7:BZ111)),"")</f>
        <v/>
      </c>
      <c r="CB111" s="153" t="str">
        <f>IFERROR(INDEX($C$7:$I$177,$N103,COLUMNS($P$7:CA111)),"")</f>
        <v/>
      </c>
      <c r="CC111" s="153" t="str">
        <f>IFERROR(INDEX($C$7:$I$177,$N103,COLUMNS($P$7:CB111)),"")</f>
        <v/>
      </c>
      <c r="CD111" s="153" t="str">
        <f>IFERROR(INDEX($C$7:$I$177,$N103,COLUMNS($P$7:CC111)),"")</f>
        <v/>
      </c>
      <c r="CE111" s="153" t="str">
        <f>IFERROR(INDEX($C$7:$I$177,$N103,COLUMNS($P$7:CD111)),"")</f>
        <v/>
      </c>
    </row>
    <row r="112" spans="3:83" hidden="1">
      <c r="C112" s="225" t="s">
        <v>320</v>
      </c>
      <c r="D112" s="113">
        <v>2.3181162074240043E-2</v>
      </c>
      <c r="E112" s="113"/>
      <c r="F112" s="113">
        <v>3.1124814331367871E-2</v>
      </c>
      <c r="G112" s="113">
        <v>3.4223536582612818E-2</v>
      </c>
      <c r="H112" s="113">
        <v>3.9365924158656605E-2</v>
      </c>
      <c r="I112" s="114">
        <v>4.8395606503909061E-2</v>
      </c>
      <c r="J112" s="114">
        <v>4.7347133000237927E-2</v>
      </c>
      <c r="K112" s="114" t="s">
        <v>349</v>
      </c>
      <c r="L112" s="153">
        <f>ROWS($K$8:K112)</f>
        <v>105</v>
      </c>
      <c r="M112" s="153" t="str">
        <f t="shared" si="4"/>
        <v/>
      </c>
      <c r="N112" s="153" t="str">
        <f>IFERROR(SMALL($M$8:$M$179,ROWS($M$8:M112)),"")</f>
        <v/>
      </c>
      <c r="R112" s="153" t="str">
        <f>IFERROR(INDEX($C$8:$I$175,$N105,COLUMNS($Q$8:Q112)),"")</f>
        <v/>
      </c>
      <c r="S112" s="153" t="str">
        <f>IFERROR(INDEX($C$8:$I$175,$N105,COLUMNS($Q$8:R112)),"")</f>
        <v/>
      </c>
      <c r="T112" s="153" t="str">
        <f>IFERROR(INDEX($C$8:$I$175,$N105,COLUMNS($Q$8:S112)),"")</f>
        <v/>
      </c>
      <c r="U112" s="153" t="str">
        <f>IFERROR(INDEX($C$8:$I$175,$N105,COLUMNS($Q$8:T112)),"")</f>
        <v/>
      </c>
      <c r="V112" s="153" t="str">
        <f>IFERROR(INDEX($C$8:$I$175,$N105,COLUMNS($Q$8:U112)),"")</f>
        <v/>
      </c>
      <c r="W112" s="153" t="str">
        <f>IFERROR(INDEX($C$8:$I$175,$N105,COLUMNS($Q$8:V112)),"")</f>
        <v/>
      </c>
      <c r="X112" s="153" t="str">
        <f>IFERROR(INDEX($C$8:$I$175,$N105,COLUMNS($Q$8:W112)),"")</f>
        <v/>
      </c>
      <c r="AA112" s="274" t="s">
        <v>248</v>
      </c>
      <c r="AB112" s="153">
        <v>0</v>
      </c>
      <c r="AC112" s="153">
        <v>0</v>
      </c>
      <c r="AD112" s="153">
        <v>0</v>
      </c>
      <c r="AE112" s="153">
        <v>0</v>
      </c>
      <c r="AF112" s="153">
        <v>0</v>
      </c>
      <c r="AG112" s="153">
        <v>0</v>
      </c>
      <c r="AH112" s="153">
        <v>0</v>
      </c>
      <c r="AI112" s="153" t="s">
        <v>349</v>
      </c>
      <c r="AJ112" s="153">
        <f>ROWS($AI$8:AI112)</f>
        <v>105</v>
      </c>
      <c r="AK112" s="153" t="str">
        <f t="shared" si="5"/>
        <v/>
      </c>
      <c r="AL112" s="153" t="str">
        <f>IFERROR(SMALL($AK$8:$AK$179,ROWS($AK$8:AK112)),"")</f>
        <v/>
      </c>
      <c r="BY112" s="153" t="str">
        <f>IFERROR(INDEX($C$7:$I$177,$N104,COLUMNS($P$7:BX112)),"")</f>
        <v/>
      </c>
      <c r="BZ112" s="153" t="str">
        <f>IFERROR(INDEX($C$7:$I$177,$N104,COLUMNS($P$7:BY112)),"")</f>
        <v/>
      </c>
      <c r="CA112" s="153" t="str">
        <f>IFERROR(INDEX($C$7:$I$177,$N104,COLUMNS($P$7:BZ112)),"")</f>
        <v/>
      </c>
      <c r="CB112" s="153" t="str">
        <f>IFERROR(INDEX($C$7:$I$177,$N104,COLUMNS($P$7:CA112)),"")</f>
        <v/>
      </c>
      <c r="CC112" s="153" t="str">
        <f>IFERROR(INDEX($C$7:$I$177,$N104,COLUMNS($P$7:CB112)),"")</f>
        <v/>
      </c>
      <c r="CD112" s="153" t="str">
        <f>IFERROR(INDEX($C$7:$I$177,$N104,COLUMNS($P$7:CC112)),"")</f>
        <v/>
      </c>
      <c r="CE112" s="153" t="str">
        <f>IFERROR(INDEX($C$7:$I$177,$N104,COLUMNS($P$7:CD112)),"")</f>
        <v/>
      </c>
    </row>
    <row r="113" spans="3:83" hidden="1">
      <c r="C113" s="225" t="s">
        <v>321</v>
      </c>
      <c r="D113" s="113">
        <v>3.3177499622982958E-3</v>
      </c>
      <c r="E113" s="113"/>
      <c r="F113" s="113">
        <v>4.230994283656659E-3</v>
      </c>
      <c r="G113" s="113">
        <v>4.1086303812899296E-3</v>
      </c>
      <c r="H113" s="113">
        <v>4.3586978963547525E-3</v>
      </c>
      <c r="I113" s="114">
        <v>1.0120389467120725E-2</v>
      </c>
      <c r="J113" s="114">
        <v>1.1301451344277897E-2</v>
      </c>
      <c r="K113" s="114" t="s">
        <v>349</v>
      </c>
      <c r="L113" s="153">
        <f>ROWS($K$8:K113)</f>
        <v>106</v>
      </c>
      <c r="M113" s="153" t="str">
        <f t="shared" si="4"/>
        <v/>
      </c>
      <c r="N113" s="153" t="str">
        <f>IFERROR(SMALL($M$8:$M$179,ROWS($M$8:M113)),"")</f>
        <v/>
      </c>
      <c r="R113" s="153" t="str">
        <f>IFERROR(INDEX($C$8:$I$175,$N106,COLUMNS($Q$8:Q113)),"")</f>
        <v/>
      </c>
      <c r="S113" s="153" t="str">
        <f>IFERROR(INDEX($C$8:$I$175,$N106,COLUMNS($Q$8:R113)),"")</f>
        <v/>
      </c>
      <c r="T113" s="153" t="str">
        <f>IFERROR(INDEX($C$8:$I$175,$N106,COLUMNS($Q$8:S113)),"")</f>
        <v/>
      </c>
      <c r="U113" s="153" t="str">
        <f>IFERROR(INDEX($C$8:$I$175,$N106,COLUMNS($Q$8:T113)),"")</f>
        <v/>
      </c>
      <c r="V113" s="153" t="str">
        <f>IFERROR(INDEX($C$8:$I$175,$N106,COLUMNS($Q$8:U113)),"")</f>
        <v/>
      </c>
      <c r="W113" s="153" t="str">
        <f>IFERROR(INDEX($C$8:$I$175,$N106,COLUMNS($Q$8:V113)),"")</f>
        <v/>
      </c>
      <c r="X113" s="153" t="str">
        <f>IFERROR(INDEX($C$8:$I$175,$N106,COLUMNS($Q$8:W113)),"")</f>
        <v/>
      </c>
      <c r="AA113" s="226" t="s">
        <v>249</v>
      </c>
      <c r="AI113" s="153" t="s">
        <v>349</v>
      </c>
      <c r="AJ113" s="153">
        <f>ROWS($AI$8:AI113)</f>
        <v>106</v>
      </c>
      <c r="AK113" s="153" t="str">
        <f t="shared" si="5"/>
        <v/>
      </c>
      <c r="AL113" s="153" t="str">
        <f>IFERROR(SMALL($AK$8:$AK$179,ROWS($AK$8:AK113)),"")</f>
        <v/>
      </c>
      <c r="BY113" s="153" t="str">
        <f>IFERROR(INDEX($C$7:$I$177,$N105,COLUMNS($P$7:BX113)),"")</f>
        <v/>
      </c>
      <c r="BZ113" s="153" t="str">
        <f>IFERROR(INDEX($C$7:$I$177,$N105,COLUMNS($P$7:BY113)),"")</f>
        <v/>
      </c>
      <c r="CA113" s="153" t="str">
        <f>IFERROR(INDEX($C$7:$I$177,$N105,COLUMNS($P$7:BZ113)),"")</f>
        <v/>
      </c>
      <c r="CB113" s="153" t="str">
        <f>IFERROR(INDEX($C$7:$I$177,$N105,COLUMNS($P$7:CA113)),"")</f>
        <v/>
      </c>
      <c r="CC113" s="153" t="str">
        <f>IFERROR(INDEX($C$7:$I$177,$N105,COLUMNS($P$7:CB113)),"")</f>
        <v/>
      </c>
      <c r="CD113" s="153" t="str">
        <f>IFERROR(INDEX($C$7:$I$177,$N105,COLUMNS($P$7:CC113)),"")</f>
        <v/>
      </c>
      <c r="CE113" s="153" t="str">
        <f>IFERROR(INDEX($C$7:$I$177,$N105,COLUMNS($P$7:CD113)),"")</f>
        <v/>
      </c>
    </row>
    <row r="114" spans="3:83" hidden="1">
      <c r="C114" s="225" t="s">
        <v>352</v>
      </c>
      <c r="D114" s="113">
        <v>4.4358747872546699E-2</v>
      </c>
      <c r="E114" s="113"/>
      <c r="F114" s="113">
        <v>2.9571949408110906E-2</v>
      </c>
      <c r="G114" s="113">
        <v>2.7293044675711673E-2</v>
      </c>
      <c r="H114" s="113">
        <v>1.6402468399440252E-2</v>
      </c>
      <c r="I114" s="114">
        <v>2.4341695045325917E-2</v>
      </c>
      <c r="J114" s="114">
        <v>2.4149417083035928E-2</v>
      </c>
      <c r="K114" s="114" t="s">
        <v>349</v>
      </c>
      <c r="L114" s="153">
        <f>ROWS($K$8:K114)</f>
        <v>107</v>
      </c>
      <c r="M114" s="153" t="str">
        <f t="shared" si="4"/>
        <v/>
      </c>
      <c r="N114" s="153" t="str">
        <f>IFERROR(SMALL($M$8:$M$179,ROWS($M$8:M114)),"")</f>
        <v/>
      </c>
      <c r="R114" s="153" t="str">
        <f>IFERROR(INDEX($C$8:$I$175,$N107,COLUMNS($Q$8:Q114)),"")</f>
        <v/>
      </c>
      <c r="S114" s="153" t="str">
        <f>IFERROR(INDEX($C$8:$I$175,$N107,COLUMNS($Q$8:R114)),"")</f>
        <v/>
      </c>
      <c r="T114" s="153" t="str">
        <f>IFERROR(INDEX($C$8:$I$175,$N107,COLUMNS($Q$8:S114)),"")</f>
        <v/>
      </c>
      <c r="U114" s="153" t="str">
        <f>IFERROR(INDEX($C$8:$I$175,$N107,COLUMNS($Q$8:T114)),"")</f>
        <v/>
      </c>
      <c r="V114" s="153" t="str">
        <f>IFERROR(INDEX($C$8:$I$175,$N107,COLUMNS($Q$8:U114)),"")</f>
        <v/>
      </c>
      <c r="W114" s="153" t="str">
        <f>IFERROR(INDEX($C$8:$I$175,$N107,COLUMNS($Q$8:V114)),"")</f>
        <v/>
      </c>
      <c r="X114" s="153" t="str">
        <f>IFERROR(INDEX($C$8:$I$175,$N107,COLUMNS($Q$8:W114)),"")</f>
        <v/>
      </c>
      <c r="AA114" s="225" t="s">
        <v>319</v>
      </c>
      <c r="AB114" s="153">
        <v>660</v>
      </c>
      <c r="AD114" s="153">
        <v>550</v>
      </c>
      <c r="AE114" s="153">
        <v>485</v>
      </c>
      <c r="AF114" s="153">
        <v>450</v>
      </c>
      <c r="AG114" s="153">
        <v>485</v>
      </c>
      <c r="AH114" s="153">
        <v>450</v>
      </c>
      <c r="AI114" s="153" t="s">
        <v>349</v>
      </c>
      <c r="AJ114" s="153">
        <f>ROWS($AI$8:AI114)</f>
        <v>107</v>
      </c>
      <c r="AK114" s="153" t="str">
        <f t="shared" si="5"/>
        <v/>
      </c>
      <c r="AL114" s="153" t="str">
        <f>IFERROR(SMALL($AK$8:$AK$179,ROWS($AK$8:AK114)),"")</f>
        <v/>
      </c>
      <c r="BY114" s="153" t="str">
        <f>IFERROR(INDEX($C$7:$I$177,$N106,COLUMNS($P$7:BX114)),"")</f>
        <v/>
      </c>
      <c r="BZ114" s="153" t="str">
        <f>IFERROR(INDEX($C$7:$I$177,$N106,COLUMNS($P$7:BY114)),"")</f>
        <v/>
      </c>
      <c r="CA114" s="153" t="str">
        <f>IFERROR(INDEX($C$7:$I$177,$N106,COLUMNS($P$7:BZ114)),"")</f>
        <v/>
      </c>
      <c r="CB114" s="153" t="str">
        <f>IFERROR(INDEX($C$7:$I$177,$N106,COLUMNS($P$7:CA114)),"")</f>
        <v/>
      </c>
      <c r="CC114" s="153" t="str">
        <f>IFERROR(INDEX($C$7:$I$177,$N106,COLUMNS($P$7:CB114)),"")</f>
        <v/>
      </c>
      <c r="CD114" s="153" t="str">
        <f>IFERROR(INDEX($C$7:$I$177,$N106,COLUMNS($P$7:CC114)),"")</f>
        <v/>
      </c>
      <c r="CE114" s="153" t="str">
        <f>IFERROR(INDEX($C$7:$I$177,$N106,COLUMNS($P$7:CD114)),"")</f>
        <v/>
      </c>
    </row>
    <row r="115" spans="3:83" hidden="1">
      <c r="C115" s="225" t="s">
        <v>323</v>
      </c>
      <c r="D115" s="113">
        <v>7.1784044638817671E-2</v>
      </c>
      <c r="E115" s="113"/>
      <c r="F115" s="113">
        <v>7.1859386955934648E-2</v>
      </c>
      <c r="G115" s="113">
        <v>6.9508093098855459E-2</v>
      </c>
      <c r="H115" s="113">
        <v>7.5107246908765565E-2</v>
      </c>
      <c r="I115" s="114">
        <v>6.4391577533694663E-2</v>
      </c>
      <c r="J115" s="114">
        <v>5.8053771115869617E-2</v>
      </c>
      <c r="K115" s="114" t="s">
        <v>349</v>
      </c>
      <c r="L115" s="153">
        <f>ROWS($K$8:K115)</f>
        <v>108</v>
      </c>
      <c r="M115" s="153" t="str">
        <f t="shared" si="4"/>
        <v/>
      </c>
      <c r="N115" s="153" t="str">
        <f>IFERROR(SMALL($M$8:$M$179,ROWS($M$8:M115)),"")</f>
        <v/>
      </c>
      <c r="R115" s="153" t="str">
        <f>IFERROR(INDEX($C$8:$I$175,$N108,COLUMNS($Q$8:Q115)),"")</f>
        <v/>
      </c>
      <c r="S115" s="153" t="str">
        <f>IFERROR(INDEX($C$8:$I$175,$N108,COLUMNS($Q$8:R115)),"")</f>
        <v/>
      </c>
      <c r="T115" s="153" t="str">
        <f>IFERROR(INDEX($C$8:$I$175,$N108,COLUMNS($Q$8:S115)),"")</f>
        <v/>
      </c>
      <c r="U115" s="153" t="str">
        <f>IFERROR(INDEX($C$8:$I$175,$N108,COLUMNS($Q$8:T115)),"")</f>
        <v/>
      </c>
      <c r="V115" s="153" t="str">
        <f>IFERROR(INDEX($C$8:$I$175,$N108,COLUMNS($Q$8:U115)),"")</f>
        <v/>
      </c>
      <c r="W115" s="153" t="str">
        <f>IFERROR(INDEX($C$8:$I$175,$N108,COLUMNS($Q$8:V115)),"")</f>
        <v/>
      </c>
      <c r="X115" s="153" t="str">
        <f>IFERROR(INDEX($C$8:$I$175,$N108,COLUMNS($Q$8:W115)),"")</f>
        <v/>
      </c>
      <c r="AA115" s="225" t="s">
        <v>320</v>
      </c>
      <c r="AB115" s="153">
        <v>1075</v>
      </c>
      <c r="AD115" s="153">
        <v>1385</v>
      </c>
      <c r="AE115" s="153">
        <v>1515</v>
      </c>
      <c r="AF115" s="153">
        <v>1715</v>
      </c>
      <c r="AG115" s="153">
        <v>2020</v>
      </c>
      <c r="AH115" s="153">
        <v>1990</v>
      </c>
      <c r="AI115" s="153" t="s">
        <v>349</v>
      </c>
      <c r="AJ115" s="153">
        <f>ROWS($AI$8:AI115)</f>
        <v>108</v>
      </c>
      <c r="AK115" s="153" t="str">
        <f t="shared" si="5"/>
        <v/>
      </c>
      <c r="AL115" s="153" t="str">
        <f>IFERROR(SMALL($AK$8:$AK$179,ROWS($AK$8:AK115)),"")</f>
        <v/>
      </c>
      <c r="BY115" s="153" t="str">
        <f>IFERROR(INDEX($C$7:$I$177,$N107,COLUMNS($P$7:BX115)),"")</f>
        <v/>
      </c>
      <c r="BZ115" s="153" t="str">
        <f>IFERROR(INDEX($C$7:$I$177,$N107,COLUMNS($P$7:BY115)),"")</f>
        <v/>
      </c>
      <c r="CA115" s="153" t="str">
        <f>IFERROR(INDEX($C$7:$I$177,$N107,COLUMNS($P$7:BZ115)),"")</f>
        <v/>
      </c>
      <c r="CB115" s="153" t="str">
        <f>IFERROR(INDEX($C$7:$I$177,$N107,COLUMNS($P$7:CA115)),"")</f>
        <v/>
      </c>
      <c r="CC115" s="153" t="str">
        <f>IFERROR(INDEX($C$7:$I$177,$N107,COLUMNS($P$7:CB115)),"")</f>
        <v/>
      </c>
      <c r="CD115" s="153" t="str">
        <f>IFERROR(INDEX($C$7:$I$177,$N107,COLUMNS($P$7:CC115)),"")</f>
        <v/>
      </c>
      <c r="CE115" s="153" t="str">
        <f>IFERROR(INDEX($C$7:$I$177,$N107,COLUMNS($P$7:CD115)),"")</f>
        <v/>
      </c>
    </row>
    <row r="116" spans="3:83" hidden="1">
      <c r="C116" s="225" t="s">
        <v>324</v>
      </c>
      <c r="D116" s="113">
        <v>1.9820324450093717E-3</v>
      </c>
      <c r="E116" s="113"/>
      <c r="F116" s="113">
        <v>2.3180447405140208E-3</v>
      </c>
      <c r="G116" s="113">
        <v>2.2123394360791925E-3</v>
      </c>
      <c r="H116" s="113">
        <v>1.9040627652497076E-3</v>
      </c>
      <c r="I116" s="114">
        <v>1.798647417142309E-3</v>
      </c>
      <c r="J116" s="114">
        <v>2.0223649773970973E-3</v>
      </c>
      <c r="K116" s="114" t="s">
        <v>349</v>
      </c>
      <c r="L116" s="153">
        <f>ROWS($K$8:K116)</f>
        <v>109</v>
      </c>
      <c r="M116" s="153" t="str">
        <f t="shared" si="4"/>
        <v/>
      </c>
      <c r="N116" s="153" t="str">
        <f>IFERROR(SMALL($M$8:$M$179,ROWS($M$8:M116)),"")</f>
        <v/>
      </c>
      <c r="R116" s="153" t="str">
        <f>IFERROR(INDEX($C$8:$I$175,$N109,COLUMNS($Q$8:Q116)),"")</f>
        <v/>
      </c>
      <c r="S116" s="153" t="str">
        <f>IFERROR(INDEX($C$8:$I$175,$N109,COLUMNS($Q$8:R116)),"")</f>
        <v/>
      </c>
      <c r="T116" s="153" t="str">
        <f>IFERROR(INDEX($C$8:$I$175,$N109,COLUMNS($Q$8:S116)),"")</f>
        <v/>
      </c>
      <c r="U116" s="153" t="str">
        <f>IFERROR(INDEX($C$8:$I$175,$N109,COLUMNS($Q$8:T116)),"")</f>
        <v/>
      </c>
      <c r="V116" s="153" t="str">
        <f>IFERROR(INDEX($C$8:$I$175,$N109,COLUMNS($Q$8:U116)),"")</f>
        <v/>
      </c>
      <c r="W116" s="153" t="str">
        <f>IFERROR(INDEX($C$8:$I$175,$N109,COLUMNS($Q$8:V116)),"")</f>
        <v/>
      </c>
      <c r="X116" s="153" t="str">
        <f>IFERROR(INDEX($C$8:$I$175,$N109,COLUMNS($Q$8:W116)),"")</f>
        <v/>
      </c>
      <c r="AA116" s="225" t="s">
        <v>321</v>
      </c>
      <c r="AB116" s="153">
        <v>155</v>
      </c>
      <c r="AD116" s="153">
        <v>190</v>
      </c>
      <c r="AE116" s="153">
        <v>180</v>
      </c>
      <c r="AF116" s="153">
        <v>190</v>
      </c>
      <c r="AG116" s="153">
        <v>420</v>
      </c>
      <c r="AH116" s="153">
        <v>475</v>
      </c>
      <c r="AI116" s="153" t="s">
        <v>349</v>
      </c>
      <c r="AJ116" s="153">
        <f>ROWS($AI$8:AI116)</f>
        <v>109</v>
      </c>
      <c r="AK116" s="153" t="str">
        <f t="shared" si="5"/>
        <v/>
      </c>
      <c r="AL116" s="153" t="str">
        <f>IFERROR(SMALL($AK$8:$AK$179,ROWS($AK$8:AK116)),"")</f>
        <v/>
      </c>
      <c r="BY116" s="153" t="str">
        <f>IFERROR(INDEX($C$7:$I$177,$N108,COLUMNS($P$7:BX116)),"")</f>
        <v/>
      </c>
      <c r="BZ116" s="153" t="str">
        <f>IFERROR(INDEX($C$7:$I$177,$N108,COLUMNS($P$7:BY116)),"")</f>
        <v/>
      </c>
      <c r="CA116" s="153" t="str">
        <f>IFERROR(INDEX($C$7:$I$177,$N108,COLUMNS($P$7:BZ116)),"")</f>
        <v/>
      </c>
      <c r="CB116" s="153" t="str">
        <f>IFERROR(INDEX($C$7:$I$177,$N108,COLUMNS($P$7:CA116)),"")</f>
        <v/>
      </c>
      <c r="CC116" s="153" t="str">
        <f>IFERROR(INDEX($C$7:$I$177,$N108,COLUMNS($P$7:CB116)),"")</f>
        <v/>
      </c>
      <c r="CD116" s="153" t="str">
        <f>IFERROR(INDEX($C$7:$I$177,$N108,COLUMNS($P$7:CC116)),"")</f>
        <v/>
      </c>
      <c r="CE116" s="153" t="str">
        <f>IFERROR(INDEX($C$7:$I$177,$N108,COLUMNS($P$7:CD116)),"")</f>
        <v/>
      </c>
    </row>
    <row r="117" spans="3:83" hidden="1">
      <c r="C117" s="225" t="s">
        <v>325</v>
      </c>
      <c r="D117" s="113">
        <v>4.8258181269793393E-3</v>
      </c>
      <c r="E117" s="113"/>
      <c r="F117" s="113">
        <v>4.2534995723995141E-3</v>
      </c>
      <c r="G117" s="113">
        <v>3.9280312436508116E-3</v>
      </c>
      <c r="H117" s="113">
        <v>3.7622445000114703E-3</v>
      </c>
      <c r="I117" s="114">
        <v>4.508609525636721E-3</v>
      </c>
      <c r="J117" s="114">
        <v>4.5205805377111583E-3</v>
      </c>
      <c r="K117" s="114" t="s">
        <v>349</v>
      </c>
      <c r="L117" s="153">
        <f>ROWS($K$8:K117)</f>
        <v>110</v>
      </c>
      <c r="M117" s="153" t="str">
        <f t="shared" si="4"/>
        <v/>
      </c>
      <c r="N117" s="153" t="str">
        <f>IFERROR(SMALL($M$8:$M$179,ROWS($M$8:M117)),"")</f>
        <v/>
      </c>
      <c r="R117" s="153" t="str">
        <f>IFERROR(INDEX($C$8:$I$175,$N110,COLUMNS($Q$8:Q117)),"")</f>
        <v/>
      </c>
      <c r="S117" s="153" t="str">
        <f>IFERROR(INDEX($C$8:$I$175,$N110,COLUMNS($Q$8:R117)),"")</f>
        <v/>
      </c>
      <c r="T117" s="153" t="str">
        <f>IFERROR(INDEX($C$8:$I$175,$N110,COLUMNS($Q$8:S117)),"")</f>
        <v/>
      </c>
      <c r="U117" s="153" t="str">
        <f>IFERROR(INDEX($C$8:$I$175,$N110,COLUMNS($Q$8:T117)),"")</f>
        <v/>
      </c>
      <c r="V117" s="153" t="str">
        <f>IFERROR(INDEX($C$8:$I$175,$N110,COLUMNS($Q$8:U117)),"")</f>
        <v/>
      </c>
      <c r="W117" s="153" t="str">
        <f>IFERROR(INDEX($C$8:$I$175,$N110,COLUMNS($Q$8:V117)),"")</f>
        <v/>
      </c>
      <c r="X117" s="153" t="str">
        <f>IFERROR(INDEX($C$8:$I$175,$N110,COLUMNS($Q$8:W117)),"")</f>
        <v/>
      </c>
      <c r="AA117" s="225" t="s">
        <v>352</v>
      </c>
      <c r="AB117" s="153">
        <v>2060</v>
      </c>
      <c r="AD117" s="153">
        <v>1315</v>
      </c>
      <c r="AE117" s="153">
        <v>1210</v>
      </c>
      <c r="AF117" s="153">
        <v>715</v>
      </c>
      <c r="AG117" s="153">
        <v>1015</v>
      </c>
      <c r="AH117" s="153">
        <v>1015</v>
      </c>
      <c r="AI117" s="153" t="s">
        <v>349</v>
      </c>
      <c r="AJ117" s="153">
        <f>ROWS($AI$8:AI117)</f>
        <v>110</v>
      </c>
      <c r="AK117" s="153" t="str">
        <f t="shared" si="5"/>
        <v/>
      </c>
      <c r="AL117" s="153" t="str">
        <f>IFERROR(SMALL($AK$8:$AK$179,ROWS($AK$8:AK117)),"")</f>
        <v/>
      </c>
      <c r="BY117" s="153" t="str">
        <f>IFERROR(INDEX($C$7:$I$177,$N109,COLUMNS($P$7:BX117)),"")</f>
        <v/>
      </c>
      <c r="BZ117" s="153" t="str">
        <f>IFERROR(INDEX($C$7:$I$177,$N109,COLUMNS($P$7:BY117)),"")</f>
        <v/>
      </c>
      <c r="CA117" s="153" t="str">
        <f>IFERROR(INDEX($C$7:$I$177,$N109,COLUMNS($P$7:BZ117)),"")</f>
        <v/>
      </c>
      <c r="CB117" s="153" t="str">
        <f>IFERROR(INDEX($C$7:$I$177,$N109,COLUMNS($P$7:CA117)),"")</f>
        <v/>
      </c>
      <c r="CC117" s="153" t="str">
        <f>IFERROR(INDEX($C$7:$I$177,$N109,COLUMNS($P$7:CB117)),"")</f>
        <v/>
      </c>
      <c r="CD117" s="153" t="str">
        <f>IFERROR(INDEX($C$7:$I$177,$N109,COLUMNS($P$7:CC117)),"")</f>
        <v/>
      </c>
      <c r="CE117" s="153" t="str">
        <f>IFERROR(INDEX($C$7:$I$177,$N109,COLUMNS($P$7:CD117)),"")</f>
        <v/>
      </c>
    </row>
    <row r="118" spans="3:83" hidden="1">
      <c r="C118" s="225" t="s">
        <v>353</v>
      </c>
      <c r="D118" s="113" t="s">
        <v>130</v>
      </c>
      <c r="E118" s="113"/>
      <c r="F118" s="113">
        <v>3.8258990862852769E-4</v>
      </c>
      <c r="G118" s="113">
        <v>5.8694719732713281E-4</v>
      </c>
      <c r="H118" s="113">
        <v>1.7870661375054483E-2</v>
      </c>
      <c r="I118" s="114">
        <v>2.1607750971269605E-2</v>
      </c>
      <c r="J118" s="114">
        <v>2.5220080894599095E-2</v>
      </c>
      <c r="K118" s="114" t="s">
        <v>349</v>
      </c>
      <c r="L118" s="153">
        <f>ROWS($K$8:K118)</f>
        <v>111</v>
      </c>
      <c r="M118" s="153" t="str">
        <f t="shared" si="4"/>
        <v/>
      </c>
      <c r="N118" s="153" t="str">
        <f>IFERROR(SMALL($M$8:$M$179,ROWS($M$8:M118)),"")</f>
        <v/>
      </c>
      <c r="R118" s="153" t="str">
        <f>IFERROR(INDEX($C$8:$I$175,$N111,COLUMNS($Q$8:Q118)),"")</f>
        <v/>
      </c>
      <c r="S118" s="153" t="str">
        <f>IFERROR(INDEX($C$8:$I$175,$N111,COLUMNS($Q$8:R118)),"")</f>
        <v/>
      </c>
      <c r="T118" s="153" t="str">
        <f>IFERROR(INDEX($C$8:$I$175,$N111,COLUMNS($Q$8:S118)),"")</f>
        <v/>
      </c>
      <c r="U118" s="153" t="str">
        <f>IFERROR(INDEX($C$8:$I$175,$N111,COLUMNS($Q$8:T118)),"")</f>
        <v/>
      </c>
      <c r="V118" s="153" t="str">
        <f>IFERROR(INDEX($C$8:$I$175,$N111,COLUMNS($Q$8:U118)),"")</f>
        <v/>
      </c>
      <c r="W118" s="153" t="str">
        <f>IFERROR(INDEX($C$8:$I$175,$N111,COLUMNS($Q$8:V118)),"")</f>
        <v/>
      </c>
      <c r="X118" s="153" t="str">
        <f>IFERROR(INDEX($C$8:$I$175,$N111,COLUMNS($Q$8:W118)),"")</f>
        <v/>
      </c>
      <c r="AA118" s="225" t="s">
        <v>323</v>
      </c>
      <c r="AB118" s="153">
        <v>3330</v>
      </c>
      <c r="AD118" s="153">
        <v>3195</v>
      </c>
      <c r="AE118" s="153">
        <v>3080</v>
      </c>
      <c r="AF118" s="153">
        <v>3275</v>
      </c>
      <c r="AG118" s="153">
        <v>2685</v>
      </c>
      <c r="AH118" s="153">
        <v>2440</v>
      </c>
      <c r="AI118" s="153" t="s">
        <v>349</v>
      </c>
      <c r="AJ118" s="153">
        <f>ROWS($AI$8:AI118)</f>
        <v>111</v>
      </c>
      <c r="AK118" s="153" t="str">
        <f t="shared" si="5"/>
        <v/>
      </c>
      <c r="AL118" s="153" t="str">
        <f>IFERROR(SMALL($AK$8:$AK$179,ROWS($AK$8:AK118)),"")</f>
        <v/>
      </c>
      <c r="BY118" s="153" t="str">
        <f>IFERROR(INDEX($C$7:$I$177,$N110,COLUMNS($P$7:BX118)),"")</f>
        <v/>
      </c>
      <c r="BZ118" s="153" t="str">
        <f>IFERROR(INDEX($C$7:$I$177,$N110,COLUMNS($P$7:BY118)),"")</f>
        <v/>
      </c>
      <c r="CA118" s="153" t="str">
        <f>IFERROR(INDEX($C$7:$I$177,$N110,COLUMNS($P$7:BZ118)),"")</f>
        <v/>
      </c>
      <c r="CB118" s="153" t="str">
        <f>IFERROR(INDEX($C$7:$I$177,$N110,COLUMNS($P$7:CA118)),"")</f>
        <v/>
      </c>
      <c r="CC118" s="153" t="str">
        <f>IFERROR(INDEX($C$7:$I$177,$N110,COLUMNS($P$7:CB118)),"")</f>
        <v/>
      </c>
      <c r="CD118" s="153" t="str">
        <f>IFERROR(INDEX($C$7:$I$177,$N110,COLUMNS($P$7:CC118)),"")</f>
        <v/>
      </c>
      <c r="CE118" s="153" t="str">
        <f>IFERROR(INDEX($C$7:$I$177,$N110,COLUMNS($P$7:CD118)),"")</f>
        <v/>
      </c>
    </row>
    <row r="119" spans="3:83" hidden="1">
      <c r="C119" s="225" t="s">
        <v>327</v>
      </c>
      <c r="D119" s="113">
        <v>1.1461318051575931E-2</v>
      </c>
      <c r="E119" s="113"/>
      <c r="F119" s="113">
        <v>4.4582976999594903E-2</v>
      </c>
      <c r="G119" s="113">
        <v>5.0048536018240511E-2</v>
      </c>
      <c r="H119" s="113">
        <v>5.9094767268472848E-2</v>
      </c>
      <c r="I119" s="114">
        <v>7.8636865077461746E-2</v>
      </c>
      <c r="J119" s="114">
        <v>8.2916964073280988E-2</v>
      </c>
      <c r="K119" s="114" t="s">
        <v>349</v>
      </c>
      <c r="L119" s="153">
        <f>ROWS($K$8:K119)</f>
        <v>112</v>
      </c>
      <c r="M119" s="153" t="str">
        <f t="shared" si="4"/>
        <v/>
      </c>
      <c r="N119" s="153" t="str">
        <f>IFERROR(SMALL($M$8:$M$179,ROWS($M$8:M119)),"")</f>
        <v/>
      </c>
      <c r="R119" s="153" t="str">
        <f>IFERROR(INDEX($C$8:$I$175,$N112,COLUMNS($Q$8:Q119)),"")</f>
        <v/>
      </c>
      <c r="S119" s="153" t="str">
        <f>IFERROR(INDEX($C$8:$I$175,$N112,COLUMNS($Q$8:R119)),"")</f>
        <v/>
      </c>
      <c r="T119" s="153" t="str">
        <f>IFERROR(INDEX($C$8:$I$175,$N112,COLUMNS($Q$8:S119)),"")</f>
        <v/>
      </c>
      <c r="U119" s="153" t="str">
        <f>IFERROR(INDEX($C$8:$I$175,$N112,COLUMNS($Q$8:T119)),"")</f>
        <v/>
      </c>
      <c r="V119" s="153" t="str">
        <f>IFERROR(INDEX($C$8:$I$175,$N112,COLUMNS($Q$8:U119)),"")</f>
        <v/>
      </c>
      <c r="W119" s="153" t="str">
        <f>IFERROR(INDEX($C$8:$I$175,$N112,COLUMNS($Q$8:V119)),"")</f>
        <v/>
      </c>
      <c r="X119" s="153" t="str">
        <f>IFERROR(INDEX($C$8:$I$175,$N112,COLUMNS($Q$8:W119)),"")</f>
        <v/>
      </c>
      <c r="AA119" s="225" t="s">
        <v>324</v>
      </c>
      <c r="AB119" s="153">
        <v>90</v>
      </c>
      <c r="AD119" s="153">
        <v>105</v>
      </c>
      <c r="AE119" s="153">
        <v>100</v>
      </c>
      <c r="AF119" s="153">
        <v>85</v>
      </c>
      <c r="AG119" s="153">
        <v>75</v>
      </c>
      <c r="AH119" s="153">
        <v>85</v>
      </c>
      <c r="AI119" s="153" t="s">
        <v>349</v>
      </c>
      <c r="AJ119" s="153">
        <f>ROWS($AI$8:AI119)</f>
        <v>112</v>
      </c>
      <c r="AK119" s="153" t="str">
        <f t="shared" si="5"/>
        <v/>
      </c>
      <c r="AL119" s="153" t="str">
        <f>IFERROR(SMALL($AK$8:$AK$179,ROWS($AK$8:AK119)),"")</f>
        <v/>
      </c>
      <c r="BY119" s="153" t="str">
        <f>IFERROR(INDEX($C$7:$I$177,$N111,COLUMNS($P$7:BX119)),"")</f>
        <v/>
      </c>
      <c r="BZ119" s="153" t="str">
        <f>IFERROR(INDEX($C$7:$I$177,$N111,COLUMNS($P$7:BY119)),"")</f>
        <v/>
      </c>
      <c r="CA119" s="153" t="str">
        <f>IFERROR(INDEX($C$7:$I$177,$N111,COLUMNS($P$7:BZ119)),"")</f>
        <v/>
      </c>
      <c r="CB119" s="153" t="str">
        <f>IFERROR(INDEX($C$7:$I$177,$N111,COLUMNS($P$7:CA119)),"")</f>
        <v/>
      </c>
      <c r="CC119" s="153" t="str">
        <f>IFERROR(INDEX($C$7:$I$177,$N111,COLUMNS($P$7:CB119)),"")</f>
        <v/>
      </c>
      <c r="CD119" s="153" t="str">
        <f>IFERROR(INDEX($C$7:$I$177,$N111,COLUMNS($P$7:CC119)),"")</f>
        <v/>
      </c>
      <c r="CE119" s="153" t="str">
        <f>IFERROR(INDEX($C$7:$I$177,$N111,COLUMNS($P$7:CD119)),"")</f>
        <v/>
      </c>
    </row>
    <row r="120" spans="3:83" hidden="1">
      <c r="C120" s="225" t="s">
        <v>354</v>
      </c>
      <c r="D120" s="113">
        <v>0</v>
      </c>
      <c r="E120" s="113"/>
      <c r="F120" s="113">
        <v>0</v>
      </c>
      <c r="G120" s="113">
        <v>0</v>
      </c>
      <c r="H120" s="113">
        <v>0</v>
      </c>
      <c r="I120" s="114">
        <v>0</v>
      </c>
      <c r="J120" s="114">
        <v>0</v>
      </c>
      <c r="K120" s="114" t="s">
        <v>349</v>
      </c>
      <c r="L120" s="153">
        <f>ROWS($K$8:K120)</f>
        <v>113</v>
      </c>
      <c r="M120" s="153" t="str">
        <f t="shared" si="4"/>
        <v/>
      </c>
      <c r="N120" s="153" t="str">
        <f>IFERROR(SMALL($M$8:$M$179,ROWS($M$8:M120)),"")</f>
        <v/>
      </c>
      <c r="R120" s="153" t="str">
        <f>IFERROR(INDEX($C$8:$I$175,$N113,COLUMNS($Q$8:Q120)),"")</f>
        <v/>
      </c>
      <c r="S120" s="153" t="str">
        <f>IFERROR(INDEX($C$8:$I$175,$N113,COLUMNS($Q$8:R120)),"")</f>
        <v/>
      </c>
      <c r="T120" s="153" t="str">
        <f>IFERROR(INDEX($C$8:$I$175,$N113,COLUMNS($Q$8:S120)),"")</f>
        <v/>
      </c>
      <c r="U120" s="153" t="str">
        <f>IFERROR(INDEX($C$8:$I$175,$N113,COLUMNS($Q$8:T120)),"")</f>
        <v/>
      </c>
      <c r="V120" s="153" t="str">
        <f>IFERROR(INDEX($C$8:$I$175,$N113,COLUMNS($Q$8:U120)),"")</f>
        <v/>
      </c>
      <c r="W120" s="153" t="str">
        <f>IFERROR(INDEX($C$8:$I$175,$N113,COLUMNS($Q$8:V120)),"")</f>
        <v/>
      </c>
      <c r="X120" s="153" t="str">
        <f>IFERROR(INDEX($C$8:$I$175,$N113,COLUMNS($Q$8:W120)),"")</f>
        <v/>
      </c>
      <c r="AA120" s="225" t="s">
        <v>325</v>
      </c>
      <c r="AB120" s="153">
        <v>225</v>
      </c>
      <c r="AD120" s="153">
        <v>190</v>
      </c>
      <c r="AE120" s="153">
        <v>175</v>
      </c>
      <c r="AF120" s="153">
        <v>165</v>
      </c>
      <c r="AG120" s="153">
        <v>190</v>
      </c>
      <c r="AH120" s="153">
        <v>190</v>
      </c>
      <c r="AI120" s="153" t="s">
        <v>349</v>
      </c>
      <c r="AJ120" s="153">
        <f>ROWS($AI$8:AI120)</f>
        <v>113</v>
      </c>
      <c r="AK120" s="153" t="str">
        <f t="shared" si="5"/>
        <v/>
      </c>
      <c r="AL120" s="153" t="str">
        <f>IFERROR(SMALL($AK$8:$AK$179,ROWS($AK$8:AK120)),"")</f>
        <v/>
      </c>
      <c r="BY120" s="153" t="str">
        <f>IFERROR(INDEX($C$7:$I$177,$N112,COLUMNS($P$7:BX120)),"")</f>
        <v/>
      </c>
      <c r="BZ120" s="153" t="str">
        <f>IFERROR(INDEX($C$7:$I$177,$N112,COLUMNS($P$7:BY120)),"")</f>
        <v/>
      </c>
      <c r="CA120" s="153" t="str">
        <f>IFERROR(INDEX($C$7:$I$177,$N112,COLUMNS($P$7:BZ120)),"")</f>
        <v/>
      </c>
      <c r="CB120" s="153" t="str">
        <f>IFERROR(INDEX($C$7:$I$177,$N112,COLUMNS($P$7:CA120)),"")</f>
        <v/>
      </c>
      <c r="CC120" s="153" t="str">
        <f>IFERROR(INDEX($C$7:$I$177,$N112,COLUMNS($P$7:CB120)),"")</f>
        <v/>
      </c>
      <c r="CD120" s="153" t="str">
        <f>IFERROR(INDEX($C$7:$I$177,$N112,COLUMNS($P$7:CC120)),"")</f>
        <v/>
      </c>
      <c r="CE120" s="153" t="str">
        <f>IFERROR(INDEX($C$7:$I$177,$N112,COLUMNS($P$7:CD120)),"")</f>
        <v/>
      </c>
    </row>
    <row r="121" spans="3:83" hidden="1">
      <c r="C121" s="225" t="s">
        <v>270</v>
      </c>
      <c r="D121" s="113">
        <v>0.1751513454122412</v>
      </c>
      <c r="E121" s="113">
        <v>0.19290426879888145</v>
      </c>
      <c r="F121" s="113">
        <v>0.20072467029751992</v>
      </c>
      <c r="G121" s="113">
        <v>0.20283540646093415</v>
      </c>
      <c r="H121" s="113">
        <v>0.22821224564703724</v>
      </c>
      <c r="I121" s="114">
        <v>0.26548035877020482</v>
      </c>
      <c r="J121" s="114">
        <v>0.26647632643349989</v>
      </c>
      <c r="K121" s="114" t="s">
        <v>349</v>
      </c>
      <c r="L121" s="153">
        <f>ROWS($K$8:K121)</f>
        <v>114</v>
      </c>
      <c r="M121" s="153" t="str">
        <f t="shared" si="4"/>
        <v/>
      </c>
      <c r="N121" s="153" t="str">
        <f>IFERROR(SMALL($M$8:$M$179,ROWS($M$8:M121)),"")</f>
        <v/>
      </c>
      <c r="R121" s="153" t="str">
        <f>IFERROR(INDEX($C$8:$I$175,$N114,COLUMNS($Q$8:Q121)),"")</f>
        <v/>
      </c>
      <c r="S121" s="153" t="str">
        <f>IFERROR(INDEX($C$8:$I$175,$N114,COLUMNS($Q$8:R121)),"")</f>
        <v/>
      </c>
      <c r="T121" s="153" t="str">
        <f>IFERROR(INDEX($C$8:$I$175,$N114,COLUMNS($Q$8:S121)),"")</f>
        <v/>
      </c>
      <c r="U121" s="153" t="str">
        <f>IFERROR(INDEX($C$8:$I$175,$N114,COLUMNS($Q$8:T121)),"")</f>
        <v/>
      </c>
      <c r="V121" s="153" t="str">
        <f>IFERROR(INDEX($C$8:$I$175,$N114,COLUMNS($Q$8:U121)),"")</f>
        <v/>
      </c>
      <c r="W121" s="153" t="str">
        <f>IFERROR(INDEX($C$8:$I$175,$N114,COLUMNS($Q$8:V121)),"")</f>
        <v/>
      </c>
      <c r="X121" s="153" t="str">
        <f>IFERROR(INDEX($C$8:$I$175,$N114,COLUMNS($Q$8:W121)),"")</f>
        <v/>
      </c>
      <c r="AA121" s="225" t="s">
        <v>353</v>
      </c>
      <c r="AB121" s="153">
        <v>0</v>
      </c>
      <c r="AD121" s="153">
        <v>15</v>
      </c>
      <c r="AE121" s="153">
        <v>25</v>
      </c>
      <c r="AF121" s="153">
        <v>780</v>
      </c>
      <c r="AG121" s="153">
        <v>900</v>
      </c>
      <c r="AH121" s="153">
        <v>1060</v>
      </c>
      <c r="AI121" s="153" t="s">
        <v>349</v>
      </c>
      <c r="AJ121" s="153">
        <f>ROWS($AI$8:AI121)</f>
        <v>114</v>
      </c>
      <c r="AK121" s="153" t="str">
        <f t="shared" si="5"/>
        <v/>
      </c>
      <c r="AL121" s="153" t="str">
        <f>IFERROR(SMALL($AK$8:$AK$179,ROWS($AK$8:AK121)),"")</f>
        <v/>
      </c>
      <c r="BY121" s="153" t="str">
        <f>IFERROR(INDEX($C$7:$I$177,$N113,COLUMNS($P$7:BX121)),"")</f>
        <v/>
      </c>
      <c r="BZ121" s="153" t="str">
        <f>IFERROR(INDEX($C$7:$I$177,$N113,COLUMNS($P$7:BY121)),"")</f>
        <v/>
      </c>
      <c r="CA121" s="153" t="str">
        <f>IFERROR(INDEX($C$7:$I$177,$N113,COLUMNS($P$7:BZ121)),"")</f>
        <v/>
      </c>
      <c r="CB121" s="153" t="str">
        <f>IFERROR(INDEX($C$7:$I$177,$N113,COLUMNS($P$7:CA121)),"")</f>
        <v/>
      </c>
      <c r="CC121" s="153" t="str">
        <f>IFERROR(INDEX($C$7:$I$177,$N113,COLUMNS($P$7:CB121)),"")</f>
        <v/>
      </c>
      <c r="CD121" s="153" t="str">
        <f>IFERROR(INDEX($C$7:$I$177,$N113,COLUMNS($P$7:CC121)),"")</f>
        <v/>
      </c>
      <c r="CE121" s="153" t="str">
        <f>IFERROR(INDEX($C$7:$I$177,$N113,COLUMNS($P$7:CD121)),"")</f>
        <v/>
      </c>
    </row>
    <row r="122" spans="3:83" hidden="1">
      <c r="C122" s="225" t="s">
        <v>271</v>
      </c>
      <c r="D122" s="113">
        <v>0.8248486545877588</v>
      </c>
      <c r="E122" s="113">
        <v>0.80709573120111855</v>
      </c>
      <c r="F122" s="113">
        <v>0.79927532970248005</v>
      </c>
      <c r="G122" s="113">
        <v>0.79716459353906588</v>
      </c>
      <c r="H122" s="113">
        <v>0.77178775435296276</v>
      </c>
      <c r="I122" s="114">
        <v>0.73451964122979518</v>
      </c>
      <c r="J122" s="114">
        <v>0.73364263621222936</v>
      </c>
      <c r="K122" s="114" t="s">
        <v>349</v>
      </c>
      <c r="L122" s="153">
        <f>ROWS($K$8:K122)</f>
        <v>115</v>
      </c>
      <c r="M122" s="153" t="str">
        <f t="shared" si="4"/>
        <v/>
      </c>
      <c r="N122" s="153" t="str">
        <f>IFERROR(SMALL($M$8:$M$179,ROWS($M$8:M122)),"")</f>
        <v/>
      </c>
      <c r="R122" s="153" t="str">
        <f>IFERROR(INDEX($C$8:$I$175,$N115,COLUMNS($Q$8:Q122)),"")</f>
        <v/>
      </c>
      <c r="S122" s="153" t="str">
        <f>IFERROR(INDEX($C$8:$I$175,$N115,COLUMNS($Q$8:R122)),"")</f>
        <v/>
      </c>
      <c r="T122" s="153" t="str">
        <f>IFERROR(INDEX($C$8:$I$175,$N115,COLUMNS($Q$8:S122)),"")</f>
        <v/>
      </c>
      <c r="U122" s="153" t="str">
        <f>IFERROR(INDEX($C$8:$I$175,$N115,COLUMNS($Q$8:T122)),"")</f>
        <v/>
      </c>
      <c r="V122" s="153" t="str">
        <f>IFERROR(INDEX($C$8:$I$175,$N115,COLUMNS($Q$8:U122)),"")</f>
        <v/>
      </c>
      <c r="W122" s="153" t="str">
        <f>IFERROR(INDEX($C$8:$I$175,$N115,COLUMNS($Q$8:V122)),"")</f>
        <v/>
      </c>
      <c r="X122" s="153" t="str">
        <f>IFERROR(INDEX($C$8:$I$175,$N115,COLUMNS($Q$8:W122)),"")</f>
        <v/>
      </c>
      <c r="AA122" s="225" t="s">
        <v>327</v>
      </c>
      <c r="AB122" s="153">
        <v>530</v>
      </c>
      <c r="AD122" s="153">
        <v>1980</v>
      </c>
      <c r="AE122" s="153">
        <v>2215</v>
      </c>
      <c r="AF122" s="153">
        <v>2575</v>
      </c>
      <c r="AG122" s="153">
        <v>3280</v>
      </c>
      <c r="AH122" s="153">
        <v>3485</v>
      </c>
      <c r="AI122" s="153" t="s">
        <v>349</v>
      </c>
      <c r="AJ122" s="153">
        <f>ROWS($AI$8:AI122)</f>
        <v>115</v>
      </c>
      <c r="AK122" s="153" t="str">
        <f t="shared" si="5"/>
        <v/>
      </c>
      <c r="AL122" s="153" t="str">
        <f>IFERROR(SMALL($AK$8:$AK$179,ROWS($AK$8:AK122)),"")</f>
        <v/>
      </c>
      <c r="BY122" s="153" t="str">
        <f>IFERROR(INDEX($C$7:$I$177,$N114,COLUMNS($P$7:BX122)),"")</f>
        <v/>
      </c>
      <c r="BZ122" s="153" t="str">
        <f>IFERROR(INDEX($C$7:$I$177,$N114,COLUMNS($P$7:BY122)),"")</f>
        <v/>
      </c>
      <c r="CA122" s="153" t="str">
        <f>IFERROR(INDEX($C$7:$I$177,$N114,COLUMNS($P$7:BZ122)),"")</f>
        <v/>
      </c>
      <c r="CB122" s="153" t="str">
        <f>IFERROR(INDEX($C$7:$I$177,$N114,COLUMNS($P$7:CA122)),"")</f>
        <v/>
      </c>
      <c r="CC122" s="153" t="str">
        <f>IFERROR(INDEX($C$7:$I$177,$N114,COLUMNS($P$7:CB122)),"")</f>
        <v/>
      </c>
      <c r="CD122" s="153" t="str">
        <f>IFERROR(INDEX($C$7:$I$177,$N114,COLUMNS($P$7:CC122)),"")</f>
        <v/>
      </c>
      <c r="CE122" s="153" t="str">
        <f>IFERROR(INDEX($C$7:$I$177,$N114,COLUMNS($P$7:CD122)),"")</f>
        <v/>
      </c>
    </row>
    <row r="123" spans="3:83" hidden="1">
      <c r="C123" s="226" t="s">
        <v>272</v>
      </c>
      <c r="D123" s="113"/>
      <c r="E123" s="113"/>
      <c r="F123" s="113"/>
      <c r="G123" s="113"/>
      <c r="H123" s="113"/>
      <c r="I123" s="113"/>
      <c r="J123" s="113"/>
      <c r="K123" s="114" t="s">
        <v>349</v>
      </c>
      <c r="L123" s="153">
        <f>ROWS($K$8:K123)</f>
        <v>116</v>
      </c>
      <c r="M123" s="153" t="str">
        <f t="shared" si="4"/>
        <v/>
      </c>
      <c r="N123" s="153" t="str">
        <f>IFERROR(SMALL($M$8:$M$179,ROWS($M$8:M123)),"")</f>
        <v/>
      </c>
      <c r="R123" s="153" t="str">
        <f>IFERROR(INDEX($C$8:$I$175,$N116,COLUMNS($Q$8:Q123)),"")</f>
        <v/>
      </c>
      <c r="S123" s="153" t="str">
        <f>IFERROR(INDEX($C$8:$I$175,$N116,COLUMNS($Q$8:R123)),"")</f>
        <v/>
      </c>
      <c r="T123" s="153" t="str">
        <f>IFERROR(INDEX($C$8:$I$175,$N116,COLUMNS($Q$8:S123)),"")</f>
        <v/>
      </c>
      <c r="U123" s="153" t="str">
        <f>IFERROR(INDEX($C$8:$I$175,$N116,COLUMNS($Q$8:T123)),"")</f>
        <v/>
      </c>
      <c r="V123" s="153" t="str">
        <f>IFERROR(INDEX($C$8:$I$175,$N116,COLUMNS($Q$8:U123)),"")</f>
        <v/>
      </c>
      <c r="W123" s="153" t="str">
        <f>IFERROR(INDEX($C$8:$I$175,$N116,COLUMNS($Q$8:V123)),"")</f>
        <v/>
      </c>
      <c r="X123" s="153" t="str">
        <f>IFERROR(INDEX($C$8:$I$175,$N116,COLUMNS($Q$8:W123)),"")</f>
        <v/>
      </c>
      <c r="AA123" s="225" t="s">
        <v>354</v>
      </c>
      <c r="AB123" s="153">
        <v>0</v>
      </c>
      <c r="AD123" s="153">
        <v>0</v>
      </c>
      <c r="AE123" s="153">
        <v>0</v>
      </c>
      <c r="AF123" s="153">
        <v>0</v>
      </c>
      <c r="AG123" s="153">
        <v>0</v>
      </c>
      <c r="AH123" s="153">
        <v>0</v>
      </c>
      <c r="AI123" s="153" t="s">
        <v>349</v>
      </c>
      <c r="AJ123" s="153">
        <f>ROWS($AI$8:AI123)</f>
        <v>116</v>
      </c>
      <c r="AK123" s="153" t="str">
        <f t="shared" si="5"/>
        <v/>
      </c>
      <c r="AL123" s="153" t="str">
        <f>IFERROR(SMALL($AK$8:$AK$179,ROWS($AK$8:AK123)),"")</f>
        <v/>
      </c>
      <c r="BY123" s="153" t="str">
        <f>IFERROR(INDEX($C$7:$I$177,$N115,COLUMNS($P$7:BX123)),"")</f>
        <v/>
      </c>
      <c r="BZ123" s="153" t="str">
        <f>IFERROR(INDEX($C$7:$I$177,$N115,COLUMNS($P$7:BY123)),"")</f>
        <v/>
      </c>
      <c r="CA123" s="153" t="str">
        <f>IFERROR(INDEX($C$7:$I$177,$N115,COLUMNS($P$7:BZ123)),"")</f>
        <v/>
      </c>
      <c r="CB123" s="153" t="str">
        <f>IFERROR(INDEX($C$7:$I$177,$N115,COLUMNS($P$7:CA123)),"")</f>
        <v/>
      </c>
      <c r="CC123" s="153" t="str">
        <f>IFERROR(INDEX($C$7:$I$177,$N115,COLUMNS($P$7:CB123)),"")</f>
        <v/>
      </c>
      <c r="CD123" s="153" t="str">
        <f>IFERROR(INDEX($C$7:$I$177,$N115,COLUMNS($P$7:CC123)),"")</f>
        <v/>
      </c>
      <c r="CE123" s="153" t="str">
        <f>IFERROR(INDEX($C$7:$I$177,$N115,COLUMNS($P$7:CD123)),"")</f>
        <v/>
      </c>
    </row>
    <row r="124" spans="3:83" hidden="1">
      <c r="C124" s="153" t="s">
        <v>273</v>
      </c>
      <c r="D124" s="113">
        <v>2.2750285455759744E-2</v>
      </c>
      <c r="E124" s="113">
        <v>2.3419408397780398E-2</v>
      </c>
      <c r="F124" s="113">
        <v>2.3788090201197282E-2</v>
      </c>
      <c r="G124" s="113">
        <v>2.4584057611124907E-2</v>
      </c>
      <c r="H124" s="113">
        <v>2.603748480190865E-2</v>
      </c>
      <c r="I124" s="114">
        <v>2.7027675188258431E-2</v>
      </c>
      <c r="J124" s="114">
        <v>2.9383773495122532E-2</v>
      </c>
      <c r="K124" s="114" t="s">
        <v>349</v>
      </c>
      <c r="L124" s="153">
        <f>ROWS($K$8:K124)</f>
        <v>117</v>
      </c>
      <c r="M124" s="153" t="str">
        <f t="shared" si="4"/>
        <v/>
      </c>
      <c r="N124" s="153" t="str">
        <f>IFERROR(SMALL($M$8:$M$179,ROWS($M$8:M124)),"")</f>
        <v/>
      </c>
      <c r="R124" s="153" t="str">
        <f>IFERROR(INDEX($C$8:$I$175,$N117,COLUMNS($Q$8:Q124)),"")</f>
        <v/>
      </c>
      <c r="S124" s="153" t="str">
        <f>IFERROR(INDEX($C$8:$I$175,$N117,COLUMNS($Q$8:R124)),"")</f>
        <v/>
      </c>
      <c r="T124" s="153" t="str">
        <f>IFERROR(INDEX($C$8:$I$175,$N117,COLUMNS($Q$8:S124)),"")</f>
        <v/>
      </c>
      <c r="U124" s="153" t="str">
        <f>IFERROR(INDEX($C$8:$I$175,$N117,COLUMNS($Q$8:T124)),"")</f>
        <v/>
      </c>
      <c r="V124" s="153" t="str">
        <f>IFERROR(INDEX($C$8:$I$175,$N117,COLUMNS($Q$8:U124)),"")</f>
        <v/>
      </c>
      <c r="W124" s="153" t="str">
        <f>IFERROR(INDEX($C$8:$I$175,$N117,COLUMNS($Q$8:V124)),"")</f>
        <v/>
      </c>
      <c r="X124" s="153" t="str">
        <f>IFERROR(INDEX($C$8:$I$175,$N117,COLUMNS($Q$8:W124)),"")</f>
        <v/>
      </c>
      <c r="AA124" s="225" t="s">
        <v>270</v>
      </c>
      <c r="AB124" s="153">
        <v>8130</v>
      </c>
      <c r="AC124" s="153">
        <v>8830</v>
      </c>
      <c r="AD124" s="153">
        <v>8920</v>
      </c>
      <c r="AE124" s="153">
        <v>8985</v>
      </c>
      <c r="AF124" s="153">
        <v>9950</v>
      </c>
      <c r="AG124" s="153">
        <v>11070</v>
      </c>
      <c r="AH124" s="153">
        <v>11200</v>
      </c>
      <c r="AI124" s="153" t="s">
        <v>349</v>
      </c>
      <c r="AJ124" s="153">
        <f>ROWS($AI$8:AI124)</f>
        <v>117</v>
      </c>
      <c r="AK124" s="153" t="str">
        <f t="shared" si="5"/>
        <v/>
      </c>
      <c r="AL124" s="153" t="str">
        <f>IFERROR(SMALL($AK$8:$AK$179,ROWS($AK$8:AK124)),"")</f>
        <v/>
      </c>
      <c r="BY124" s="153" t="str">
        <f>IFERROR(INDEX($C$7:$I$177,$N116,COLUMNS($P$7:BX124)),"")</f>
        <v/>
      </c>
      <c r="BZ124" s="153" t="str">
        <f>IFERROR(INDEX($C$7:$I$177,$N116,COLUMNS($P$7:BY124)),"")</f>
        <v/>
      </c>
      <c r="CA124" s="153" t="str">
        <f>IFERROR(INDEX($C$7:$I$177,$N116,COLUMNS($P$7:BZ124)),"")</f>
        <v/>
      </c>
      <c r="CB124" s="153" t="str">
        <f>IFERROR(INDEX($C$7:$I$177,$N116,COLUMNS($P$7:CA124)),"")</f>
        <v/>
      </c>
      <c r="CC124" s="153" t="str">
        <f>IFERROR(INDEX($C$7:$I$177,$N116,COLUMNS($P$7:CB124)),"")</f>
        <v/>
      </c>
      <c r="CD124" s="153" t="str">
        <f>IFERROR(INDEX($C$7:$I$177,$N116,COLUMNS($P$7:CC124)),"")</f>
        <v/>
      </c>
      <c r="CE124" s="153" t="str">
        <f>IFERROR(INDEX($C$7:$I$177,$N116,COLUMNS($P$7:CD124)),"")</f>
        <v/>
      </c>
    </row>
    <row r="125" spans="3:83" hidden="1">
      <c r="C125" s="153" t="s">
        <v>274</v>
      </c>
      <c r="D125" s="113">
        <v>1.0922722278475558E-2</v>
      </c>
      <c r="E125" s="113">
        <v>1.0945077991873116E-2</v>
      </c>
      <c r="F125" s="113">
        <v>1.3188099203312778E-2</v>
      </c>
      <c r="G125" s="113">
        <v>1.5125177777276113E-2</v>
      </c>
      <c r="H125" s="113">
        <v>1.7847720859810512E-2</v>
      </c>
      <c r="I125" s="114">
        <v>2.1967480454698068E-2</v>
      </c>
      <c r="J125" s="114">
        <v>2.3435641208660481E-2</v>
      </c>
      <c r="K125" s="114" t="s">
        <v>349</v>
      </c>
      <c r="L125" s="153">
        <f>ROWS($K$8:K125)</f>
        <v>118</v>
      </c>
      <c r="M125" s="153" t="str">
        <f t="shared" si="4"/>
        <v/>
      </c>
      <c r="N125" s="153" t="str">
        <f>IFERROR(SMALL($M$8:$M$179,ROWS($M$8:M125)),"")</f>
        <v/>
      </c>
      <c r="R125" s="153" t="str">
        <f>IFERROR(INDEX($C$8:$I$175,$N118,COLUMNS($Q$8:Q125)),"")</f>
        <v/>
      </c>
      <c r="S125" s="153" t="str">
        <f>IFERROR(INDEX($C$8:$I$175,$N118,COLUMNS($Q$8:R125)),"")</f>
        <v/>
      </c>
      <c r="T125" s="153" t="str">
        <f>IFERROR(INDEX($C$8:$I$175,$N118,COLUMNS($Q$8:S125)),"")</f>
        <v/>
      </c>
      <c r="U125" s="153" t="str">
        <f>IFERROR(INDEX($C$8:$I$175,$N118,COLUMNS($Q$8:T125)),"")</f>
        <v/>
      </c>
      <c r="V125" s="153" t="str">
        <f>IFERROR(INDEX($C$8:$I$175,$N118,COLUMNS($Q$8:U125)),"")</f>
        <v/>
      </c>
      <c r="W125" s="153" t="str">
        <f>IFERROR(INDEX($C$8:$I$175,$N118,COLUMNS($Q$8:V125)),"")</f>
        <v/>
      </c>
      <c r="X125" s="153" t="str">
        <f>IFERROR(INDEX($C$8:$I$175,$N118,COLUMNS($Q$8:W125)),"")</f>
        <v/>
      </c>
      <c r="AA125" s="225" t="s">
        <v>271</v>
      </c>
      <c r="AB125" s="153">
        <v>38285</v>
      </c>
      <c r="AC125" s="153">
        <v>36945</v>
      </c>
      <c r="AD125" s="153">
        <v>35515</v>
      </c>
      <c r="AE125" s="153">
        <v>35310</v>
      </c>
      <c r="AF125" s="153">
        <v>33645</v>
      </c>
      <c r="AG125" s="153">
        <v>30630</v>
      </c>
      <c r="AH125" s="153">
        <v>30835</v>
      </c>
      <c r="AI125" s="153" t="s">
        <v>349</v>
      </c>
      <c r="AJ125" s="153">
        <f>ROWS($AI$8:AI125)</f>
        <v>118</v>
      </c>
      <c r="AK125" s="153" t="str">
        <f t="shared" si="5"/>
        <v/>
      </c>
      <c r="AL125" s="153" t="str">
        <f>IFERROR(SMALL($AK$8:$AK$179,ROWS($AK$8:AK125)),"")</f>
        <v/>
      </c>
      <c r="BY125" s="153" t="str">
        <f>IFERROR(INDEX($C$7:$I$177,$N117,COLUMNS($P$7:BX125)),"")</f>
        <v/>
      </c>
      <c r="BZ125" s="153" t="str">
        <f>IFERROR(INDEX($C$7:$I$177,$N117,COLUMNS($P$7:BY125)),"")</f>
        <v/>
      </c>
      <c r="CA125" s="153" t="str">
        <f>IFERROR(INDEX($C$7:$I$177,$N117,COLUMNS($P$7:BZ125)),"")</f>
        <v/>
      </c>
      <c r="CB125" s="153" t="str">
        <f>IFERROR(INDEX($C$7:$I$177,$N117,COLUMNS($P$7:CA125)),"")</f>
        <v/>
      </c>
      <c r="CC125" s="153" t="str">
        <f>IFERROR(INDEX($C$7:$I$177,$N117,COLUMNS($P$7:CB125)),"")</f>
        <v/>
      </c>
      <c r="CD125" s="153" t="str">
        <f>IFERROR(INDEX($C$7:$I$177,$N117,COLUMNS($P$7:CC125)),"")</f>
        <v/>
      </c>
      <c r="CE125" s="153" t="str">
        <f>IFERROR(INDEX($C$7:$I$177,$N117,COLUMNS($P$7:CD125)),"")</f>
        <v/>
      </c>
    </row>
    <row r="126" spans="3:83" hidden="1">
      <c r="C126" s="153" t="s">
        <v>275</v>
      </c>
      <c r="D126" s="113">
        <v>5.3644139000797123E-3</v>
      </c>
      <c r="E126" s="113">
        <v>5.5708480796958972E-3</v>
      </c>
      <c r="F126" s="113">
        <v>5.6038168969707878E-3</v>
      </c>
      <c r="G126" s="113">
        <v>5.5308485901979822E-3</v>
      </c>
      <c r="H126" s="113">
        <v>6.285701176848432E-3</v>
      </c>
      <c r="I126" s="114">
        <v>7.5543191519976977E-3</v>
      </c>
      <c r="J126" s="114">
        <v>8.0894599095883892E-3</v>
      </c>
      <c r="K126" s="114" t="s">
        <v>349</v>
      </c>
      <c r="L126" s="153">
        <f>ROWS($K$8:K126)</f>
        <v>119</v>
      </c>
      <c r="M126" s="153" t="str">
        <f t="shared" si="4"/>
        <v/>
      </c>
      <c r="N126" s="153" t="str">
        <f>IFERROR(SMALL($M$8:$M$179,ROWS($M$8:M126)),"")</f>
        <v/>
      </c>
      <c r="R126" s="153" t="str">
        <f>IFERROR(INDEX($C$8:$I$175,$N119,COLUMNS($Q$8:Q126)),"")</f>
        <v/>
      </c>
      <c r="S126" s="153" t="str">
        <f>IFERROR(INDEX($C$8:$I$175,$N119,COLUMNS($Q$8:R126)),"")</f>
        <v/>
      </c>
      <c r="T126" s="153" t="str">
        <f>IFERROR(INDEX($C$8:$I$175,$N119,COLUMNS($Q$8:S126)),"")</f>
        <v/>
      </c>
      <c r="U126" s="153" t="str">
        <f>IFERROR(INDEX($C$8:$I$175,$N119,COLUMNS($Q$8:T126)),"")</f>
        <v/>
      </c>
      <c r="V126" s="153" t="str">
        <f>IFERROR(INDEX($C$8:$I$175,$N119,COLUMNS($Q$8:U126)),"")</f>
        <v/>
      </c>
      <c r="W126" s="153" t="str">
        <f>IFERROR(INDEX($C$8:$I$175,$N119,COLUMNS($Q$8:V126)),"")</f>
        <v/>
      </c>
      <c r="X126" s="153" t="str">
        <f>IFERROR(INDEX($C$8:$I$175,$N119,COLUMNS($Q$8:W126)),"")</f>
        <v/>
      </c>
      <c r="AA126" s="226" t="s">
        <v>272</v>
      </c>
      <c r="AI126" s="153" t="s">
        <v>349</v>
      </c>
      <c r="AJ126" s="153">
        <f>ROWS($AI$8:AI126)</f>
        <v>119</v>
      </c>
      <c r="AK126" s="153" t="str">
        <f t="shared" si="5"/>
        <v/>
      </c>
      <c r="AL126" s="153" t="str">
        <f>IFERROR(SMALL($AK$8:$AK$179,ROWS($AK$8:AK126)),"")</f>
        <v/>
      </c>
      <c r="BY126" s="153" t="str">
        <f>IFERROR(INDEX($C$7:$I$177,$N118,COLUMNS($P$7:BX126)),"")</f>
        <v/>
      </c>
      <c r="BZ126" s="153" t="str">
        <f>IFERROR(INDEX($C$7:$I$177,$N118,COLUMNS($P$7:BY126)),"")</f>
        <v/>
      </c>
      <c r="CA126" s="153" t="str">
        <f>IFERROR(INDEX($C$7:$I$177,$N118,COLUMNS($P$7:BZ126)),"")</f>
        <v/>
      </c>
      <c r="CB126" s="153" t="str">
        <f>IFERROR(INDEX($C$7:$I$177,$N118,COLUMNS($P$7:CA126)),"")</f>
        <v/>
      </c>
      <c r="CC126" s="153" t="str">
        <f>IFERROR(INDEX($C$7:$I$177,$N118,COLUMNS($P$7:CB126)),"")</f>
        <v/>
      </c>
      <c r="CD126" s="153" t="str">
        <f>IFERROR(INDEX($C$7:$I$177,$N118,COLUMNS($P$7:CC126)),"")</f>
        <v/>
      </c>
      <c r="CE126" s="153" t="str">
        <f>IFERROR(INDEX($C$7:$I$177,$N118,COLUMNS($P$7:CD126)),"")</f>
        <v/>
      </c>
    </row>
    <row r="127" spans="3:83" hidden="1">
      <c r="C127" s="153" t="s">
        <v>276</v>
      </c>
      <c r="D127" s="113">
        <v>4.416485339423056E-3</v>
      </c>
      <c r="E127" s="113">
        <v>5.0683794293703852E-3</v>
      </c>
      <c r="F127" s="113">
        <v>5.8288697843993341E-3</v>
      </c>
      <c r="G127" s="113">
        <v>6.5015689550082401E-3</v>
      </c>
      <c r="H127" s="113">
        <v>1.0185588768323737E-2</v>
      </c>
      <c r="I127" s="114">
        <v>1.2158856539882008E-2</v>
      </c>
      <c r="J127" s="114">
        <v>1.2966928384487271E-2</v>
      </c>
      <c r="K127" s="114" t="s">
        <v>349</v>
      </c>
      <c r="L127" s="153">
        <f>ROWS($K$8:K127)</f>
        <v>120</v>
      </c>
      <c r="M127" s="153" t="str">
        <f t="shared" si="4"/>
        <v/>
      </c>
      <c r="N127" s="153" t="str">
        <f>IFERROR(SMALL($M$8:$M$179,ROWS($M$8:M127)),"")</f>
        <v/>
      </c>
      <c r="R127" s="153" t="str">
        <f>IFERROR(INDEX($C$8:$I$175,$N120,COLUMNS($Q$8:Q127)),"")</f>
        <v/>
      </c>
      <c r="S127" s="153" t="str">
        <f>IFERROR(INDEX($C$8:$I$175,$N120,COLUMNS($Q$8:R127)),"")</f>
        <v/>
      </c>
      <c r="T127" s="153" t="str">
        <f>IFERROR(INDEX($C$8:$I$175,$N120,COLUMNS($Q$8:S127)),"")</f>
        <v/>
      </c>
      <c r="U127" s="153" t="str">
        <f>IFERROR(INDEX($C$8:$I$175,$N120,COLUMNS($Q$8:T127)),"")</f>
        <v/>
      </c>
      <c r="V127" s="153" t="str">
        <f>IFERROR(INDEX($C$8:$I$175,$N120,COLUMNS($Q$8:U127)),"")</f>
        <v/>
      </c>
      <c r="W127" s="153" t="str">
        <f>IFERROR(INDEX($C$8:$I$175,$N120,COLUMNS($Q$8:V127)),"")</f>
        <v/>
      </c>
      <c r="X127" s="153" t="str">
        <f>IFERROR(INDEX($C$8:$I$175,$N120,COLUMNS($Q$8:W127)),"")</f>
        <v/>
      </c>
      <c r="AA127" s="153" t="s">
        <v>273</v>
      </c>
      <c r="AB127" s="153">
        <v>1055</v>
      </c>
      <c r="AC127" s="153">
        <v>1070</v>
      </c>
      <c r="AD127" s="153">
        <v>1055</v>
      </c>
      <c r="AE127" s="153">
        <v>1090</v>
      </c>
      <c r="AF127" s="153">
        <v>1135</v>
      </c>
      <c r="AG127" s="153">
        <v>1125</v>
      </c>
      <c r="AH127" s="153">
        <v>1235</v>
      </c>
      <c r="AI127" s="153" t="s">
        <v>349</v>
      </c>
      <c r="AJ127" s="153">
        <f>ROWS($AI$8:AI127)</f>
        <v>120</v>
      </c>
      <c r="AK127" s="153" t="str">
        <f t="shared" si="5"/>
        <v/>
      </c>
      <c r="AL127" s="153" t="str">
        <f>IFERROR(SMALL($AK$8:$AK$179,ROWS($AK$8:AK127)),"")</f>
        <v/>
      </c>
      <c r="BY127" s="153" t="str">
        <f>IFERROR(INDEX($C$7:$I$177,$N119,COLUMNS($P$7:BX127)),"")</f>
        <v/>
      </c>
      <c r="BZ127" s="153" t="str">
        <f>IFERROR(INDEX($C$7:$I$177,$N119,COLUMNS($P$7:BY127)),"")</f>
        <v/>
      </c>
      <c r="CA127" s="153" t="str">
        <f>IFERROR(INDEX($C$7:$I$177,$N119,COLUMNS($P$7:BZ127)),"")</f>
        <v/>
      </c>
      <c r="CB127" s="153" t="str">
        <f>IFERROR(INDEX($C$7:$I$177,$N119,COLUMNS($P$7:CA127)),"")</f>
        <v/>
      </c>
      <c r="CC127" s="153" t="str">
        <f>IFERROR(INDEX($C$7:$I$177,$N119,COLUMNS($P$7:CB127)),"")</f>
        <v/>
      </c>
      <c r="CD127" s="153" t="str">
        <f>IFERROR(INDEX($C$7:$I$177,$N119,COLUMNS($P$7:CC127)),"")</f>
        <v/>
      </c>
      <c r="CE127" s="153" t="str">
        <f>IFERROR(INDEX($C$7:$I$177,$N119,COLUMNS($P$7:CD127)),"")</f>
        <v/>
      </c>
    </row>
    <row r="128" spans="3:83" hidden="1">
      <c r="C128" s="153" t="s">
        <v>277</v>
      </c>
      <c r="D128" s="113">
        <v>0.95404700863907621</v>
      </c>
      <c r="E128" s="113">
        <v>0.95333595490890022</v>
      </c>
      <c r="F128" s="113">
        <v>0.94985821668091996</v>
      </c>
      <c r="G128" s="113">
        <v>0.94618145698354295</v>
      </c>
      <c r="H128" s="113">
        <v>0.93567479525590147</v>
      </c>
      <c r="I128" s="114">
        <v>0.92579979855148931</v>
      </c>
      <c r="J128" s="114">
        <v>0.91922436354984538</v>
      </c>
      <c r="K128" s="114" t="s">
        <v>349</v>
      </c>
      <c r="L128" s="153">
        <f>ROWS($K$8:K128)</f>
        <v>121</v>
      </c>
      <c r="M128" s="153" t="str">
        <f t="shared" si="4"/>
        <v/>
      </c>
      <c r="N128" s="153" t="str">
        <f>IFERROR(SMALL($M$8:$M$179,ROWS($M$8:M128)),"")</f>
        <v/>
      </c>
      <c r="R128" s="153" t="str">
        <f>IFERROR(INDEX($C$8:$I$175,$N121,COLUMNS($Q$8:Q128)),"")</f>
        <v/>
      </c>
      <c r="S128" s="153" t="str">
        <f>IFERROR(INDEX($C$8:$I$175,$N121,COLUMNS($Q$8:R128)),"")</f>
        <v/>
      </c>
      <c r="T128" s="153" t="str">
        <f>IFERROR(INDEX($C$8:$I$175,$N121,COLUMNS($Q$8:S128)),"")</f>
        <v/>
      </c>
      <c r="U128" s="153" t="str">
        <f>IFERROR(INDEX($C$8:$I$175,$N121,COLUMNS($Q$8:T128)),"")</f>
        <v/>
      </c>
      <c r="V128" s="153" t="str">
        <f>IFERROR(INDEX($C$8:$I$175,$N121,COLUMNS($Q$8:U128)),"")</f>
        <v/>
      </c>
      <c r="W128" s="153" t="str">
        <f>IFERROR(INDEX($C$8:$I$175,$N121,COLUMNS($Q$8:V128)),"")</f>
        <v/>
      </c>
      <c r="X128" s="153" t="str">
        <f>IFERROR(INDEX($C$8:$I$175,$N121,COLUMNS($Q$8:W128)),"")</f>
        <v/>
      </c>
      <c r="AA128" s="153" t="s">
        <v>274</v>
      </c>
      <c r="AB128" s="153">
        <v>505</v>
      </c>
      <c r="AC128" s="153">
        <v>500</v>
      </c>
      <c r="AD128" s="153">
        <v>585</v>
      </c>
      <c r="AE128" s="153">
        <v>670</v>
      </c>
      <c r="AF128" s="153">
        <v>780</v>
      </c>
      <c r="AG128" s="153">
        <v>915</v>
      </c>
      <c r="AH128" s="153">
        <v>985</v>
      </c>
      <c r="AI128" s="153" t="s">
        <v>349</v>
      </c>
      <c r="AJ128" s="153">
        <f>ROWS($AI$8:AI128)</f>
        <v>121</v>
      </c>
      <c r="AK128" s="153" t="str">
        <f t="shared" si="5"/>
        <v/>
      </c>
      <c r="AL128" s="153" t="str">
        <f>IFERROR(SMALL($AK$8:$AK$179,ROWS($AK$8:AK128)),"")</f>
        <v/>
      </c>
      <c r="BY128" s="153" t="str">
        <f>IFERROR(INDEX($C$7:$I$177,$N120,COLUMNS($P$7:BX128)),"")</f>
        <v/>
      </c>
      <c r="BZ128" s="153" t="str">
        <f>IFERROR(INDEX($C$7:$I$177,$N120,COLUMNS($P$7:BY128)),"")</f>
        <v/>
      </c>
      <c r="CA128" s="153" t="str">
        <f>IFERROR(INDEX($C$7:$I$177,$N120,COLUMNS($P$7:BZ128)),"")</f>
        <v/>
      </c>
      <c r="CB128" s="153" t="str">
        <f>IFERROR(INDEX($C$7:$I$177,$N120,COLUMNS($P$7:CA128)),"")</f>
        <v/>
      </c>
      <c r="CC128" s="153" t="str">
        <f>IFERROR(INDEX($C$7:$I$177,$N120,COLUMNS($P$7:CB128)),"")</f>
        <v/>
      </c>
      <c r="CD128" s="153" t="str">
        <f>IFERROR(INDEX($C$7:$I$177,$N120,COLUMNS($P$7:CC128)),"")</f>
        <v/>
      </c>
      <c r="CE128" s="153" t="str">
        <f>IFERROR(INDEX($C$7:$I$177,$N120,COLUMNS($P$7:CD128)),"")</f>
        <v/>
      </c>
    </row>
    <row r="129" spans="3:83" hidden="1">
      <c r="C129" s="153" t="s">
        <v>328</v>
      </c>
      <c r="D129" s="113">
        <v>4.345390697373807E-2</v>
      </c>
      <c r="E129" s="113">
        <v>4.5003713898719801E-2</v>
      </c>
      <c r="F129" s="113">
        <v>4.8408876085880181E-2</v>
      </c>
      <c r="G129" s="113">
        <v>5.1741652933607239E-2</v>
      </c>
      <c r="H129" s="113">
        <v>6.0356495606891332E-2</v>
      </c>
      <c r="I129" s="114">
        <v>6.8708331334836198E-2</v>
      </c>
      <c r="J129" s="114">
        <v>7.3875802997858675E-2</v>
      </c>
      <c r="K129" s="114" t="s">
        <v>349</v>
      </c>
      <c r="L129" s="153">
        <f>ROWS($K$8:K129)</f>
        <v>122</v>
      </c>
      <c r="M129" s="153" t="str">
        <f t="shared" si="4"/>
        <v/>
      </c>
      <c r="N129" s="153" t="str">
        <f>IFERROR(SMALL($M$8:$M$179,ROWS($M$8:M129)),"")</f>
        <v/>
      </c>
      <c r="R129" s="153" t="str">
        <f>IFERROR(INDEX($C$8:$I$175,$N122,COLUMNS($Q$8:Q129)),"")</f>
        <v/>
      </c>
      <c r="S129" s="153" t="str">
        <f>IFERROR(INDEX($C$8:$I$175,$N122,COLUMNS($Q$8:R129)),"")</f>
        <v/>
      </c>
      <c r="T129" s="153" t="str">
        <f>IFERROR(INDEX($C$8:$I$175,$N122,COLUMNS($Q$8:S129)),"")</f>
        <v/>
      </c>
      <c r="U129" s="153" t="str">
        <f>IFERROR(INDEX($C$8:$I$175,$N122,COLUMNS($Q$8:T129)),"")</f>
        <v/>
      </c>
      <c r="V129" s="153" t="str">
        <f>IFERROR(INDEX($C$8:$I$175,$N122,COLUMNS($Q$8:U129)),"")</f>
        <v/>
      </c>
      <c r="W129" s="153" t="str">
        <f>IFERROR(INDEX($C$8:$I$175,$N122,COLUMNS($Q$8:V129)),"")</f>
        <v/>
      </c>
      <c r="X129" s="153" t="str">
        <f>IFERROR(INDEX($C$8:$I$175,$N122,COLUMNS($Q$8:W129)),"")</f>
        <v/>
      </c>
      <c r="AA129" s="153" t="s">
        <v>275</v>
      </c>
      <c r="AB129" s="153">
        <v>250</v>
      </c>
      <c r="AC129" s="153">
        <v>255</v>
      </c>
      <c r="AD129" s="153">
        <v>250</v>
      </c>
      <c r="AE129" s="153">
        <v>245</v>
      </c>
      <c r="AF129" s="153">
        <v>275</v>
      </c>
      <c r="AG129" s="153">
        <v>315</v>
      </c>
      <c r="AH129" s="153">
        <v>340</v>
      </c>
      <c r="AI129" s="153" t="s">
        <v>349</v>
      </c>
      <c r="AJ129" s="153">
        <f>ROWS($AI$8:AI129)</f>
        <v>122</v>
      </c>
      <c r="AK129" s="153" t="str">
        <f t="shared" si="5"/>
        <v/>
      </c>
      <c r="AL129" s="153" t="str">
        <f>IFERROR(SMALL($AK$8:$AK$179,ROWS($AK$8:AK129)),"")</f>
        <v/>
      </c>
      <c r="BY129" s="153" t="str">
        <f>IFERROR(INDEX($C$7:$I$177,$N121,COLUMNS($P$7:BX129)),"")</f>
        <v/>
      </c>
      <c r="BZ129" s="153" t="str">
        <f>IFERROR(INDEX($C$7:$I$177,$N121,COLUMNS($P$7:BY129)),"")</f>
        <v/>
      </c>
      <c r="CA129" s="153" t="str">
        <f>IFERROR(INDEX($C$7:$I$177,$N121,COLUMNS($P$7:BZ129)),"")</f>
        <v/>
      </c>
      <c r="CB129" s="153" t="str">
        <f>IFERROR(INDEX($C$7:$I$177,$N121,COLUMNS($P$7:CA129)),"")</f>
        <v/>
      </c>
      <c r="CC129" s="153" t="str">
        <f>IFERROR(INDEX($C$7:$I$177,$N121,COLUMNS($P$7:CB129)),"")</f>
        <v/>
      </c>
      <c r="CD129" s="153" t="str">
        <f>IFERROR(INDEX($C$7:$I$177,$N121,COLUMNS($P$7:CC129)),"")</f>
        <v/>
      </c>
      <c r="CE129" s="153" t="str">
        <f>IFERROR(INDEX($C$7:$I$177,$N121,COLUMNS($P$7:CD129)),"")</f>
        <v/>
      </c>
    </row>
    <row r="130" spans="3:83" hidden="1">
      <c r="C130" s="153" t="s">
        <v>279</v>
      </c>
      <c r="D130" s="113"/>
      <c r="E130" s="113"/>
      <c r="F130" s="113"/>
      <c r="G130" s="113"/>
      <c r="H130" s="113"/>
      <c r="I130" s="114"/>
      <c r="J130" s="114"/>
      <c r="K130" s="114" t="s">
        <v>349</v>
      </c>
      <c r="L130" s="153">
        <f>ROWS($K$8:K130)</f>
        <v>123</v>
      </c>
      <c r="M130" s="153" t="str">
        <f t="shared" si="4"/>
        <v/>
      </c>
      <c r="N130" s="153" t="str">
        <f>IFERROR(SMALL($M$8:$M$179,ROWS($M$8:M130)),"")</f>
        <v/>
      </c>
      <c r="R130" s="153" t="str">
        <f>IFERROR(INDEX($C$8:$I$175,$N123,COLUMNS($Q$8:Q130)),"")</f>
        <v/>
      </c>
      <c r="S130" s="153" t="str">
        <f>IFERROR(INDEX($C$8:$I$175,$N123,COLUMNS($Q$8:R130)),"")</f>
        <v/>
      </c>
      <c r="T130" s="153" t="str">
        <f>IFERROR(INDEX($C$8:$I$175,$N123,COLUMNS($Q$8:S130)),"")</f>
        <v/>
      </c>
      <c r="U130" s="153" t="str">
        <f>IFERROR(INDEX($C$8:$I$175,$N123,COLUMNS($Q$8:T130)),"")</f>
        <v/>
      </c>
      <c r="V130" s="153" t="str">
        <f>IFERROR(INDEX($C$8:$I$175,$N123,COLUMNS($Q$8:U130)),"")</f>
        <v/>
      </c>
      <c r="W130" s="153" t="str">
        <f>IFERROR(INDEX($C$8:$I$175,$N123,COLUMNS($Q$8:V130)),"")</f>
        <v/>
      </c>
      <c r="X130" s="153" t="str">
        <f>IFERROR(INDEX($C$8:$I$175,$N123,COLUMNS($Q$8:W130)),"")</f>
        <v/>
      </c>
      <c r="AA130" s="153" t="s">
        <v>276</v>
      </c>
      <c r="AB130" s="153">
        <v>205</v>
      </c>
      <c r="AC130" s="153">
        <v>230</v>
      </c>
      <c r="AD130" s="153">
        <v>260</v>
      </c>
      <c r="AE130" s="153">
        <v>290</v>
      </c>
      <c r="AF130" s="153">
        <v>445</v>
      </c>
      <c r="AG130" s="153">
        <v>505</v>
      </c>
      <c r="AH130" s="153">
        <v>545</v>
      </c>
      <c r="AI130" s="153" t="s">
        <v>349</v>
      </c>
      <c r="AJ130" s="153">
        <f>ROWS($AI$8:AI130)</f>
        <v>123</v>
      </c>
      <c r="AK130" s="153" t="str">
        <f t="shared" si="5"/>
        <v/>
      </c>
      <c r="AL130" s="153" t="str">
        <f>IFERROR(SMALL($AK$8:$AK$179,ROWS($AK$8:AK130)),"")</f>
        <v/>
      </c>
      <c r="BY130" s="153" t="str">
        <f>IFERROR(INDEX($C$7:$I$177,$N122,COLUMNS($P$7:BX130)),"")</f>
        <v/>
      </c>
      <c r="BZ130" s="153" t="str">
        <f>IFERROR(INDEX($C$7:$I$177,$N122,COLUMNS($P$7:BY130)),"")</f>
        <v/>
      </c>
      <c r="CA130" s="153" t="str">
        <f>IFERROR(INDEX($C$7:$I$177,$N122,COLUMNS($P$7:BZ130)),"")</f>
        <v/>
      </c>
      <c r="CB130" s="153" t="str">
        <f>IFERROR(INDEX($C$7:$I$177,$N122,COLUMNS($P$7:CA130)),"")</f>
        <v/>
      </c>
      <c r="CC130" s="153" t="str">
        <f>IFERROR(INDEX($C$7:$I$177,$N122,COLUMNS($P$7:CB130)),"")</f>
        <v/>
      </c>
      <c r="CD130" s="153" t="str">
        <f>IFERROR(INDEX($C$7:$I$177,$N122,COLUMNS($P$7:CC130)),"")</f>
        <v/>
      </c>
      <c r="CE130" s="153" t="str">
        <f>IFERROR(INDEX($C$7:$I$177,$N122,COLUMNS($P$7:CD130)),"")</f>
        <v/>
      </c>
    </row>
    <row r="131" spans="3:83" hidden="1">
      <c r="C131" s="226" t="s">
        <v>282</v>
      </c>
      <c r="D131" s="113"/>
      <c r="E131" s="113"/>
      <c r="F131" s="113"/>
      <c r="G131" s="113"/>
      <c r="H131" s="113"/>
      <c r="I131" s="114" t="s">
        <v>0</v>
      </c>
      <c r="J131" s="114"/>
      <c r="K131" s="114" t="s">
        <v>349</v>
      </c>
      <c r="L131" s="153">
        <f>ROWS($K$8:K131)</f>
        <v>124</v>
      </c>
      <c r="M131" s="153" t="str">
        <f t="shared" si="4"/>
        <v/>
      </c>
      <c r="N131" s="153" t="str">
        <f>IFERROR(SMALL($M$8:$M$179,ROWS($M$8:M131)),"")</f>
        <v/>
      </c>
      <c r="R131" s="153" t="str">
        <f>IFERROR(INDEX($C$8:$I$175,$N124,COLUMNS($Q$8:Q131)),"")</f>
        <v/>
      </c>
      <c r="S131" s="153" t="str">
        <f>IFERROR(INDEX($C$8:$I$175,$N124,COLUMNS($Q$8:R131)),"")</f>
        <v/>
      </c>
      <c r="T131" s="153" t="str">
        <f>IFERROR(INDEX($C$8:$I$175,$N124,COLUMNS($Q$8:S131)),"")</f>
        <v/>
      </c>
      <c r="U131" s="153" t="str">
        <f>IFERROR(INDEX($C$8:$I$175,$N124,COLUMNS($Q$8:T131)),"")</f>
        <v/>
      </c>
      <c r="V131" s="153" t="str">
        <f>IFERROR(INDEX($C$8:$I$175,$N124,COLUMNS($Q$8:U131)),"")</f>
        <v/>
      </c>
      <c r="W131" s="153" t="str">
        <f>IFERROR(INDEX($C$8:$I$175,$N124,COLUMNS($Q$8:V131)),"")</f>
        <v/>
      </c>
      <c r="X131" s="153" t="str">
        <f>IFERROR(INDEX($C$8:$I$175,$N124,COLUMNS($Q$8:W131)),"")</f>
        <v/>
      </c>
      <c r="AA131" s="153" t="s">
        <v>277</v>
      </c>
      <c r="AB131" s="153">
        <v>44285</v>
      </c>
      <c r="AC131" s="153">
        <v>43640</v>
      </c>
      <c r="AD131" s="153">
        <v>42205</v>
      </c>
      <c r="AE131" s="153">
        <v>41915</v>
      </c>
      <c r="AF131" s="153">
        <v>40785</v>
      </c>
      <c r="AG131" s="153">
        <v>38605</v>
      </c>
      <c r="AH131" s="153">
        <v>38635</v>
      </c>
      <c r="AI131" s="153" t="s">
        <v>349</v>
      </c>
      <c r="AJ131" s="153">
        <f>ROWS($AI$8:AI131)</f>
        <v>124</v>
      </c>
      <c r="AK131" s="153" t="str">
        <f t="shared" si="5"/>
        <v/>
      </c>
      <c r="AL131" s="153" t="str">
        <f>IFERROR(SMALL($AK$8:$AK$179,ROWS($AK$8:AK131)),"")</f>
        <v/>
      </c>
      <c r="BY131" s="153" t="str">
        <f>IFERROR(INDEX($C$7:$I$177,$N123,COLUMNS($P$7:BX131)),"")</f>
        <v/>
      </c>
      <c r="BZ131" s="153" t="str">
        <f>IFERROR(INDEX($C$7:$I$177,$N123,COLUMNS($P$7:BY131)),"")</f>
        <v/>
      </c>
      <c r="CA131" s="153" t="str">
        <f>IFERROR(INDEX($C$7:$I$177,$N123,COLUMNS($P$7:BZ131)),"")</f>
        <v/>
      </c>
      <c r="CB131" s="153" t="str">
        <f>IFERROR(INDEX($C$7:$I$177,$N123,COLUMNS($P$7:CA131)),"")</f>
        <v/>
      </c>
      <c r="CC131" s="153" t="str">
        <f>IFERROR(INDEX($C$7:$I$177,$N123,COLUMNS($P$7:CB131)),"")</f>
        <v/>
      </c>
      <c r="CD131" s="153" t="str">
        <f>IFERROR(INDEX($C$7:$I$177,$N123,COLUMNS($P$7:CC131)),"")</f>
        <v/>
      </c>
      <c r="CE131" s="153" t="str">
        <f>IFERROR(INDEX($C$7:$I$177,$N123,COLUMNS($P$7:CD131)),"")</f>
        <v/>
      </c>
    </row>
    <row r="132" spans="3:83" hidden="1">
      <c r="C132" s="225" t="s">
        <v>283</v>
      </c>
      <c r="D132" s="113">
        <v>3.5762759333864747E-3</v>
      </c>
      <c r="E132" s="113">
        <v>3.8231310350854198E-3</v>
      </c>
      <c r="F132" s="113">
        <v>1.6136292028626726E-2</v>
      </c>
      <c r="G132" s="113">
        <v>2.359076235410976E-2</v>
      </c>
      <c r="H132" s="113">
        <v>2.8790346631185338E-2</v>
      </c>
      <c r="I132" s="114">
        <v>5.453498968775481E-2</v>
      </c>
      <c r="J132" s="114">
        <v>8.7437544610992152E-2</v>
      </c>
      <c r="K132" s="114" t="s">
        <v>349</v>
      </c>
      <c r="L132" s="153">
        <f>ROWS($K$8:K132)</f>
        <v>125</v>
      </c>
      <c r="M132" s="153" t="str">
        <f t="shared" si="4"/>
        <v/>
      </c>
      <c r="N132" s="153" t="str">
        <f>IFERROR(SMALL($M$8:$M$179,ROWS($M$8:M132)),"")</f>
        <v/>
      </c>
      <c r="R132" s="153" t="str">
        <f>IFERROR(INDEX($C$8:$I$175,$N125,COLUMNS($Q$8:Q132)),"")</f>
        <v/>
      </c>
      <c r="S132" s="153" t="str">
        <f>IFERROR(INDEX($C$8:$I$175,$N125,COLUMNS($Q$8:R132)),"")</f>
        <v/>
      </c>
      <c r="T132" s="153" t="str">
        <f>IFERROR(INDEX($C$8:$I$175,$N125,COLUMNS($Q$8:S132)),"")</f>
        <v/>
      </c>
      <c r="U132" s="153" t="str">
        <f>IFERROR(INDEX($C$8:$I$175,$N125,COLUMNS($Q$8:T132)),"")</f>
        <v/>
      </c>
      <c r="V132" s="153" t="str">
        <f>IFERROR(INDEX($C$8:$I$175,$N125,COLUMNS($Q$8:U132)),"")</f>
        <v/>
      </c>
      <c r="W132" s="153" t="str">
        <f>IFERROR(INDEX($C$8:$I$175,$N125,COLUMNS($Q$8:V132)),"")</f>
        <v/>
      </c>
      <c r="X132" s="153" t="str">
        <f>IFERROR(INDEX($C$8:$I$175,$N125,COLUMNS($Q$8:W132)),"")</f>
        <v/>
      </c>
      <c r="AA132" s="153" t="s">
        <v>328</v>
      </c>
      <c r="AB132" s="153">
        <v>2015</v>
      </c>
      <c r="AC132" s="153">
        <v>2060</v>
      </c>
      <c r="AD132" s="153">
        <v>2150</v>
      </c>
      <c r="AE132" s="153">
        <v>2290</v>
      </c>
      <c r="AF132" s="153">
        <v>2630</v>
      </c>
      <c r="AG132" s="153">
        <v>2865</v>
      </c>
      <c r="AH132" s="153">
        <v>3105</v>
      </c>
      <c r="AI132" s="153" t="s">
        <v>349</v>
      </c>
      <c r="AJ132" s="153">
        <f>ROWS($AI$8:AI132)</f>
        <v>125</v>
      </c>
      <c r="AK132" s="153" t="str">
        <f t="shared" si="5"/>
        <v/>
      </c>
      <c r="AL132" s="153" t="str">
        <f>IFERROR(SMALL($AK$8:$AK$179,ROWS($AK$8:AK132)),"")</f>
        <v/>
      </c>
      <c r="BY132" s="153" t="str">
        <f>IFERROR(INDEX($C$7:$I$177,$N124,COLUMNS($P$7:BX132)),"")</f>
        <v/>
      </c>
      <c r="BZ132" s="153" t="str">
        <f>IFERROR(INDEX($C$7:$I$177,$N124,COLUMNS($P$7:BY132)),"")</f>
        <v/>
      </c>
      <c r="CA132" s="153" t="str">
        <f>IFERROR(INDEX($C$7:$I$177,$N124,COLUMNS($P$7:BZ132)),"")</f>
        <v/>
      </c>
      <c r="CB132" s="153" t="str">
        <f>IFERROR(INDEX($C$7:$I$177,$N124,COLUMNS($P$7:CA132)),"")</f>
        <v/>
      </c>
      <c r="CC132" s="153" t="str">
        <f>IFERROR(INDEX($C$7:$I$177,$N124,COLUMNS($P$7:CB132)),"")</f>
        <v/>
      </c>
      <c r="CD132" s="153" t="str">
        <f>IFERROR(INDEX($C$7:$I$177,$N124,COLUMNS($P$7:CC132)),"")</f>
        <v/>
      </c>
      <c r="CE132" s="153" t="str">
        <f>IFERROR(INDEX($C$7:$I$177,$N124,COLUMNS($P$7:CD132)),"")</f>
        <v/>
      </c>
    </row>
    <row r="133" spans="3:83" hidden="1">
      <c r="C133" s="225" t="s">
        <v>284</v>
      </c>
      <c r="D133" s="113">
        <v>0.9964237240666135</v>
      </c>
      <c r="E133" s="113">
        <v>0.99617686896491453</v>
      </c>
      <c r="F133" s="113">
        <v>0.98386370797137324</v>
      </c>
      <c r="G133" s="113">
        <v>0.97640923764589027</v>
      </c>
      <c r="H133" s="113">
        <v>0.97120965336881471</v>
      </c>
      <c r="I133" s="114">
        <v>0.94546501031224517</v>
      </c>
      <c r="J133" s="114">
        <v>0.91256245538900782</v>
      </c>
      <c r="K133" s="114" t="s">
        <v>349</v>
      </c>
      <c r="L133" s="153">
        <f>ROWS($K$8:K133)</f>
        <v>126</v>
      </c>
      <c r="M133" s="153" t="str">
        <f t="shared" si="4"/>
        <v/>
      </c>
      <c r="N133" s="153" t="str">
        <f>IFERROR(SMALL($M$8:$M$179,ROWS($M$8:M133)),"")</f>
        <v/>
      </c>
      <c r="R133" s="153" t="str">
        <f>IFERROR(INDEX($C$8:$I$175,$N126,COLUMNS($Q$8:Q133)),"")</f>
        <v/>
      </c>
      <c r="S133" s="153" t="str">
        <f>IFERROR(INDEX($C$8:$I$175,$N126,COLUMNS($Q$8:R133)),"")</f>
        <v/>
      </c>
      <c r="T133" s="153" t="str">
        <f>IFERROR(INDEX($C$8:$I$175,$N126,COLUMNS($Q$8:S133)),"")</f>
        <v/>
      </c>
      <c r="U133" s="153" t="str">
        <f>IFERROR(INDEX($C$8:$I$175,$N126,COLUMNS($Q$8:T133)),"")</f>
        <v/>
      </c>
      <c r="V133" s="153" t="str">
        <f>IFERROR(INDEX($C$8:$I$175,$N126,COLUMNS($Q$8:U133)),"")</f>
        <v/>
      </c>
      <c r="W133" s="153" t="str">
        <f>IFERROR(INDEX($C$8:$I$175,$N126,COLUMNS($Q$8:V133)),"")</f>
        <v/>
      </c>
      <c r="X133" s="153" t="str">
        <f>IFERROR(INDEX($C$8:$I$175,$N126,COLUMNS($Q$8:W133)),"")</f>
        <v/>
      </c>
      <c r="AA133" s="153" t="s">
        <v>279</v>
      </c>
      <c r="AI133" s="153" t="s">
        <v>349</v>
      </c>
      <c r="AJ133" s="153">
        <f>ROWS($AI$8:AI133)</f>
        <v>126</v>
      </c>
      <c r="AK133" s="153" t="str">
        <f t="shared" si="5"/>
        <v/>
      </c>
      <c r="AL133" s="153" t="str">
        <f>IFERROR(SMALL($AK$8:$AK$179,ROWS($AK$8:AK133)),"")</f>
        <v/>
      </c>
      <c r="BY133" s="153" t="str">
        <f>IFERROR(INDEX($C$7:$I$177,$N125,COLUMNS($P$7:BX133)),"")</f>
        <v/>
      </c>
      <c r="BZ133" s="153" t="str">
        <f>IFERROR(INDEX($C$7:$I$177,$N125,COLUMNS($P$7:BY133)),"")</f>
        <v/>
      </c>
      <c r="CA133" s="153" t="str">
        <f>IFERROR(INDEX($C$7:$I$177,$N125,COLUMNS($P$7:BZ133)),"")</f>
        <v/>
      </c>
      <c r="CB133" s="153" t="str">
        <f>IFERROR(INDEX($C$7:$I$177,$N125,COLUMNS($P$7:CA133)),"")</f>
        <v/>
      </c>
      <c r="CC133" s="153" t="str">
        <f>IFERROR(INDEX($C$7:$I$177,$N125,COLUMNS($P$7:CB133)),"")</f>
        <v/>
      </c>
      <c r="CD133" s="153" t="str">
        <f>IFERROR(INDEX($C$7:$I$177,$N125,COLUMNS($P$7:CC133)),"")</f>
        <v/>
      </c>
      <c r="CE133" s="153" t="str">
        <f>IFERROR(INDEX($C$7:$I$177,$N125,COLUMNS($P$7:CD133)),"")</f>
        <v/>
      </c>
    </row>
    <row r="134" spans="3:83" hidden="1">
      <c r="C134" s="166" t="s">
        <v>229</v>
      </c>
      <c r="D134" s="113"/>
      <c r="E134" s="113"/>
      <c r="F134" s="113"/>
      <c r="G134" s="113"/>
      <c r="H134" s="113"/>
      <c r="I134" s="114"/>
      <c r="J134" s="114"/>
      <c r="K134" s="114" t="s">
        <v>350</v>
      </c>
      <c r="L134" s="153">
        <f>ROWS($K$8:K134)</f>
        <v>127</v>
      </c>
      <c r="M134" s="153" t="str">
        <f t="shared" si="4"/>
        <v/>
      </c>
      <c r="N134" s="153" t="str">
        <f>IFERROR(SMALL($M$8:$M$179,ROWS($M$8:M134)),"")</f>
        <v/>
      </c>
      <c r="R134" s="153" t="str">
        <f>IFERROR(INDEX($C$8:$I$175,$N127,COLUMNS($Q$8:Q134)),"")</f>
        <v/>
      </c>
      <c r="S134" s="153" t="str">
        <f>IFERROR(INDEX($C$8:$I$175,$N127,COLUMNS($Q$8:R134)),"")</f>
        <v/>
      </c>
      <c r="T134" s="153" t="str">
        <f>IFERROR(INDEX($C$8:$I$175,$N127,COLUMNS($Q$8:S134)),"")</f>
        <v/>
      </c>
      <c r="U134" s="153" t="str">
        <f>IFERROR(INDEX($C$8:$I$175,$N127,COLUMNS($Q$8:T134)),"")</f>
        <v/>
      </c>
      <c r="V134" s="153" t="str">
        <f>IFERROR(INDEX($C$8:$I$175,$N127,COLUMNS($Q$8:U134)),"")</f>
        <v/>
      </c>
      <c r="W134" s="153" t="str">
        <f>IFERROR(INDEX($C$8:$I$175,$N127,COLUMNS($Q$8:V134)),"")</f>
        <v/>
      </c>
      <c r="X134" s="153" t="str">
        <f>IFERROR(INDEX($C$8:$I$175,$N127,COLUMNS($Q$8:W134)),"")</f>
        <v/>
      </c>
      <c r="AA134" s="226" t="s">
        <v>282</v>
      </c>
      <c r="AI134" s="153" t="s">
        <v>349</v>
      </c>
      <c r="AJ134" s="153">
        <f>ROWS($AI$8:AI134)</f>
        <v>127</v>
      </c>
      <c r="AK134" s="153" t="str">
        <f t="shared" si="5"/>
        <v/>
      </c>
      <c r="AL134" s="153" t="str">
        <f>IFERROR(SMALL($AK$8:$AK$179,ROWS($AK$8:AK134)),"")</f>
        <v/>
      </c>
      <c r="BY134" s="153" t="str">
        <f>IFERROR(INDEX($C$7:$I$177,$N126,COLUMNS($P$7:BX134)),"")</f>
        <v/>
      </c>
      <c r="BZ134" s="153" t="str">
        <f>IFERROR(INDEX($C$7:$I$177,$N126,COLUMNS($P$7:BY134)),"")</f>
        <v/>
      </c>
      <c r="CA134" s="153" t="str">
        <f>IFERROR(INDEX($C$7:$I$177,$N126,COLUMNS($P$7:BZ134)),"")</f>
        <v/>
      </c>
      <c r="CB134" s="153" t="str">
        <f>IFERROR(INDEX($C$7:$I$177,$N126,COLUMNS($P$7:CA134)),"")</f>
        <v/>
      </c>
      <c r="CC134" s="153" t="str">
        <f>IFERROR(INDEX($C$7:$I$177,$N126,COLUMNS($P$7:CB134)),"")</f>
        <v/>
      </c>
      <c r="CD134" s="153" t="str">
        <f>IFERROR(INDEX($C$7:$I$177,$N126,COLUMNS($P$7:CC134)),"")</f>
        <v/>
      </c>
      <c r="CE134" s="153" t="str">
        <f>IFERROR(INDEX($C$7:$I$177,$N126,COLUMNS($P$7:CD134)),"")</f>
        <v/>
      </c>
    </row>
    <row r="135" spans="3:83" hidden="1">
      <c r="C135" s="225" t="s">
        <v>230</v>
      </c>
      <c r="D135" s="113">
        <v>0.30792013481080527</v>
      </c>
      <c r="E135" s="113">
        <v>0.31456366511717065</v>
      </c>
      <c r="F135" s="113">
        <v>0.30320272736003073</v>
      </c>
      <c r="G135" s="113">
        <v>0.31043262834335</v>
      </c>
      <c r="H135" s="113">
        <v>0.3117509298801488</v>
      </c>
      <c r="I135" s="114">
        <v>0.29435371624756423</v>
      </c>
      <c r="J135" s="114">
        <v>0.29747126436781607</v>
      </c>
      <c r="K135" s="114" t="s">
        <v>350</v>
      </c>
      <c r="L135" s="153">
        <f>ROWS($K$8:K135)</f>
        <v>128</v>
      </c>
      <c r="M135" s="153" t="str">
        <f t="shared" si="4"/>
        <v/>
      </c>
      <c r="N135" s="153" t="str">
        <f>IFERROR(SMALL($M$8:$M$179,ROWS($M$8:M135)),"")</f>
        <v/>
      </c>
      <c r="R135" s="153" t="str">
        <f>IFERROR(INDEX($C$8:$I$175,$N128,COLUMNS($Q$8:Q135)),"")</f>
        <v/>
      </c>
      <c r="S135" s="153" t="str">
        <f>IFERROR(INDEX($C$8:$I$175,$N128,COLUMNS($Q$8:R135)),"")</f>
        <v/>
      </c>
      <c r="T135" s="153" t="str">
        <f>IFERROR(INDEX($C$8:$I$175,$N128,COLUMNS($Q$8:S135)),"")</f>
        <v/>
      </c>
      <c r="U135" s="153" t="str">
        <f>IFERROR(INDEX($C$8:$I$175,$N128,COLUMNS($Q$8:T135)),"")</f>
        <v/>
      </c>
      <c r="V135" s="153" t="str">
        <f>IFERROR(INDEX($C$8:$I$175,$N128,COLUMNS($Q$8:U135)),"")</f>
        <v/>
      </c>
      <c r="W135" s="153" t="str">
        <f>IFERROR(INDEX($C$8:$I$175,$N128,COLUMNS($Q$8:V135)),"")</f>
        <v/>
      </c>
      <c r="X135" s="153" t="str">
        <f>IFERROR(INDEX($C$8:$I$175,$N128,COLUMNS($Q$8:W135)),"")</f>
        <v/>
      </c>
      <c r="AA135" s="225" t="s">
        <v>283</v>
      </c>
      <c r="AB135" s="153">
        <v>165</v>
      </c>
      <c r="AC135" s="153">
        <v>175</v>
      </c>
      <c r="AD135" s="153">
        <v>715</v>
      </c>
      <c r="AE135" s="153">
        <v>1045</v>
      </c>
      <c r="AF135" s="153">
        <v>1255</v>
      </c>
      <c r="AG135" s="153">
        <v>2275</v>
      </c>
      <c r="AH135" s="153">
        <v>3675</v>
      </c>
      <c r="AI135" s="153" t="s">
        <v>349</v>
      </c>
      <c r="AJ135" s="153">
        <f>ROWS($AI$8:AI135)</f>
        <v>128</v>
      </c>
      <c r="AK135" s="153" t="str">
        <f t="shared" si="5"/>
        <v/>
      </c>
      <c r="AL135" s="153" t="str">
        <f>IFERROR(SMALL($AK$8:$AK$179,ROWS($AK$8:AK135)),"")</f>
        <v/>
      </c>
      <c r="BY135" s="153" t="str">
        <f>IFERROR(INDEX($C$7:$I$177,$N127,COLUMNS($P$7:BX135)),"")</f>
        <v/>
      </c>
      <c r="BZ135" s="153" t="str">
        <f>IFERROR(INDEX($C$7:$I$177,$N127,COLUMNS($P$7:BY135)),"")</f>
        <v/>
      </c>
      <c r="CA135" s="153" t="str">
        <f>IFERROR(INDEX($C$7:$I$177,$N127,COLUMNS($P$7:BZ135)),"")</f>
        <v/>
      </c>
      <c r="CB135" s="153" t="str">
        <f>IFERROR(INDEX($C$7:$I$177,$N127,COLUMNS($P$7:CA135)),"")</f>
        <v/>
      </c>
      <c r="CC135" s="153" t="str">
        <f>IFERROR(INDEX($C$7:$I$177,$N127,COLUMNS($P$7:CB135)),"")</f>
        <v/>
      </c>
      <c r="CD135" s="153" t="str">
        <f>IFERROR(INDEX($C$7:$I$177,$N127,COLUMNS($P$7:CC135)),"")</f>
        <v/>
      </c>
      <c r="CE135" s="153" t="str">
        <f>IFERROR(INDEX($C$7:$I$177,$N127,COLUMNS($P$7:CD135)),"")</f>
        <v/>
      </c>
    </row>
    <row r="136" spans="3:83" hidden="1">
      <c r="C136" s="225" t="s">
        <v>231</v>
      </c>
      <c r="D136" s="113">
        <v>0.22445488433845681</v>
      </c>
      <c r="E136" s="113">
        <v>0.21912589255762688</v>
      </c>
      <c r="F136" s="113">
        <v>0.21881302218380871</v>
      </c>
      <c r="G136" s="113">
        <v>0.22289764646510987</v>
      </c>
      <c r="H136" s="113">
        <v>0.21260963401754143</v>
      </c>
      <c r="I136" s="114">
        <v>0.21896167764684049</v>
      </c>
      <c r="J136" s="114">
        <v>0.21735632183908046</v>
      </c>
      <c r="K136" s="114" t="s">
        <v>350</v>
      </c>
      <c r="L136" s="153">
        <f>ROWS($K$8:K136)</f>
        <v>129</v>
      </c>
      <c r="M136" s="153" t="str">
        <f t="shared" si="4"/>
        <v/>
      </c>
      <c r="N136" s="153" t="str">
        <f>IFERROR(SMALL($M$8:$M$179,ROWS($M$8:M136)),"")</f>
        <v/>
      </c>
      <c r="R136" s="153" t="str">
        <f>IFERROR(INDEX($C$8:$I$175,$N129,COLUMNS($Q$8:Q136)),"")</f>
        <v/>
      </c>
      <c r="S136" s="153" t="str">
        <f>IFERROR(INDEX($C$8:$I$175,$N129,COLUMNS($Q$8:R136)),"")</f>
        <v/>
      </c>
      <c r="T136" s="153" t="str">
        <f>IFERROR(INDEX($C$8:$I$175,$N129,COLUMNS($Q$8:S136)),"")</f>
        <v/>
      </c>
      <c r="U136" s="153" t="str">
        <f>IFERROR(INDEX($C$8:$I$175,$N129,COLUMNS($Q$8:T136)),"")</f>
        <v/>
      </c>
      <c r="V136" s="153" t="str">
        <f>IFERROR(INDEX($C$8:$I$175,$N129,COLUMNS($Q$8:U136)),"")</f>
        <v/>
      </c>
      <c r="W136" s="153" t="str">
        <f>IFERROR(INDEX($C$8:$I$175,$N129,COLUMNS($Q$8:V136)),"")</f>
        <v/>
      </c>
      <c r="X136" s="153" t="str">
        <f>IFERROR(INDEX($C$8:$I$175,$N129,COLUMNS($Q$8:W136)),"")</f>
        <v/>
      </c>
      <c r="AA136" s="225" t="s">
        <v>284</v>
      </c>
      <c r="AB136" s="153">
        <v>46250</v>
      </c>
      <c r="AC136" s="153">
        <v>45600</v>
      </c>
      <c r="AD136" s="153">
        <v>43715</v>
      </c>
      <c r="AE136" s="153">
        <v>43250</v>
      </c>
      <c r="AF136" s="153">
        <v>42335</v>
      </c>
      <c r="AG136" s="153">
        <v>39425</v>
      </c>
      <c r="AH136" s="153">
        <v>38355</v>
      </c>
      <c r="AI136" s="153" t="s">
        <v>349</v>
      </c>
      <c r="AJ136" s="153">
        <f>ROWS($AI$8:AI136)</f>
        <v>129</v>
      </c>
      <c r="AK136" s="153" t="str">
        <f t="shared" si="5"/>
        <v/>
      </c>
      <c r="AL136" s="153" t="str">
        <f>IFERROR(SMALL($AK$8:$AK$179,ROWS($AK$8:AK136)),"")</f>
        <v/>
      </c>
      <c r="BY136" s="153" t="str">
        <f>IFERROR(INDEX($C$7:$I$177,$N128,COLUMNS($P$7:BX136)),"")</f>
        <v/>
      </c>
      <c r="BZ136" s="153" t="str">
        <f>IFERROR(INDEX($C$7:$I$177,$N128,COLUMNS($P$7:BY136)),"")</f>
        <v/>
      </c>
      <c r="CA136" s="153" t="str">
        <f>IFERROR(INDEX($C$7:$I$177,$N128,COLUMNS($P$7:BZ136)),"")</f>
        <v/>
      </c>
      <c r="CB136" s="153" t="str">
        <f>IFERROR(INDEX($C$7:$I$177,$N128,COLUMNS($P$7:CA136)),"")</f>
        <v/>
      </c>
      <c r="CC136" s="153" t="str">
        <f>IFERROR(INDEX($C$7:$I$177,$N128,COLUMNS($P$7:CB136)),"")</f>
        <v/>
      </c>
      <c r="CD136" s="153" t="str">
        <f>IFERROR(INDEX($C$7:$I$177,$N128,COLUMNS($P$7:CC136)),"")</f>
        <v/>
      </c>
      <c r="CE136" s="153" t="str">
        <f>IFERROR(INDEX($C$7:$I$177,$N128,COLUMNS($P$7:CD136)),"")</f>
        <v/>
      </c>
    </row>
    <row r="137" spans="3:83" hidden="1">
      <c r="C137" s="225" t="s">
        <v>232</v>
      </c>
      <c r="D137" s="113">
        <v>0.18710105703926874</v>
      </c>
      <c r="E137" s="113">
        <v>0.18938994584751043</v>
      </c>
      <c r="F137" s="113">
        <v>0.19273984442523767</v>
      </c>
      <c r="G137" s="113">
        <v>0.18961324952975181</v>
      </c>
      <c r="H137" s="113">
        <v>0.18795059007209441</v>
      </c>
      <c r="I137" s="114">
        <v>0.19662243667068757</v>
      </c>
      <c r="J137" s="114">
        <v>0.19436781609195403</v>
      </c>
      <c r="K137" s="114" t="s">
        <v>350</v>
      </c>
      <c r="L137" s="153">
        <f>ROWS($K$8:K137)</f>
        <v>130</v>
      </c>
      <c r="M137" s="153" t="str">
        <f t="shared" ref="M137:M175" si="6">IF($S$4=K137,L137,"")</f>
        <v/>
      </c>
      <c r="N137" s="153" t="str">
        <f>IFERROR(SMALL($M$8:$M$179,ROWS($M$8:M137)),"")</f>
        <v/>
      </c>
      <c r="R137" s="153" t="str">
        <f>IFERROR(INDEX($C$8:$I$175,$N130,COLUMNS($Q$8:Q137)),"")</f>
        <v/>
      </c>
      <c r="S137" s="153" t="str">
        <f>IFERROR(INDEX($C$8:$I$175,$N130,COLUMNS($Q$8:R137)),"")</f>
        <v/>
      </c>
      <c r="T137" s="153" t="str">
        <f>IFERROR(INDEX($C$8:$I$175,$N130,COLUMNS($Q$8:S137)),"")</f>
        <v/>
      </c>
      <c r="U137" s="153" t="str">
        <f>IFERROR(INDEX($C$8:$I$175,$N130,COLUMNS($Q$8:T137)),"")</f>
        <v/>
      </c>
      <c r="V137" s="153" t="str">
        <f>IFERROR(INDEX($C$8:$I$175,$N130,COLUMNS($Q$8:U137)),"")</f>
        <v/>
      </c>
      <c r="W137" s="153" t="str">
        <f>IFERROR(INDEX($C$8:$I$175,$N130,COLUMNS($Q$8:V137)),"")</f>
        <v/>
      </c>
      <c r="X137" s="153" t="str">
        <f>IFERROR(INDEX($C$8:$I$175,$N130,COLUMNS($Q$8:W137)),"")</f>
        <v/>
      </c>
      <c r="AA137" s="166" t="s">
        <v>211</v>
      </c>
      <c r="AB137" s="153">
        <v>39495</v>
      </c>
      <c r="AC137" s="153">
        <v>41825</v>
      </c>
      <c r="AD137" s="153">
        <v>41725</v>
      </c>
      <c r="AE137" s="153">
        <v>43730</v>
      </c>
      <c r="AF137" s="153">
        <v>43630</v>
      </c>
      <c r="AG137" s="153">
        <v>43145</v>
      </c>
      <c r="AH137" s="153">
        <v>43540</v>
      </c>
      <c r="AI137" s="153" t="s">
        <v>350</v>
      </c>
      <c r="AJ137" s="153">
        <f>ROWS($AI$8:AI137)</f>
        <v>130</v>
      </c>
      <c r="AK137" s="153" t="str">
        <f t="shared" ref="AK137:AK179" si="7">IF($S$4=AI137,AJ137,"")</f>
        <v/>
      </c>
      <c r="AL137" s="153" t="str">
        <f>IFERROR(SMALL($AK$8:$AK$179,ROWS($AK$8:AK137)),"")</f>
        <v/>
      </c>
      <c r="BY137" s="153" t="str">
        <f>IFERROR(INDEX($C$7:$I$177,$N129,COLUMNS($P$7:BX137)),"")</f>
        <v/>
      </c>
      <c r="BZ137" s="153" t="str">
        <f>IFERROR(INDEX($C$7:$I$177,$N129,COLUMNS($P$7:BY137)),"")</f>
        <v/>
      </c>
      <c r="CA137" s="153" t="str">
        <f>IFERROR(INDEX($C$7:$I$177,$N129,COLUMNS($P$7:BZ137)),"")</f>
        <v/>
      </c>
      <c r="CB137" s="153" t="str">
        <f>IFERROR(INDEX($C$7:$I$177,$N129,COLUMNS($P$7:CA137)),"")</f>
        <v/>
      </c>
      <c r="CC137" s="153" t="str">
        <f>IFERROR(INDEX($C$7:$I$177,$N129,COLUMNS($P$7:CB137)),"")</f>
        <v/>
      </c>
      <c r="CD137" s="153" t="str">
        <f>IFERROR(INDEX($C$7:$I$177,$N129,COLUMNS($P$7:CC137)),"")</f>
        <v/>
      </c>
      <c r="CE137" s="153" t="str">
        <f>IFERROR(INDEX($C$7:$I$177,$N129,COLUMNS($P$7:CD137)),"")</f>
        <v/>
      </c>
    </row>
    <row r="138" spans="3:83" hidden="1">
      <c r="C138" s="225" t="s">
        <v>233</v>
      </c>
      <c r="D138" s="113">
        <v>0.160164428330695</v>
      </c>
      <c r="E138" s="113">
        <v>0.16133128863756169</v>
      </c>
      <c r="F138" s="113">
        <v>0.16277729760875828</v>
      </c>
      <c r="G138" s="113">
        <v>0.16032022755425057</v>
      </c>
      <c r="H138" s="113">
        <v>0.16453138632502182</v>
      </c>
      <c r="I138" s="114">
        <v>0.16709195508954255</v>
      </c>
      <c r="J138" s="114">
        <v>0.16482758620689655</v>
      </c>
      <c r="K138" s="114" t="s">
        <v>350</v>
      </c>
      <c r="L138" s="153">
        <f>ROWS($K$8:K138)</f>
        <v>131</v>
      </c>
      <c r="M138" s="153" t="str">
        <f t="shared" si="6"/>
        <v/>
      </c>
      <c r="N138" s="153" t="str">
        <f>IFERROR(SMALL($M$8:$M$179,ROWS($M$8:M138)),"")</f>
        <v/>
      </c>
      <c r="R138" s="153" t="str">
        <f>IFERROR(INDEX($C$8:$I$175,$N131,COLUMNS($Q$8:Q138)),"")</f>
        <v/>
      </c>
      <c r="S138" s="153" t="str">
        <f>IFERROR(INDEX($C$8:$I$175,$N131,COLUMNS($Q$8:R138)),"")</f>
        <v/>
      </c>
      <c r="T138" s="153" t="str">
        <f>IFERROR(INDEX($C$8:$I$175,$N131,COLUMNS($Q$8:S138)),"")</f>
        <v/>
      </c>
      <c r="U138" s="153" t="str">
        <f>IFERROR(INDEX($C$8:$I$175,$N131,COLUMNS($Q$8:T138)),"")</f>
        <v/>
      </c>
      <c r="V138" s="153" t="str">
        <f>IFERROR(INDEX($C$8:$I$175,$N131,COLUMNS($Q$8:U138)),"")</f>
        <v/>
      </c>
      <c r="W138" s="153" t="str">
        <f>IFERROR(INDEX($C$8:$I$175,$N131,COLUMNS($Q$8:V138)),"")</f>
        <v/>
      </c>
      <c r="X138" s="153" t="str">
        <f>IFERROR(INDEX($C$8:$I$175,$N131,COLUMNS($Q$8:W138)),"")</f>
        <v/>
      </c>
      <c r="AA138" s="166" t="s">
        <v>229</v>
      </c>
      <c r="AI138" s="153" t="s">
        <v>350</v>
      </c>
      <c r="AJ138" s="153">
        <f>ROWS($AI$8:AI138)</f>
        <v>131</v>
      </c>
      <c r="AK138" s="153" t="str">
        <f t="shared" si="7"/>
        <v/>
      </c>
      <c r="AL138" s="153" t="str">
        <f>IFERROR(SMALL($AK$8:$AK$179,ROWS($AK$8:AK138)),"")</f>
        <v/>
      </c>
      <c r="BY138" s="153" t="str">
        <f>IFERROR(INDEX($C$7:$I$177,$N130,COLUMNS($P$7:BX138)),"")</f>
        <v/>
      </c>
      <c r="BZ138" s="153" t="str">
        <f>IFERROR(INDEX($C$7:$I$177,$N130,COLUMNS($P$7:BY138)),"")</f>
        <v/>
      </c>
      <c r="CA138" s="153" t="str">
        <f>IFERROR(INDEX($C$7:$I$177,$N130,COLUMNS($P$7:BZ138)),"")</f>
        <v/>
      </c>
      <c r="CB138" s="153" t="str">
        <f>IFERROR(INDEX($C$7:$I$177,$N130,COLUMNS($P$7:CA138)),"")</f>
        <v/>
      </c>
      <c r="CC138" s="153" t="str">
        <f>IFERROR(INDEX($C$7:$I$177,$N130,COLUMNS($P$7:CB138)),"")</f>
        <v/>
      </c>
      <c r="CD138" s="153" t="str">
        <f>IFERROR(INDEX($C$7:$I$177,$N130,COLUMNS($P$7:CC138)),"")</f>
        <v/>
      </c>
      <c r="CE138" s="153" t="str">
        <f>IFERROR(INDEX($C$7:$I$177,$N130,COLUMNS($P$7:CD138)),"")</f>
        <v/>
      </c>
    </row>
    <row r="139" spans="3:83" hidden="1">
      <c r="C139" s="225" t="s">
        <v>234</v>
      </c>
      <c r="D139" s="113">
        <v>0.12035949548077414</v>
      </c>
      <c r="E139" s="113">
        <v>0.11558920784013035</v>
      </c>
      <c r="F139" s="113">
        <v>0.1224671084221646</v>
      </c>
      <c r="G139" s="113">
        <v>0.11673624810753773</v>
      </c>
      <c r="H139" s="113">
        <v>0.12315745970519355</v>
      </c>
      <c r="I139" s="114">
        <v>0.12297021434536513</v>
      </c>
      <c r="J139" s="114">
        <v>0.12597701149425286</v>
      </c>
      <c r="K139" s="114" t="s">
        <v>350</v>
      </c>
      <c r="L139" s="153">
        <f>ROWS($K$8:K139)</f>
        <v>132</v>
      </c>
      <c r="M139" s="153" t="str">
        <f t="shared" si="6"/>
        <v/>
      </c>
      <c r="N139" s="153" t="str">
        <f>IFERROR(SMALL($M$8:$M$179,ROWS($M$8:M139)),"")</f>
        <v/>
      </c>
      <c r="R139" s="153" t="str">
        <f>IFERROR(INDEX($C$8:$I$175,$N132,COLUMNS($Q$8:Q139)),"")</f>
        <v/>
      </c>
      <c r="S139" s="153" t="str">
        <f>IFERROR(INDEX($C$8:$I$175,$N132,COLUMNS($Q$8:R139)),"")</f>
        <v/>
      </c>
      <c r="T139" s="153" t="str">
        <f>IFERROR(INDEX($C$8:$I$175,$N132,COLUMNS($Q$8:S139)),"")</f>
        <v/>
      </c>
      <c r="U139" s="153" t="str">
        <f>IFERROR(INDEX($C$8:$I$175,$N132,COLUMNS($Q$8:T139)),"")</f>
        <v/>
      </c>
      <c r="V139" s="153" t="str">
        <f>IFERROR(INDEX($C$8:$I$175,$N132,COLUMNS($Q$8:U139)),"")</f>
        <v/>
      </c>
      <c r="W139" s="153" t="str">
        <f>IFERROR(INDEX($C$8:$I$175,$N132,COLUMNS($Q$8:V139)),"")</f>
        <v/>
      </c>
      <c r="X139" s="153" t="str">
        <f>IFERROR(INDEX($C$8:$I$175,$N132,COLUMNS($Q$8:W139)),"")</f>
        <v/>
      </c>
      <c r="AA139" s="225" t="s">
        <v>230</v>
      </c>
      <c r="AB139" s="153">
        <v>12060</v>
      </c>
      <c r="AC139" s="153">
        <v>13130</v>
      </c>
      <c r="AD139" s="153">
        <v>12630</v>
      </c>
      <c r="AE139" s="153">
        <v>13535</v>
      </c>
      <c r="AF139" s="153">
        <v>13580</v>
      </c>
      <c r="AG139" s="153">
        <v>12690</v>
      </c>
      <c r="AH139" s="153">
        <v>12940</v>
      </c>
      <c r="AI139" s="153" t="s">
        <v>350</v>
      </c>
      <c r="AJ139" s="153">
        <f>ROWS($AI$8:AI139)</f>
        <v>132</v>
      </c>
      <c r="AK139" s="153" t="str">
        <f t="shared" si="7"/>
        <v/>
      </c>
      <c r="AL139" s="153" t="str">
        <f>IFERROR(SMALL($AK$8:$AK$179,ROWS($AK$8:AK139)),"")</f>
        <v/>
      </c>
      <c r="BY139" s="153" t="str">
        <f>IFERROR(INDEX($C$7:$I$177,$N131,COLUMNS($P$7:BX139)),"")</f>
        <v/>
      </c>
      <c r="BZ139" s="153" t="str">
        <f>IFERROR(INDEX($C$7:$I$177,$N131,COLUMNS($P$7:BY139)),"")</f>
        <v/>
      </c>
      <c r="CA139" s="153" t="str">
        <f>IFERROR(INDEX($C$7:$I$177,$N131,COLUMNS($P$7:BZ139)),"")</f>
        <v/>
      </c>
      <c r="CB139" s="153" t="str">
        <f>IFERROR(INDEX($C$7:$I$177,$N131,COLUMNS($P$7:CA139)),"")</f>
        <v/>
      </c>
      <c r="CC139" s="153" t="str">
        <f>IFERROR(INDEX($C$7:$I$177,$N131,COLUMNS($P$7:CB139)),"")</f>
        <v/>
      </c>
      <c r="CD139" s="153" t="str">
        <f>IFERROR(INDEX($C$7:$I$177,$N131,COLUMNS($P$7:CC139)),"")</f>
        <v/>
      </c>
      <c r="CE139" s="153" t="str">
        <f>IFERROR(INDEX($C$7:$I$177,$N131,COLUMNS($P$7:CD139)),"")</f>
        <v/>
      </c>
    </row>
    <row r="140" spans="3:83" hidden="1">
      <c r="C140" s="225" t="s">
        <v>235</v>
      </c>
      <c r="D140" s="113"/>
      <c r="E140" s="113"/>
      <c r="F140" s="113"/>
      <c r="G140" s="113"/>
      <c r="H140" s="113"/>
      <c r="I140" s="114"/>
      <c r="J140" s="114"/>
      <c r="K140" s="114" t="s">
        <v>350</v>
      </c>
      <c r="L140" s="153">
        <f>ROWS($K$8:K140)</f>
        <v>133</v>
      </c>
      <c r="M140" s="153" t="str">
        <f t="shared" si="6"/>
        <v/>
      </c>
      <c r="N140" s="153" t="str">
        <f>IFERROR(SMALL($M$8:$M$179,ROWS($M$8:M140)),"")</f>
        <v/>
      </c>
      <c r="R140" s="153" t="str">
        <f>IFERROR(INDEX($C$8:$I$175,$N133,COLUMNS($Q$8:Q140)),"")</f>
        <v/>
      </c>
      <c r="S140" s="153" t="str">
        <f>IFERROR(INDEX($C$8:$I$175,$N133,COLUMNS($Q$8:R140)),"")</f>
        <v/>
      </c>
      <c r="T140" s="153" t="str">
        <f>IFERROR(INDEX($C$8:$I$175,$N133,COLUMNS($Q$8:S140)),"")</f>
        <v/>
      </c>
      <c r="U140" s="153" t="str">
        <f>IFERROR(INDEX($C$8:$I$175,$N133,COLUMNS($Q$8:T140)),"")</f>
        <v/>
      </c>
      <c r="V140" s="153" t="str">
        <f>IFERROR(INDEX($C$8:$I$175,$N133,COLUMNS($Q$8:U140)),"")</f>
        <v/>
      </c>
      <c r="W140" s="153" t="str">
        <f>IFERROR(INDEX($C$8:$I$175,$N133,COLUMNS($Q$8:V140)),"")</f>
        <v/>
      </c>
      <c r="X140" s="153" t="str">
        <f>IFERROR(INDEX($C$8:$I$175,$N133,COLUMNS($Q$8:W140)),"")</f>
        <v/>
      </c>
      <c r="AA140" s="225" t="s">
        <v>231</v>
      </c>
      <c r="AB140" s="153">
        <v>8790</v>
      </c>
      <c r="AC140" s="153">
        <v>9145</v>
      </c>
      <c r="AD140" s="153">
        <v>9115</v>
      </c>
      <c r="AE140" s="153">
        <v>9715</v>
      </c>
      <c r="AF140" s="153">
        <v>9260</v>
      </c>
      <c r="AG140" s="153">
        <v>9440</v>
      </c>
      <c r="AH140" s="153">
        <v>9455</v>
      </c>
      <c r="AI140" s="153" t="s">
        <v>350</v>
      </c>
      <c r="AJ140" s="153">
        <f>ROWS($AI$8:AI140)</f>
        <v>133</v>
      </c>
      <c r="AK140" s="153" t="str">
        <f t="shared" si="7"/>
        <v/>
      </c>
      <c r="AL140" s="153" t="str">
        <f>IFERROR(SMALL($AK$8:$AK$179,ROWS($AK$8:AK140)),"")</f>
        <v/>
      </c>
      <c r="BY140" s="153" t="str">
        <f>IFERROR(INDEX($C$7:$I$177,$N132,COLUMNS($P$7:BX140)),"")</f>
        <v/>
      </c>
      <c r="BZ140" s="153" t="str">
        <f>IFERROR(INDEX($C$7:$I$177,$N132,COLUMNS($P$7:BY140)),"")</f>
        <v/>
      </c>
      <c r="CA140" s="153" t="str">
        <f>IFERROR(INDEX($C$7:$I$177,$N132,COLUMNS($P$7:BZ140)),"")</f>
        <v/>
      </c>
      <c r="CB140" s="153" t="str">
        <f>IFERROR(INDEX($C$7:$I$177,$N132,COLUMNS($P$7:CA140)),"")</f>
        <v/>
      </c>
      <c r="CC140" s="153" t="str">
        <f>IFERROR(INDEX($C$7:$I$177,$N132,COLUMNS($P$7:CB140)),"")</f>
        <v/>
      </c>
      <c r="CD140" s="153" t="str">
        <f>IFERROR(INDEX($C$7:$I$177,$N132,COLUMNS($P$7:CC140)),"")</f>
        <v/>
      </c>
      <c r="CE140" s="153" t="str">
        <f>IFERROR(INDEX($C$7:$I$177,$N132,COLUMNS($P$7:CD140)),"")</f>
        <v/>
      </c>
    </row>
    <row r="141" spans="3:83" hidden="1">
      <c r="C141" s="226" t="s">
        <v>238</v>
      </c>
      <c r="D141" s="113"/>
      <c r="E141" s="113"/>
      <c r="F141" s="113"/>
      <c r="G141" s="113"/>
      <c r="H141" s="113"/>
      <c r="I141" s="114"/>
      <c r="J141" s="114"/>
      <c r="K141" s="114" t="s">
        <v>350</v>
      </c>
      <c r="L141" s="153">
        <f>ROWS($K$8:K141)</f>
        <v>134</v>
      </c>
      <c r="M141" s="153" t="str">
        <f t="shared" si="6"/>
        <v/>
      </c>
      <c r="N141" s="153" t="str">
        <f>IFERROR(SMALL($M$8:$M$179,ROWS($M$8:M141)),"")</f>
        <v/>
      </c>
      <c r="R141" s="153" t="str">
        <f>IFERROR(INDEX($C$8:$I$175,$N134,COLUMNS($Q$8:Q141)),"")</f>
        <v/>
      </c>
      <c r="S141" s="153" t="str">
        <f>IFERROR(INDEX($C$8:$I$175,$N134,COLUMNS($Q$8:R141)),"")</f>
        <v/>
      </c>
      <c r="T141" s="153" t="str">
        <f>IFERROR(INDEX($C$8:$I$175,$N134,COLUMNS($Q$8:S141)),"")</f>
        <v/>
      </c>
      <c r="U141" s="153" t="str">
        <f>IFERROR(INDEX($C$8:$I$175,$N134,COLUMNS($Q$8:T141)),"")</f>
        <v/>
      </c>
      <c r="V141" s="153" t="str">
        <f>IFERROR(INDEX($C$8:$I$175,$N134,COLUMNS($Q$8:U141)),"")</f>
        <v/>
      </c>
      <c r="W141" s="153" t="str">
        <f>IFERROR(INDEX($C$8:$I$175,$N134,COLUMNS($Q$8:V141)),"")</f>
        <v/>
      </c>
      <c r="X141" s="153" t="str">
        <f>IFERROR(INDEX($C$8:$I$175,$N134,COLUMNS($Q$8:W141)),"")</f>
        <v/>
      </c>
      <c r="AA141" s="225" t="s">
        <v>232</v>
      </c>
      <c r="AB141" s="153">
        <v>7330</v>
      </c>
      <c r="AC141" s="153">
        <v>7905</v>
      </c>
      <c r="AD141" s="153">
        <v>8030</v>
      </c>
      <c r="AE141" s="153">
        <v>8265</v>
      </c>
      <c r="AF141" s="153">
        <v>8185</v>
      </c>
      <c r="AG141" s="153">
        <v>8475</v>
      </c>
      <c r="AH141" s="153">
        <v>8455</v>
      </c>
      <c r="AI141" s="153" t="s">
        <v>350</v>
      </c>
      <c r="AJ141" s="153">
        <f>ROWS($AI$8:AI141)</f>
        <v>134</v>
      </c>
      <c r="AK141" s="153" t="str">
        <f t="shared" si="7"/>
        <v/>
      </c>
      <c r="AL141" s="153" t="str">
        <f>IFERROR(SMALL($AK$8:$AK$179,ROWS($AK$8:AK141)),"")</f>
        <v/>
      </c>
      <c r="BY141" s="153" t="str">
        <f>IFERROR(INDEX($C$7:$I$177,$N133,COLUMNS($P$7:BX141)),"")</f>
        <v/>
      </c>
      <c r="BZ141" s="153" t="str">
        <f>IFERROR(INDEX($C$7:$I$177,$N133,COLUMNS($P$7:BY141)),"")</f>
        <v/>
      </c>
      <c r="CA141" s="153" t="str">
        <f>IFERROR(INDEX($C$7:$I$177,$N133,COLUMNS($P$7:BZ141)),"")</f>
        <v/>
      </c>
      <c r="CB141" s="153" t="str">
        <f>IFERROR(INDEX($C$7:$I$177,$N133,COLUMNS($P$7:CA141)),"")</f>
        <v/>
      </c>
      <c r="CC141" s="153" t="str">
        <f>IFERROR(INDEX($C$7:$I$177,$N133,COLUMNS($P$7:CB141)),"")</f>
        <v/>
      </c>
      <c r="CD141" s="153" t="str">
        <f>IFERROR(INDEX($C$7:$I$177,$N133,COLUMNS($P$7:CC141)),"")</f>
        <v/>
      </c>
      <c r="CE141" s="153" t="str">
        <f>IFERROR(INDEX($C$7:$I$177,$N133,COLUMNS($P$7:CD141)),"")</f>
        <v/>
      </c>
    </row>
    <row r="142" spans="3:83" hidden="1">
      <c r="C142" s="225" t="s">
        <v>239</v>
      </c>
      <c r="D142" s="113">
        <v>0.49254373749905056</v>
      </c>
      <c r="E142" s="113">
        <v>0.50716215893057848</v>
      </c>
      <c r="F142" s="113">
        <v>0.48243615873396473</v>
      </c>
      <c r="G142" s="113">
        <v>0.47356137741677151</v>
      </c>
      <c r="H142" s="113">
        <v>0.46138645711265824</v>
      </c>
      <c r="I142" s="114">
        <v>0.45780526939980931</v>
      </c>
      <c r="J142" s="114">
        <v>0.47099527159497173</v>
      </c>
      <c r="K142" s="114" t="s">
        <v>350</v>
      </c>
      <c r="L142" s="153">
        <f>ROWS($K$8:K142)</f>
        <v>135</v>
      </c>
      <c r="M142" s="153" t="str">
        <f t="shared" si="6"/>
        <v/>
      </c>
      <c r="N142" s="153" t="str">
        <f>IFERROR(SMALL($M$8:$M$179,ROWS($M$8:M142)),"")</f>
        <v/>
      </c>
      <c r="R142" s="153" t="str">
        <f>IFERROR(INDEX($C$8:$I$175,$N135,COLUMNS($Q$8:Q142)),"")</f>
        <v/>
      </c>
      <c r="S142" s="153" t="str">
        <f>IFERROR(INDEX($C$8:$I$175,$N135,COLUMNS($Q$8:R142)),"")</f>
        <v/>
      </c>
      <c r="T142" s="153" t="str">
        <f>IFERROR(INDEX($C$8:$I$175,$N135,COLUMNS($Q$8:S142)),"")</f>
        <v/>
      </c>
      <c r="U142" s="153" t="str">
        <f>IFERROR(INDEX($C$8:$I$175,$N135,COLUMNS($Q$8:T142)),"")</f>
        <v/>
      </c>
      <c r="V142" s="153" t="str">
        <f>IFERROR(INDEX($C$8:$I$175,$N135,COLUMNS($Q$8:U142)),"")</f>
        <v/>
      </c>
      <c r="W142" s="153" t="str">
        <f>IFERROR(INDEX($C$8:$I$175,$N135,COLUMNS($Q$8:V142)),"")</f>
        <v/>
      </c>
      <c r="X142" s="153" t="str">
        <f>IFERROR(INDEX($C$8:$I$175,$N135,COLUMNS($Q$8:W142)),"")</f>
        <v/>
      </c>
      <c r="AA142" s="225" t="s">
        <v>233</v>
      </c>
      <c r="AB142" s="153">
        <v>6275</v>
      </c>
      <c r="AC142" s="153">
        <v>6735</v>
      </c>
      <c r="AD142" s="153">
        <v>6780</v>
      </c>
      <c r="AE142" s="153">
        <v>6990</v>
      </c>
      <c r="AF142" s="153">
        <v>7165</v>
      </c>
      <c r="AG142" s="153">
        <v>7205</v>
      </c>
      <c r="AH142" s="153">
        <v>7170</v>
      </c>
      <c r="AI142" s="153" t="s">
        <v>350</v>
      </c>
      <c r="AJ142" s="153">
        <f>ROWS($AI$8:AI142)</f>
        <v>135</v>
      </c>
      <c r="AK142" s="153" t="str">
        <f t="shared" si="7"/>
        <v/>
      </c>
      <c r="AL142" s="153" t="str">
        <f>IFERROR(SMALL($AK$8:$AK$179,ROWS($AK$8:AK142)),"")</f>
        <v/>
      </c>
      <c r="BY142" s="153" t="str">
        <f>IFERROR(INDEX($C$7:$I$177,$N134,COLUMNS($P$7:BX142)),"")</f>
        <v/>
      </c>
      <c r="BZ142" s="153" t="str">
        <f>IFERROR(INDEX($C$7:$I$177,$N134,COLUMNS($P$7:BY142)),"")</f>
        <v/>
      </c>
      <c r="CA142" s="153" t="str">
        <f>IFERROR(INDEX($C$7:$I$177,$N134,COLUMNS($P$7:BZ142)),"")</f>
        <v/>
      </c>
      <c r="CB142" s="153" t="str">
        <f>IFERROR(INDEX($C$7:$I$177,$N134,COLUMNS($P$7:CA142)),"")</f>
        <v/>
      </c>
      <c r="CC142" s="153" t="str">
        <f>IFERROR(INDEX($C$7:$I$177,$N134,COLUMNS($P$7:CB142)),"")</f>
        <v/>
      </c>
      <c r="CD142" s="153" t="str">
        <f>IFERROR(INDEX($C$7:$I$177,$N134,COLUMNS($P$7:CC142)),"")</f>
        <v/>
      </c>
      <c r="CE142" s="153" t="str">
        <f>IFERROR(INDEX($C$7:$I$177,$N134,COLUMNS($P$7:CD142)),"")</f>
        <v/>
      </c>
    </row>
    <row r="143" spans="3:83" hidden="1">
      <c r="C143" s="225" t="s">
        <v>240</v>
      </c>
      <c r="D143" s="113">
        <v>0.50745626250094944</v>
      </c>
      <c r="E143" s="113">
        <v>0.49283784106942152</v>
      </c>
      <c r="F143" s="113">
        <v>0.51756384126603527</v>
      </c>
      <c r="G143" s="113">
        <v>0.52643862258322849</v>
      </c>
      <c r="H143" s="113">
        <v>0.53861354288734176</v>
      </c>
      <c r="I143" s="114">
        <v>0.54219473060019063</v>
      </c>
      <c r="J143" s="114">
        <v>0.52900472840502821</v>
      </c>
      <c r="K143" s="114" t="s">
        <v>350</v>
      </c>
      <c r="L143" s="153">
        <f>ROWS($K$8:K143)</f>
        <v>136</v>
      </c>
      <c r="M143" s="153" t="str">
        <f t="shared" si="6"/>
        <v/>
      </c>
      <c r="N143" s="153" t="str">
        <f>IFERROR(SMALL($M$8:$M$179,ROWS($M$8:M143)),"")</f>
        <v/>
      </c>
      <c r="R143" s="153" t="str">
        <f>IFERROR(INDEX($C$8:$I$175,$N136,COLUMNS($Q$8:Q143)),"")</f>
        <v/>
      </c>
      <c r="S143" s="153" t="str">
        <f>IFERROR(INDEX($C$8:$I$175,$N136,COLUMNS($Q$8:R143)),"")</f>
        <v/>
      </c>
      <c r="T143" s="153" t="str">
        <f>IFERROR(INDEX($C$8:$I$175,$N136,COLUMNS($Q$8:S143)),"")</f>
        <v/>
      </c>
      <c r="U143" s="153" t="str">
        <f>IFERROR(INDEX($C$8:$I$175,$N136,COLUMNS($Q$8:T143)),"")</f>
        <v/>
      </c>
      <c r="V143" s="153" t="str">
        <f>IFERROR(INDEX($C$8:$I$175,$N136,COLUMNS($Q$8:U143)),"")</f>
        <v/>
      </c>
      <c r="W143" s="153" t="str">
        <f>IFERROR(INDEX($C$8:$I$175,$N136,COLUMNS($Q$8:V143)),"")</f>
        <v/>
      </c>
      <c r="X143" s="153" t="str">
        <f>IFERROR(INDEX($C$8:$I$175,$N136,COLUMNS($Q$8:W143)),"")</f>
        <v/>
      </c>
      <c r="AA143" s="225" t="s">
        <v>234</v>
      </c>
      <c r="AB143" s="153">
        <v>4715</v>
      </c>
      <c r="AC143" s="153">
        <v>4825</v>
      </c>
      <c r="AD143" s="153">
        <v>5100</v>
      </c>
      <c r="AE143" s="153">
        <v>5090</v>
      </c>
      <c r="AF143" s="153">
        <v>5365</v>
      </c>
      <c r="AG143" s="153">
        <v>5300</v>
      </c>
      <c r="AH143" s="153">
        <v>5480</v>
      </c>
      <c r="AI143" s="153" t="s">
        <v>350</v>
      </c>
      <c r="AJ143" s="153">
        <f>ROWS($AI$8:AI143)</f>
        <v>136</v>
      </c>
      <c r="AK143" s="153" t="str">
        <f t="shared" si="7"/>
        <v/>
      </c>
      <c r="AL143" s="153" t="str">
        <f>IFERROR(SMALL($AK$8:$AK$179,ROWS($AK$8:AK143)),"")</f>
        <v/>
      </c>
      <c r="BY143" s="153" t="str">
        <f>IFERROR(INDEX($C$7:$I$177,$N135,COLUMNS($P$7:BX143)),"")</f>
        <v/>
      </c>
      <c r="BZ143" s="153" t="str">
        <f>IFERROR(INDEX($C$7:$I$177,$N135,COLUMNS($P$7:BY143)),"")</f>
        <v/>
      </c>
      <c r="CA143" s="153" t="str">
        <f>IFERROR(INDEX($C$7:$I$177,$N135,COLUMNS($P$7:BZ143)),"")</f>
        <v/>
      </c>
      <c r="CB143" s="153" t="str">
        <f>IFERROR(INDEX($C$7:$I$177,$N135,COLUMNS($P$7:CA143)),"")</f>
        <v/>
      </c>
      <c r="CC143" s="153" t="str">
        <f>IFERROR(INDEX($C$7:$I$177,$N135,COLUMNS($P$7:CB143)),"")</f>
        <v/>
      </c>
      <c r="CD143" s="153" t="str">
        <f>IFERROR(INDEX($C$7:$I$177,$N135,COLUMNS($P$7:CC143)),"")</f>
        <v/>
      </c>
      <c r="CE143" s="153" t="str">
        <f>IFERROR(INDEX($C$7:$I$177,$N135,COLUMNS($P$7:CD143)),"")</f>
        <v/>
      </c>
    </row>
    <row r="144" spans="3:83" hidden="1">
      <c r="C144" s="225" t="s">
        <v>69</v>
      </c>
      <c r="D144" s="113"/>
      <c r="E144" s="113"/>
      <c r="F144" s="113"/>
      <c r="G144" s="113"/>
      <c r="H144" s="113"/>
      <c r="I144" s="114"/>
      <c r="J144" s="114"/>
      <c r="K144" s="114" t="s">
        <v>350</v>
      </c>
      <c r="L144" s="153">
        <f>ROWS($K$8:K144)</f>
        <v>137</v>
      </c>
      <c r="M144" s="153" t="str">
        <f t="shared" si="6"/>
        <v/>
      </c>
      <c r="N144" s="153" t="str">
        <f>IFERROR(SMALL($M$8:$M$179,ROWS($M$8:M144)),"")</f>
        <v/>
      </c>
      <c r="R144" s="153" t="str">
        <f>IFERROR(INDEX($C$8:$I$175,$N137,COLUMNS($Q$8:Q144)),"")</f>
        <v/>
      </c>
      <c r="S144" s="153" t="str">
        <f>IFERROR(INDEX($C$8:$I$175,$N137,COLUMNS($Q$8:R144)),"")</f>
        <v/>
      </c>
      <c r="T144" s="153" t="str">
        <f>IFERROR(INDEX($C$8:$I$175,$N137,COLUMNS($Q$8:S144)),"")</f>
        <v/>
      </c>
      <c r="U144" s="153" t="str">
        <f>IFERROR(INDEX($C$8:$I$175,$N137,COLUMNS($Q$8:T144)),"")</f>
        <v/>
      </c>
      <c r="V144" s="153" t="str">
        <f>IFERROR(INDEX($C$8:$I$175,$N137,COLUMNS($Q$8:U144)),"")</f>
        <v/>
      </c>
      <c r="W144" s="153" t="str">
        <f>IFERROR(INDEX($C$8:$I$175,$N137,COLUMNS($Q$8:V144)),"")</f>
        <v/>
      </c>
      <c r="X144" s="153" t="str">
        <f>IFERROR(INDEX($C$8:$I$175,$N137,COLUMNS($Q$8:W144)),"")</f>
        <v/>
      </c>
      <c r="AA144" s="225" t="s">
        <v>235</v>
      </c>
      <c r="AB144" s="153">
        <v>330</v>
      </c>
      <c r="AC144" s="153">
        <v>95</v>
      </c>
      <c r="AD144" s="153">
        <v>70</v>
      </c>
      <c r="AE144" s="153">
        <v>135</v>
      </c>
      <c r="AF144" s="153">
        <v>75</v>
      </c>
      <c r="AG144" s="153">
        <v>40</v>
      </c>
      <c r="AH144" s="153">
        <v>40</v>
      </c>
      <c r="AI144" s="153" t="s">
        <v>350</v>
      </c>
      <c r="AJ144" s="153">
        <f>ROWS($AI$8:AI144)</f>
        <v>137</v>
      </c>
      <c r="AK144" s="153" t="str">
        <f t="shared" si="7"/>
        <v/>
      </c>
      <c r="AL144" s="153" t="str">
        <f>IFERROR(SMALL($AK$8:$AK$179,ROWS($AK$8:AK144)),"")</f>
        <v/>
      </c>
      <c r="BY144" s="153" t="str">
        <f>IFERROR(INDEX($C$7:$I$177,$N136,COLUMNS($P$7:BX144)),"")</f>
        <v/>
      </c>
      <c r="BZ144" s="153" t="str">
        <f>IFERROR(INDEX($C$7:$I$177,$N136,COLUMNS($P$7:BY144)),"")</f>
        <v/>
      </c>
      <c r="CA144" s="153" t="str">
        <f>IFERROR(INDEX($C$7:$I$177,$N136,COLUMNS($P$7:BZ144)),"")</f>
        <v/>
      </c>
      <c r="CB144" s="153" t="str">
        <f>IFERROR(INDEX($C$7:$I$177,$N136,COLUMNS($P$7:CA144)),"")</f>
        <v/>
      </c>
      <c r="CC144" s="153" t="str">
        <f>IFERROR(INDEX($C$7:$I$177,$N136,COLUMNS($P$7:CB144)),"")</f>
        <v/>
      </c>
      <c r="CD144" s="153" t="str">
        <f>IFERROR(INDEX($C$7:$I$177,$N136,COLUMNS($P$7:CC144)),"")</f>
        <v/>
      </c>
      <c r="CE144" s="153" t="str">
        <f>IFERROR(INDEX($C$7:$I$177,$N136,COLUMNS($P$7:CD144)),"")</f>
        <v/>
      </c>
    </row>
    <row r="145" spans="3:83" hidden="1">
      <c r="C145" s="226" t="s">
        <v>242</v>
      </c>
      <c r="D145" s="113"/>
      <c r="E145" s="113"/>
      <c r="F145" s="113"/>
      <c r="G145" s="113"/>
      <c r="H145" s="113"/>
      <c r="I145" s="114"/>
      <c r="J145" s="114"/>
      <c r="K145" s="114" t="s">
        <v>350</v>
      </c>
      <c r="L145" s="153">
        <f>ROWS($K$8:K145)</f>
        <v>138</v>
      </c>
      <c r="M145" s="153" t="str">
        <f t="shared" si="6"/>
        <v/>
      </c>
      <c r="N145" s="153" t="str">
        <f>IFERROR(SMALL($M$8:$M$179,ROWS($M$8:M145)),"")</f>
        <v/>
      </c>
      <c r="R145" s="153" t="str">
        <f>IFERROR(INDEX($C$8:$I$175,$N138,COLUMNS($Q$8:Q145)),"")</f>
        <v/>
      </c>
      <c r="S145" s="153" t="str">
        <f>IFERROR(INDEX($C$8:$I$175,$N138,COLUMNS($Q$8:R145)),"")</f>
        <v/>
      </c>
      <c r="T145" s="153" t="str">
        <f>IFERROR(INDEX($C$8:$I$175,$N138,COLUMNS($Q$8:S145)),"")</f>
        <v/>
      </c>
      <c r="U145" s="153" t="str">
        <f>IFERROR(INDEX($C$8:$I$175,$N138,COLUMNS($Q$8:T145)),"")</f>
        <v/>
      </c>
      <c r="V145" s="153" t="str">
        <f>IFERROR(INDEX($C$8:$I$175,$N138,COLUMNS($Q$8:U145)),"")</f>
        <v/>
      </c>
      <c r="W145" s="153" t="str">
        <f>IFERROR(INDEX($C$8:$I$175,$N138,COLUMNS($Q$8:V145)),"")</f>
        <v/>
      </c>
      <c r="X145" s="153" t="str">
        <f>IFERROR(INDEX($C$8:$I$175,$N138,COLUMNS($Q$8:W145)),"")</f>
        <v/>
      </c>
      <c r="AA145" s="226" t="s">
        <v>238</v>
      </c>
      <c r="AI145" s="153" t="s">
        <v>350</v>
      </c>
      <c r="AJ145" s="153">
        <f>ROWS($AI$8:AI145)</f>
        <v>138</v>
      </c>
      <c r="AK145" s="153" t="str">
        <f t="shared" si="7"/>
        <v/>
      </c>
      <c r="AL145" s="153" t="str">
        <f>IFERROR(SMALL($AK$8:$AK$179,ROWS($AK$8:AK145)),"")</f>
        <v/>
      </c>
      <c r="BY145" s="153" t="str">
        <f>IFERROR(INDEX($C$7:$I$177,$N137,COLUMNS($P$7:BX145)),"")</f>
        <v/>
      </c>
      <c r="BZ145" s="153" t="str">
        <f>IFERROR(INDEX($C$7:$I$177,$N137,COLUMNS($P$7:BY145)),"")</f>
        <v/>
      </c>
      <c r="CA145" s="153" t="str">
        <f>IFERROR(INDEX($C$7:$I$177,$N137,COLUMNS($P$7:BZ145)),"")</f>
        <v/>
      </c>
      <c r="CB145" s="153" t="str">
        <f>IFERROR(INDEX($C$7:$I$177,$N137,COLUMNS($P$7:CA145)),"")</f>
        <v/>
      </c>
      <c r="CC145" s="153" t="str">
        <f>IFERROR(INDEX($C$7:$I$177,$N137,COLUMNS($P$7:CB145)),"")</f>
        <v/>
      </c>
      <c r="CD145" s="153" t="str">
        <f>IFERROR(INDEX($C$7:$I$177,$N137,COLUMNS($P$7:CC145)),"")</f>
        <v/>
      </c>
      <c r="CE145" s="153" t="str">
        <f>IFERROR(INDEX($C$7:$I$177,$N137,COLUMNS($P$7:CD145)),"")</f>
        <v/>
      </c>
    </row>
    <row r="146" spans="3:83" hidden="1">
      <c r="C146" s="225" t="s">
        <v>243</v>
      </c>
      <c r="D146" s="113">
        <v>0.13157961364154239</v>
      </c>
      <c r="E146" s="113">
        <v>0.14461950414803834</v>
      </c>
      <c r="F146" s="113">
        <v>0.14490808427006688</v>
      </c>
      <c r="G146" s="113">
        <v>0.1433079508815257</v>
      </c>
      <c r="H146" s="113">
        <v>0.14680938846612268</v>
      </c>
      <c r="I146" s="114">
        <v>0.1696989361948687</v>
      </c>
      <c r="J146" s="114">
        <v>0.19028479559026182</v>
      </c>
      <c r="K146" s="114" t="s">
        <v>350</v>
      </c>
      <c r="L146" s="153">
        <f>ROWS($K$8:K146)</f>
        <v>139</v>
      </c>
      <c r="M146" s="153" t="str">
        <f t="shared" si="6"/>
        <v/>
      </c>
      <c r="N146" s="153" t="str">
        <f>IFERROR(SMALL($M$8:$M$179,ROWS($M$8:M146)),"")</f>
        <v/>
      </c>
      <c r="R146" s="153" t="str">
        <f>IFERROR(INDEX($C$8:$I$175,$N139,COLUMNS($Q$8:Q146)),"")</f>
        <v/>
      </c>
      <c r="S146" s="153" t="str">
        <f>IFERROR(INDEX($C$8:$I$175,$N139,COLUMNS($Q$8:R146)),"")</f>
        <v/>
      </c>
      <c r="T146" s="153" t="str">
        <f>IFERROR(INDEX($C$8:$I$175,$N139,COLUMNS($Q$8:S146)),"")</f>
        <v/>
      </c>
      <c r="U146" s="153" t="str">
        <f>IFERROR(INDEX($C$8:$I$175,$N139,COLUMNS($Q$8:T146)),"")</f>
        <v/>
      </c>
      <c r="V146" s="153" t="str">
        <f>IFERROR(INDEX($C$8:$I$175,$N139,COLUMNS($Q$8:U146)),"")</f>
        <v/>
      </c>
      <c r="W146" s="153" t="str">
        <f>IFERROR(INDEX($C$8:$I$175,$N139,COLUMNS($Q$8:V146)),"")</f>
        <v/>
      </c>
      <c r="X146" s="153" t="str">
        <f>IFERROR(INDEX($C$8:$I$175,$N139,COLUMNS($Q$8:W146)),"")</f>
        <v/>
      </c>
      <c r="AA146" s="225" t="s">
        <v>239</v>
      </c>
      <c r="AB146" s="153">
        <v>19455</v>
      </c>
      <c r="AC146" s="153">
        <v>21210</v>
      </c>
      <c r="AD146" s="153">
        <v>20120</v>
      </c>
      <c r="AE146" s="153">
        <v>20695</v>
      </c>
      <c r="AF146" s="153">
        <v>20080</v>
      </c>
      <c r="AG146" s="153">
        <v>19685</v>
      </c>
      <c r="AH146" s="153">
        <v>20420</v>
      </c>
      <c r="AI146" s="153" t="s">
        <v>350</v>
      </c>
      <c r="AJ146" s="153">
        <f>ROWS($AI$8:AI146)</f>
        <v>139</v>
      </c>
      <c r="AK146" s="153" t="str">
        <f t="shared" si="7"/>
        <v/>
      </c>
      <c r="AL146" s="153" t="str">
        <f>IFERROR(SMALL($AK$8:$AK$179,ROWS($AK$8:AK146)),"")</f>
        <v/>
      </c>
      <c r="BY146" s="153" t="str">
        <f>IFERROR(INDEX($C$7:$I$177,$N138,COLUMNS($P$7:BX146)),"")</f>
        <v/>
      </c>
      <c r="BZ146" s="153" t="str">
        <f>IFERROR(INDEX($C$7:$I$177,$N138,COLUMNS($P$7:BY146)),"")</f>
        <v/>
      </c>
      <c r="CA146" s="153" t="str">
        <f>IFERROR(INDEX($C$7:$I$177,$N138,COLUMNS($P$7:BZ146)),"")</f>
        <v/>
      </c>
      <c r="CB146" s="153" t="str">
        <f>IFERROR(INDEX($C$7:$I$177,$N138,COLUMNS($P$7:CA146)),"")</f>
        <v/>
      </c>
      <c r="CC146" s="153" t="str">
        <f>IFERROR(INDEX($C$7:$I$177,$N138,COLUMNS($P$7:CB146)),"")</f>
        <v/>
      </c>
      <c r="CD146" s="153" t="str">
        <f>IFERROR(INDEX($C$7:$I$177,$N138,COLUMNS($P$7:CC146)),"")</f>
        <v/>
      </c>
      <c r="CE146" s="153" t="str">
        <f>IFERROR(INDEX($C$7:$I$177,$N138,COLUMNS($P$7:CD146)),"")</f>
        <v/>
      </c>
    </row>
    <row r="147" spans="3:83" hidden="1">
      <c r="C147" s="274" t="s">
        <v>244</v>
      </c>
      <c r="D147" s="113">
        <v>0.42929842772868826</v>
      </c>
      <c r="E147" s="113">
        <v>0.42914863604848541</v>
      </c>
      <c r="F147" s="113">
        <v>0.3918222563094696</v>
      </c>
      <c r="G147" s="113">
        <v>0.37650636848002561</v>
      </c>
      <c r="H147" s="113">
        <v>0.35937929769872556</v>
      </c>
      <c r="I147" s="114">
        <v>0.35775372563561775</v>
      </c>
      <c r="J147" s="114">
        <v>0.36426274689940286</v>
      </c>
      <c r="K147" s="114" t="s">
        <v>350</v>
      </c>
      <c r="L147" s="153">
        <f>ROWS($K$8:K147)</f>
        <v>140</v>
      </c>
      <c r="M147" s="153" t="str">
        <f t="shared" si="6"/>
        <v/>
      </c>
      <c r="N147" s="153" t="str">
        <f>IFERROR(SMALL($M$8:$M$179,ROWS($M$8:M147)),"")</f>
        <v/>
      </c>
      <c r="R147" s="153" t="str">
        <f>IFERROR(INDEX($C$8:$I$175,$N140,COLUMNS($Q$8:Q147)),"")</f>
        <v/>
      </c>
      <c r="S147" s="153" t="str">
        <f>IFERROR(INDEX($C$8:$I$175,$N140,COLUMNS($Q$8:R147)),"")</f>
        <v/>
      </c>
      <c r="T147" s="153" t="str">
        <f>IFERROR(INDEX($C$8:$I$175,$N140,COLUMNS($Q$8:S147)),"")</f>
        <v/>
      </c>
      <c r="U147" s="153" t="str">
        <f>IFERROR(INDEX($C$8:$I$175,$N140,COLUMNS($Q$8:T147)),"")</f>
        <v/>
      </c>
      <c r="V147" s="153" t="str">
        <f>IFERROR(INDEX($C$8:$I$175,$N140,COLUMNS($Q$8:U147)),"")</f>
        <v/>
      </c>
      <c r="W147" s="153" t="str">
        <f>IFERROR(INDEX($C$8:$I$175,$N140,COLUMNS($Q$8:V147)),"")</f>
        <v/>
      </c>
      <c r="X147" s="153" t="str">
        <f>IFERROR(INDEX($C$8:$I$175,$N140,COLUMNS($Q$8:W147)),"")</f>
        <v/>
      </c>
      <c r="AA147" s="225" t="s">
        <v>240</v>
      </c>
      <c r="AB147" s="153">
        <v>20045</v>
      </c>
      <c r="AC147" s="153">
        <v>20610</v>
      </c>
      <c r="AD147" s="153">
        <v>21585</v>
      </c>
      <c r="AE147" s="153">
        <v>23010</v>
      </c>
      <c r="AF147" s="153">
        <v>23440</v>
      </c>
      <c r="AG147" s="153">
        <v>23315</v>
      </c>
      <c r="AH147" s="153">
        <v>22935</v>
      </c>
      <c r="AI147" s="153" t="s">
        <v>350</v>
      </c>
      <c r="AJ147" s="153">
        <f>ROWS($AI$8:AI147)</f>
        <v>140</v>
      </c>
      <c r="AK147" s="153" t="str">
        <f t="shared" si="7"/>
        <v/>
      </c>
      <c r="AL147" s="153" t="str">
        <f>IFERROR(SMALL($AK$8:$AK$179,ROWS($AK$8:AK147)),"")</f>
        <v/>
      </c>
      <c r="BY147" s="153" t="str">
        <f>IFERROR(INDEX($C$7:$I$177,$N139,COLUMNS($P$7:BX147)),"")</f>
        <v/>
      </c>
      <c r="BZ147" s="153" t="str">
        <f>IFERROR(INDEX($C$7:$I$177,$N139,COLUMNS($P$7:BY147)),"")</f>
        <v/>
      </c>
      <c r="CA147" s="153" t="str">
        <f>IFERROR(INDEX($C$7:$I$177,$N139,COLUMNS($P$7:BZ147)),"")</f>
        <v/>
      </c>
      <c r="CB147" s="153" t="str">
        <f>IFERROR(INDEX($C$7:$I$177,$N139,COLUMNS($P$7:CA147)),"")</f>
        <v/>
      </c>
      <c r="CC147" s="153" t="str">
        <f>IFERROR(INDEX($C$7:$I$177,$N139,COLUMNS($P$7:CB147)),"")</f>
        <v/>
      </c>
      <c r="CD147" s="153" t="str">
        <f>IFERROR(INDEX($C$7:$I$177,$N139,COLUMNS($P$7:CC147)),"")</f>
        <v/>
      </c>
      <c r="CE147" s="153" t="str">
        <f>IFERROR(INDEX($C$7:$I$177,$N139,COLUMNS($P$7:CD147)),"")</f>
        <v/>
      </c>
    </row>
    <row r="148" spans="3:83" hidden="1">
      <c r="C148" s="274" t="s">
        <v>287</v>
      </c>
      <c r="D148" s="113">
        <v>0.10152669823024534</v>
      </c>
      <c r="E148" s="113">
        <v>0.1044540607741411</v>
      </c>
      <c r="F148" s="113">
        <v>0.10886082017112864</v>
      </c>
      <c r="G148" s="113">
        <v>0.11085957330040475</v>
      </c>
      <c r="H148" s="113">
        <v>0.10243421655817365</v>
      </c>
      <c r="I148" s="114">
        <v>9.7666118154216983E-2</v>
      </c>
      <c r="J148" s="114">
        <v>8.9457969683050073E-2</v>
      </c>
      <c r="K148" s="114" t="s">
        <v>350</v>
      </c>
      <c r="L148" s="153">
        <f>ROWS($K$8:K148)</f>
        <v>141</v>
      </c>
      <c r="M148" s="153" t="str">
        <f t="shared" si="6"/>
        <v/>
      </c>
      <c r="N148" s="153" t="str">
        <f>IFERROR(SMALL($M$8:$M$179,ROWS($M$8:M148)),"")</f>
        <v/>
      </c>
      <c r="R148" s="153" t="str">
        <f>IFERROR(INDEX($C$8:$I$175,$N141,COLUMNS($Q$8:Q148)),"")</f>
        <v/>
      </c>
      <c r="S148" s="153" t="str">
        <f>IFERROR(INDEX($C$8:$I$175,$N141,COLUMNS($Q$8:R148)),"")</f>
        <v/>
      </c>
      <c r="T148" s="153" t="str">
        <f>IFERROR(INDEX($C$8:$I$175,$N141,COLUMNS($Q$8:S148)),"")</f>
        <v/>
      </c>
      <c r="U148" s="153" t="str">
        <f>IFERROR(INDEX($C$8:$I$175,$N141,COLUMNS($Q$8:T148)),"")</f>
        <v/>
      </c>
      <c r="V148" s="153" t="str">
        <f>IFERROR(INDEX($C$8:$I$175,$N141,COLUMNS($Q$8:U148)),"")</f>
        <v/>
      </c>
      <c r="W148" s="153" t="str">
        <f>IFERROR(INDEX($C$8:$I$175,$N141,COLUMNS($Q$8:V148)),"")</f>
        <v/>
      </c>
      <c r="X148" s="153" t="str">
        <f>IFERROR(INDEX($C$8:$I$175,$N141,COLUMNS($Q$8:W148)),"")</f>
        <v/>
      </c>
      <c r="AA148" s="225" t="s">
        <v>69</v>
      </c>
      <c r="AB148" s="153">
        <v>0</v>
      </c>
      <c r="AC148" s="153">
        <v>10</v>
      </c>
      <c r="AD148" s="153">
        <v>20</v>
      </c>
      <c r="AE148" s="153">
        <v>25</v>
      </c>
      <c r="AF148" s="153">
        <v>105</v>
      </c>
      <c r="AG148" s="153">
        <v>145</v>
      </c>
      <c r="AH148" s="153">
        <v>185</v>
      </c>
      <c r="AI148" s="153" t="s">
        <v>350</v>
      </c>
      <c r="AJ148" s="153">
        <f>ROWS($AI$8:AI148)</f>
        <v>141</v>
      </c>
      <c r="AK148" s="153" t="str">
        <f t="shared" si="7"/>
        <v/>
      </c>
      <c r="AL148" s="153" t="str">
        <f>IFERROR(SMALL($AK$8:$AK$179,ROWS($AK$8:AK148)),"")</f>
        <v/>
      </c>
      <c r="BY148" s="153" t="str">
        <f>IFERROR(INDEX($C$7:$I$177,$N140,COLUMNS($P$7:BX148)),"")</f>
        <v/>
      </c>
      <c r="BZ148" s="153" t="str">
        <f>IFERROR(INDEX($C$7:$I$177,$N140,COLUMNS($P$7:BY148)),"")</f>
        <v/>
      </c>
      <c r="CA148" s="153" t="str">
        <f>IFERROR(INDEX($C$7:$I$177,$N140,COLUMNS($P$7:BZ148)),"")</f>
        <v/>
      </c>
      <c r="CB148" s="153" t="str">
        <f>IFERROR(INDEX($C$7:$I$177,$N140,COLUMNS($P$7:CA148)),"")</f>
        <v/>
      </c>
      <c r="CC148" s="153" t="str">
        <f>IFERROR(INDEX($C$7:$I$177,$N140,COLUMNS($P$7:CB148)),"")</f>
        <v/>
      </c>
      <c r="CD148" s="153" t="str">
        <f>IFERROR(INDEX($C$7:$I$177,$N140,COLUMNS($P$7:CC148)),"")</f>
        <v/>
      </c>
      <c r="CE148" s="153" t="str">
        <f>IFERROR(INDEX($C$7:$I$177,$N140,COLUMNS($P$7:CD148)),"")</f>
        <v/>
      </c>
    </row>
    <row r="149" spans="3:83" hidden="1">
      <c r="C149" s="274" t="s">
        <v>288</v>
      </c>
      <c r="D149" s="113">
        <v>8.5272299161961662E-2</v>
      </c>
      <c r="E149" s="113">
        <v>8.4538695101250394E-2</v>
      </c>
      <c r="F149" s="113">
        <v>8.9830549097620019E-2</v>
      </c>
      <c r="G149" s="113">
        <v>9.6064576616130437E-2</v>
      </c>
      <c r="H149" s="113">
        <v>0.10053176858897955</v>
      </c>
      <c r="I149" s="114">
        <v>8.8186895960321685E-2</v>
      </c>
      <c r="J149" s="114">
        <v>8.2567753789618739E-2</v>
      </c>
      <c r="K149" s="114" t="s">
        <v>350</v>
      </c>
      <c r="L149" s="153">
        <f>ROWS($K$8:K149)</f>
        <v>142</v>
      </c>
      <c r="M149" s="153" t="str">
        <f t="shared" si="6"/>
        <v/>
      </c>
      <c r="N149" s="153" t="str">
        <f>IFERROR(SMALL($M$8:$M$179,ROWS($M$8:M149)),"")</f>
        <v/>
      </c>
      <c r="R149" s="153" t="str">
        <f>IFERROR(INDEX($C$8:$I$175,$N142,COLUMNS($Q$8:Q149)),"")</f>
        <v/>
      </c>
      <c r="S149" s="153" t="str">
        <f>IFERROR(INDEX($C$8:$I$175,$N142,COLUMNS($Q$8:R149)),"")</f>
        <v/>
      </c>
      <c r="T149" s="153" t="str">
        <f>IFERROR(INDEX($C$8:$I$175,$N142,COLUMNS($Q$8:S149)),"")</f>
        <v/>
      </c>
      <c r="U149" s="153" t="str">
        <f>IFERROR(INDEX($C$8:$I$175,$N142,COLUMNS($Q$8:T149)),"")</f>
        <v/>
      </c>
      <c r="V149" s="153" t="str">
        <f>IFERROR(INDEX($C$8:$I$175,$N142,COLUMNS($Q$8:U149)),"")</f>
        <v/>
      </c>
      <c r="W149" s="153" t="str">
        <f>IFERROR(INDEX($C$8:$I$175,$N142,COLUMNS($Q$8:V149)),"")</f>
        <v/>
      </c>
      <c r="X149" s="153" t="str">
        <f>IFERROR(INDEX($C$8:$I$175,$N142,COLUMNS($Q$8:W149)),"")</f>
        <v/>
      </c>
      <c r="AA149" s="226" t="s">
        <v>242</v>
      </c>
      <c r="AI149" s="153" t="s">
        <v>350</v>
      </c>
      <c r="AJ149" s="153">
        <f>ROWS($AI$8:AI149)</f>
        <v>142</v>
      </c>
      <c r="AK149" s="153" t="str">
        <f t="shared" si="7"/>
        <v/>
      </c>
      <c r="AL149" s="153" t="str">
        <f>IFERROR(SMALL($AK$8:$AK$179,ROWS($AK$8:AK149)),"")</f>
        <v/>
      </c>
      <c r="BY149" s="153" t="str">
        <f>IFERROR(INDEX($C$7:$I$177,$N141,COLUMNS($P$7:BX149)),"")</f>
        <v/>
      </c>
      <c r="BZ149" s="153" t="str">
        <f>IFERROR(INDEX($C$7:$I$177,$N141,COLUMNS($P$7:BY149)),"")</f>
        <v/>
      </c>
      <c r="CA149" s="153" t="str">
        <f>IFERROR(INDEX($C$7:$I$177,$N141,COLUMNS($P$7:BZ149)),"")</f>
        <v/>
      </c>
      <c r="CB149" s="153" t="str">
        <f>IFERROR(INDEX($C$7:$I$177,$N141,COLUMNS($P$7:CA149)),"")</f>
        <v/>
      </c>
      <c r="CC149" s="153" t="str">
        <f>IFERROR(INDEX($C$7:$I$177,$N141,COLUMNS($P$7:CB149)),"")</f>
        <v/>
      </c>
      <c r="CD149" s="153" t="str">
        <f>IFERROR(INDEX($C$7:$I$177,$N141,COLUMNS($P$7:CC149)),"")</f>
        <v/>
      </c>
      <c r="CE149" s="153" t="str">
        <f>IFERROR(INDEX($C$7:$I$177,$N141,COLUMNS($P$7:CD149)),"")</f>
        <v/>
      </c>
    </row>
    <row r="150" spans="3:83" hidden="1">
      <c r="C150" s="274" t="s">
        <v>289</v>
      </c>
      <c r="D150" s="113">
        <v>0.25232296123756237</v>
      </c>
      <c r="E150" s="113">
        <v>0.23723910392808473</v>
      </c>
      <c r="F150" s="113">
        <v>0.26457829015171486</v>
      </c>
      <c r="G150" s="113">
        <v>0.2732615307219135</v>
      </c>
      <c r="H150" s="113">
        <v>0.29084532868799851</v>
      </c>
      <c r="I150" s="114">
        <v>0.28669432405497486</v>
      </c>
      <c r="J150" s="114">
        <v>0.27342673403766654</v>
      </c>
      <c r="K150" s="114" t="s">
        <v>350</v>
      </c>
      <c r="L150" s="153">
        <f>ROWS($K$8:K150)</f>
        <v>143</v>
      </c>
      <c r="M150" s="153" t="str">
        <f t="shared" si="6"/>
        <v/>
      </c>
      <c r="N150" s="153" t="str">
        <f>IFERROR(SMALL($M$8:$M$179,ROWS($M$8:M150)),"")</f>
        <v/>
      </c>
      <c r="R150" s="153" t="str">
        <f>IFERROR(INDEX($C$8:$I$175,$N143,COLUMNS($Q$8:Q150)),"")</f>
        <v/>
      </c>
      <c r="S150" s="153" t="str">
        <f>IFERROR(INDEX($C$8:$I$175,$N143,COLUMNS($Q$8:R150)),"")</f>
        <v/>
      </c>
      <c r="T150" s="153" t="str">
        <f>IFERROR(INDEX($C$8:$I$175,$N143,COLUMNS($Q$8:S150)),"")</f>
        <v/>
      </c>
      <c r="U150" s="153" t="str">
        <f>IFERROR(INDEX($C$8:$I$175,$N143,COLUMNS($Q$8:T150)),"")</f>
        <v/>
      </c>
      <c r="V150" s="153" t="str">
        <f>IFERROR(INDEX($C$8:$I$175,$N143,COLUMNS($Q$8:U150)),"")</f>
        <v/>
      </c>
      <c r="W150" s="153" t="str">
        <f>IFERROR(INDEX($C$8:$I$175,$N143,COLUMNS($Q$8:V150)),"")</f>
        <v/>
      </c>
      <c r="X150" s="153" t="str">
        <f>IFERROR(INDEX($C$8:$I$175,$N143,COLUMNS($Q$8:W150)),"")</f>
        <v/>
      </c>
      <c r="AA150" s="225" t="s">
        <v>243</v>
      </c>
      <c r="AB150" s="153">
        <v>5195</v>
      </c>
      <c r="AC150" s="153">
        <v>6050</v>
      </c>
      <c r="AD150" s="153">
        <v>6045</v>
      </c>
      <c r="AE150" s="153">
        <v>6265</v>
      </c>
      <c r="AF150" s="153">
        <v>6405</v>
      </c>
      <c r="AG150" s="153">
        <v>7320</v>
      </c>
      <c r="AH150" s="153">
        <v>8285</v>
      </c>
      <c r="AI150" s="153" t="s">
        <v>350</v>
      </c>
      <c r="AJ150" s="153">
        <f>ROWS($AI$8:AI150)</f>
        <v>143</v>
      </c>
      <c r="AK150" s="153" t="str">
        <f t="shared" si="7"/>
        <v/>
      </c>
      <c r="AL150" s="153" t="str">
        <f>IFERROR(SMALL($AK$8:$AK$179,ROWS($AK$8:AK150)),"")</f>
        <v/>
      </c>
      <c r="BY150" s="153" t="str">
        <f>IFERROR(INDEX($C$7:$I$177,$N142,COLUMNS($P$7:BX150)),"")</f>
        <v/>
      </c>
      <c r="BZ150" s="153" t="str">
        <f>IFERROR(INDEX($C$7:$I$177,$N142,COLUMNS($P$7:BY150)),"")</f>
        <v/>
      </c>
      <c r="CA150" s="153" t="str">
        <f>IFERROR(INDEX($C$7:$I$177,$N142,COLUMNS($P$7:BZ150)),"")</f>
        <v/>
      </c>
      <c r="CB150" s="153" t="str">
        <f>IFERROR(INDEX($C$7:$I$177,$N142,COLUMNS($P$7:CA150)),"")</f>
        <v/>
      </c>
      <c r="CC150" s="153" t="str">
        <f>IFERROR(INDEX($C$7:$I$177,$N142,COLUMNS($P$7:CB150)),"")</f>
        <v/>
      </c>
      <c r="CD150" s="153" t="str">
        <f>IFERROR(INDEX($C$7:$I$177,$N142,COLUMNS($P$7:CC150)),"")</f>
        <v/>
      </c>
      <c r="CE150" s="153" t="str">
        <f>IFERROR(INDEX($C$7:$I$177,$N142,COLUMNS($P$7:CD150)),"")</f>
        <v/>
      </c>
    </row>
    <row r="151" spans="3:83" hidden="1">
      <c r="C151" s="274" t="s">
        <v>248</v>
      </c>
      <c r="D151" s="113">
        <v>0</v>
      </c>
      <c r="E151" s="113">
        <v>0</v>
      </c>
      <c r="F151" s="113">
        <v>0</v>
      </c>
      <c r="G151" s="113">
        <v>0</v>
      </c>
      <c r="H151" s="113">
        <v>0</v>
      </c>
      <c r="I151" s="114">
        <v>0</v>
      </c>
      <c r="J151" s="114">
        <v>0</v>
      </c>
      <c r="K151" s="114" t="s">
        <v>350</v>
      </c>
      <c r="L151" s="153">
        <f>ROWS($K$8:K151)</f>
        <v>144</v>
      </c>
      <c r="M151" s="153" t="str">
        <f t="shared" si="6"/>
        <v/>
      </c>
      <c r="N151" s="153" t="str">
        <f>IFERROR(SMALL($M$8:$M$179,ROWS($M$8:M151)),"")</f>
        <v/>
      </c>
      <c r="R151" s="153" t="str">
        <f>IFERROR(INDEX($C$8:$I$175,$N144,COLUMNS($Q$8:Q151)),"")</f>
        <v/>
      </c>
      <c r="S151" s="153" t="str">
        <f>IFERROR(INDEX($C$8:$I$175,$N144,COLUMNS($Q$8:R151)),"")</f>
        <v/>
      </c>
      <c r="T151" s="153" t="str">
        <f>IFERROR(INDEX($C$8:$I$175,$N144,COLUMNS($Q$8:S151)),"")</f>
        <v/>
      </c>
      <c r="U151" s="153" t="str">
        <f>IFERROR(INDEX($C$8:$I$175,$N144,COLUMNS($Q$8:T151)),"")</f>
        <v/>
      </c>
      <c r="V151" s="153" t="str">
        <f>IFERROR(INDEX($C$8:$I$175,$N144,COLUMNS($Q$8:U151)),"")</f>
        <v/>
      </c>
      <c r="W151" s="153" t="str">
        <f>IFERROR(INDEX($C$8:$I$175,$N144,COLUMNS($Q$8:V151)),"")</f>
        <v/>
      </c>
      <c r="X151" s="153" t="str">
        <f>IFERROR(INDEX($C$8:$I$175,$N144,COLUMNS($Q$8:W151)),"")</f>
        <v/>
      </c>
      <c r="AA151" s="274" t="s">
        <v>244</v>
      </c>
      <c r="AB151" s="153">
        <v>16955</v>
      </c>
      <c r="AC151" s="153">
        <v>17950</v>
      </c>
      <c r="AD151" s="153">
        <v>16350</v>
      </c>
      <c r="AE151" s="153">
        <v>16465</v>
      </c>
      <c r="AF151" s="153">
        <v>15680</v>
      </c>
      <c r="AG151" s="153">
        <v>15435</v>
      </c>
      <c r="AH151" s="153">
        <v>15860</v>
      </c>
      <c r="AI151" s="153" t="s">
        <v>350</v>
      </c>
      <c r="AJ151" s="153">
        <f>ROWS($AI$8:AI151)</f>
        <v>144</v>
      </c>
      <c r="AK151" s="153" t="str">
        <f t="shared" si="7"/>
        <v/>
      </c>
      <c r="AL151" s="153" t="str">
        <f>IFERROR(SMALL($AK$8:$AK$179,ROWS($AK$8:AK151)),"")</f>
        <v/>
      </c>
      <c r="BY151" s="153" t="str">
        <f>IFERROR(INDEX($C$7:$I$177,$N143,COLUMNS($P$7:BX151)),"")</f>
        <v/>
      </c>
      <c r="BZ151" s="153" t="str">
        <f>IFERROR(INDEX($C$7:$I$177,$N143,COLUMNS($P$7:BY151)),"")</f>
        <v/>
      </c>
      <c r="CA151" s="153" t="str">
        <f>IFERROR(INDEX($C$7:$I$177,$N143,COLUMNS($P$7:BZ151)),"")</f>
        <v/>
      </c>
      <c r="CB151" s="153" t="str">
        <f>IFERROR(INDEX($C$7:$I$177,$N143,COLUMNS($P$7:CA151)),"")</f>
        <v/>
      </c>
      <c r="CC151" s="153" t="str">
        <f>IFERROR(INDEX($C$7:$I$177,$N143,COLUMNS($P$7:CB151)),"")</f>
        <v/>
      </c>
      <c r="CD151" s="153" t="str">
        <f>IFERROR(INDEX($C$7:$I$177,$N143,COLUMNS($P$7:CC151)),"")</f>
        <v/>
      </c>
      <c r="CE151" s="153" t="str">
        <f>IFERROR(INDEX($C$7:$I$177,$N143,COLUMNS($P$7:CD151)),"")</f>
        <v/>
      </c>
    </row>
    <row r="152" spans="3:83" hidden="1">
      <c r="C152" s="226" t="s">
        <v>249</v>
      </c>
      <c r="D152" s="113"/>
      <c r="E152" s="113"/>
      <c r="F152" s="113"/>
      <c r="G152" s="113"/>
      <c r="H152" s="113"/>
      <c r="I152" s="114"/>
      <c r="J152" s="114"/>
      <c r="K152" s="114" t="s">
        <v>350</v>
      </c>
      <c r="L152" s="153">
        <f>ROWS($K$8:K152)</f>
        <v>145</v>
      </c>
      <c r="M152" s="153" t="str">
        <f t="shared" si="6"/>
        <v/>
      </c>
      <c r="N152" s="153" t="str">
        <f>IFERROR(SMALL($M$8:$M$179,ROWS($M$8:M152)),"")</f>
        <v/>
      </c>
      <c r="R152" s="153" t="str">
        <f>IFERROR(INDEX($C$8:$I$175,$N145,COLUMNS($Q$8:Q152)),"")</f>
        <v/>
      </c>
      <c r="S152" s="153" t="str">
        <f>IFERROR(INDEX($C$8:$I$175,$N145,COLUMNS($Q$8:R152)),"")</f>
        <v/>
      </c>
      <c r="T152" s="153" t="str">
        <f>IFERROR(INDEX($C$8:$I$175,$N145,COLUMNS($Q$8:S152)),"")</f>
        <v/>
      </c>
      <c r="U152" s="153" t="str">
        <f>IFERROR(INDEX($C$8:$I$175,$N145,COLUMNS($Q$8:T152)),"")</f>
        <v/>
      </c>
      <c r="V152" s="153" t="str">
        <f>IFERROR(INDEX($C$8:$I$175,$N145,COLUMNS($Q$8:U152)),"")</f>
        <v/>
      </c>
      <c r="W152" s="153" t="str">
        <f>IFERROR(INDEX($C$8:$I$175,$N145,COLUMNS($Q$8:V152)),"")</f>
        <v/>
      </c>
      <c r="X152" s="153" t="str">
        <f>IFERROR(INDEX($C$8:$I$175,$N145,COLUMNS($Q$8:W152)),"")</f>
        <v/>
      </c>
      <c r="AA152" s="274" t="s">
        <v>287</v>
      </c>
      <c r="AB152" s="153">
        <v>4010</v>
      </c>
      <c r="AC152" s="153">
        <v>4370</v>
      </c>
      <c r="AD152" s="153">
        <v>4540</v>
      </c>
      <c r="AE152" s="153">
        <v>4850</v>
      </c>
      <c r="AF152" s="153">
        <v>4470</v>
      </c>
      <c r="AG152" s="153">
        <v>4215</v>
      </c>
      <c r="AH152" s="153">
        <v>3895</v>
      </c>
      <c r="AI152" s="153" t="s">
        <v>350</v>
      </c>
      <c r="AJ152" s="153">
        <f>ROWS($AI$8:AI152)</f>
        <v>145</v>
      </c>
      <c r="AK152" s="153" t="str">
        <f t="shared" si="7"/>
        <v/>
      </c>
      <c r="AL152" s="153" t="str">
        <f>IFERROR(SMALL($AK$8:$AK$179,ROWS($AK$8:AK152)),"")</f>
        <v/>
      </c>
      <c r="BY152" s="153" t="str">
        <f>IFERROR(INDEX($C$7:$I$177,$N144,COLUMNS($P$7:BX152)),"")</f>
        <v/>
      </c>
      <c r="BZ152" s="153" t="str">
        <f>IFERROR(INDEX($C$7:$I$177,$N144,COLUMNS($P$7:BY152)),"")</f>
        <v/>
      </c>
      <c r="CA152" s="153" t="str">
        <f>IFERROR(INDEX($C$7:$I$177,$N144,COLUMNS($P$7:BZ152)),"")</f>
        <v/>
      </c>
      <c r="CB152" s="153" t="str">
        <f>IFERROR(INDEX($C$7:$I$177,$N144,COLUMNS($P$7:CA152)),"")</f>
        <v/>
      </c>
      <c r="CC152" s="153" t="str">
        <f>IFERROR(INDEX($C$7:$I$177,$N144,COLUMNS($P$7:CB152)),"")</f>
        <v/>
      </c>
      <c r="CD152" s="153" t="str">
        <f>IFERROR(INDEX($C$7:$I$177,$N144,COLUMNS($P$7:CC152)),"")</f>
        <v/>
      </c>
      <c r="CE152" s="153" t="str">
        <f>IFERROR(INDEX($C$7:$I$177,$N144,COLUMNS($P$7:CD152)),"")</f>
        <v/>
      </c>
    </row>
    <row r="153" spans="3:83" hidden="1">
      <c r="C153" s="225" t="s">
        <v>319</v>
      </c>
      <c r="D153" s="113">
        <v>1.2254095247740335E-2</v>
      </c>
      <c r="E153" s="113"/>
      <c r="F153" s="113">
        <v>1.3038372120892554E-2</v>
      </c>
      <c r="G153" s="113">
        <v>1.2439688093114723E-2</v>
      </c>
      <c r="H153" s="113">
        <v>1.2308609150087101E-2</v>
      </c>
      <c r="I153" s="114">
        <v>1.1541938025818713E-2</v>
      </c>
      <c r="J153" s="114">
        <v>1.0335323840146991E-2</v>
      </c>
      <c r="K153" s="114" t="s">
        <v>350</v>
      </c>
      <c r="L153" s="153">
        <f>ROWS($K$8:K153)</f>
        <v>146</v>
      </c>
      <c r="M153" s="153" t="str">
        <f t="shared" si="6"/>
        <v/>
      </c>
      <c r="N153" s="153" t="str">
        <f>IFERROR(SMALL($M$8:$M$179,ROWS($M$8:M153)),"")</f>
        <v/>
      </c>
      <c r="R153" s="153" t="str">
        <f>IFERROR(INDEX($C$8:$I$175,$N146,COLUMNS($Q$8:Q153)),"")</f>
        <v/>
      </c>
      <c r="S153" s="153" t="str">
        <f>IFERROR(INDEX($C$8:$I$175,$N146,COLUMNS($Q$8:R153)),"")</f>
        <v/>
      </c>
      <c r="T153" s="153" t="str">
        <f>IFERROR(INDEX($C$8:$I$175,$N146,COLUMNS($Q$8:S153)),"")</f>
        <v/>
      </c>
      <c r="U153" s="153" t="str">
        <f>IFERROR(INDEX($C$8:$I$175,$N146,COLUMNS($Q$8:T153)),"")</f>
        <v/>
      </c>
      <c r="V153" s="153" t="str">
        <f>IFERROR(INDEX($C$8:$I$175,$N146,COLUMNS($Q$8:U153)),"")</f>
        <v/>
      </c>
      <c r="W153" s="153" t="str">
        <f>IFERROR(INDEX($C$8:$I$175,$N146,COLUMNS($Q$8:V153)),"")</f>
        <v/>
      </c>
      <c r="X153" s="153" t="str">
        <f>IFERROR(INDEX($C$8:$I$175,$N146,COLUMNS($Q$8:W153)),"")</f>
        <v/>
      </c>
      <c r="AA153" s="274" t="s">
        <v>288</v>
      </c>
      <c r="AB153" s="153">
        <v>3370</v>
      </c>
      <c r="AC153" s="153">
        <v>3535</v>
      </c>
      <c r="AD153" s="153">
        <v>3750</v>
      </c>
      <c r="AE153" s="153">
        <v>4200</v>
      </c>
      <c r="AF153" s="153">
        <v>4385</v>
      </c>
      <c r="AG153" s="153">
        <v>3805</v>
      </c>
      <c r="AH153" s="153">
        <v>3595</v>
      </c>
      <c r="AI153" s="153" t="s">
        <v>350</v>
      </c>
      <c r="AJ153" s="153">
        <f>ROWS($AI$8:AI153)</f>
        <v>146</v>
      </c>
      <c r="AK153" s="153" t="str">
        <f t="shared" si="7"/>
        <v/>
      </c>
      <c r="AL153" s="153" t="str">
        <f>IFERROR(SMALL($AK$8:$AK$179,ROWS($AK$8:AK153)),"")</f>
        <v/>
      </c>
      <c r="BY153" s="153" t="str">
        <f>IFERROR(INDEX($C$7:$I$177,$N145,COLUMNS($P$7:BX153)),"")</f>
        <v/>
      </c>
      <c r="BZ153" s="153" t="str">
        <f>IFERROR(INDEX($C$7:$I$177,$N145,COLUMNS($P$7:BY153)),"")</f>
        <v/>
      </c>
      <c r="CA153" s="153" t="str">
        <f>IFERROR(INDEX($C$7:$I$177,$N145,COLUMNS($P$7:BZ153)),"")</f>
        <v/>
      </c>
      <c r="CB153" s="153" t="str">
        <f>IFERROR(INDEX($C$7:$I$177,$N145,COLUMNS($P$7:CA153)),"")</f>
        <v/>
      </c>
      <c r="CC153" s="153" t="str">
        <f>IFERROR(INDEX($C$7:$I$177,$N145,COLUMNS($P$7:CB153)),"")</f>
        <v/>
      </c>
      <c r="CD153" s="153" t="str">
        <f>IFERROR(INDEX($C$7:$I$177,$N145,COLUMNS($P$7:CC153)),"")</f>
        <v/>
      </c>
      <c r="CE153" s="153" t="str">
        <f>IFERROR(INDEX($C$7:$I$177,$N145,COLUMNS($P$7:CD153)),"")</f>
        <v/>
      </c>
    </row>
    <row r="154" spans="3:83" hidden="1">
      <c r="C154" s="225" t="s">
        <v>320</v>
      </c>
      <c r="D154" s="113">
        <v>2.1242119654657315E-2</v>
      </c>
      <c r="E154" s="113"/>
      <c r="F154" s="113">
        <v>2.6100711837595571E-2</v>
      </c>
      <c r="G154" s="113">
        <v>2.7211817703688457E-2</v>
      </c>
      <c r="H154" s="113">
        <v>2.984321995049051E-2</v>
      </c>
      <c r="I154" s="114">
        <v>3.5923702690801217E-2</v>
      </c>
      <c r="J154" s="114">
        <v>3.7666513550757924E-2</v>
      </c>
      <c r="K154" s="114" t="s">
        <v>350</v>
      </c>
      <c r="L154" s="153">
        <f>ROWS($K$8:K154)</f>
        <v>147</v>
      </c>
      <c r="M154" s="153" t="str">
        <f t="shared" si="6"/>
        <v/>
      </c>
      <c r="N154" s="153" t="str">
        <f>IFERROR(SMALL($M$8:$M$179,ROWS($M$8:M154)),"")</f>
        <v/>
      </c>
      <c r="R154" s="153" t="str">
        <f>IFERROR(INDEX($C$8:$I$175,$N147,COLUMNS($Q$8:Q154)),"")</f>
        <v/>
      </c>
      <c r="S154" s="153" t="str">
        <f>IFERROR(INDEX($C$8:$I$175,$N147,COLUMNS($Q$8:R154)),"")</f>
        <v/>
      </c>
      <c r="T154" s="153" t="str">
        <f>IFERROR(INDEX($C$8:$I$175,$N147,COLUMNS($Q$8:S154)),"")</f>
        <v/>
      </c>
      <c r="U154" s="153" t="str">
        <f>IFERROR(INDEX($C$8:$I$175,$N147,COLUMNS($Q$8:T154)),"")</f>
        <v/>
      </c>
      <c r="V154" s="153" t="str">
        <f>IFERROR(INDEX($C$8:$I$175,$N147,COLUMNS($Q$8:U154)),"")</f>
        <v/>
      </c>
      <c r="W154" s="153" t="str">
        <f>IFERROR(INDEX($C$8:$I$175,$N147,COLUMNS($Q$8:V154)),"")</f>
        <v/>
      </c>
      <c r="X154" s="153" t="str">
        <f>IFERROR(INDEX($C$8:$I$175,$N147,COLUMNS($Q$8:W154)),"")</f>
        <v/>
      </c>
      <c r="AA154" s="274" t="s">
        <v>289</v>
      </c>
      <c r="AB154" s="153">
        <v>9965</v>
      </c>
      <c r="AC154" s="153">
        <v>9925</v>
      </c>
      <c r="AD154" s="153">
        <v>11040</v>
      </c>
      <c r="AE154" s="153">
        <v>11950</v>
      </c>
      <c r="AF154" s="153">
        <v>12690</v>
      </c>
      <c r="AG154" s="153">
        <v>12370</v>
      </c>
      <c r="AH154" s="153">
        <v>11905</v>
      </c>
      <c r="AI154" s="153" t="s">
        <v>350</v>
      </c>
      <c r="AJ154" s="153">
        <f>ROWS($AI$8:AI154)</f>
        <v>147</v>
      </c>
      <c r="AK154" s="153" t="str">
        <f t="shared" si="7"/>
        <v/>
      </c>
      <c r="AL154" s="153" t="str">
        <f>IFERROR(SMALL($AK$8:$AK$179,ROWS($AK$8:AK154)),"")</f>
        <v/>
      </c>
      <c r="BY154" s="153" t="str">
        <f>IFERROR(INDEX($C$7:$I$177,$N146,COLUMNS($P$7:BX154)),"")</f>
        <v/>
      </c>
      <c r="BZ154" s="153" t="str">
        <f>IFERROR(INDEX($C$7:$I$177,$N146,COLUMNS($P$7:BY154)),"")</f>
        <v/>
      </c>
      <c r="CA154" s="153" t="str">
        <f>IFERROR(INDEX($C$7:$I$177,$N146,COLUMNS($P$7:BZ154)),"")</f>
        <v/>
      </c>
      <c r="CB154" s="153" t="str">
        <f>IFERROR(INDEX($C$7:$I$177,$N146,COLUMNS($P$7:CA154)),"")</f>
        <v/>
      </c>
      <c r="CC154" s="153" t="str">
        <f>IFERROR(INDEX($C$7:$I$177,$N146,COLUMNS($P$7:CB154)),"")</f>
        <v/>
      </c>
      <c r="CD154" s="153" t="str">
        <f>IFERROR(INDEX($C$7:$I$177,$N146,COLUMNS($P$7:CC154)),"")</f>
        <v/>
      </c>
      <c r="CE154" s="153" t="str">
        <f>IFERROR(INDEX($C$7:$I$177,$N146,COLUMNS($P$7:CD154)),"")</f>
        <v/>
      </c>
    </row>
    <row r="155" spans="3:83" hidden="1">
      <c r="C155" s="225" t="s">
        <v>321</v>
      </c>
      <c r="D155" s="113">
        <v>5.5447249158163915E-3</v>
      </c>
      <c r="E155" s="113"/>
      <c r="F155" s="113">
        <v>5.1770006950602786E-3</v>
      </c>
      <c r="G155" s="113">
        <v>5.0307562141272784E-3</v>
      </c>
      <c r="H155" s="113">
        <v>5.6844228477124781E-3</v>
      </c>
      <c r="I155" s="114">
        <v>7.4165063619718637E-3</v>
      </c>
      <c r="J155" s="114">
        <v>6.6605420303169497E-3</v>
      </c>
      <c r="K155" s="114" t="s">
        <v>350</v>
      </c>
      <c r="L155" s="153">
        <f>ROWS($K$8:K155)</f>
        <v>148</v>
      </c>
      <c r="M155" s="153" t="str">
        <f t="shared" si="6"/>
        <v/>
      </c>
      <c r="N155" s="153" t="str">
        <f>IFERROR(SMALL($M$8:$M$179,ROWS($M$8:M155)),"")</f>
        <v/>
      </c>
      <c r="R155" s="153" t="str">
        <f>IFERROR(INDEX($C$8:$I$175,$N148,COLUMNS($Q$8:Q155)),"")</f>
        <v/>
      </c>
      <c r="S155" s="153" t="str">
        <f>IFERROR(INDEX($C$8:$I$175,$N148,COLUMNS($Q$8:R155)),"")</f>
        <v/>
      </c>
      <c r="T155" s="153" t="str">
        <f>IFERROR(INDEX($C$8:$I$175,$N148,COLUMNS($Q$8:S155)),"")</f>
        <v/>
      </c>
      <c r="U155" s="153" t="str">
        <f>IFERROR(INDEX($C$8:$I$175,$N148,COLUMNS($Q$8:T155)),"")</f>
        <v/>
      </c>
      <c r="V155" s="153" t="str">
        <f>IFERROR(INDEX($C$8:$I$175,$N148,COLUMNS($Q$8:U155)),"")</f>
        <v/>
      </c>
      <c r="W155" s="153" t="str">
        <f>IFERROR(INDEX($C$8:$I$175,$N148,COLUMNS($Q$8:V155)),"")</f>
        <v/>
      </c>
      <c r="X155" s="153" t="str">
        <f>IFERROR(INDEX($C$8:$I$175,$N148,COLUMNS($Q$8:W155)),"")</f>
        <v/>
      </c>
      <c r="AA155" s="274" t="s">
        <v>248</v>
      </c>
      <c r="AB155" s="153">
        <v>0</v>
      </c>
      <c r="AC155" s="153">
        <v>0</v>
      </c>
      <c r="AD155" s="153">
        <v>0</v>
      </c>
      <c r="AE155" s="153">
        <v>0</v>
      </c>
      <c r="AF155" s="153">
        <v>0</v>
      </c>
      <c r="AG155" s="153">
        <v>0</v>
      </c>
      <c r="AH155" s="153">
        <v>0</v>
      </c>
      <c r="AI155" s="153" t="s">
        <v>350</v>
      </c>
      <c r="AJ155" s="153">
        <f>ROWS($AI$8:AI155)</f>
        <v>148</v>
      </c>
      <c r="AK155" s="153" t="str">
        <f t="shared" si="7"/>
        <v/>
      </c>
      <c r="AL155" s="153" t="str">
        <f>IFERROR(SMALL($AK$8:$AK$179,ROWS($AK$8:AK155)),"")</f>
        <v/>
      </c>
      <c r="BY155" s="153" t="str">
        <f>IFERROR(INDEX($C$7:$I$177,$N147,COLUMNS($P$7:BX155)),"")</f>
        <v/>
      </c>
      <c r="BZ155" s="153" t="str">
        <f>IFERROR(INDEX($C$7:$I$177,$N147,COLUMNS($P$7:BY155)),"")</f>
        <v/>
      </c>
      <c r="CA155" s="153" t="str">
        <f>IFERROR(INDEX($C$7:$I$177,$N147,COLUMNS($P$7:BZ155)),"")</f>
        <v/>
      </c>
      <c r="CB155" s="153" t="str">
        <f>IFERROR(INDEX($C$7:$I$177,$N147,COLUMNS($P$7:CA155)),"")</f>
        <v/>
      </c>
      <c r="CC155" s="153" t="str">
        <f>IFERROR(INDEX($C$7:$I$177,$N147,COLUMNS($P$7:CB155)),"")</f>
        <v/>
      </c>
      <c r="CD155" s="153" t="str">
        <f>IFERROR(INDEX($C$7:$I$177,$N147,COLUMNS($P$7:CC155)),"")</f>
        <v/>
      </c>
      <c r="CE155" s="153" t="str">
        <f>IFERROR(INDEX($C$7:$I$177,$N147,COLUMNS($P$7:CD155)),"")</f>
        <v/>
      </c>
    </row>
    <row r="156" spans="3:83" hidden="1">
      <c r="C156" s="225" t="s">
        <v>352</v>
      </c>
      <c r="D156" s="113">
        <v>4.7218776109577941E-2</v>
      </c>
      <c r="E156" s="113"/>
      <c r="F156" s="113">
        <v>3.0606619849962852E-2</v>
      </c>
      <c r="G156" s="113">
        <v>2.7577690882897715E-2</v>
      </c>
      <c r="H156" s="113">
        <v>9.3288713670120101E-3</v>
      </c>
      <c r="I156" s="114">
        <v>1.4879365888706052E-2</v>
      </c>
      <c r="J156" s="114">
        <v>1.6995865870463943E-2</v>
      </c>
      <c r="K156" s="114" t="s">
        <v>350</v>
      </c>
      <c r="L156" s="153">
        <f>ROWS($K$8:K156)</f>
        <v>149</v>
      </c>
      <c r="M156" s="153" t="str">
        <f t="shared" si="6"/>
        <v/>
      </c>
      <c r="N156" s="153" t="str">
        <f>IFERROR(SMALL($M$8:$M$179,ROWS($M$8:M156)),"")</f>
        <v/>
      </c>
      <c r="R156" s="153" t="str">
        <f>IFERROR(INDEX($C$8:$I$175,$N149,COLUMNS($Q$8:Q156)),"")</f>
        <v/>
      </c>
      <c r="S156" s="153" t="str">
        <f>IFERROR(INDEX($C$8:$I$175,$N149,COLUMNS($Q$8:R156)),"")</f>
        <v/>
      </c>
      <c r="T156" s="153" t="str">
        <f>IFERROR(INDEX($C$8:$I$175,$N149,COLUMNS($Q$8:S156)),"")</f>
        <v/>
      </c>
      <c r="U156" s="153" t="str">
        <f>IFERROR(INDEX($C$8:$I$175,$N149,COLUMNS($Q$8:T156)),"")</f>
        <v/>
      </c>
      <c r="V156" s="153" t="str">
        <f>IFERROR(INDEX($C$8:$I$175,$N149,COLUMNS($Q$8:U156)),"")</f>
        <v/>
      </c>
      <c r="W156" s="153" t="str">
        <f>IFERROR(INDEX($C$8:$I$175,$N149,COLUMNS($Q$8:V156)),"")</f>
        <v/>
      </c>
      <c r="X156" s="153" t="str">
        <f>IFERROR(INDEX($C$8:$I$175,$N149,COLUMNS($Q$8:W156)),"")</f>
        <v/>
      </c>
      <c r="AA156" s="226" t="s">
        <v>249</v>
      </c>
      <c r="AI156" s="153" t="s">
        <v>350</v>
      </c>
      <c r="AJ156" s="153">
        <f>ROWS($AI$8:AI156)</f>
        <v>149</v>
      </c>
      <c r="AK156" s="153" t="str">
        <f t="shared" si="7"/>
        <v/>
      </c>
      <c r="AL156" s="153" t="str">
        <f>IFERROR(SMALL($AK$8:$AK$179,ROWS($AK$8:AK156)),"")</f>
        <v/>
      </c>
      <c r="BY156" s="153" t="str">
        <f>IFERROR(INDEX($C$7:$I$177,$N148,COLUMNS($P$7:BX156)),"")</f>
        <v/>
      </c>
      <c r="BZ156" s="153" t="str">
        <f>IFERROR(INDEX($C$7:$I$177,$N148,COLUMNS($P$7:BY156)),"")</f>
        <v/>
      </c>
      <c r="CA156" s="153" t="str">
        <f>IFERROR(INDEX($C$7:$I$177,$N148,COLUMNS($P$7:BZ156)),"")</f>
        <v/>
      </c>
      <c r="CB156" s="153" t="str">
        <f>IFERROR(INDEX($C$7:$I$177,$N148,COLUMNS($P$7:CA156)),"")</f>
        <v/>
      </c>
      <c r="CC156" s="153" t="str">
        <f>IFERROR(INDEX($C$7:$I$177,$N148,COLUMNS($P$7:CB156)),"")</f>
        <v/>
      </c>
      <c r="CD156" s="153" t="str">
        <f>IFERROR(INDEX($C$7:$I$177,$N148,COLUMNS($P$7:CC156)),"")</f>
        <v/>
      </c>
      <c r="CE156" s="153" t="str">
        <f>IFERROR(INDEX($C$7:$I$177,$N148,COLUMNS($P$7:CD156)),"")</f>
        <v/>
      </c>
    </row>
    <row r="157" spans="3:83" hidden="1">
      <c r="C157" s="225" t="s">
        <v>323</v>
      </c>
      <c r="D157" s="113">
        <v>5.1067169658455071E-2</v>
      </c>
      <c r="E157" s="113"/>
      <c r="F157" s="113">
        <v>4.8774057474294752E-2</v>
      </c>
      <c r="G157" s="113">
        <v>4.891267064553749E-2</v>
      </c>
      <c r="H157" s="113">
        <v>5.3910332813789312E-2</v>
      </c>
      <c r="I157" s="114">
        <v>5.5368855308596192E-2</v>
      </c>
      <c r="J157" s="114">
        <v>5.3284336242535597E-2</v>
      </c>
      <c r="K157" s="114" t="s">
        <v>350</v>
      </c>
      <c r="L157" s="153">
        <f>ROWS($K$8:K157)</f>
        <v>150</v>
      </c>
      <c r="M157" s="153" t="str">
        <f t="shared" si="6"/>
        <v/>
      </c>
      <c r="N157" s="153" t="str">
        <f>IFERROR(SMALL($M$8:$M$179,ROWS($M$8:M157)),"")</f>
        <v/>
      </c>
      <c r="R157" s="153" t="str">
        <f>IFERROR(INDEX($C$8:$I$175,$N150,COLUMNS($Q$8:Q157)),"")</f>
        <v/>
      </c>
      <c r="S157" s="153" t="str">
        <f>IFERROR(INDEX($C$8:$I$175,$N150,COLUMNS($Q$8:R157)),"")</f>
        <v/>
      </c>
      <c r="T157" s="153" t="str">
        <f>IFERROR(INDEX($C$8:$I$175,$N150,COLUMNS($Q$8:S157)),"")</f>
        <v/>
      </c>
      <c r="U157" s="153" t="str">
        <f>IFERROR(INDEX($C$8:$I$175,$N150,COLUMNS($Q$8:T157)),"")</f>
        <v/>
      </c>
      <c r="V157" s="153" t="str">
        <f>IFERROR(INDEX($C$8:$I$175,$N150,COLUMNS($Q$8:U157)),"")</f>
        <v/>
      </c>
      <c r="W157" s="153" t="str">
        <f>IFERROR(INDEX($C$8:$I$175,$N150,COLUMNS($Q$8:V157)),"")</f>
        <v/>
      </c>
      <c r="X157" s="153" t="str">
        <f>IFERROR(INDEX($C$8:$I$175,$N150,COLUMNS($Q$8:W157)),"")</f>
        <v/>
      </c>
      <c r="AA157" s="225" t="s">
        <v>319</v>
      </c>
      <c r="AB157" s="153">
        <v>485</v>
      </c>
      <c r="AD157" s="153">
        <v>545</v>
      </c>
      <c r="AE157" s="153">
        <v>545</v>
      </c>
      <c r="AF157" s="153">
        <v>535</v>
      </c>
      <c r="AG157" s="153">
        <v>500</v>
      </c>
      <c r="AH157" s="153">
        <v>450</v>
      </c>
      <c r="AI157" s="153" t="s">
        <v>350</v>
      </c>
      <c r="AJ157" s="153">
        <f>ROWS($AI$8:AI157)</f>
        <v>150</v>
      </c>
      <c r="AK157" s="153" t="str">
        <f t="shared" si="7"/>
        <v/>
      </c>
      <c r="AL157" s="153" t="str">
        <f>IFERROR(SMALL($AK$8:$AK$179,ROWS($AK$8:AK157)),"")</f>
        <v/>
      </c>
      <c r="BY157" s="153" t="str">
        <f>IFERROR(INDEX($C$7:$I$177,$N149,COLUMNS($P$7:BX157)),"")</f>
        <v/>
      </c>
      <c r="BZ157" s="153" t="str">
        <f>IFERROR(INDEX($C$7:$I$177,$N149,COLUMNS($P$7:BY157)),"")</f>
        <v/>
      </c>
      <c r="CA157" s="153" t="str">
        <f>IFERROR(INDEX($C$7:$I$177,$N149,COLUMNS($P$7:BZ157)),"")</f>
        <v/>
      </c>
      <c r="CB157" s="153" t="str">
        <f>IFERROR(INDEX($C$7:$I$177,$N149,COLUMNS($P$7:CA157)),"")</f>
        <v/>
      </c>
      <c r="CC157" s="153" t="str">
        <f>IFERROR(INDEX($C$7:$I$177,$N149,COLUMNS($P$7:CB157)),"")</f>
        <v/>
      </c>
      <c r="CD157" s="153" t="str">
        <f>IFERROR(INDEX($C$7:$I$177,$N149,COLUMNS($P$7:CC157)),"")</f>
        <v/>
      </c>
      <c r="CE157" s="153" t="str">
        <f>IFERROR(INDEX($C$7:$I$177,$N149,COLUMNS($P$7:CD157)),"")</f>
        <v/>
      </c>
    </row>
    <row r="158" spans="3:83" hidden="1">
      <c r="C158" s="225" t="s">
        <v>324</v>
      </c>
      <c r="D158" s="113">
        <v>2.7850216472137122E-3</v>
      </c>
      <c r="E158" s="113"/>
      <c r="F158" s="113">
        <v>2.9959494763080316E-3</v>
      </c>
      <c r="G158" s="113">
        <v>2.4925110333630603E-3</v>
      </c>
      <c r="H158" s="113">
        <v>2.2462638672412212E-3</v>
      </c>
      <c r="I158" s="114">
        <v>2.5494240619278281E-3</v>
      </c>
      <c r="J158" s="114">
        <v>2.2967386311437757E-3</v>
      </c>
      <c r="K158" s="114" t="s">
        <v>350</v>
      </c>
      <c r="L158" s="153">
        <f>ROWS($K$8:K158)</f>
        <v>151</v>
      </c>
      <c r="M158" s="153" t="str">
        <f t="shared" si="6"/>
        <v/>
      </c>
      <c r="N158" s="153" t="str">
        <f>IFERROR(SMALL($M$8:$M$179,ROWS($M$8:M158)),"")</f>
        <v/>
      </c>
      <c r="R158" s="153" t="str">
        <f>IFERROR(INDEX($C$8:$I$175,$N151,COLUMNS($Q$8:Q158)),"")</f>
        <v/>
      </c>
      <c r="S158" s="153" t="str">
        <f>IFERROR(INDEX($C$8:$I$175,$N151,COLUMNS($Q$8:R158)),"")</f>
        <v/>
      </c>
      <c r="T158" s="153" t="str">
        <f>IFERROR(INDEX($C$8:$I$175,$N151,COLUMNS($Q$8:S158)),"")</f>
        <v/>
      </c>
      <c r="U158" s="153" t="str">
        <f>IFERROR(INDEX($C$8:$I$175,$N151,COLUMNS($Q$8:T158)),"")</f>
        <v/>
      </c>
      <c r="V158" s="153" t="str">
        <f>IFERROR(INDEX($C$8:$I$175,$N151,COLUMNS($Q$8:U158)),"")</f>
        <v/>
      </c>
      <c r="W158" s="153" t="str">
        <f>IFERROR(INDEX($C$8:$I$175,$N151,COLUMNS($Q$8:V158)),"")</f>
        <v/>
      </c>
      <c r="X158" s="153" t="str">
        <f>IFERROR(INDEX($C$8:$I$175,$N151,COLUMNS($Q$8:W158)),"")</f>
        <v/>
      </c>
      <c r="AA158" s="225" t="s">
        <v>320</v>
      </c>
      <c r="AB158" s="153">
        <v>840</v>
      </c>
      <c r="AD158" s="153">
        <v>1090</v>
      </c>
      <c r="AE158" s="153">
        <v>1190</v>
      </c>
      <c r="AF158" s="153">
        <v>1300</v>
      </c>
      <c r="AG158" s="153">
        <v>1550</v>
      </c>
      <c r="AH158" s="153">
        <v>1640</v>
      </c>
      <c r="AI158" s="153" t="s">
        <v>350</v>
      </c>
      <c r="AJ158" s="153">
        <f>ROWS($AI$8:AI158)</f>
        <v>151</v>
      </c>
      <c r="AK158" s="153" t="str">
        <f t="shared" si="7"/>
        <v/>
      </c>
      <c r="AL158" s="153" t="str">
        <f>IFERROR(SMALL($AK$8:$AK$179,ROWS($AK$8:AK158)),"")</f>
        <v/>
      </c>
      <c r="BY158" s="153" t="str">
        <f>IFERROR(INDEX($C$7:$I$177,$N150,COLUMNS($P$7:BX158)),"")</f>
        <v/>
      </c>
      <c r="BZ158" s="153" t="str">
        <f>IFERROR(INDEX($C$7:$I$177,$N150,COLUMNS($P$7:BY158)),"")</f>
        <v/>
      </c>
      <c r="CA158" s="153" t="str">
        <f>IFERROR(INDEX($C$7:$I$177,$N150,COLUMNS($P$7:BZ158)),"")</f>
        <v/>
      </c>
      <c r="CB158" s="153" t="str">
        <f>IFERROR(INDEX($C$7:$I$177,$N150,COLUMNS($P$7:CA158)),"")</f>
        <v/>
      </c>
      <c r="CC158" s="153" t="str">
        <f>IFERROR(INDEX($C$7:$I$177,$N150,COLUMNS($P$7:CB158)),"")</f>
        <v/>
      </c>
      <c r="CD158" s="153" t="str">
        <f>IFERROR(INDEX($C$7:$I$177,$N150,COLUMNS($P$7:CC158)),"")</f>
        <v/>
      </c>
      <c r="CE158" s="153" t="str">
        <f>IFERROR(INDEX($C$7:$I$177,$N150,COLUMNS($P$7:CD158)),"")</f>
        <v/>
      </c>
    </row>
    <row r="159" spans="3:83" hidden="1">
      <c r="C159" s="225" t="s">
        <v>325</v>
      </c>
      <c r="D159" s="113">
        <v>5.1143124794288172E-3</v>
      </c>
      <c r="E159" s="113"/>
      <c r="F159" s="113">
        <v>3.5951393715696377E-3</v>
      </c>
      <c r="G159" s="113">
        <v>3.2699915391827309E-3</v>
      </c>
      <c r="H159" s="113">
        <v>3.8507380581278079E-3</v>
      </c>
      <c r="I159" s="114">
        <v>4.2413145757526595E-3</v>
      </c>
      <c r="J159" s="114">
        <v>4.4786403307303631E-3</v>
      </c>
      <c r="K159" s="114" t="s">
        <v>350</v>
      </c>
      <c r="L159" s="153">
        <f>ROWS($K$8:K159)</f>
        <v>152</v>
      </c>
      <c r="M159" s="153" t="str">
        <f t="shared" si="6"/>
        <v/>
      </c>
      <c r="N159" s="153" t="str">
        <f>IFERROR(SMALL($M$8:$M$179,ROWS($M$8:M159)),"")</f>
        <v/>
      </c>
      <c r="R159" s="153" t="str">
        <f>IFERROR(INDEX($C$8:$I$175,$N152,COLUMNS($Q$8:Q159)),"")</f>
        <v/>
      </c>
      <c r="S159" s="153" t="str">
        <f>IFERROR(INDEX($C$8:$I$175,$N152,COLUMNS($Q$8:R159)),"")</f>
        <v/>
      </c>
      <c r="T159" s="153" t="str">
        <f>IFERROR(INDEX($C$8:$I$175,$N152,COLUMNS($Q$8:S159)),"")</f>
        <v/>
      </c>
      <c r="U159" s="153" t="str">
        <f>IFERROR(INDEX($C$8:$I$175,$N152,COLUMNS($Q$8:T159)),"")</f>
        <v/>
      </c>
      <c r="V159" s="153" t="str">
        <f>IFERROR(INDEX($C$8:$I$175,$N152,COLUMNS($Q$8:U159)),"")</f>
        <v/>
      </c>
      <c r="W159" s="153" t="str">
        <f>IFERROR(INDEX($C$8:$I$175,$N152,COLUMNS($Q$8:V159)),"")</f>
        <v/>
      </c>
      <c r="X159" s="153" t="str">
        <f>IFERROR(INDEX($C$8:$I$175,$N152,COLUMNS($Q$8:W159)),"")</f>
        <v/>
      </c>
      <c r="AA159" s="225" t="s">
        <v>321</v>
      </c>
      <c r="AB159" s="153">
        <v>220</v>
      </c>
      <c r="AD159" s="153">
        <v>215</v>
      </c>
      <c r="AE159" s="153">
        <v>220</v>
      </c>
      <c r="AF159" s="153">
        <v>250</v>
      </c>
      <c r="AG159" s="153">
        <v>320</v>
      </c>
      <c r="AH159" s="153">
        <v>290</v>
      </c>
      <c r="AI159" s="153" t="s">
        <v>350</v>
      </c>
      <c r="AJ159" s="153">
        <f>ROWS($AI$8:AI159)</f>
        <v>152</v>
      </c>
      <c r="AK159" s="153" t="str">
        <f t="shared" si="7"/>
        <v/>
      </c>
      <c r="AL159" s="153" t="str">
        <f>IFERROR(SMALL($AK$8:$AK$179,ROWS($AK$8:AK159)),"")</f>
        <v/>
      </c>
      <c r="BY159" s="153" t="str">
        <f>IFERROR(INDEX($C$7:$I$177,$N151,COLUMNS($P$7:BX159)),"")</f>
        <v/>
      </c>
      <c r="BZ159" s="153" t="str">
        <f>IFERROR(INDEX($C$7:$I$177,$N151,COLUMNS($P$7:BY159)),"")</f>
        <v/>
      </c>
      <c r="CA159" s="153" t="str">
        <f>IFERROR(INDEX($C$7:$I$177,$N151,COLUMNS($P$7:BZ159)),"")</f>
        <v/>
      </c>
      <c r="CB159" s="153" t="str">
        <f>IFERROR(INDEX($C$7:$I$177,$N151,COLUMNS($P$7:CA159)),"")</f>
        <v/>
      </c>
      <c r="CC159" s="153" t="str">
        <f>IFERROR(INDEX($C$7:$I$177,$N151,COLUMNS($P$7:CB159)),"")</f>
        <v/>
      </c>
      <c r="CD159" s="153" t="str">
        <f>IFERROR(INDEX($C$7:$I$177,$N151,COLUMNS($P$7:CC159)),"")</f>
        <v/>
      </c>
      <c r="CE159" s="153" t="str">
        <f>IFERROR(INDEX($C$7:$I$177,$N151,COLUMNS($P$7:CD159)),"")</f>
        <v/>
      </c>
    </row>
    <row r="160" spans="3:83" hidden="1">
      <c r="C160" s="225" t="s">
        <v>353</v>
      </c>
      <c r="D160" s="113"/>
      <c r="E160" s="113"/>
      <c r="F160" s="113">
        <v>9.3473623660810586E-4</v>
      </c>
      <c r="G160" s="113">
        <v>1.0290183165260341E-3</v>
      </c>
      <c r="H160" s="113">
        <v>2.2783533510589531E-2</v>
      </c>
      <c r="I160" s="114">
        <v>2.2782580480682317E-2</v>
      </c>
      <c r="J160" s="114">
        <v>2.7675700505282497E-2</v>
      </c>
      <c r="K160" s="114" t="s">
        <v>350</v>
      </c>
      <c r="L160" s="153">
        <f>ROWS($K$8:K160)</f>
        <v>153</v>
      </c>
      <c r="M160" s="153" t="str">
        <f t="shared" si="6"/>
        <v/>
      </c>
      <c r="N160" s="153" t="str">
        <f>IFERROR(SMALL($M$8:$M$179,ROWS($M$8:M160)),"")</f>
        <v/>
      </c>
      <c r="R160" s="153" t="str">
        <f>IFERROR(INDEX($C$8:$I$175,$N153,COLUMNS($Q$8:Q160)),"")</f>
        <v/>
      </c>
      <c r="S160" s="153" t="str">
        <f>IFERROR(INDEX($C$8:$I$175,$N153,COLUMNS($Q$8:R160)),"")</f>
        <v/>
      </c>
      <c r="T160" s="153" t="str">
        <f>IFERROR(INDEX($C$8:$I$175,$N153,COLUMNS($Q$8:S160)),"")</f>
        <v/>
      </c>
      <c r="U160" s="153" t="str">
        <f>IFERROR(INDEX($C$8:$I$175,$N153,COLUMNS($Q$8:T160)),"")</f>
        <v/>
      </c>
      <c r="V160" s="153" t="str">
        <f>IFERROR(INDEX($C$8:$I$175,$N153,COLUMNS($Q$8:U160)),"")</f>
        <v/>
      </c>
      <c r="W160" s="153" t="str">
        <f>IFERROR(INDEX($C$8:$I$175,$N153,COLUMNS($Q$8:V160)),"")</f>
        <v/>
      </c>
      <c r="X160" s="153" t="str">
        <f>IFERROR(INDEX($C$8:$I$175,$N153,COLUMNS($Q$8:W160)),"")</f>
        <v/>
      </c>
      <c r="AA160" s="225" t="s">
        <v>352</v>
      </c>
      <c r="AB160" s="153">
        <v>1865</v>
      </c>
      <c r="AD160" s="153">
        <v>1275</v>
      </c>
      <c r="AE160" s="153">
        <v>1205</v>
      </c>
      <c r="AF160" s="153">
        <v>405</v>
      </c>
      <c r="AG160" s="153">
        <v>640</v>
      </c>
      <c r="AH160" s="153">
        <v>740</v>
      </c>
      <c r="AI160" s="153" t="s">
        <v>350</v>
      </c>
      <c r="AJ160" s="153">
        <f>ROWS($AI$8:AI160)</f>
        <v>153</v>
      </c>
      <c r="AK160" s="153" t="str">
        <f t="shared" si="7"/>
        <v/>
      </c>
      <c r="AL160" s="153" t="str">
        <f>IFERROR(SMALL($AK$8:$AK$179,ROWS($AK$8:AK160)),"")</f>
        <v/>
      </c>
      <c r="BY160" s="153" t="str">
        <f>IFERROR(INDEX($C$7:$I$177,$N152,COLUMNS($P$7:BX160)),"")</f>
        <v/>
      </c>
      <c r="BZ160" s="153" t="str">
        <f>IFERROR(INDEX($C$7:$I$177,$N152,COLUMNS($P$7:BY160)),"")</f>
        <v/>
      </c>
      <c r="CA160" s="153" t="str">
        <f>IFERROR(INDEX($C$7:$I$177,$N152,COLUMNS($P$7:BZ160)),"")</f>
        <v/>
      </c>
      <c r="CB160" s="153" t="str">
        <f>IFERROR(INDEX($C$7:$I$177,$N152,COLUMNS($P$7:CA160)),"")</f>
        <v/>
      </c>
      <c r="CC160" s="153" t="str">
        <f>IFERROR(INDEX($C$7:$I$177,$N152,COLUMNS($P$7:CB160)),"")</f>
        <v/>
      </c>
      <c r="CD160" s="153" t="str">
        <f>IFERROR(INDEX($C$7:$I$177,$N152,COLUMNS($P$7:CC160)),"")</f>
        <v/>
      </c>
      <c r="CE160" s="153" t="str">
        <f>IFERROR(INDEX($C$7:$I$177,$N152,COLUMNS($P$7:CD160)),"")</f>
        <v/>
      </c>
    </row>
    <row r="161" spans="3:83" hidden="1">
      <c r="C161" s="225" t="s">
        <v>327</v>
      </c>
      <c r="D161" s="113">
        <v>1.6786085019115375E-2</v>
      </c>
      <c r="E161" s="113"/>
      <c r="F161" s="113">
        <v>3.2619897898041844E-2</v>
      </c>
      <c r="G161" s="113">
        <v>3.7319064279344172E-2</v>
      </c>
      <c r="H161" s="113">
        <v>4.0180617951774092E-2</v>
      </c>
      <c r="I161" s="114">
        <v>5.4928500243354113E-2</v>
      </c>
      <c r="J161" s="114">
        <v>5.9944878272852546E-2</v>
      </c>
      <c r="K161" s="114" t="s">
        <v>350</v>
      </c>
      <c r="L161" s="153">
        <f>ROWS($K$8:K161)</f>
        <v>154</v>
      </c>
      <c r="M161" s="153" t="str">
        <f t="shared" si="6"/>
        <v/>
      </c>
      <c r="N161" s="153" t="str">
        <f>IFERROR(SMALL($M$8:$M$179,ROWS($M$8:M161)),"")</f>
        <v/>
      </c>
      <c r="R161" s="153" t="str">
        <f>IFERROR(INDEX($C$8:$I$175,$N154,COLUMNS($Q$8:Q161)),"")</f>
        <v/>
      </c>
      <c r="S161" s="153" t="str">
        <f>IFERROR(INDEX($C$8:$I$175,$N154,COLUMNS($Q$8:R161)),"")</f>
        <v/>
      </c>
      <c r="T161" s="153" t="str">
        <f>IFERROR(INDEX($C$8:$I$175,$N154,COLUMNS($Q$8:S161)),"")</f>
        <v/>
      </c>
      <c r="U161" s="153" t="str">
        <f>IFERROR(INDEX($C$8:$I$175,$N154,COLUMNS($Q$8:T161)),"")</f>
        <v/>
      </c>
      <c r="V161" s="153" t="str">
        <f>IFERROR(INDEX($C$8:$I$175,$N154,COLUMNS($Q$8:U161)),"")</f>
        <v/>
      </c>
      <c r="W161" s="153" t="str">
        <f>IFERROR(INDEX($C$8:$I$175,$N154,COLUMNS($Q$8:V161)),"")</f>
        <v/>
      </c>
      <c r="X161" s="153" t="str">
        <f>IFERROR(INDEX($C$8:$I$175,$N154,COLUMNS($Q$8:W161)),"")</f>
        <v/>
      </c>
      <c r="AA161" s="225" t="s">
        <v>323</v>
      </c>
      <c r="AB161" s="153">
        <v>2015</v>
      </c>
      <c r="AD161" s="153">
        <v>2035</v>
      </c>
      <c r="AE161" s="153">
        <v>2140</v>
      </c>
      <c r="AF161" s="153">
        <v>2350</v>
      </c>
      <c r="AG161" s="153">
        <v>2390</v>
      </c>
      <c r="AH161" s="153">
        <v>2320</v>
      </c>
      <c r="AI161" s="153" t="s">
        <v>350</v>
      </c>
      <c r="AJ161" s="153">
        <f>ROWS($AI$8:AI161)</f>
        <v>154</v>
      </c>
      <c r="AK161" s="153" t="str">
        <f t="shared" si="7"/>
        <v/>
      </c>
      <c r="AL161" s="153" t="str">
        <f>IFERROR(SMALL($AK$8:$AK$179,ROWS($AK$8:AK161)),"")</f>
        <v/>
      </c>
      <c r="BY161" s="153" t="str">
        <f>IFERROR(INDEX($C$7:$I$177,$N153,COLUMNS($P$7:BX161)),"")</f>
        <v/>
      </c>
      <c r="BZ161" s="153" t="str">
        <f>IFERROR(INDEX($C$7:$I$177,$N153,COLUMNS($P$7:BY161)),"")</f>
        <v/>
      </c>
      <c r="CA161" s="153" t="str">
        <f>IFERROR(INDEX($C$7:$I$177,$N153,COLUMNS($P$7:BZ161)),"")</f>
        <v/>
      </c>
      <c r="CB161" s="153" t="str">
        <f>IFERROR(INDEX($C$7:$I$177,$N153,COLUMNS($P$7:CA161)),"")</f>
        <v/>
      </c>
      <c r="CC161" s="153" t="str">
        <f>IFERROR(INDEX($C$7:$I$177,$N153,COLUMNS($P$7:CB161)),"")</f>
        <v/>
      </c>
      <c r="CD161" s="153" t="str">
        <f>IFERROR(INDEX($C$7:$I$177,$N153,COLUMNS($P$7:CC161)),"")</f>
        <v/>
      </c>
      <c r="CE161" s="153" t="str">
        <f>IFERROR(INDEX($C$7:$I$177,$N153,COLUMNS($P$7:CD161)),"")</f>
        <v/>
      </c>
    </row>
    <row r="162" spans="3:83" hidden="1">
      <c r="C162" s="225" t="s">
        <v>354</v>
      </c>
      <c r="D162" s="113">
        <v>0</v>
      </c>
      <c r="E162" s="113"/>
      <c r="F162" s="113">
        <v>0</v>
      </c>
      <c r="G162" s="113">
        <v>0</v>
      </c>
      <c r="H162" s="113">
        <v>0</v>
      </c>
      <c r="I162" s="114">
        <v>0</v>
      </c>
      <c r="J162" s="114">
        <v>0</v>
      </c>
      <c r="K162" s="114" t="s">
        <v>350</v>
      </c>
      <c r="L162" s="153">
        <f>ROWS($K$8:K162)</f>
        <v>155</v>
      </c>
      <c r="M162" s="153" t="str">
        <f t="shared" si="6"/>
        <v/>
      </c>
      <c r="N162" s="153" t="str">
        <f>IFERROR(SMALL($M$8:$M$179,ROWS($M$8:M162)),"")</f>
        <v/>
      </c>
      <c r="R162" s="153" t="str">
        <f>IFERROR(INDEX($C$8:$I$175,$N155,COLUMNS($Q$8:Q162)),"")</f>
        <v/>
      </c>
      <c r="S162" s="153" t="str">
        <f>IFERROR(INDEX($C$8:$I$175,$N155,COLUMNS($Q$8:R162)),"")</f>
        <v/>
      </c>
      <c r="T162" s="153" t="str">
        <f>IFERROR(INDEX($C$8:$I$175,$N155,COLUMNS($Q$8:S162)),"")</f>
        <v/>
      </c>
      <c r="U162" s="153" t="str">
        <f>IFERROR(INDEX($C$8:$I$175,$N155,COLUMNS($Q$8:T162)),"")</f>
        <v/>
      </c>
      <c r="V162" s="153" t="str">
        <f>IFERROR(INDEX($C$8:$I$175,$N155,COLUMNS($Q$8:U162)),"")</f>
        <v/>
      </c>
      <c r="W162" s="153" t="str">
        <f>IFERROR(INDEX($C$8:$I$175,$N155,COLUMNS($Q$8:V162)),"")</f>
        <v/>
      </c>
      <c r="X162" s="153" t="str">
        <f>IFERROR(INDEX($C$8:$I$175,$N155,COLUMNS($Q$8:W162)),"")</f>
        <v/>
      </c>
      <c r="AA162" s="225" t="s">
        <v>324</v>
      </c>
      <c r="AB162" s="153">
        <v>110</v>
      </c>
      <c r="AD162" s="153">
        <v>125</v>
      </c>
      <c r="AE162" s="153">
        <v>110</v>
      </c>
      <c r="AF162" s="153">
        <v>100</v>
      </c>
      <c r="AG162" s="153">
        <v>110</v>
      </c>
      <c r="AH162" s="153">
        <v>100</v>
      </c>
      <c r="AI162" s="153" t="s">
        <v>350</v>
      </c>
      <c r="AJ162" s="153">
        <f>ROWS($AI$8:AI162)</f>
        <v>155</v>
      </c>
      <c r="AK162" s="153" t="str">
        <f t="shared" si="7"/>
        <v/>
      </c>
      <c r="AL162" s="153" t="str">
        <f>IFERROR(SMALL($AK$8:$AK$179,ROWS($AK$8:AK162)),"")</f>
        <v/>
      </c>
      <c r="BY162" s="153" t="str">
        <f>IFERROR(INDEX($C$7:$I$177,$N154,COLUMNS($P$7:BX162)),"")</f>
        <v/>
      </c>
      <c r="BZ162" s="153" t="str">
        <f>IFERROR(INDEX($C$7:$I$177,$N154,COLUMNS($P$7:BY162)),"")</f>
        <v/>
      </c>
      <c r="CA162" s="153" t="str">
        <f>IFERROR(INDEX($C$7:$I$177,$N154,COLUMNS($P$7:BZ162)),"")</f>
        <v/>
      </c>
      <c r="CB162" s="153" t="str">
        <f>IFERROR(INDEX($C$7:$I$177,$N154,COLUMNS($P$7:CA162)),"")</f>
        <v/>
      </c>
      <c r="CC162" s="153" t="str">
        <f>IFERROR(INDEX($C$7:$I$177,$N154,COLUMNS($P$7:CB162)),"")</f>
        <v/>
      </c>
      <c r="CD162" s="153" t="str">
        <f>IFERROR(INDEX($C$7:$I$177,$N154,COLUMNS($P$7:CC162)),"")</f>
        <v/>
      </c>
      <c r="CE162" s="153" t="str">
        <f>IFERROR(INDEX($C$7:$I$177,$N154,COLUMNS($P$7:CD162)),"")</f>
        <v/>
      </c>
    </row>
    <row r="163" spans="3:83" hidden="1">
      <c r="C163" s="225" t="s">
        <v>270</v>
      </c>
      <c r="D163" s="114">
        <v>0.16201230473200495</v>
      </c>
      <c r="E163" s="114">
        <v>0.15537810505176083</v>
      </c>
      <c r="F163" s="114">
        <v>0.16384248496033363</v>
      </c>
      <c r="G163" s="114">
        <v>0.16528320870778165</v>
      </c>
      <c r="H163" s="114">
        <v>0.18013660951682406</v>
      </c>
      <c r="I163" s="114">
        <v>0.20963218763761096</v>
      </c>
      <c r="J163" s="114">
        <v>0.21945337620578778</v>
      </c>
      <c r="K163" s="114" t="s">
        <v>350</v>
      </c>
      <c r="L163" s="153">
        <f>ROWS($K$8:K163)</f>
        <v>156</v>
      </c>
      <c r="M163" s="153" t="str">
        <f t="shared" si="6"/>
        <v/>
      </c>
      <c r="N163" s="153" t="str">
        <f>IFERROR(SMALL($M$8:$M$179,ROWS($M$8:M163)),"")</f>
        <v/>
      </c>
      <c r="R163" s="153" t="str">
        <f>IFERROR(INDEX($C$8:$I$175,$N156,COLUMNS($Q$8:Q163)),"")</f>
        <v/>
      </c>
      <c r="S163" s="153" t="str">
        <f>IFERROR(INDEX($C$8:$I$175,$N156,COLUMNS($Q$8:R163)),"")</f>
        <v/>
      </c>
      <c r="T163" s="153" t="str">
        <f>IFERROR(INDEX($C$8:$I$175,$N156,COLUMNS($Q$8:S163)),"")</f>
        <v/>
      </c>
      <c r="U163" s="153" t="str">
        <f>IFERROR(INDEX($C$8:$I$175,$N156,COLUMNS($Q$8:T163)),"")</f>
        <v/>
      </c>
      <c r="V163" s="153" t="str">
        <f>IFERROR(INDEX($C$8:$I$175,$N156,COLUMNS($Q$8:U163)),"")</f>
        <v/>
      </c>
      <c r="W163" s="153" t="str">
        <f>IFERROR(INDEX($C$8:$I$175,$N156,COLUMNS($Q$8:V163)),"")</f>
        <v/>
      </c>
      <c r="X163" s="153" t="str">
        <f>IFERROR(INDEX($C$8:$I$175,$N156,COLUMNS($Q$8:W163)),"")</f>
        <v/>
      </c>
      <c r="AA163" s="225" t="s">
        <v>325</v>
      </c>
      <c r="AB163" s="153">
        <v>200</v>
      </c>
      <c r="AD163" s="153">
        <v>150</v>
      </c>
      <c r="AE163" s="153">
        <v>145</v>
      </c>
      <c r="AF163" s="153">
        <v>170</v>
      </c>
      <c r="AG163" s="153">
        <v>185</v>
      </c>
      <c r="AH163" s="153">
        <v>195</v>
      </c>
      <c r="AI163" s="153" t="s">
        <v>350</v>
      </c>
      <c r="AJ163" s="153">
        <f>ROWS($AI$8:AI163)</f>
        <v>156</v>
      </c>
      <c r="AK163" s="153" t="str">
        <f t="shared" si="7"/>
        <v/>
      </c>
      <c r="AL163" s="153" t="str">
        <f>IFERROR(SMALL($AK$8:$AK$179,ROWS($AK$8:AK163)),"")</f>
        <v/>
      </c>
      <c r="BY163" s="153" t="str">
        <f>IFERROR(INDEX($C$7:$I$177,$N155,COLUMNS($P$7:BX163)),"")</f>
        <v/>
      </c>
      <c r="BZ163" s="153" t="str">
        <f>IFERROR(INDEX($C$7:$I$177,$N155,COLUMNS($P$7:BY163)),"")</f>
        <v/>
      </c>
      <c r="CA163" s="153" t="str">
        <f>IFERROR(INDEX($C$7:$I$177,$N155,COLUMNS($P$7:BZ163)),"")</f>
        <v/>
      </c>
      <c r="CB163" s="153" t="str">
        <f>IFERROR(INDEX($C$7:$I$177,$N155,COLUMNS($P$7:CA163)),"")</f>
        <v/>
      </c>
      <c r="CC163" s="153" t="str">
        <f>IFERROR(INDEX($C$7:$I$177,$N155,COLUMNS($P$7:CB163)),"")</f>
        <v/>
      </c>
      <c r="CD163" s="153" t="str">
        <f>IFERROR(INDEX($C$7:$I$177,$N155,COLUMNS($P$7:CC163)),"")</f>
        <v/>
      </c>
      <c r="CE163" s="153" t="str">
        <f>IFERROR(INDEX($C$7:$I$177,$N155,COLUMNS($P$7:CD163)),"")</f>
        <v/>
      </c>
    </row>
    <row r="164" spans="3:83" hidden="1">
      <c r="C164" s="225" t="s">
        <v>271</v>
      </c>
      <c r="D164" s="114">
        <v>0.83798769526799499</v>
      </c>
      <c r="E164" s="114">
        <v>0.84462189494823914</v>
      </c>
      <c r="F164" s="114">
        <v>0.8361575150396664</v>
      </c>
      <c r="G164" s="114">
        <v>0.83471679129221832</v>
      </c>
      <c r="H164" s="114">
        <v>0.81986339048317591</v>
      </c>
      <c r="I164" s="114">
        <v>0.79036781236238907</v>
      </c>
      <c r="J164" s="114">
        <v>0.77997243913642622</v>
      </c>
      <c r="K164" s="114" t="s">
        <v>350</v>
      </c>
      <c r="L164" s="153">
        <f>ROWS($K$8:K164)</f>
        <v>157</v>
      </c>
      <c r="M164" s="153" t="str">
        <f t="shared" si="6"/>
        <v/>
      </c>
      <c r="N164" s="153" t="str">
        <f>IFERROR(SMALL($M$8:$M$179,ROWS($M$8:M164)),"")</f>
        <v/>
      </c>
      <c r="R164" s="153" t="str">
        <f>IFERROR(INDEX($C$8:$I$175,$N157,COLUMNS($Q$8:Q164)),"")</f>
        <v/>
      </c>
      <c r="S164" s="153" t="str">
        <f>IFERROR(INDEX($C$8:$I$175,$N157,COLUMNS($Q$8:R164)),"")</f>
        <v/>
      </c>
      <c r="T164" s="153" t="str">
        <f>IFERROR(INDEX($C$8:$I$175,$N157,COLUMNS($Q$8:S164)),"")</f>
        <v/>
      </c>
      <c r="U164" s="153" t="str">
        <f>IFERROR(INDEX($C$8:$I$175,$N157,COLUMNS($Q$8:T164)),"")</f>
        <v/>
      </c>
      <c r="V164" s="153" t="str">
        <f>IFERROR(INDEX($C$8:$I$175,$N157,COLUMNS($Q$8:U164)),"")</f>
        <v/>
      </c>
      <c r="W164" s="153" t="str">
        <f>IFERROR(INDEX($C$8:$I$175,$N157,COLUMNS($Q$8:V164)),"")</f>
        <v/>
      </c>
      <c r="X164" s="153" t="str">
        <f>IFERROR(INDEX($C$8:$I$175,$N157,COLUMNS($Q$8:W164)),"")</f>
        <v/>
      </c>
      <c r="AA164" s="225" t="s">
        <v>353</v>
      </c>
      <c r="AB164" s="153">
        <v>0</v>
      </c>
      <c r="AD164" s="153">
        <v>40</v>
      </c>
      <c r="AE164" s="153">
        <v>45</v>
      </c>
      <c r="AF164" s="153">
        <v>995</v>
      </c>
      <c r="AG164" s="153">
        <v>985</v>
      </c>
      <c r="AH164" s="153">
        <v>1205</v>
      </c>
      <c r="AI164" s="153" t="s">
        <v>350</v>
      </c>
      <c r="AJ164" s="153">
        <f>ROWS($AI$8:AI164)</f>
        <v>157</v>
      </c>
      <c r="AK164" s="153" t="str">
        <f t="shared" si="7"/>
        <v/>
      </c>
      <c r="AL164" s="153" t="str">
        <f>IFERROR(SMALL($AK$8:$AK$179,ROWS($AK$8:AK164)),"")</f>
        <v/>
      </c>
      <c r="BY164" s="153" t="str">
        <f>IFERROR(INDEX($C$7:$I$177,$N156,COLUMNS($P$7:BX164)),"")</f>
        <v/>
      </c>
      <c r="BZ164" s="153" t="str">
        <f>IFERROR(INDEX($C$7:$I$177,$N156,COLUMNS($P$7:BY164)),"")</f>
        <v/>
      </c>
      <c r="CA164" s="153" t="str">
        <f>IFERROR(INDEX($C$7:$I$177,$N156,COLUMNS($P$7:BZ164)),"")</f>
        <v/>
      </c>
      <c r="CB164" s="153" t="str">
        <f>IFERROR(INDEX($C$7:$I$177,$N156,COLUMNS($P$7:CA164)),"")</f>
        <v/>
      </c>
      <c r="CC164" s="153" t="str">
        <f>IFERROR(INDEX($C$7:$I$177,$N156,COLUMNS($P$7:CB164)),"")</f>
        <v/>
      </c>
      <c r="CD164" s="153" t="str">
        <f>IFERROR(INDEX($C$7:$I$177,$N156,COLUMNS($P$7:CC164)),"")</f>
        <v/>
      </c>
      <c r="CE164" s="153" t="str">
        <f>IFERROR(INDEX($C$7:$I$177,$N156,COLUMNS($P$7:CD164)),"")</f>
        <v/>
      </c>
    </row>
    <row r="165" spans="3:83" hidden="1">
      <c r="C165" s="226" t="s">
        <v>272</v>
      </c>
      <c r="D165" s="114"/>
      <c r="E165" s="114"/>
      <c r="F165" s="114"/>
      <c r="G165" s="114"/>
      <c r="H165" s="114"/>
      <c r="I165" s="114"/>
      <c r="J165" s="114"/>
      <c r="K165" s="114" t="s">
        <v>350</v>
      </c>
      <c r="L165" s="153">
        <f>ROWS($K$8:K165)</f>
        <v>158</v>
      </c>
      <c r="M165" s="153" t="str">
        <f t="shared" si="6"/>
        <v/>
      </c>
      <c r="N165" s="153" t="str">
        <f>IFERROR(SMALL($M$8:$M$179,ROWS($M$8:M165)),"")</f>
        <v/>
      </c>
      <c r="R165" s="153" t="str">
        <f>IFERROR(INDEX($C$8:$I$175,$N158,COLUMNS($Q$8:Q165)),"")</f>
        <v/>
      </c>
      <c r="S165" s="153" t="str">
        <f>IFERROR(INDEX($C$8:$I$175,$N158,COLUMNS($Q$8:R165)),"")</f>
        <v/>
      </c>
      <c r="T165" s="153" t="str">
        <f>IFERROR(INDEX($C$8:$I$175,$N158,COLUMNS($Q$8:S165)),"")</f>
        <v/>
      </c>
      <c r="U165" s="153" t="str">
        <f>IFERROR(INDEX($C$8:$I$175,$N158,COLUMNS($Q$8:T165)),"")</f>
        <v/>
      </c>
      <c r="V165" s="153" t="str">
        <f>IFERROR(INDEX($C$8:$I$175,$N158,COLUMNS($Q$8:U165)),"")</f>
        <v/>
      </c>
      <c r="W165" s="153" t="str">
        <f>IFERROR(INDEX($C$8:$I$175,$N158,COLUMNS($Q$8:V165)),"")</f>
        <v/>
      </c>
      <c r="X165" s="153" t="str">
        <f>IFERROR(INDEX($C$8:$I$175,$N158,COLUMNS($Q$8:W165)),"")</f>
        <v/>
      </c>
      <c r="AA165" s="225" t="s">
        <v>327</v>
      </c>
      <c r="AB165" s="153">
        <v>665</v>
      </c>
      <c r="AD165" s="153">
        <v>1360</v>
      </c>
      <c r="AE165" s="153">
        <v>1630</v>
      </c>
      <c r="AF165" s="153">
        <v>1755</v>
      </c>
      <c r="AG165" s="153">
        <v>2370</v>
      </c>
      <c r="AH165" s="153">
        <v>2610</v>
      </c>
      <c r="AI165" s="153" t="s">
        <v>350</v>
      </c>
      <c r="AJ165" s="153">
        <f>ROWS($AI$8:AI165)</f>
        <v>158</v>
      </c>
      <c r="AK165" s="153" t="str">
        <f t="shared" si="7"/>
        <v/>
      </c>
      <c r="AL165" s="153" t="str">
        <f>IFERROR(SMALL($AK$8:$AK$179,ROWS($AK$8:AK165)),"")</f>
        <v/>
      </c>
      <c r="BY165" s="153" t="str">
        <f>IFERROR(INDEX($C$7:$I$177,$N157,COLUMNS($P$7:BX165)),"")</f>
        <v/>
      </c>
      <c r="BZ165" s="153" t="str">
        <f>IFERROR(INDEX($C$7:$I$177,$N157,COLUMNS($P$7:BY165)),"")</f>
        <v/>
      </c>
      <c r="CA165" s="153" t="str">
        <f>IFERROR(INDEX($C$7:$I$177,$N157,COLUMNS($P$7:BZ165)),"")</f>
        <v/>
      </c>
      <c r="CB165" s="153" t="str">
        <f>IFERROR(INDEX($C$7:$I$177,$N157,COLUMNS($P$7:CA165)),"")</f>
        <v/>
      </c>
      <c r="CC165" s="153" t="str">
        <f>IFERROR(INDEX($C$7:$I$177,$N157,COLUMNS($P$7:CB165)),"")</f>
        <v/>
      </c>
      <c r="CD165" s="153" t="str">
        <f>IFERROR(INDEX($C$7:$I$177,$N157,COLUMNS($P$7:CC165)),"")</f>
        <v/>
      </c>
      <c r="CE165" s="153" t="str">
        <f>IFERROR(INDEX($C$7:$I$177,$N157,COLUMNS($P$7:CD165)),"")</f>
        <v/>
      </c>
    </row>
    <row r="166" spans="3:83" hidden="1">
      <c r="C166" s="153" t="s">
        <v>273</v>
      </c>
      <c r="D166" s="114">
        <v>4.6155404207914523E-2</v>
      </c>
      <c r="E166" s="114">
        <v>4.444497573337796E-2</v>
      </c>
      <c r="F166" s="114">
        <v>4.2494547371953122E-2</v>
      </c>
      <c r="G166" s="114">
        <v>4.113786558734079E-2</v>
      </c>
      <c r="H166" s="114">
        <v>4.8730173283212615E-2</v>
      </c>
      <c r="I166" s="114">
        <v>3.7407003963195587E-2</v>
      </c>
      <c r="J166" s="114">
        <v>4.214515388148829E-2</v>
      </c>
      <c r="K166" s="114" t="s">
        <v>350</v>
      </c>
      <c r="L166" s="153">
        <f>ROWS($K$8:K166)</f>
        <v>159</v>
      </c>
      <c r="M166" s="153" t="str">
        <f t="shared" si="6"/>
        <v/>
      </c>
      <c r="N166" s="153" t="str">
        <f>IFERROR(SMALL($M$8:$M$179,ROWS($M$8:M166)),"")</f>
        <v/>
      </c>
      <c r="R166" s="153" t="str">
        <f>IFERROR(INDEX($C$8:$I$175,$N159,COLUMNS($Q$8:Q166)),"")</f>
        <v/>
      </c>
      <c r="S166" s="153" t="str">
        <f>IFERROR(INDEX($C$8:$I$175,$N159,COLUMNS($Q$8:R166)),"")</f>
        <v/>
      </c>
      <c r="T166" s="153" t="str">
        <f>IFERROR(INDEX($C$8:$I$175,$N159,COLUMNS($Q$8:S166)),"")</f>
        <v/>
      </c>
      <c r="U166" s="153" t="str">
        <f>IFERROR(INDEX($C$8:$I$175,$N159,COLUMNS($Q$8:T166)),"")</f>
        <v/>
      </c>
      <c r="V166" s="153" t="str">
        <f>IFERROR(INDEX($C$8:$I$175,$N159,COLUMNS($Q$8:U166)),"")</f>
        <v/>
      </c>
      <c r="W166" s="153" t="str">
        <f>IFERROR(INDEX($C$8:$I$175,$N159,COLUMNS($Q$8:V166)),"")</f>
        <v/>
      </c>
      <c r="X166" s="153" t="str">
        <f>IFERROR(INDEX($C$8:$I$175,$N159,COLUMNS($Q$8:W166)),"")</f>
        <v/>
      </c>
      <c r="AA166" s="225" t="s">
        <v>354</v>
      </c>
      <c r="AB166" s="153">
        <v>0</v>
      </c>
      <c r="AD166" s="153">
        <v>0</v>
      </c>
      <c r="AE166" s="153">
        <v>0</v>
      </c>
      <c r="AF166" s="153">
        <v>0</v>
      </c>
      <c r="AG166" s="153">
        <v>0</v>
      </c>
      <c r="AH166" s="153">
        <v>0</v>
      </c>
      <c r="AI166" s="153" t="s">
        <v>350</v>
      </c>
      <c r="AJ166" s="153">
        <f>ROWS($AI$8:AI166)</f>
        <v>159</v>
      </c>
      <c r="AK166" s="153" t="str">
        <f t="shared" si="7"/>
        <v/>
      </c>
      <c r="AL166" s="153" t="str">
        <f>IFERROR(SMALL($AK$8:$AK$179,ROWS($AK$8:AK166)),"")</f>
        <v/>
      </c>
      <c r="BY166" s="153" t="str">
        <f>IFERROR(INDEX($C$7:$I$177,$N158,COLUMNS($P$7:BX166)),"")</f>
        <v/>
      </c>
      <c r="BZ166" s="153" t="str">
        <f>IFERROR(INDEX($C$7:$I$177,$N158,COLUMNS($P$7:BY166)),"")</f>
        <v/>
      </c>
      <c r="CA166" s="153" t="str">
        <f>IFERROR(INDEX($C$7:$I$177,$N158,COLUMNS($P$7:BZ166)),"")</f>
        <v/>
      </c>
      <c r="CB166" s="153" t="str">
        <f>IFERROR(INDEX($C$7:$I$177,$N158,COLUMNS($P$7:CA166)),"")</f>
        <v/>
      </c>
      <c r="CC166" s="153" t="str">
        <f>IFERROR(INDEX($C$7:$I$177,$N158,COLUMNS($P$7:CB166)),"")</f>
        <v/>
      </c>
      <c r="CD166" s="153" t="str">
        <f>IFERROR(INDEX($C$7:$I$177,$N158,COLUMNS($P$7:CC166)),"")</f>
        <v/>
      </c>
      <c r="CE166" s="153" t="str">
        <f>IFERROR(INDEX($C$7:$I$177,$N158,COLUMNS($P$7:CD166)),"")</f>
        <v/>
      </c>
    </row>
    <row r="167" spans="3:83" hidden="1">
      <c r="C167" s="153" t="s">
        <v>274</v>
      </c>
      <c r="D167" s="114">
        <v>2.5672835911588223E-2</v>
      </c>
      <c r="E167" s="114">
        <v>3.1128218614770362E-2</v>
      </c>
      <c r="F167" s="114">
        <v>3.6119166886369632E-2</v>
      </c>
      <c r="G167" s="114">
        <v>3.9102696027989298E-2</v>
      </c>
      <c r="H167" s="114">
        <v>3.7361327587787659E-2</v>
      </c>
      <c r="I167" s="114">
        <v>2.862307924073516E-2</v>
      </c>
      <c r="J167" s="114">
        <v>3.1005971520440975E-2</v>
      </c>
      <c r="K167" s="114" t="s">
        <v>350</v>
      </c>
      <c r="L167" s="153">
        <f>ROWS($K$8:K167)</f>
        <v>160</v>
      </c>
      <c r="M167" s="153" t="str">
        <f t="shared" si="6"/>
        <v/>
      </c>
      <c r="N167" s="153" t="str">
        <f>IFERROR(SMALL($M$8:$M$179,ROWS($M$8:M167)),"")</f>
        <v/>
      </c>
      <c r="R167" s="153" t="str">
        <f>IFERROR(INDEX($C$8:$I$175,$N160,COLUMNS($Q$8:Q167)),"")</f>
        <v/>
      </c>
      <c r="S167" s="153" t="str">
        <f>IFERROR(INDEX($C$8:$I$175,$N160,COLUMNS($Q$8:R167)),"")</f>
        <v/>
      </c>
      <c r="T167" s="153" t="str">
        <f>IFERROR(INDEX($C$8:$I$175,$N160,COLUMNS($Q$8:S167)),"")</f>
        <v/>
      </c>
      <c r="U167" s="153" t="str">
        <f>IFERROR(INDEX($C$8:$I$175,$N160,COLUMNS($Q$8:T167)),"")</f>
        <v/>
      </c>
      <c r="V167" s="153" t="str">
        <f>IFERROR(INDEX($C$8:$I$175,$N160,COLUMNS($Q$8:U167)),"")</f>
        <v/>
      </c>
      <c r="W167" s="153" t="str">
        <f>IFERROR(INDEX($C$8:$I$175,$N160,COLUMNS($Q$8:V167)),"")</f>
        <v/>
      </c>
      <c r="X167" s="153" t="str">
        <f>IFERROR(INDEX($C$8:$I$175,$N160,COLUMNS($Q$8:W167)),"")</f>
        <v/>
      </c>
      <c r="AA167" s="225" t="s">
        <v>270</v>
      </c>
      <c r="AB167" s="153">
        <v>6400</v>
      </c>
      <c r="AC167" s="153">
        <v>6500</v>
      </c>
      <c r="AD167" s="153">
        <v>6835</v>
      </c>
      <c r="AE167" s="153">
        <v>7230</v>
      </c>
      <c r="AF167" s="153">
        <v>7860</v>
      </c>
      <c r="AG167" s="153">
        <v>9045</v>
      </c>
      <c r="AH167" s="153">
        <v>9555</v>
      </c>
      <c r="AI167" s="153" t="s">
        <v>350</v>
      </c>
      <c r="AJ167" s="153">
        <f>ROWS($AI$8:AI167)</f>
        <v>160</v>
      </c>
      <c r="AK167" s="153" t="str">
        <f t="shared" si="7"/>
        <v/>
      </c>
      <c r="AL167" s="153" t="str">
        <f>IFERROR(SMALL($AK$8:$AK$179,ROWS($AK$8:AK167)),"")</f>
        <v/>
      </c>
      <c r="BY167" s="153" t="str">
        <f>IFERROR(INDEX($C$7:$I$177,$N159,COLUMNS($P$7:BX167)),"")</f>
        <v/>
      </c>
      <c r="BZ167" s="153" t="str">
        <f>IFERROR(INDEX($C$7:$I$177,$N159,COLUMNS($P$7:BY167)),"")</f>
        <v/>
      </c>
      <c r="CA167" s="153" t="str">
        <f>IFERROR(INDEX($C$7:$I$177,$N159,COLUMNS($P$7:BZ167)),"")</f>
        <v/>
      </c>
      <c r="CB167" s="153" t="str">
        <f>IFERROR(INDEX($C$7:$I$177,$N159,COLUMNS($P$7:CA167)),"")</f>
        <v/>
      </c>
      <c r="CC167" s="153" t="str">
        <f>IFERROR(INDEX($C$7:$I$177,$N159,COLUMNS($P$7:CB167)),"")</f>
        <v/>
      </c>
      <c r="CD167" s="153" t="str">
        <f>IFERROR(INDEX($C$7:$I$177,$N159,COLUMNS($P$7:CC167)),"")</f>
        <v/>
      </c>
      <c r="CE167" s="153" t="str">
        <f>IFERROR(INDEX($C$7:$I$177,$N159,COLUMNS($P$7:CD167)),"")</f>
        <v/>
      </c>
    </row>
    <row r="168" spans="3:83" hidden="1">
      <c r="C168" s="153" t="s">
        <v>275</v>
      </c>
      <c r="D168" s="114">
        <v>5.0383573435957164E-3</v>
      </c>
      <c r="E168" s="114">
        <v>4.7576923996461616E-3</v>
      </c>
      <c r="F168" s="114">
        <v>5.344773865733528E-3</v>
      </c>
      <c r="G168" s="114">
        <v>6.1512428254556261E-3</v>
      </c>
      <c r="H168" s="114">
        <v>6.5783441826350051E-3</v>
      </c>
      <c r="I168" s="114">
        <v>7.0456810438732703E-3</v>
      </c>
      <c r="J168" s="114">
        <v>7.9237482774460258E-3</v>
      </c>
      <c r="K168" s="114" t="s">
        <v>350</v>
      </c>
      <c r="L168" s="153">
        <f>ROWS($K$8:K168)</f>
        <v>161</v>
      </c>
      <c r="M168" s="153" t="str">
        <f t="shared" si="6"/>
        <v/>
      </c>
      <c r="N168" s="153" t="str">
        <f>IFERROR(SMALL($M$8:$M$179,ROWS($M$8:M168)),"")</f>
        <v/>
      </c>
      <c r="R168" s="153" t="str">
        <f>IFERROR(INDEX($C$8:$I$175,$N161,COLUMNS($Q$8:Q168)),"")</f>
        <v/>
      </c>
      <c r="S168" s="153" t="str">
        <f>IFERROR(INDEX($C$8:$I$175,$N161,COLUMNS($Q$8:R168)),"")</f>
        <v/>
      </c>
      <c r="T168" s="153" t="str">
        <f>IFERROR(INDEX($C$8:$I$175,$N161,COLUMNS($Q$8:S168)),"")</f>
        <v/>
      </c>
      <c r="U168" s="153" t="str">
        <f>IFERROR(INDEX($C$8:$I$175,$N161,COLUMNS($Q$8:T168)),"")</f>
        <v/>
      </c>
      <c r="V168" s="153" t="str">
        <f>IFERROR(INDEX($C$8:$I$175,$N161,COLUMNS($Q$8:U168)),"")</f>
        <v/>
      </c>
      <c r="W168" s="153" t="str">
        <f>IFERROR(INDEX($C$8:$I$175,$N161,COLUMNS($Q$8:V168)),"")</f>
        <v/>
      </c>
      <c r="X168" s="153" t="str">
        <f>IFERROR(INDEX($C$8:$I$175,$N161,COLUMNS($Q$8:W168)),"")</f>
        <v/>
      </c>
      <c r="AA168" s="225" t="s">
        <v>271</v>
      </c>
      <c r="AB168" s="153">
        <v>33100</v>
      </c>
      <c r="AC168" s="153">
        <v>35330</v>
      </c>
      <c r="AD168" s="153">
        <v>34885</v>
      </c>
      <c r="AE168" s="153">
        <v>36505</v>
      </c>
      <c r="AF168" s="153">
        <v>35770</v>
      </c>
      <c r="AG168" s="153">
        <v>34100</v>
      </c>
      <c r="AH168" s="153">
        <v>33960</v>
      </c>
      <c r="AI168" s="153" t="s">
        <v>350</v>
      </c>
      <c r="AJ168" s="153">
        <f>ROWS($AI$8:AI168)</f>
        <v>161</v>
      </c>
      <c r="AK168" s="153" t="str">
        <f t="shared" si="7"/>
        <v/>
      </c>
      <c r="AL168" s="153" t="str">
        <f>IFERROR(SMALL($AK$8:$AK$179,ROWS($AK$8:AK168)),"")</f>
        <v/>
      </c>
      <c r="BY168" s="153" t="str">
        <f>IFERROR(INDEX($C$7:$I$177,$N160,COLUMNS($P$7:BX168)),"")</f>
        <v/>
      </c>
      <c r="BZ168" s="153" t="str">
        <f>IFERROR(INDEX($C$7:$I$177,$N160,COLUMNS($P$7:BY168)),"")</f>
        <v/>
      </c>
      <c r="CA168" s="153" t="str">
        <f>IFERROR(INDEX($C$7:$I$177,$N160,COLUMNS($P$7:BZ168)),"")</f>
        <v/>
      </c>
      <c r="CB168" s="153" t="str">
        <f>IFERROR(INDEX($C$7:$I$177,$N160,COLUMNS($P$7:CA168)),"")</f>
        <v/>
      </c>
      <c r="CC168" s="153" t="str">
        <f>IFERROR(INDEX($C$7:$I$177,$N160,COLUMNS($P$7:CB168)),"")</f>
        <v/>
      </c>
      <c r="CD168" s="153" t="str">
        <f>IFERROR(INDEX($C$7:$I$177,$N160,COLUMNS($P$7:CC168)),"")</f>
        <v/>
      </c>
      <c r="CE168" s="153" t="str">
        <f>IFERROR(INDEX($C$7:$I$177,$N160,COLUMNS($P$7:CD168)),"")</f>
        <v/>
      </c>
    </row>
    <row r="169" spans="3:83" hidden="1">
      <c r="C169" s="153" t="s">
        <v>276</v>
      </c>
      <c r="D169" s="113">
        <v>1.2431323898017571E-2</v>
      </c>
      <c r="E169" s="113">
        <v>1.3364573122624143E-2</v>
      </c>
      <c r="F169" s="113">
        <v>1.7712053303933082E-2</v>
      </c>
      <c r="G169" s="113">
        <v>2.2318263931764653E-2</v>
      </c>
      <c r="H169" s="113">
        <v>2.6519666269368296E-2</v>
      </c>
      <c r="I169" s="114">
        <v>2.1762810855911186E-2</v>
      </c>
      <c r="J169" s="114">
        <v>2.7560863573725312E-2</v>
      </c>
      <c r="K169" s="114" t="s">
        <v>350</v>
      </c>
      <c r="L169" s="153">
        <f>ROWS($K$8:K169)</f>
        <v>162</v>
      </c>
      <c r="M169" s="153" t="str">
        <f t="shared" si="6"/>
        <v/>
      </c>
      <c r="N169" s="153" t="str">
        <f>IFERROR(SMALL($M$8:$M$179,ROWS($M$8:M169)),"")</f>
        <v/>
      </c>
      <c r="R169" s="153" t="str">
        <f>IFERROR(INDEX($C$8:$I$175,$N162,COLUMNS($Q$8:Q169)),"")</f>
        <v/>
      </c>
      <c r="S169" s="153" t="str">
        <f>IFERROR(INDEX($C$8:$I$175,$N162,COLUMNS($Q$8:R169)),"")</f>
        <v/>
      </c>
      <c r="T169" s="153" t="str">
        <f>IFERROR(INDEX($C$8:$I$175,$N162,COLUMNS($Q$8:S169)),"")</f>
        <v/>
      </c>
      <c r="U169" s="153" t="str">
        <f>IFERROR(INDEX($C$8:$I$175,$N162,COLUMNS($Q$8:T169)),"")</f>
        <v/>
      </c>
      <c r="V169" s="153" t="str">
        <f>IFERROR(INDEX($C$8:$I$175,$N162,COLUMNS($Q$8:U169)),"")</f>
        <v/>
      </c>
      <c r="W169" s="153" t="str">
        <f>IFERROR(INDEX($C$8:$I$175,$N162,COLUMNS($Q$8:V169)),"")</f>
        <v/>
      </c>
      <c r="X169" s="153" t="str">
        <f>IFERROR(INDEX($C$8:$I$175,$N162,COLUMNS($Q$8:W169)),"")</f>
        <v/>
      </c>
      <c r="AA169" s="226" t="s">
        <v>272</v>
      </c>
      <c r="AI169" s="153" t="s">
        <v>350</v>
      </c>
      <c r="AJ169" s="153">
        <f>ROWS($AI$8:AI169)</f>
        <v>162</v>
      </c>
      <c r="AK169" s="153" t="str">
        <f t="shared" si="7"/>
        <v/>
      </c>
      <c r="AL169" s="153" t="str">
        <f>IFERROR(SMALL($AK$8:$AK$179,ROWS($AK$8:AK169)),"")</f>
        <v/>
      </c>
      <c r="BY169" s="153" t="str">
        <f>IFERROR(INDEX($C$7:$I$177,$N161,COLUMNS($P$7:BX169)),"")</f>
        <v/>
      </c>
      <c r="BZ169" s="153" t="str">
        <f>IFERROR(INDEX($C$7:$I$177,$N161,COLUMNS($P$7:BY169)),"")</f>
        <v/>
      </c>
      <c r="CA169" s="153" t="str">
        <f>IFERROR(INDEX($C$7:$I$177,$N161,COLUMNS($P$7:BZ169)),"")</f>
        <v/>
      </c>
      <c r="CB169" s="153" t="str">
        <f>IFERROR(INDEX($C$7:$I$177,$N161,COLUMNS($P$7:CA169)),"")</f>
        <v/>
      </c>
      <c r="CC169" s="153" t="str">
        <f>IFERROR(INDEX($C$7:$I$177,$N161,COLUMNS($P$7:CB169)),"")</f>
        <v/>
      </c>
      <c r="CD169" s="153" t="str">
        <f>IFERROR(INDEX($C$7:$I$177,$N161,COLUMNS($P$7:CC169)),"")</f>
        <v/>
      </c>
      <c r="CE169" s="153" t="str">
        <f>IFERROR(INDEX($C$7:$I$177,$N161,COLUMNS($P$7:CD169)),"")</f>
        <v/>
      </c>
    </row>
    <row r="170" spans="3:83" hidden="1">
      <c r="C170" s="153" t="s">
        <v>277</v>
      </c>
      <c r="D170" s="113">
        <v>0.90396738992834902</v>
      </c>
      <c r="E170" s="113">
        <v>0.9033399478805556</v>
      </c>
      <c r="F170" s="113">
        <v>0.89329626345181312</v>
      </c>
      <c r="G170" s="113">
        <v>0.88436120829617437</v>
      </c>
      <c r="H170" s="113">
        <v>0.86902906390391488</v>
      </c>
      <c r="I170" s="114">
        <v>0.88840475583470457</v>
      </c>
      <c r="J170" s="114">
        <v>0.87505741846577856</v>
      </c>
      <c r="K170" s="114" t="s">
        <v>350</v>
      </c>
      <c r="L170" s="153">
        <f>ROWS($K$8:K170)</f>
        <v>163</v>
      </c>
      <c r="M170" s="153" t="str">
        <f t="shared" si="6"/>
        <v/>
      </c>
      <c r="N170" s="153" t="str">
        <f>IFERROR(SMALL($M$8:$M$179,ROWS($M$8:M170)),"")</f>
        <v/>
      </c>
      <c r="R170" s="153" t="str">
        <f>IFERROR(INDEX($C$8:$I$175,$N163,COLUMNS($Q$8:Q170)),"")</f>
        <v/>
      </c>
      <c r="S170" s="153" t="str">
        <f>IFERROR(INDEX($C$8:$I$175,$N163,COLUMNS($Q$8:R170)),"")</f>
        <v/>
      </c>
      <c r="T170" s="153" t="str">
        <f>IFERROR(INDEX($C$8:$I$175,$N163,COLUMNS($Q$8:S170)),"")</f>
        <v/>
      </c>
      <c r="U170" s="153" t="str">
        <f>IFERROR(INDEX($C$8:$I$175,$N163,COLUMNS($Q$8:T170)),"")</f>
        <v/>
      </c>
      <c r="V170" s="153" t="str">
        <f>IFERROR(INDEX($C$8:$I$175,$N163,COLUMNS($Q$8:U170)),"")</f>
        <v/>
      </c>
      <c r="W170" s="153" t="str">
        <f>IFERROR(INDEX($C$8:$I$175,$N163,COLUMNS($Q$8:V170)),"")</f>
        <v/>
      </c>
      <c r="X170" s="153" t="str">
        <f>IFERROR(INDEX($C$8:$I$175,$N163,COLUMNS($Q$8:W170)),"")</f>
        <v/>
      </c>
      <c r="AA170" s="153" t="s">
        <v>273</v>
      </c>
      <c r="AB170" s="153">
        <v>1825</v>
      </c>
      <c r="AC170" s="153">
        <v>1860</v>
      </c>
      <c r="AD170" s="153">
        <v>1775</v>
      </c>
      <c r="AE170" s="153">
        <v>1800</v>
      </c>
      <c r="AF170" s="153">
        <v>2125</v>
      </c>
      <c r="AG170" s="153">
        <v>1615</v>
      </c>
      <c r="AH170" s="153">
        <v>1835</v>
      </c>
      <c r="AI170" s="153" t="s">
        <v>350</v>
      </c>
      <c r="AJ170" s="153">
        <f>ROWS($AI$8:AI170)</f>
        <v>163</v>
      </c>
      <c r="AK170" s="153" t="str">
        <f t="shared" si="7"/>
        <v/>
      </c>
      <c r="AL170" s="153" t="str">
        <f>IFERROR(SMALL($AK$8:$AK$179,ROWS($AK$8:AK170)),"")</f>
        <v/>
      </c>
      <c r="BY170" s="153" t="str">
        <f>IFERROR(INDEX($C$7:$I$177,$N162,COLUMNS($P$7:BX170)),"")</f>
        <v/>
      </c>
      <c r="BZ170" s="153" t="str">
        <f>IFERROR(INDEX($C$7:$I$177,$N162,COLUMNS($P$7:BY170)),"")</f>
        <v/>
      </c>
      <c r="CA170" s="153" t="str">
        <f>IFERROR(INDEX($C$7:$I$177,$N162,COLUMNS($P$7:BZ170)),"")</f>
        <v/>
      </c>
      <c r="CB170" s="153" t="str">
        <f>IFERROR(INDEX($C$7:$I$177,$N162,COLUMNS($P$7:CA170)),"")</f>
        <v/>
      </c>
      <c r="CC170" s="153" t="str">
        <f>IFERROR(INDEX($C$7:$I$177,$N162,COLUMNS($P$7:CB170)),"")</f>
        <v/>
      </c>
      <c r="CD170" s="153" t="str">
        <f>IFERROR(INDEX($C$7:$I$177,$N162,COLUMNS($P$7:CC170)),"")</f>
        <v/>
      </c>
      <c r="CE170" s="153" t="str">
        <f>IFERROR(INDEX($C$7:$I$177,$N162,COLUMNS($P$7:CD170)),"")</f>
        <v/>
      </c>
    </row>
    <row r="171" spans="3:83" hidden="1">
      <c r="C171" s="153" t="s">
        <v>328</v>
      </c>
      <c r="D171" s="113">
        <v>8.9297921361116028E-2</v>
      </c>
      <c r="E171" s="113">
        <v>9.3695459870418635E-2</v>
      </c>
      <c r="F171" s="113">
        <v>0.10167054142798936</v>
      </c>
      <c r="G171" s="113">
        <v>0.10871006837255036</v>
      </c>
      <c r="H171" s="113">
        <v>0.11918951132300358</v>
      </c>
      <c r="I171" s="114">
        <v>9.4838575103715211E-2</v>
      </c>
      <c r="J171" s="114">
        <v>0.10852090032154341</v>
      </c>
      <c r="K171" s="114" t="s">
        <v>350</v>
      </c>
      <c r="L171" s="153">
        <f>ROWS($K$8:K171)</f>
        <v>164</v>
      </c>
      <c r="M171" s="153" t="str">
        <f t="shared" si="6"/>
        <v/>
      </c>
      <c r="N171" s="153" t="str">
        <f>IFERROR(SMALL($M$8:$M$179,ROWS($M$8:M171)),"")</f>
        <v/>
      </c>
      <c r="R171" s="153" t="str">
        <f>IFERROR(INDEX($C$8:$I$175,$N164,COLUMNS($Q$8:Q171)),"")</f>
        <v/>
      </c>
      <c r="S171" s="153" t="str">
        <f>IFERROR(INDEX($C$8:$I$175,$N164,COLUMNS($Q$8:R171)),"")</f>
        <v/>
      </c>
      <c r="T171" s="153" t="str">
        <f>IFERROR(INDEX($C$8:$I$175,$N164,COLUMNS($Q$8:S171)),"")</f>
        <v/>
      </c>
      <c r="U171" s="153" t="str">
        <f>IFERROR(INDEX($C$8:$I$175,$N164,COLUMNS($Q$8:T171)),"")</f>
        <v/>
      </c>
      <c r="V171" s="153" t="str">
        <f>IFERROR(INDEX($C$8:$I$175,$N164,COLUMNS($Q$8:U171)),"")</f>
        <v/>
      </c>
      <c r="W171" s="153" t="str">
        <f>IFERROR(INDEX($C$8:$I$175,$N164,COLUMNS($Q$8:V171)),"")</f>
        <v/>
      </c>
      <c r="X171" s="153" t="str">
        <f>IFERROR(INDEX($C$8:$I$175,$N164,COLUMNS($Q$8:W171)),"")</f>
        <v/>
      </c>
      <c r="AA171" s="153" t="s">
        <v>274</v>
      </c>
      <c r="AB171" s="153">
        <v>1015</v>
      </c>
      <c r="AC171" s="153">
        <v>1300</v>
      </c>
      <c r="AD171" s="153">
        <v>1505</v>
      </c>
      <c r="AE171" s="153">
        <v>1710</v>
      </c>
      <c r="AF171" s="153">
        <v>1630</v>
      </c>
      <c r="AG171" s="153">
        <v>1235</v>
      </c>
      <c r="AH171" s="153">
        <v>1350</v>
      </c>
      <c r="AI171" s="153" t="s">
        <v>350</v>
      </c>
      <c r="AJ171" s="153">
        <f>ROWS($AI$8:AI171)</f>
        <v>164</v>
      </c>
      <c r="AK171" s="153" t="str">
        <f t="shared" si="7"/>
        <v/>
      </c>
      <c r="AL171" s="153" t="str">
        <f>IFERROR(SMALL($AK$8:$AK$179,ROWS($AK$8:AK171)),"")</f>
        <v/>
      </c>
      <c r="BY171" s="153" t="str">
        <f>IFERROR(INDEX($C$7:$I$177,$N163,COLUMNS($P$7:BX171)),"")</f>
        <v/>
      </c>
      <c r="BZ171" s="153" t="str">
        <f>IFERROR(INDEX($C$7:$I$177,$N163,COLUMNS($P$7:BY171)),"")</f>
        <v/>
      </c>
      <c r="CA171" s="153" t="str">
        <f>IFERROR(INDEX($C$7:$I$177,$N163,COLUMNS($P$7:BZ171)),"")</f>
        <v/>
      </c>
      <c r="CB171" s="153" t="str">
        <f>IFERROR(INDEX($C$7:$I$177,$N163,COLUMNS($P$7:CA171)),"")</f>
        <v/>
      </c>
      <c r="CC171" s="153" t="str">
        <f>IFERROR(INDEX($C$7:$I$177,$N163,COLUMNS($P$7:CB171)),"")</f>
        <v/>
      </c>
      <c r="CD171" s="153" t="str">
        <f>IFERROR(INDEX($C$7:$I$177,$N163,COLUMNS($P$7:CC171)),"")</f>
        <v/>
      </c>
      <c r="CE171" s="153" t="str">
        <f>IFERROR(INDEX($C$7:$I$177,$N163,COLUMNS($P$7:CD171)),"")</f>
        <v/>
      </c>
    </row>
    <row r="172" spans="3:83" hidden="1">
      <c r="C172" s="153" t="s">
        <v>279</v>
      </c>
      <c r="D172" s="113"/>
      <c r="E172" s="113"/>
      <c r="F172" s="113"/>
      <c r="G172" s="113"/>
      <c r="H172" s="113"/>
      <c r="I172" s="114"/>
      <c r="J172" s="114"/>
      <c r="K172" s="114" t="s">
        <v>350</v>
      </c>
      <c r="L172" s="153">
        <f>ROWS($K$8:K172)</f>
        <v>165</v>
      </c>
      <c r="M172" s="153" t="str">
        <f t="shared" si="6"/>
        <v/>
      </c>
      <c r="N172" s="153" t="str">
        <f>IFERROR(SMALL($M$8:$M$179,ROWS($M$8:M172)),"")</f>
        <v/>
      </c>
      <c r="R172" s="153" t="str">
        <f>IFERROR(INDEX($C$8:$I$175,$N165,COLUMNS($Q$8:Q172)),"")</f>
        <v/>
      </c>
      <c r="S172" s="153" t="str">
        <f>IFERROR(INDEX($C$8:$I$175,$N165,COLUMNS($Q$8:R172)),"")</f>
        <v/>
      </c>
      <c r="T172" s="153" t="str">
        <f>IFERROR(INDEX($C$8:$I$175,$N165,COLUMNS($Q$8:S172)),"")</f>
        <v/>
      </c>
      <c r="U172" s="153" t="str">
        <f>IFERROR(INDEX($C$8:$I$175,$N165,COLUMNS($Q$8:T172)),"")</f>
        <v/>
      </c>
      <c r="V172" s="153" t="str">
        <f>IFERROR(INDEX($C$8:$I$175,$N165,COLUMNS($Q$8:U172)),"")</f>
        <v/>
      </c>
      <c r="W172" s="153" t="str">
        <f>IFERROR(INDEX($C$8:$I$175,$N165,COLUMNS($Q$8:V172)),"")</f>
        <v/>
      </c>
      <c r="X172" s="153" t="str">
        <f>IFERROR(INDEX($C$8:$I$175,$N165,COLUMNS($Q$8:W172)),"")</f>
        <v/>
      </c>
      <c r="AA172" s="153" t="s">
        <v>275</v>
      </c>
      <c r="AB172" s="153">
        <v>200</v>
      </c>
      <c r="AC172" s="153">
        <v>200</v>
      </c>
      <c r="AD172" s="153">
        <v>225</v>
      </c>
      <c r="AE172" s="153">
        <v>270</v>
      </c>
      <c r="AF172" s="153">
        <v>285</v>
      </c>
      <c r="AG172" s="153">
        <v>305</v>
      </c>
      <c r="AH172" s="153">
        <v>345</v>
      </c>
      <c r="AI172" s="153" t="s">
        <v>350</v>
      </c>
      <c r="AJ172" s="153">
        <f>ROWS($AI$8:AI172)</f>
        <v>165</v>
      </c>
      <c r="AK172" s="153" t="str">
        <f t="shared" si="7"/>
        <v/>
      </c>
      <c r="AL172" s="153" t="str">
        <f>IFERROR(SMALL($AK$8:$AK$179,ROWS($AK$8:AK172)),"")</f>
        <v/>
      </c>
      <c r="BY172" s="153" t="str">
        <f>IFERROR(INDEX($C$7:$I$177,$N164,COLUMNS($P$7:BX172)),"")</f>
        <v/>
      </c>
      <c r="BZ172" s="153" t="str">
        <f>IFERROR(INDEX($C$7:$I$177,$N164,COLUMNS($P$7:BY172)),"")</f>
        <v/>
      </c>
      <c r="CA172" s="153" t="str">
        <f>IFERROR(INDEX($C$7:$I$177,$N164,COLUMNS($P$7:BZ172)),"")</f>
        <v/>
      </c>
      <c r="CB172" s="153" t="str">
        <f>IFERROR(INDEX($C$7:$I$177,$N164,COLUMNS($P$7:CA172)),"")</f>
        <v/>
      </c>
      <c r="CC172" s="153" t="str">
        <f>IFERROR(INDEX($C$7:$I$177,$N164,COLUMNS($P$7:CB172)),"")</f>
        <v/>
      </c>
      <c r="CD172" s="153" t="str">
        <f>IFERROR(INDEX($C$7:$I$177,$N164,COLUMNS($P$7:CC172)),"")</f>
        <v/>
      </c>
      <c r="CE172" s="153" t="str">
        <f>IFERROR(INDEX($C$7:$I$177,$N164,COLUMNS($P$7:CD172)),"")</f>
        <v/>
      </c>
    </row>
    <row r="173" spans="3:83" hidden="1">
      <c r="C173" s="226" t="s">
        <v>282</v>
      </c>
      <c r="D173" s="113"/>
      <c r="E173" s="113"/>
      <c r="F173" s="113"/>
      <c r="G173" s="113"/>
      <c r="H173" s="113"/>
      <c r="K173" s="114" t="s">
        <v>350</v>
      </c>
      <c r="L173" s="153">
        <f>ROWS($K$8:K173)</f>
        <v>166</v>
      </c>
      <c r="M173" s="153" t="str">
        <f t="shared" si="6"/>
        <v/>
      </c>
      <c r="N173" s="153" t="str">
        <f>IFERROR(SMALL($M$8:$M$179,ROWS($M$8:M173)),"")</f>
        <v/>
      </c>
      <c r="R173" s="153" t="str">
        <f>IFERROR(INDEX($C$8:$I$175,$N166,COLUMNS($Q$8:Q173)),"")</f>
        <v/>
      </c>
      <c r="S173" s="153" t="str">
        <f>IFERROR(INDEX($C$8:$I$175,$N166,COLUMNS($Q$8:R173)),"")</f>
        <v/>
      </c>
      <c r="T173" s="153" t="str">
        <f>IFERROR(INDEX($C$8:$I$175,$N166,COLUMNS($Q$8:S173)),"")</f>
        <v/>
      </c>
      <c r="U173" s="153" t="str">
        <f>IFERROR(INDEX($C$8:$I$175,$N166,COLUMNS($Q$8:T173)),"")</f>
        <v/>
      </c>
      <c r="V173" s="153" t="str">
        <f>IFERROR(INDEX($C$8:$I$175,$N166,COLUMNS($Q$8:U173)),"")</f>
        <v/>
      </c>
      <c r="W173" s="153" t="str">
        <f>IFERROR(INDEX($C$8:$I$175,$N166,COLUMNS($Q$8:V173)),"")</f>
        <v/>
      </c>
      <c r="X173" s="153" t="str">
        <f>IFERROR(INDEX($C$8:$I$175,$N166,COLUMNS($Q$8:W173)),"")</f>
        <v/>
      </c>
      <c r="AA173" s="153" t="s">
        <v>276</v>
      </c>
      <c r="AB173" s="153">
        <v>490</v>
      </c>
      <c r="AC173" s="153">
        <v>125</v>
      </c>
      <c r="AD173" s="153">
        <v>210</v>
      </c>
      <c r="AE173" s="153">
        <v>305</v>
      </c>
      <c r="AF173" s="153">
        <v>515</v>
      </c>
      <c r="AG173" s="153">
        <v>725</v>
      </c>
      <c r="AH173" s="153">
        <v>1200</v>
      </c>
      <c r="AI173" s="153" t="s">
        <v>350</v>
      </c>
      <c r="AJ173" s="153">
        <f>ROWS($AI$8:AI173)</f>
        <v>166</v>
      </c>
      <c r="AK173" s="153" t="str">
        <f t="shared" si="7"/>
        <v/>
      </c>
      <c r="AL173" s="153" t="str">
        <f>IFERROR(SMALL($AK$8:$AK$179,ROWS($AK$8:AK173)),"")</f>
        <v/>
      </c>
      <c r="BY173" s="153" t="str">
        <f>IFERROR(INDEX($C$7:$I$177,$N165,COLUMNS($P$7:BX173)),"")</f>
        <v/>
      </c>
      <c r="BZ173" s="153" t="str">
        <f>IFERROR(INDEX($C$7:$I$177,$N165,COLUMNS($P$7:BY173)),"")</f>
        <v/>
      </c>
      <c r="CA173" s="153" t="str">
        <f>IFERROR(INDEX($C$7:$I$177,$N165,COLUMNS($P$7:BZ173)),"")</f>
        <v/>
      </c>
      <c r="CB173" s="153" t="str">
        <f>IFERROR(INDEX($C$7:$I$177,$N165,COLUMNS($P$7:CA173)),"")</f>
        <v/>
      </c>
      <c r="CC173" s="153" t="str">
        <f>IFERROR(INDEX($C$7:$I$177,$N165,COLUMNS($P$7:CB173)),"")</f>
        <v/>
      </c>
      <c r="CD173" s="153" t="str">
        <f>IFERROR(INDEX($C$7:$I$177,$N165,COLUMNS($P$7:CC173)),"")</f>
        <v/>
      </c>
      <c r="CE173" s="153" t="str">
        <f>IFERROR(INDEX($C$7:$I$177,$N165,COLUMNS($P$7:CD173)),"")</f>
        <v/>
      </c>
    </row>
    <row r="174" spans="3:83" hidden="1">
      <c r="C174" s="225" t="s">
        <v>283</v>
      </c>
      <c r="D174" s="113">
        <v>4.0256221991543661E-3</v>
      </c>
      <c r="E174" s="113">
        <v>2.5342482128768501E-3</v>
      </c>
      <c r="F174" s="113">
        <v>9.3713299618915225E-3</v>
      </c>
      <c r="G174" s="113">
        <v>1.2874162493425717E-2</v>
      </c>
      <c r="H174" s="113">
        <v>1.4509030897588704E-2</v>
      </c>
      <c r="I174" s="114">
        <v>3.1242033049806474E-2</v>
      </c>
      <c r="J174" s="114">
        <v>5.0528249885163065E-2</v>
      </c>
      <c r="K174" s="114" t="s">
        <v>350</v>
      </c>
      <c r="L174" s="153">
        <f>ROWS($K$8:K174)</f>
        <v>167</v>
      </c>
      <c r="M174" s="153" t="str">
        <f t="shared" si="6"/>
        <v/>
      </c>
      <c r="N174" s="153" t="str">
        <f>IFERROR(SMALL($M$8:$M$179,ROWS($M$8:M174)),"")</f>
        <v/>
      </c>
      <c r="R174" s="153" t="str">
        <f>IFERROR(INDEX($C$8:$I$175,$N167,COLUMNS($Q$8:Q174)),"")</f>
        <v/>
      </c>
      <c r="S174" s="153" t="str">
        <f>IFERROR(INDEX($C$8:$I$175,$N167,COLUMNS($Q$8:R174)),"")</f>
        <v/>
      </c>
      <c r="T174" s="153" t="str">
        <f>IFERROR(INDEX($C$8:$I$175,$N167,COLUMNS($Q$8:S174)),"")</f>
        <v/>
      </c>
      <c r="U174" s="153" t="str">
        <f>IFERROR(INDEX($C$8:$I$175,$N167,COLUMNS($Q$8:T174)),"")</f>
        <v/>
      </c>
      <c r="V174" s="153" t="str">
        <f>IFERROR(INDEX($C$8:$I$175,$N167,COLUMNS($Q$8:U174)),"")</f>
        <v/>
      </c>
      <c r="W174" s="153" t="str">
        <f>IFERROR(INDEX($C$8:$I$175,$N167,COLUMNS($Q$8:V174)),"")</f>
        <v/>
      </c>
      <c r="X174" s="153" t="str">
        <f>IFERROR(INDEX($C$8:$I$175,$N167,COLUMNS($Q$8:W174)),"")</f>
        <v/>
      </c>
      <c r="AA174" s="153" t="s">
        <v>277</v>
      </c>
      <c r="AB174" s="153">
        <v>35705</v>
      </c>
      <c r="AC174" s="153">
        <v>37785</v>
      </c>
      <c r="AD174" s="153">
        <v>37270</v>
      </c>
      <c r="AE174" s="153">
        <v>38675</v>
      </c>
      <c r="AF174" s="153">
        <v>37915</v>
      </c>
      <c r="AG174" s="153">
        <v>38330</v>
      </c>
      <c r="AH174" s="153">
        <v>38100</v>
      </c>
      <c r="AI174" s="153" t="s">
        <v>350</v>
      </c>
      <c r="AJ174" s="153">
        <f>ROWS($AI$8:AI174)</f>
        <v>167</v>
      </c>
      <c r="AK174" s="153" t="str">
        <f t="shared" si="7"/>
        <v/>
      </c>
      <c r="AL174" s="153" t="str">
        <f>IFERROR(SMALL($AK$8:$AK$179,ROWS($AK$8:AK174)),"")</f>
        <v/>
      </c>
      <c r="BY174" s="153" t="str">
        <f>IFERROR(INDEX($C$7:$I$177,$N166,COLUMNS($P$7:BX174)),"")</f>
        <v/>
      </c>
      <c r="BZ174" s="153" t="str">
        <f>IFERROR(INDEX($C$7:$I$177,$N166,COLUMNS($P$7:BY174)),"")</f>
        <v/>
      </c>
      <c r="CA174" s="153" t="str">
        <f>IFERROR(INDEX($C$7:$I$177,$N166,COLUMNS($P$7:BZ174)),"")</f>
        <v/>
      </c>
      <c r="CB174" s="153" t="str">
        <f>IFERROR(INDEX($C$7:$I$177,$N166,COLUMNS($P$7:CA174)),"")</f>
        <v/>
      </c>
      <c r="CC174" s="153" t="str">
        <f>IFERROR(INDEX($C$7:$I$177,$N166,COLUMNS($P$7:CB174)),"")</f>
        <v/>
      </c>
      <c r="CD174" s="153" t="str">
        <f>IFERROR(INDEX($C$7:$I$177,$N166,COLUMNS($P$7:CC174)),"")</f>
        <v/>
      </c>
      <c r="CE174" s="153" t="str">
        <f>IFERROR(INDEX($C$7:$I$177,$N166,COLUMNS($P$7:CD174)),"")</f>
        <v/>
      </c>
    </row>
    <row r="175" spans="3:83" hidden="1">
      <c r="C175" s="225" t="s">
        <v>284</v>
      </c>
      <c r="D175" s="113">
        <v>0.99597437780084563</v>
      </c>
      <c r="E175" s="113">
        <v>0.99746575178712316</v>
      </c>
      <c r="F175" s="113">
        <v>0.99062867003810851</v>
      </c>
      <c r="G175" s="113">
        <v>0.98712583750657423</v>
      </c>
      <c r="H175" s="113">
        <v>0.9854909691024113</v>
      </c>
      <c r="I175" s="114">
        <v>0.96875796695019356</v>
      </c>
      <c r="J175" s="114">
        <v>0.94947175011483698</v>
      </c>
      <c r="K175" s="114" t="s">
        <v>350</v>
      </c>
      <c r="L175" s="153">
        <f>ROWS($K$8:K175)</f>
        <v>168</v>
      </c>
      <c r="M175" s="153" t="str">
        <f t="shared" si="6"/>
        <v/>
      </c>
      <c r="N175" s="153" t="str">
        <f>IFERROR(SMALL($M$8:$M$179,ROWS($M$8:M175)),"")</f>
        <v/>
      </c>
      <c r="R175" s="153" t="str">
        <f>IFERROR(INDEX($C$8:$I$175,$N168,COLUMNS($Q$8:Q175)),"")</f>
        <v/>
      </c>
      <c r="S175" s="153" t="str">
        <f>IFERROR(INDEX($C$8:$I$175,$N168,COLUMNS($Q$8:R175)),"")</f>
        <v/>
      </c>
      <c r="T175" s="153" t="str">
        <f>IFERROR(INDEX($C$8:$I$175,$N168,COLUMNS($Q$8:S175)),"")</f>
        <v/>
      </c>
      <c r="U175" s="153" t="str">
        <f>IFERROR(INDEX($C$8:$I$175,$N168,COLUMNS($Q$8:T175)),"")</f>
        <v/>
      </c>
      <c r="V175" s="153" t="str">
        <f>IFERROR(INDEX($C$8:$I$175,$N168,COLUMNS($Q$8:U175)),"")</f>
        <v/>
      </c>
      <c r="W175" s="153" t="str">
        <f>IFERROR(INDEX($C$8:$I$175,$N168,COLUMNS($Q$8:V175)),"")</f>
        <v/>
      </c>
      <c r="X175" s="153" t="str">
        <f>IFERROR(INDEX($C$8:$I$175,$N168,COLUMNS($Q$8:W175)),"")</f>
        <v/>
      </c>
      <c r="AA175" s="153" t="s">
        <v>328</v>
      </c>
      <c r="AB175" s="153">
        <v>3525</v>
      </c>
      <c r="AC175" s="153">
        <v>3485</v>
      </c>
      <c r="AD175" s="153">
        <v>3715</v>
      </c>
      <c r="AE175" s="153">
        <v>4080</v>
      </c>
      <c r="AF175" s="153">
        <v>4555</v>
      </c>
      <c r="AG175" s="153">
        <v>3875</v>
      </c>
      <c r="AH175" s="153">
        <v>4725</v>
      </c>
      <c r="AI175" s="153" t="s">
        <v>350</v>
      </c>
      <c r="AJ175" s="153">
        <f>ROWS($AI$8:AI175)</f>
        <v>168</v>
      </c>
      <c r="AK175" s="153" t="str">
        <f t="shared" si="7"/>
        <v/>
      </c>
      <c r="AL175" s="153" t="str">
        <f>IFERROR(SMALL($AK$8:$AK$179,ROWS($AK$8:AK175)),"")</f>
        <v/>
      </c>
      <c r="BY175" s="153" t="str">
        <f>IFERROR(INDEX($C$7:$I$177,$N167,COLUMNS($P$7:BX175)),"")</f>
        <v/>
      </c>
      <c r="BZ175" s="153" t="str">
        <f>IFERROR(INDEX($C$7:$I$177,$N167,COLUMNS($P$7:BY175)),"")</f>
        <v/>
      </c>
      <c r="CA175" s="153" t="str">
        <f>IFERROR(INDEX($C$7:$I$177,$N167,COLUMNS($P$7:BZ175)),"")</f>
        <v/>
      </c>
      <c r="CB175" s="153" t="str">
        <f>IFERROR(INDEX($C$7:$I$177,$N167,COLUMNS($P$7:CA175)),"")</f>
        <v/>
      </c>
      <c r="CC175" s="153" t="str">
        <f>IFERROR(INDEX($C$7:$I$177,$N167,COLUMNS($P$7:CB175)),"")</f>
        <v/>
      </c>
      <c r="CD175" s="153" t="str">
        <f>IFERROR(INDEX($C$7:$I$177,$N167,COLUMNS($P$7:CC175)),"")</f>
        <v/>
      </c>
      <c r="CE175" s="153" t="str">
        <f>IFERROR(INDEX($C$7:$I$177,$N167,COLUMNS($P$7:CD175)),"")</f>
        <v/>
      </c>
    </row>
    <row r="176" spans="3:83" hidden="1">
      <c r="R176" s="153" t="str">
        <f>IFERROR(INDEX($C$8:$I$175,$N169,COLUMNS($Q$8:Q176)),"")</f>
        <v/>
      </c>
      <c r="S176" s="153" t="str">
        <f>IFERROR(INDEX($C$8:$I$175,$N169,COLUMNS($Q$8:R176)),"")</f>
        <v/>
      </c>
      <c r="T176" s="153" t="str">
        <f>IFERROR(INDEX($C$8:$I$175,$N169,COLUMNS($Q$8:S176)),"")</f>
        <v/>
      </c>
      <c r="U176" s="153" t="str">
        <f>IFERROR(INDEX($C$8:$I$175,$N169,COLUMNS($Q$8:T176)),"")</f>
        <v/>
      </c>
      <c r="V176" s="153" t="str">
        <f>IFERROR(INDEX($C$8:$I$175,$N169,COLUMNS($Q$8:U176)),"")</f>
        <v/>
      </c>
      <c r="W176" s="153" t="str">
        <f>IFERROR(INDEX($C$8:$I$175,$N169,COLUMNS($Q$8:V176)),"")</f>
        <v/>
      </c>
      <c r="X176" s="153" t="str">
        <f>IFERROR(INDEX($C$8:$I$175,$N169,COLUMNS($Q$8:W176)),"")</f>
        <v/>
      </c>
      <c r="AA176" s="153" t="s">
        <v>279</v>
      </c>
      <c r="AI176" s="153" t="s">
        <v>350</v>
      </c>
      <c r="AJ176" s="153">
        <f>ROWS($AI$8:AI176)</f>
        <v>169</v>
      </c>
      <c r="AK176" s="153" t="str">
        <f t="shared" si="7"/>
        <v/>
      </c>
      <c r="AL176" s="153" t="str">
        <f>IFERROR(SMALL($AK$8:$AK$179,ROWS($AK$8:AK176)),"")</f>
        <v/>
      </c>
      <c r="BY176" s="153" t="str">
        <f>IFERROR(INDEX($C$7:$I$177,$N168,COLUMNS($P$7:BX176)),"")</f>
        <v/>
      </c>
      <c r="BZ176" s="153" t="str">
        <f>IFERROR(INDEX($C$7:$I$177,$N168,COLUMNS($P$7:BY176)),"")</f>
        <v/>
      </c>
      <c r="CA176" s="153" t="str">
        <f>IFERROR(INDEX($C$7:$I$177,$N168,COLUMNS($P$7:BZ176)),"")</f>
        <v/>
      </c>
      <c r="CB176" s="153" t="str">
        <f>IFERROR(INDEX($C$7:$I$177,$N168,COLUMNS($P$7:CA176)),"")</f>
        <v/>
      </c>
      <c r="CC176" s="153" t="str">
        <f>IFERROR(INDEX($C$7:$I$177,$N168,COLUMNS($P$7:CB176)),"")</f>
        <v/>
      </c>
      <c r="CD176" s="153" t="str">
        <f>IFERROR(INDEX($C$7:$I$177,$N168,COLUMNS($P$7:CC176)),"")</f>
        <v/>
      </c>
      <c r="CE176" s="153" t="str">
        <f>IFERROR(INDEX($C$7:$I$177,$N168,COLUMNS($P$7:CD176)),"")</f>
        <v/>
      </c>
    </row>
    <row r="177" spans="18:83" hidden="1">
      <c r="R177" s="153" t="str">
        <f>IFERROR(INDEX($C$8:$I$175,$N170,COLUMNS($Q$8:Q177)),"")</f>
        <v/>
      </c>
      <c r="S177" s="153" t="str">
        <f>IFERROR(INDEX($C$8:$I$175,$N170,COLUMNS($Q$8:R177)),"")</f>
        <v/>
      </c>
      <c r="T177" s="153" t="str">
        <f>IFERROR(INDEX($C$8:$I$175,$N170,COLUMNS($Q$8:S177)),"")</f>
        <v/>
      </c>
      <c r="U177" s="153" t="str">
        <f>IFERROR(INDEX($C$8:$I$175,$N170,COLUMNS($Q$8:T177)),"")</f>
        <v/>
      </c>
      <c r="V177" s="153" t="str">
        <f>IFERROR(INDEX($C$8:$I$175,$N170,COLUMNS($Q$8:U177)),"")</f>
        <v/>
      </c>
      <c r="W177" s="153" t="str">
        <f>IFERROR(INDEX($C$8:$I$175,$N170,COLUMNS($Q$8:V177)),"")</f>
        <v/>
      </c>
      <c r="X177" s="153" t="str">
        <f>IFERROR(INDEX($C$8:$I$175,$N170,COLUMNS($Q$8:W177)),"")</f>
        <v/>
      </c>
      <c r="AA177" s="226" t="s">
        <v>282</v>
      </c>
      <c r="AI177" s="153" t="s">
        <v>350</v>
      </c>
      <c r="AJ177" s="153">
        <f>ROWS($AI$8:AI177)</f>
        <v>170</v>
      </c>
      <c r="AK177" s="153" t="str">
        <f t="shared" si="7"/>
        <v/>
      </c>
      <c r="AL177" s="153" t="str">
        <f>IFERROR(SMALL($AK$8:$AK$179,ROWS($AK$8:AK177)),"")</f>
        <v/>
      </c>
      <c r="BY177" s="153" t="str">
        <f>IFERROR(INDEX($C$7:$I$177,$N169,COLUMNS($P$7:BX177)),"")</f>
        <v/>
      </c>
      <c r="BZ177" s="153" t="str">
        <f>IFERROR(INDEX($C$7:$I$177,$N169,COLUMNS($P$7:BY177)),"")</f>
        <v/>
      </c>
      <c r="CA177" s="153" t="str">
        <f>IFERROR(INDEX($C$7:$I$177,$N169,COLUMNS($P$7:BZ177)),"")</f>
        <v/>
      </c>
      <c r="CB177" s="153" t="str">
        <f>IFERROR(INDEX($C$7:$I$177,$N169,COLUMNS($P$7:CA177)),"")</f>
        <v/>
      </c>
      <c r="CC177" s="153" t="str">
        <f>IFERROR(INDEX($C$7:$I$177,$N169,COLUMNS($P$7:CB177)),"")</f>
        <v/>
      </c>
      <c r="CD177" s="153" t="str">
        <f>IFERROR(INDEX($C$7:$I$177,$N169,COLUMNS($P$7:CC177)),"")</f>
        <v/>
      </c>
      <c r="CE177" s="153" t="str">
        <f>IFERROR(INDEX($C$7:$I$177,$N169,COLUMNS($P$7:CD177)),"")</f>
        <v/>
      </c>
    </row>
    <row r="178" spans="18:83" hidden="1">
      <c r="R178" s="153" t="str">
        <f>IFERROR(INDEX($C$8:$I$175,$N171,COLUMNS($Q$8:Q178)),"")</f>
        <v/>
      </c>
      <c r="S178" s="153" t="str">
        <f>IFERROR(INDEX($C$8:$I$175,$N171,COLUMNS($Q$8:R178)),"")</f>
        <v/>
      </c>
      <c r="T178" s="153" t="str">
        <f>IFERROR(INDEX($C$8:$I$175,$N171,COLUMNS($Q$8:S178)),"")</f>
        <v/>
      </c>
      <c r="U178" s="153" t="str">
        <f>IFERROR(INDEX($C$8:$I$175,$N171,COLUMNS($Q$8:T178)),"")</f>
        <v/>
      </c>
      <c r="V178" s="153" t="str">
        <f>IFERROR(INDEX($C$8:$I$175,$N171,COLUMNS($Q$8:U178)),"")</f>
        <v/>
      </c>
      <c r="W178" s="153" t="str">
        <f>IFERROR(INDEX($C$8:$I$175,$N171,COLUMNS($Q$8:V178)),"")</f>
        <v/>
      </c>
      <c r="X178" s="153" t="str">
        <f>IFERROR(INDEX($C$8:$I$175,$N171,COLUMNS($Q$8:W178)),"")</f>
        <v/>
      </c>
      <c r="AA178" s="225" t="s">
        <v>283</v>
      </c>
      <c r="AB178" s="153">
        <v>160</v>
      </c>
      <c r="AC178" s="153">
        <v>105</v>
      </c>
      <c r="AD178" s="153">
        <v>390</v>
      </c>
      <c r="AE178" s="153">
        <v>565</v>
      </c>
      <c r="AF178" s="153">
        <v>635</v>
      </c>
      <c r="AG178" s="153">
        <v>1350</v>
      </c>
      <c r="AH178" s="153">
        <v>2200</v>
      </c>
      <c r="AI178" s="153" t="s">
        <v>350</v>
      </c>
      <c r="AJ178" s="153">
        <f>ROWS($AI$8:AI178)</f>
        <v>171</v>
      </c>
      <c r="AK178" s="153" t="str">
        <f t="shared" si="7"/>
        <v/>
      </c>
      <c r="AL178" s="153" t="str">
        <f>IFERROR(SMALL($AK$8:$AK$179,ROWS($AK$8:AK178)),"")</f>
        <v/>
      </c>
      <c r="BY178" s="153" t="str">
        <f>IFERROR(INDEX($C$7:$I$177,$N170,COLUMNS($P$7:BX178)),"")</f>
        <v/>
      </c>
      <c r="BZ178" s="153" t="str">
        <f>IFERROR(INDEX($C$7:$I$177,$N170,COLUMNS($P$7:BY178)),"")</f>
        <v/>
      </c>
      <c r="CA178" s="153" t="str">
        <f>IFERROR(INDEX($C$7:$I$177,$N170,COLUMNS($P$7:BZ178)),"")</f>
        <v/>
      </c>
      <c r="CB178" s="153" t="str">
        <f>IFERROR(INDEX($C$7:$I$177,$N170,COLUMNS($P$7:CA178)),"")</f>
        <v/>
      </c>
      <c r="CC178" s="153" t="str">
        <f>IFERROR(INDEX($C$7:$I$177,$N170,COLUMNS($P$7:CB178)),"")</f>
        <v/>
      </c>
      <c r="CD178" s="153" t="str">
        <f>IFERROR(INDEX($C$7:$I$177,$N170,COLUMNS($P$7:CC178)),"")</f>
        <v/>
      </c>
      <c r="CE178" s="153" t="str">
        <f>IFERROR(INDEX($C$7:$I$177,$N170,COLUMNS($P$7:CD178)),"")</f>
        <v/>
      </c>
    </row>
    <row r="179" spans="18:83" hidden="1">
      <c r="R179" s="153" t="str">
        <f>IFERROR(INDEX($C$8:$I$175,$N172,COLUMNS($Q$8:Q179)),"")</f>
        <v/>
      </c>
      <c r="S179" s="153" t="str">
        <f>IFERROR(INDEX($C$8:$I$175,$N172,COLUMNS($Q$8:R179)),"")</f>
        <v/>
      </c>
      <c r="T179" s="153" t="str">
        <f>IFERROR(INDEX($C$8:$I$175,$N172,COLUMNS($Q$8:S179)),"")</f>
        <v/>
      </c>
      <c r="U179" s="153" t="str">
        <f>IFERROR(INDEX($C$8:$I$175,$N172,COLUMNS($Q$8:T179)),"")</f>
        <v/>
      </c>
      <c r="V179" s="153" t="str">
        <f>IFERROR(INDEX($C$8:$I$175,$N172,COLUMNS($Q$8:U179)),"")</f>
        <v/>
      </c>
      <c r="W179" s="153" t="str">
        <f>IFERROR(INDEX($C$8:$I$175,$N172,COLUMNS($Q$8:V179)),"")</f>
        <v/>
      </c>
      <c r="X179" s="153" t="str">
        <f>IFERROR(INDEX($C$8:$I$175,$N172,COLUMNS($Q$8:W179)),"")</f>
        <v/>
      </c>
      <c r="AA179" s="225" t="s">
        <v>284</v>
      </c>
      <c r="AB179" s="153">
        <v>39340</v>
      </c>
      <c r="AC179" s="153">
        <v>41720</v>
      </c>
      <c r="AD179" s="153">
        <v>41330</v>
      </c>
      <c r="AE179" s="153">
        <v>43170</v>
      </c>
      <c r="AF179" s="153">
        <v>42995</v>
      </c>
      <c r="AG179" s="153">
        <v>41800</v>
      </c>
      <c r="AH179" s="153">
        <v>41340</v>
      </c>
      <c r="AI179" s="153" t="s">
        <v>350</v>
      </c>
      <c r="AJ179" s="153">
        <f>ROWS($AI$8:AI179)</f>
        <v>172</v>
      </c>
      <c r="AK179" s="153" t="str">
        <f t="shared" si="7"/>
        <v/>
      </c>
      <c r="AL179" s="153" t="str">
        <f>IFERROR(SMALL($AK$8:$AK$179,ROWS($AK$8:AK179)),"")</f>
        <v/>
      </c>
      <c r="BY179" s="153" t="str">
        <f>IFERROR(INDEX($C$7:$I$177,$N171,COLUMNS($P$7:BX179)),"")</f>
        <v/>
      </c>
      <c r="BZ179" s="153" t="str">
        <f>IFERROR(INDEX($C$7:$I$177,$N171,COLUMNS($P$7:BY179)),"")</f>
        <v/>
      </c>
      <c r="CA179" s="153" t="str">
        <f>IFERROR(INDEX($C$7:$I$177,$N171,COLUMNS($P$7:BZ179)),"")</f>
        <v/>
      </c>
      <c r="CB179" s="153" t="str">
        <f>IFERROR(INDEX($C$7:$I$177,$N171,COLUMNS($P$7:CA179)),"")</f>
        <v/>
      </c>
      <c r="CC179" s="153" t="str">
        <f>IFERROR(INDEX($C$7:$I$177,$N171,COLUMNS($P$7:CB179)),"")</f>
        <v/>
      </c>
      <c r="CD179" s="153" t="str">
        <f>IFERROR(INDEX($C$7:$I$177,$N171,COLUMNS($P$7:CC179)),"")</f>
        <v/>
      </c>
      <c r="CE179" s="153" t="str">
        <f>IFERROR(INDEX($C$7:$I$177,$N171,COLUMNS($P$7:CD179)),"")</f>
        <v/>
      </c>
    </row>
    <row r="180" spans="18:83" hidden="1">
      <c r="R180" s="153" t="str">
        <f>IFERROR(INDEX($C$8:$I$175,$N173,COLUMNS($Q$8:Q180)),"")</f>
        <v/>
      </c>
      <c r="S180" s="153" t="str">
        <f>IFERROR(INDEX($C$8:$I$175,$N173,COLUMNS($Q$8:R180)),"")</f>
        <v/>
      </c>
      <c r="T180" s="153" t="str">
        <f>IFERROR(INDEX($C$8:$I$175,$N173,COLUMNS($Q$8:S180)),"")</f>
        <v/>
      </c>
      <c r="U180" s="153" t="str">
        <f>IFERROR(INDEX($C$8:$I$175,$N173,COLUMNS($Q$8:T180)),"")</f>
        <v/>
      </c>
      <c r="V180" s="153" t="str">
        <f>IFERROR(INDEX($C$8:$I$175,$N173,COLUMNS($Q$8:U180)),"")</f>
        <v/>
      </c>
      <c r="W180" s="153" t="str">
        <f>IFERROR(INDEX($C$8:$I$175,$N173,COLUMNS($Q$8:V180)),"")</f>
        <v/>
      </c>
      <c r="X180" s="153" t="str">
        <f>IFERROR(INDEX($C$8:$I$175,$N173,COLUMNS($Q$8:W180)),"")</f>
        <v/>
      </c>
      <c r="BY180" s="153" t="str">
        <f>IFERROR(INDEX($C$7:$I$177,$N172,COLUMNS($P$7:BX180)),"")</f>
        <v/>
      </c>
      <c r="BZ180" s="153" t="str">
        <f>IFERROR(INDEX($C$7:$I$177,$N172,COLUMNS($P$7:BY180)),"")</f>
        <v/>
      </c>
      <c r="CA180" s="153" t="str">
        <f>IFERROR(INDEX($C$7:$I$177,$N172,COLUMNS($P$7:BZ180)),"")</f>
        <v/>
      </c>
      <c r="CB180" s="153" t="str">
        <f>IFERROR(INDEX($C$7:$I$177,$N172,COLUMNS($P$7:CA180)),"")</f>
        <v/>
      </c>
      <c r="CC180" s="153" t="str">
        <f>IFERROR(INDEX($C$7:$I$177,$N172,COLUMNS($P$7:CB180)),"")</f>
        <v/>
      </c>
      <c r="CD180" s="153" t="str">
        <f>IFERROR(INDEX($C$7:$I$177,$N172,COLUMNS($P$7:CC180)),"")</f>
        <v/>
      </c>
      <c r="CE180" s="153" t="str">
        <f>IFERROR(INDEX($C$7:$I$177,$N172,COLUMNS($P$7:CD180)),"")</f>
        <v/>
      </c>
    </row>
    <row r="181" spans="18:83" hidden="1">
      <c r="R181" s="153" t="str">
        <f>IFERROR(INDEX($C$8:$I$175,$N174,COLUMNS($Q$8:Q181)),"")</f>
        <v/>
      </c>
      <c r="S181" s="153" t="str">
        <f>IFERROR(INDEX($C$8:$I$175,$N174,COLUMNS($Q$8:R181)),"")</f>
        <v/>
      </c>
      <c r="T181" s="153" t="str">
        <f>IFERROR(INDEX($C$8:$I$175,$N174,COLUMNS($Q$8:S181)),"")</f>
        <v/>
      </c>
      <c r="U181" s="153" t="str">
        <f>IFERROR(INDEX($C$8:$I$175,$N174,COLUMNS($Q$8:T181)),"")</f>
        <v/>
      </c>
      <c r="V181" s="153" t="str">
        <f>IFERROR(INDEX($C$8:$I$175,$N174,COLUMNS($Q$8:U181)),"")</f>
        <v/>
      </c>
      <c r="W181" s="153" t="str">
        <f>IFERROR(INDEX($C$8:$I$175,$N174,COLUMNS($Q$8:V181)),"")</f>
        <v/>
      </c>
      <c r="X181" s="153" t="str">
        <f>IFERROR(INDEX($C$8:$I$175,$N174,COLUMNS($Q$8:W181)),"")</f>
        <v/>
      </c>
      <c r="BY181" s="153" t="str">
        <f>IFERROR(INDEX($C$7:$I$177,$N173,COLUMNS($P$7:BX181)),"")</f>
        <v/>
      </c>
      <c r="BZ181" s="153" t="str">
        <f>IFERROR(INDEX($C$7:$I$177,$N173,COLUMNS($P$7:BY181)),"")</f>
        <v/>
      </c>
      <c r="CA181" s="153" t="str">
        <f>IFERROR(INDEX($C$7:$I$177,$N173,COLUMNS($P$7:BZ181)),"")</f>
        <v/>
      </c>
      <c r="CB181" s="153" t="str">
        <f>IFERROR(INDEX($C$7:$I$177,$N173,COLUMNS($P$7:CA181)),"")</f>
        <v/>
      </c>
      <c r="CC181" s="153" t="str">
        <f>IFERROR(INDEX($C$7:$I$177,$N173,COLUMNS($P$7:CB181)),"")</f>
        <v/>
      </c>
      <c r="CD181" s="153" t="str">
        <f>IFERROR(INDEX($C$7:$I$177,$N173,COLUMNS($P$7:CC181)),"")</f>
        <v/>
      </c>
      <c r="CE181" s="153" t="str">
        <f>IFERROR(INDEX($C$7:$I$177,$N173,COLUMNS($P$7:CD181)),"")</f>
        <v/>
      </c>
    </row>
    <row r="182" spans="18:83" hidden="1">
      <c r="R182" s="153" t="str">
        <f>IFERROR(INDEX($C$8:$I$175,$N175,COLUMNS($Q$8:Q182)),"")</f>
        <v/>
      </c>
      <c r="S182" s="153" t="str">
        <f>IFERROR(INDEX($C$8:$I$175,$N175,COLUMNS($Q$8:R182)),"")</f>
        <v/>
      </c>
      <c r="T182" s="153" t="str">
        <f>IFERROR(INDEX($C$8:$I$175,$N175,COLUMNS($Q$8:S182)),"")</f>
        <v/>
      </c>
      <c r="U182" s="153" t="str">
        <f>IFERROR(INDEX($C$8:$I$175,$N175,COLUMNS($Q$8:T182)),"")</f>
        <v/>
      </c>
      <c r="V182" s="153" t="str">
        <f>IFERROR(INDEX($C$8:$I$175,$N175,COLUMNS($Q$8:U182)),"")</f>
        <v/>
      </c>
      <c r="W182" s="153" t="str">
        <f>IFERROR(INDEX($C$8:$I$175,$N175,COLUMNS($Q$8:V182)),"")</f>
        <v/>
      </c>
      <c r="X182" s="153" t="str">
        <f>IFERROR(INDEX($C$8:$I$175,$N175,COLUMNS($Q$8:W182)),"")</f>
        <v/>
      </c>
    </row>
  </sheetData>
  <sheetProtection algorithmName="SHA-512" hashValue="o8G3U0WNmB04Z3KWHI+VFbQSysH2J73lPyL2bVHvaxcXEI1IWS8ThAoX+/7FtOBUkOCDxOWtZ6uYfAYBPD1DDA==" saltValue="M2DtyLpAyH95pBtjfvfWmg==" spinCount="100000" sheet="1" objects="1" scenarios="1"/>
  <mergeCells count="3">
    <mergeCell ref="R3:X3"/>
    <mergeCell ref="R51:X53"/>
    <mergeCell ref="BY52:CE54"/>
  </mergeCells>
  <dataValidations count="1">
    <dataValidation type="list" allowBlank="1" showInputMessage="1" showErrorMessage="1" sqref="S4" xr:uid="{00000000-0002-0000-0900-000000000000}">
      <formula1>$A$9:$A$12</formula1>
    </dataValidation>
  </dataValidation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B050"/>
  </sheetPr>
  <dimension ref="A1:W165"/>
  <sheetViews>
    <sheetView topLeftCell="N1" zoomScaleNormal="100" workbookViewId="0">
      <selection activeCell="N5" sqref="N5"/>
    </sheetView>
  </sheetViews>
  <sheetFormatPr defaultColWidth="0" defaultRowHeight="14.45" zeroHeight="1"/>
  <cols>
    <col min="1" max="1" width="10.28515625" style="153" hidden="1" customWidth="1"/>
    <col min="2" max="2" width="16.7109375" style="153" hidden="1" customWidth="1"/>
    <col min="3" max="13" width="9.28515625" style="153" hidden="1" customWidth="1"/>
    <col min="14" max="15" width="9.28515625" style="153" customWidth="1"/>
    <col min="16" max="16" width="55.28515625" style="153" bestFit="1" customWidth="1"/>
    <col min="17" max="23" width="9.28515625" style="153" customWidth="1"/>
    <col min="24" max="16384" width="9.28515625" style="153" hidden="1"/>
  </cols>
  <sheetData>
    <row r="1" spans="1:22">
      <c r="A1" s="277" t="s">
        <v>347</v>
      </c>
      <c r="P1" s="166" t="s">
        <v>34</v>
      </c>
    </row>
    <row r="2" spans="1:22">
      <c r="A2" s="278"/>
      <c r="P2" s="166"/>
    </row>
    <row r="3" spans="1:22" ht="45" customHeight="1">
      <c r="A3" s="278"/>
      <c r="P3" s="765" t="s">
        <v>356</v>
      </c>
      <c r="Q3" s="766"/>
      <c r="R3" s="766"/>
      <c r="S3" s="766"/>
      <c r="T3" s="766"/>
      <c r="U3" s="766"/>
      <c r="V3" s="766"/>
    </row>
    <row r="4" spans="1:22">
      <c r="A4" s="278" t="s">
        <v>346</v>
      </c>
      <c r="B4" s="166" t="s">
        <v>0</v>
      </c>
      <c r="P4" s="217" t="s">
        <v>357</v>
      </c>
      <c r="Q4" s="234" t="s">
        <v>346</v>
      </c>
    </row>
    <row r="5" spans="1:22">
      <c r="A5" s="153" t="s">
        <v>348</v>
      </c>
    </row>
    <row r="6" spans="1:22" ht="15" thickBot="1">
      <c r="A6" s="278" t="s">
        <v>349</v>
      </c>
    </row>
    <row r="7" spans="1:22">
      <c r="A7" s="279" t="s">
        <v>350</v>
      </c>
      <c r="C7" s="166" t="s">
        <v>89</v>
      </c>
      <c r="D7" s="166" t="s">
        <v>90</v>
      </c>
      <c r="E7" s="166" t="s">
        <v>91</v>
      </c>
      <c r="F7" s="166" t="s">
        <v>92</v>
      </c>
      <c r="G7" s="166" t="s">
        <v>93</v>
      </c>
      <c r="H7" s="166" t="s">
        <v>94</v>
      </c>
      <c r="I7" s="166" t="s">
        <v>224</v>
      </c>
      <c r="J7" s="229" t="s">
        <v>225</v>
      </c>
      <c r="K7" s="229" t="s">
        <v>226</v>
      </c>
      <c r="L7" s="229" t="s">
        <v>227</v>
      </c>
      <c r="P7" s="280"/>
      <c r="Q7" s="251" t="s">
        <v>89</v>
      </c>
      <c r="R7" s="251" t="s">
        <v>90</v>
      </c>
      <c r="S7" s="251" t="s">
        <v>91</v>
      </c>
      <c r="T7" s="251" t="s">
        <v>92</v>
      </c>
      <c r="U7" s="251" t="s">
        <v>93</v>
      </c>
      <c r="V7" s="252" t="s">
        <v>94</v>
      </c>
    </row>
    <row r="8" spans="1:22">
      <c r="B8" s="166" t="s">
        <v>211</v>
      </c>
      <c r="C8" s="113">
        <v>0.71432543482962096</v>
      </c>
      <c r="D8" s="113">
        <v>0.71310021347605157</v>
      </c>
      <c r="E8" s="113">
        <v>0.72155128927924983</v>
      </c>
      <c r="F8" s="113">
        <v>0.71627563818798878</v>
      </c>
      <c r="G8" s="113">
        <v>0.71303087661185383</v>
      </c>
      <c r="H8" s="113">
        <v>0.69829395128181737</v>
      </c>
      <c r="I8" s="153" t="s">
        <v>346</v>
      </c>
      <c r="J8" s="153">
        <f>ROWS(I$8:$J8)</f>
        <v>1</v>
      </c>
      <c r="K8" s="153">
        <f t="shared" ref="K8:K70" si="0">IF($Q$4=I8,J8,"")</f>
        <v>1</v>
      </c>
      <c r="L8" s="153">
        <f>IFERROR(SMALL($K$8:$K$163,ROWS(K$8:K8)),"")</f>
        <v>1</v>
      </c>
      <c r="P8" s="281" t="str">
        <f>IFERROR(INDEX($B$8:$H$163,$L8,COLUMNS($O$8:O8)),"")</f>
        <v>Total</v>
      </c>
      <c r="Q8" s="282">
        <f>IFERROR(INDEX($B$8:$H$163,$L8,COLUMNS($O$8:P8)),"")</f>
        <v>0.71432543482962096</v>
      </c>
      <c r="R8" s="282">
        <f>IFERROR(INDEX($B$8:$H$163,$L8,COLUMNS($O$8:Q8)),"")</f>
        <v>0.71310021347605157</v>
      </c>
      <c r="S8" s="282">
        <f>IFERROR(INDEX($B$8:$H$163,$L8,COLUMNS($O$8:R8)),"")</f>
        <v>0.72155128927924983</v>
      </c>
      <c r="T8" s="282">
        <f>IFERROR(INDEX($B$8:$H$163,$L8,COLUMNS($O$8:S8)),"")</f>
        <v>0.71627563818798878</v>
      </c>
      <c r="U8" s="282">
        <f>IFERROR(INDEX($B$8:$H$163,$L8,COLUMNS($O$8:T8)),"")</f>
        <v>0.71303087661185383</v>
      </c>
      <c r="V8" s="283">
        <f>IFERROR(INDEX($B$8:$H$163,$L8,COLUMNS($O$8:U8)),"")</f>
        <v>0.69829395128181737</v>
      </c>
    </row>
    <row r="9" spans="1:22">
      <c r="B9" s="166" t="s">
        <v>229</v>
      </c>
      <c r="C9" s="113"/>
      <c r="D9" s="113"/>
      <c r="E9" s="113"/>
      <c r="F9" s="113"/>
      <c r="G9" s="113"/>
      <c r="I9" s="153" t="s">
        <v>346</v>
      </c>
      <c r="J9" s="153">
        <f>ROWS(I$8:$J9)</f>
        <v>2</v>
      </c>
      <c r="K9" s="153">
        <f t="shared" si="0"/>
        <v>2</v>
      </c>
      <c r="L9" s="153">
        <f>IFERROR(SMALL($K$8:$K$163,ROWS(K$8:K9)),"")</f>
        <v>2</v>
      </c>
      <c r="P9" s="253" t="str">
        <f>IFERROR(INDEX($B$8:$H$163,$L9,COLUMNS($O$8:O9)),"")</f>
        <v>Deprivation Quintile</v>
      </c>
      <c r="Q9" s="137"/>
      <c r="R9" s="137"/>
      <c r="S9" s="137"/>
      <c r="T9" s="137"/>
      <c r="U9" s="137"/>
      <c r="V9" s="138"/>
    </row>
    <row r="10" spans="1:22">
      <c r="B10" s="225" t="s">
        <v>230</v>
      </c>
      <c r="C10" s="113">
        <v>0.68108365019011408</v>
      </c>
      <c r="D10" s="113">
        <v>0.66819863244030941</v>
      </c>
      <c r="E10" s="113">
        <v>0.67674315975286847</v>
      </c>
      <c r="F10" s="113">
        <v>0.68577032033122687</v>
      </c>
      <c r="G10" s="113">
        <v>0.67476045296167242</v>
      </c>
      <c r="H10" s="113">
        <v>0.66583783783783779</v>
      </c>
      <c r="I10" s="153" t="s">
        <v>346</v>
      </c>
      <c r="J10" s="153">
        <f>ROWS(I$8:$J10)</f>
        <v>3</v>
      </c>
      <c r="K10" s="153">
        <f t="shared" si="0"/>
        <v>3</v>
      </c>
      <c r="L10" s="153">
        <f>IFERROR(SMALL($K$8:$K$163,ROWS(K$8:K10)),"")</f>
        <v>3</v>
      </c>
      <c r="P10" s="256" t="str">
        <f>IFERROR(INDEX($B$8:$H$163,$L10,COLUMNS($O$8:O10)),"")</f>
        <v>SIMD0-20</v>
      </c>
      <c r="Q10" s="141">
        <f>IFERROR(INDEX($B$8:$H$163,$L10,COLUMNS($O$8:P10)),"")</f>
        <v>0.68108365019011408</v>
      </c>
      <c r="R10" s="141">
        <f>IFERROR(INDEX($B$8:$H$163,$L10,COLUMNS($O$8:Q10)),"")</f>
        <v>0.66819863244030941</v>
      </c>
      <c r="S10" s="141">
        <f>IFERROR(INDEX($B$8:$H$163,$L10,COLUMNS($O$8:R10)),"")</f>
        <v>0.67674315975286847</v>
      </c>
      <c r="T10" s="141">
        <f>IFERROR(INDEX($B$8:$H$163,$L10,COLUMNS($O$8:S10)),"")</f>
        <v>0.68577032033122687</v>
      </c>
      <c r="U10" s="141">
        <f>IFERROR(INDEX($B$8:$H$163,$L10,COLUMNS($O$8:T10)),"")</f>
        <v>0.67476045296167242</v>
      </c>
      <c r="V10" s="142">
        <f>IFERROR(INDEX($B$8:$H$163,$L10,COLUMNS($O$8:U10)),"")</f>
        <v>0.66583783783783779</v>
      </c>
    </row>
    <row r="11" spans="1:22">
      <c r="B11" s="225" t="s">
        <v>231</v>
      </c>
      <c r="C11" s="113">
        <v>0.68639222412807321</v>
      </c>
      <c r="D11" s="113">
        <v>0.70586622807017541</v>
      </c>
      <c r="E11" s="113">
        <v>0.70642575736992252</v>
      </c>
      <c r="F11" s="113">
        <v>0.72998856489422526</v>
      </c>
      <c r="G11" s="113">
        <v>0.70105967651979917</v>
      </c>
      <c r="H11" s="113">
        <v>0.68297285527652785</v>
      </c>
      <c r="I11" s="153" t="s">
        <v>346</v>
      </c>
      <c r="J11" s="153">
        <f>ROWS(I$8:$J11)</f>
        <v>4</v>
      </c>
      <c r="K11" s="153">
        <f t="shared" si="0"/>
        <v>4</v>
      </c>
      <c r="L11" s="153">
        <f>IFERROR(SMALL($K$8:$K$163,ROWS(K$8:K11)),"")</f>
        <v>4</v>
      </c>
      <c r="P11" s="256" t="str">
        <f>IFERROR(INDEX($B$8:$H$163,$L11,COLUMNS($O$8:O11)),"")</f>
        <v>SIMD20-40</v>
      </c>
      <c r="Q11" s="141">
        <f>IFERROR(INDEX($B$8:$H$163,$L11,COLUMNS($O$8:P11)),"")</f>
        <v>0.68639222412807321</v>
      </c>
      <c r="R11" s="141">
        <f>IFERROR(INDEX($B$8:$H$163,$L11,COLUMNS($O$8:Q11)),"")</f>
        <v>0.70586622807017541</v>
      </c>
      <c r="S11" s="141">
        <f>IFERROR(INDEX($B$8:$H$163,$L11,COLUMNS($O$8:R11)),"")</f>
        <v>0.70642575736992252</v>
      </c>
      <c r="T11" s="141">
        <f>IFERROR(INDEX($B$8:$H$163,$L11,COLUMNS($O$8:S11)),"")</f>
        <v>0.72998856489422526</v>
      </c>
      <c r="U11" s="141">
        <f>IFERROR(INDEX($B$8:$H$163,$L11,COLUMNS($O$8:T11)),"")</f>
        <v>0.70105967651979917</v>
      </c>
      <c r="V11" s="142">
        <f>IFERROR(INDEX($B$8:$H$163,$L11,COLUMNS($O$8:U11)),"")</f>
        <v>0.68297285527652785</v>
      </c>
    </row>
    <row r="12" spans="1:22">
      <c r="B12" s="225" t="s">
        <v>232</v>
      </c>
      <c r="C12" s="113">
        <v>0.73348631371906248</v>
      </c>
      <c r="D12" s="113">
        <v>0.73112903225806447</v>
      </c>
      <c r="E12" s="113">
        <v>0.74198250728862969</v>
      </c>
      <c r="F12" s="113">
        <v>0.7398787084084576</v>
      </c>
      <c r="G12" s="113">
        <v>0.72758507853403143</v>
      </c>
      <c r="H12" s="113">
        <v>0.70059780803719696</v>
      </c>
      <c r="I12" s="153" t="s">
        <v>346</v>
      </c>
      <c r="J12" s="153">
        <f>ROWS(I$8:$J12)</f>
        <v>5</v>
      </c>
      <c r="K12" s="153">
        <f t="shared" si="0"/>
        <v>5</v>
      </c>
      <c r="L12" s="153">
        <f>IFERROR(SMALL($K$8:$K$163,ROWS(K$8:K12)),"")</f>
        <v>5</v>
      </c>
      <c r="P12" s="256" t="str">
        <f>IFERROR(INDEX($B$8:$H$163,$L12,COLUMNS($O$8:O12)),"")</f>
        <v>SIMD40-60</v>
      </c>
      <c r="Q12" s="141">
        <f>IFERROR(INDEX($B$8:$H$163,$L12,COLUMNS($O$8:P12)),"")</f>
        <v>0.73348631371906248</v>
      </c>
      <c r="R12" s="141">
        <f>IFERROR(INDEX($B$8:$H$163,$L12,COLUMNS($O$8:Q12)),"")</f>
        <v>0.73112903225806447</v>
      </c>
      <c r="S12" s="141">
        <f>IFERROR(INDEX($B$8:$H$163,$L12,COLUMNS($O$8:R12)),"")</f>
        <v>0.74198250728862969</v>
      </c>
      <c r="T12" s="141">
        <f>IFERROR(INDEX($B$8:$H$163,$L12,COLUMNS($O$8:S12)),"")</f>
        <v>0.7398787084084576</v>
      </c>
      <c r="U12" s="141">
        <f>IFERROR(INDEX($B$8:$H$163,$L12,COLUMNS($O$8:T12)),"")</f>
        <v>0.72758507853403143</v>
      </c>
      <c r="V12" s="142">
        <f>IFERROR(INDEX($B$8:$H$163,$L12,COLUMNS($O$8:U12)),"")</f>
        <v>0.70059780803719696</v>
      </c>
    </row>
    <row r="13" spans="1:22">
      <c r="B13" s="225" t="s">
        <v>233</v>
      </c>
      <c r="C13" s="113">
        <v>0.73632303684406397</v>
      </c>
      <c r="D13" s="113">
        <v>0.73837535014005606</v>
      </c>
      <c r="E13" s="113">
        <v>0.75265580736543913</v>
      </c>
      <c r="F13" s="113">
        <v>0.77614439895794562</v>
      </c>
      <c r="G13" s="113">
        <v>0.73605881298188991</v>
      </c>
      <c r="H13" s="113">
        <v>0.73565847150752817</v>
      </c>
      <c r="I13" s="153" t="s">
        <v>346</v>
      </c>
      <c r="J13" s="153">
        <f>ROWS(I$8:$J13)</f>
        <v>6</v>
      </c>
      <c r="K13" s="153">
        <f t="shared" si="0"/>
        <v>6</v>
      </c>
      <c r="L13" s="153">
        <f>IFERROR(SMALL($K$8:$K$163,ROWS(K$8:K13)),"")</f>
        <v>6</v>
      </c>
      <c r="P13" s="256" t="str">
        <f>IFERROR(INDEX($B$8:$H$163,$L13,COLUMNS($O$8:O13)),"")</f>
        <v>SIMD60-80</v>
      </c>
      <c r="Q13" s="141">
        <f>IFERROR(INDEX($B$8:$H$163,$L13,COLUMNS($O$8:P13)),"")</f>
        <v>0.73632303684406397</v>
      </c>
      <c r="R13" s="141">
        <f>IFERROR(INDEX($B$8:$H$163,$L13,COLUMNS($O$8:Q13)),"")</f>
        <v>0.73837535014005606</v>
      </c>
      <c r="S13" s="141">
        <f>IFERROR(INDEX($B$8:$H$163,$L13,COLUMNS($O$8:R13)),"")</f>
        <v>0.75265580736543913</v>
      </c>
      <c r="T13" s="141">
        <f>IFERROR(INDEX($B$8:$H$163,$L13,COLUMNS($O$8:S13)),"")</f>
        <v>0.77614439895794562</v>
      </c>
      <c r="U13" s="141">
        <f>IFERROR(INDEX($B$8:$H$163,$L13,COLUMNS($O$8:T13)),"")</f>
        <v>0.73605881298188991</v>
      </c>
      <c r="V13" s="142">
        <f>IFERROR(INDEX($B$8:$H$163,$L13,COLUMNS($O$8:U13)),"")</f>
        <v>0.73565847150752817</v>
      </c>
    </row>
    <row r="14" spans="1:22">
      <c r="B14" s="225" t="s">
        <v>234</v>
      </c>
      <c r="C14" s="113">
        <v>0.75656143020159761</v>
      </c>
      <c r="D14" s="113">
        <v>0.74825438762030572</v>
      </c>
      <c r="E14" s="113">
        <v>0.7595463137996219</v>
      </c>
      <c r="F14" s="113">
        <v>0.7645492582731076</v>
      </c>
      <c r="G14" s="113">
        <v>0.74807795458608972</v>
      </c>
      <c r="H14" s="113">
        <v>0.73328238440962934</v>
      </c>
      <c r="I14" s="153" t="s">
        <v>346</v>
      </c>
      <c r="J14" s="153">
        <f>ROWS(I$8:$J14)</f>
        <v>7</v>
      </c>
      <c r="K14" s="153">
        <f t="shared" si="0"/>
        <v>7</v>
      </c>
      <c r="L14" s="153">
        <f>IFERROR(SMALL($K$8:$K$163,ROWS(K$8:K14)),"")</f>
        <v>7</v>
      </c>
      <c r="P14" s="263" t="str">
        <f>IFERROR(INDEX($B$8:$H$163,$L14,COLUMNS($O$8:O14)),"")</f>
        <v>SIMD80-100</v>
      </c>
      <c r="Q14" s="145">
        <f>IFERROR(INDEX($B$8:$H$163,$L14,COLUMNS($O$8:P14)),"")</f>
        <v>0.75656143020159761</v>
      </c>
      <c r="R14" s="145">
        <f>IFERROR(INDEX($B$8:$H$163,$L14,COLUMNS($O$8:Q14)),"")</f>
        <v>0.74825438762030572</v>
      </c>
      <c r="S14" s="145">
        <f>IFERROR(INDEX($B$8:$H$163,$L14,COLUMNS($O$8:R14)),"")</f>
        <v>0.7595463137996219</v>
      </c>
      <c r="T14" s="145">
        <f>IFERROR(INDEX($B$8:$H$163,$L14,COLUMNS($O$8:S14)),"")</f>
        <v>0.7645492582731076</v>
      </c>
      <c r="U14" s="145">
        <f>IFERROR(INDEX($B$8:$H$163,$L14,COLUMNS($O$8:T14)),"")</f>
        <v>0.74807795458608972</v>
      </c>
      <c r="V14" s="146">
        <f>IFERROR(INDEX($B$8:$H$163,$L14,COLUMNS($O$8:U14)),"")</f>
        <v>0.73328238440962934</v>
      </c>
    </row>
    <row r="15" spans="1:22">
      <c r="B15" s="226" t="s">
        <v>238</v>
      </c>
      <c r="C15" s="113"/>
      <c r="D15" s="113"/>
      <c r="E15" s="113"/>
      <c r="F15" s="113"/>
      <c r="G15" s="113"/>
      <c r="I15" s="153" t="s">
        <v>346</v>
      </c>
      <c r="J15" s="153">
        <f>ROWS(I$8:$J15)</f>
        <v>8</v>
      </c>
      <c r="K15" s="153">
        <f t="shared" si="0"/>
        <v>8</v>
      </c>
      <c r="L15" s="153">
        <f>IFERROR(SMALL($K$8:$K$163,ROWS(K$8:K15)),"")</f>
        <v>8</v>
      </c>
      <c r="P15" s="253" t="str">
        <f>IFERROR(INDEX($B$8:$H$163,$L15,COLUMNS($O$8:O15)),"")</f>
        <v>Sex</v>
      </c>
      <c r="Q15" s="137"/>
      <c r="R15" s="137"/>
      <c r="S15" s="137"/>
      <c r="T15" s="137"/>
      <c r="U15" s="137"/>
      <c r="V15" s="138"/>
    </row>
    <row r="16" spans="1:22">
      <c r="B16" s="225" t="s">
        <v>239</v>
      </c>
      <c r="C16" s="113">
        <v>0.66941875825627473</v>
      </c>
      <c r="D16" s="113">
        <v>0.67191427437491735</v>
      </c>
      <c r="E16" s="113">
        <v>0.6865313533493288</v>
      </c>
      <c r="F16" s="113">
        <v>0.67855506838557689</v>
      </c>
      <c r="G16" s="113">
        <v>0.68040007948599057</v>
      </c>
      <c r="H16" s="163">
        <v>0.66535965386695506</v>
      </c>
      <c r="I16" s="153" t="s">
        <v>346</v>
      </c>
      <c r="J16" s="153">
        <f>ROWS(I$8:$J16)</f>
        <v>9</v>
      </c>
      <c r="K16" s="153">
        <f t="shared" si="0"/>
        <v>9</v>
      </c>
      <c r="L16" s="153">
        <f>IFERROR(SMALL($K$8:$K$163,ROWS(K$8:K16)),"")</f>
        <v>9</v>
      </c>
      <c r="P16" s="256" t="str">
        <f>IFERROR(INDEX($B$8:$H$163,$L16,COLUMNS($O$8:O16)),"")</f>
        <v>Male</v>
      </c>
      <c r="Q16" s="141">
        <f>IFERROR(INDEX($B$8:$H$163,$L16,COLUMNS($O$8:P16)),"")</f>
        <v>0.66941875825627473</v>
      </c>
      <c r="R16" s="141">
        <f>IFERROR(INDEX($B$8:$H$163,$L16,COLUMNS($O$8:Q16)),"")</f>
        <v>0.67191427437491735</v>
      </c>
      <c r="S16" s="141">
        <f>IFERROR(INDEX($B$8:$H$163,$L16,COLUMNS($O$8:R16)),"")</f>
        <v>0.6865313533493288</v>
      </c>
      <c r="T16" s="141">
        <f>IFERROR(INDEX($B$8:$H$163,$L16,COLUMNS($O$8:S16)),"")</f>
        <v>0.67855506838557689</v>
      </c>
      <c r="U16" s="141">
        <f>IFERROR(INDEX($B$8:$H$163,$L16,COLUMNS($O$8:T16)),"")</f>
        <v>0.68040007948599057</v>
      </c>
      <c r="V16" s="142">
        <f>IFERROR(INDEX($B$8:$H$163,$L16,COLUMNS($O$8:U16)),"")</f>
        <v>0.66535965386695506</v>
      </c>
    </row>
    <row r="17" spans="2:22">
      <c r="B17" s="225" t="s">
        <v>240</v>
      </c>
      <c r="C17" s="113">
        <v>0.75378721922340242</v>
      </c>
      <c r="D17" s="113">
        <v>0.74742239620664941</v>
      </c>
      <c r="E17" s="113">
        <v>0.75123260655198865</v>
      </c>
      <c r="F17" s="113">
        <v>0.74735029859579272</v>
      </c>
      <c r="G17" s="113">
        <v>0.73941507915213311</v>
      </c>
      <c r="H17" s="163">
        <v>0.72553167798686113</v>
      </c>
      <c r="I17" s="153" t="s">
        <v>346</v>
      </c>
      <c r="J17" s="153">
        <f>ROWS(I$8:$J17)</f>
        <v>10</v>
      </c>
      <c r="K17" s="153">
        <f t="shared" si="0"/>
        <v>10</v>
      </c>
      <c r="L17" s="153">
        <f>IFERROR(SMALL($K$8:$K$163,ROWS(K$8:K17)),"")</f>
        <v>10</v>
      </c>
      <c r="P17" s="263" t="str">
        <f>IFERROR(INDEX($B$8:$H$163,$L17,COLUMNS($O$8:O17)),"")</f>
        <v>Female</v>
      </c>
      <c r="Q17" s="145">
        <f>IFERROR(INDEX($B$8:$H$163,$L17,COLUMNS($O$8:P17)),"")</f>
        <v>0.75378721922340242</v>
      </c>
      <c r="R17" s="145">
        <f>IFERROR(INDEX($B$8:$H$163,$L17,COLUMNS($O$8:Q17)),"")</f>
        <v>0.74742239620664941</v>
      </c>
      <c r="S17" s="145">
        <f>IFERROR(INDEX($B$8:$H$163,$L17,COLUMNS($O$8:R17)),"")</f>
        <v>0.75123260655198865</v>
      </c>
      <c r="T17" s="145">
        <f>IFERROR(INDEX($B$8:$H$163,$L17,COLUMNS($O$8:S17)),"")</f>
        <v>0.74735029859579272</v>
      </c>
      <c r="U17" s="145">
        <f>IFERROR(INDEX($B$8:$H$163,$L17,COLUMNS($O$8:T17)),"")</f>
        <v>0.73941507915213311</v>
      </c>
      <c r="V17" s="146">
        <f>IFERROR(INDEX($B$8:$H$163,$L17,COLUMNS($O$8:U17)),"")</f>
        <v>0.72553167798686113</v>
      </c>
    </row>
    <row r="18" spans="2:22">
      <c r="B18" s="226" t="s">
        <v>242</v>
      </c>
      <c r="C18" s="113"/>
      <c r="D18" s="113"/>
      <c r="E18" s="113"/>
      <c r="F18" s="113"/>
      <c r="G18" s="113"/>
      <c r="I18" s="153" t="s">
        <v>346</v>
      </c>
      <c r="J18" s="153">
        <f>ROWS(I$8:$J18)</f>
        <v>11</v>
      </c>
      <c r="K18" s="153">
        <f t="shared" si="0"/>
        <v>11</v>
      </c>
      <c r="L18" s="153">
        <f>IFERROR(SMALL($K$8:$K$163,ROWS(K$8:K18)),"")</f>
        <v>11</v>
      </c>
      <c r="P18" s="253" t="str">
        <f>IFERROR(INDEX($B$8:$H$163,$L18,COLUMNS($O$8:O18)),"")</f>
        <v>Age Group</v>
      </c>
      <c r="Q18" s="137"/>
      <c r="R18" s="137"/>
      <c r="S18" s="137"/>
      <c r="T18" s="137"/>
      <c r="U18" s="137"/>
      <c r="V18" s="138"/>
    </row>
    <row r="19" spans="2:22">
      <c r="B19" s="225" t="s">
        <v>243</v>
      </c>
      <c r="C19" s="113" t="s">
        <v>130</v>
      </c>
      <c r="D19" s="113" t="s">
        <v>130</v>
      </c>
      <c r="E19" s="113" t="s">
        <v>130</v>
      </c>
      <c r="F19" s="113" t="s">
        <v>130</v>
      </c>
      <c r="G19" s="113" t="s">
        <v>130</v>
      </c>
      <c r="H19" s="163" t="s">
        <v>130</v>
      </c>
      <c r="I19" s="153" t="s">
        <v>346</v>
      </c>
      <c r="J19" s="153">
        <f>ROWS(I$8:$J19)</f>
        <v>12</v>
      </c>
      <c r="K19" s="153">
        <f t="shared" si="0"/>
        <v>12</v>
      </c>
      <c r="L19" s="153">
        <f>IFERROR(SMALL($K$8:$K$163,ROWS(K$8:K19)),"")</f>
        <v>12</v>
      </c>
      <c r="P19" s="256" t="str">
        <f>IFERROR(INDEX($B$8:$H$163,$L19,COLUMNS($O$8:O19)),"")</f>
        <v>15 and under</v>
      </c>
      <c r="Q19" s="141" t="str">
        <f>IFERROR(INDEX($B$8:$H$163,$L19,COLUMNS($O$8:P19)),"")</f>
        <v>-</v>
      </c>
      <c r="R19" s="141" t="str">
        <f>IFERROR(INDEX($B$8:$H$163,$L19,COLUMNS($O$8:Q19)),"")</f>
        <v>-</v>
      </c>
      <c r="S19" s="141" t="str">
        <f>IFERROR(INDEX($B$8:$H$163,$L19,COLUMNS($O$8:R19)),"")</f>
        <v>-</v>
      </c>
      <c r="T19" s="141" t="str">
        <f>IFERROR(INDEX($B$8:$H$163,$L19,COLUMNS($O$8:S19)),"")</f>
        <v>-</v>
      </c>
      <c r="U19" s="141" t="str">
        <f>IFERROR(INDEX($B$8:$H$163,$L19,COLUMNS($O$8:T19)),"")</f>
        <v>-</v>
      </c>
      <c r="V19" s="142" t="str">
        <f>IFERROR(INDEX($B$8:$H$163,$L19,COLUMNS($O$8:U19)),"")</f>
        <v>-</v>
      </c>
    </row>
    <row r="20" spans="2:22">
      <c r="B20" s="225" t="s">
        <v>244</v>
      </c>
      <c r="C20" s="113">
        <v>0.71811237836141051</v>
      </c>
      <c r="D20" s="113">
        <v>0.70969063716451541</v>
      </c>
      <c r="E20" s="113">
        <v>0.72065045623693735</v>
      </c>
      <c r="F20" s="113">
        <v>0.71467377634689877</v>
      </c>
      <c r="G20" s="113">
        <v>0.70843596059113301</v>
      </c>
      <c r="H20" s="163">
        <v>0.68710984558098787</v>
      </c>
      <c r="I20" s="153" t="s">
        <v>346</v>
      </c>
      <c r="J20" s="153">
        <f>ROWS(I$8:$J20)</f>
        <v>13</v>
      </c>
      <c r="K20" s="153">
        <f t="shared" si="0"/>
        <v>13</v>
      </c>
      <c r="L20" s="153">
        <f>IFERROR(SMALL($K$8:$K$163,ROWS(K$8:K20)),"")</f>
        <v>13</v>
      </c>
      <c r="P20" s="256" t="str">
        <f>IFERROR(INDEX($B$8:$H$163,$L20,COLUMNS($O$8:O20)),"")</f>
        <v>16 to 20</v>
      </c>
      <c r="Q20" s="141">
        <f>IFERROR(INDEX($B$8:$H$163,$L20,COLUMNS($O$8:P20)),"")</f>
        <v>0.71811237836141051</v>
      </c>
      <c r="R20" s="141">
        <f>IFERROR(INDEX($B$8:$H$163,$L20,COLUMNS($O$8:Q20)),"")</f>
        <v>0.70969063716451541</v>
      </c>
      <c r="S20" s="141">
        <f>IFERROR(INDEX($B$8:$H$163,$L20,COLUMNS($O$8:R20)),"")</f>
        <v>0.72065045623693735</v>
      </c>
      <c r="T20" s="141">
        <f>IFERROR(INDEX($B$8:$H$163,$L20,COLUMNS($O$8:S20)),"")</f>
        <v>0.71467377634689877</v>
      </c>
      <c r="U20" s="141">
        <f>IFERROR(INDEX($B$8:$H$163,$L20,COLUMNS($O$8:T20)),"")</f>
        <v>0.70843596059113301</v>
      </c>
      <c r="V20" s="142">
        <f>IFERROR(INDEX($B$8:$H$163,$L20,COLUMNS($O$8:U20)),"")</f>
        <v>0.68710984558098787</v>
      </c>
    </row>
    <row r="21" spans="2:22">
      <c r="B21" s="225" t="s">
        <v>287</v>
      </c>
      <c r="C21" s="113">
        <v>0.71276211135213308</v>
      </c>
      <c r="D21" s="113">
        <v>0.70992098331870057</v>
      </c>
      <c r="E21" s="113">
        <v>0.70886075949367089</v>
      </c>
      <c r="F21" s="113">
        <v>0.71524990879241157</v>
      </c>
      <c r="G21" s="113">
        <v>0.71329690346083785</v>
      </c>
      <c r="H21" s="163">
        <v>0.70098396501457727</v>
      </c>
      <c r="I21" s="153" t="s">
        <v>346</v>
      </c>
      <c r="J21" s="153">
        <f>ROWS(I$8:$J21)</f>
        <v>14</v>
      </c>
      <c r="K21" s="153">
        <f t="shared" si="0"/>
        <v>14</v>
      </c>
      <c r="L21" s="153">
        <f>IFERROR(SMALL($K$8:$K$163,ROWS(K$8:K21)),"")</f>
        <v>14</v>
      </c>
      <c r="P21" s="256" t="str">
        <f>IFERROR(INDEX($B$8:$H$163,$L21,COLUMNS($O$8:O21)),"")</f>
        <v>21 to 24 years</v>
      </c>
      <c r="Q21" s="141">
        <f>IFERROR(INDEX($B$8:$H$163,$L21,COLUMNS($O$8:P21)),"")</f>
        <v>0.71276211135213308</v>
      </c>
      <c r="R21" s="141">
        <f>IFERROR(INDEX($B$8:$H$163,$L21,COLUMNS($O$8:Q21)),"")</f>
        <v>0.70992098331870057</v>
      </c>
      <c r="S21" s="141">
        <f>IFERROR(INDEX($B$8:$H$163,$L21,COLUMNS($O$8:R21)),"")</f>
        <v>0.70886075949367089</v>
      </c>
      <c r="T21" s="141">
        <f>IFERROR(INDEX($B$8:$H$163,$L21,COLUMNS($O$8:S21)),"")</f>
        <v>0.71524990879241157</v>
      </c>
      <c r="U21" s="141">
        <f>IFERROR(INDEX($B$8:$H$163,$L21,COLUMNS($O$8:T21)),"")</f>
        <v>0.71329690346083785</v>
      </c>
      <c r="V21" s="142">
        <f>IFERROR(INDEX($B$8:$H$163,$L21,COLUMNS($O$8:U21)),"")</f>
        <v>0.70098396501457727</v>
      </c>
    </row>
    <row r="22" spans="2:22">
      <c r="B22" s="225" t="s">
        <v>288</v>
      </c>
      <c r="C22" s="113">
        <v>0.70473876063183472</v>
      </c>
      <c r="D22" s="113">
        <v>0.72486453943407581</v>
      </c>
      <c r="E22" s="113">
        <v>0.73282904689863848</v>
      </c>
      <c r="F22" s="113">
        <v>0.72259970457902511</v>
      </c>
      <c r="G22" s="113">
        <v>0.71803278688524586</v>
      </c>
      <c r="H22" s="163">
        <v>0.70672935645019097</v>
      </c>
      <c r="I22" s="153" t="s">
        <v>346</v>
      </c>
      <c r="J22" s="153">
        <f>ROWS(I$8:$J22)</f>
        <v>15</v>
      </c>
      <c r="K22" s="153">
        <f t="shared" si="0"/>
        <v>15</v>
      </c>
      <c r="L22" s="153">
        <f>IFERROR(SMALL($K$8:$K$163,ROWS(K$8:K22)),"")</f>
        <v>15</v>
      </c>
      <c r="P22" s="256" t="str">
        <f>IFERROR(INDEX($B$8:$H$163,$L22,COLUMNS($O$8:O22)),"")</f>
        <v>25 to 29 years</v>
      </c>
      <c r="Q22" s="141">
        <f>IFERROR(INDEX($B$8:$H$163,$L22,COLUMNS($O$8:P22)),"")</f>
        <v>0.70473876063183472</v>
      </c>
      <c r="R22" s="141">
        <f>IFERROR(INDEX($B$8:$H$163,$L22,COLUMNS($O$8:Q22)),"")</f>
        <v>0.72486453943407581</v>
      </c>
      <c r="S22" s="141">
        <f>IFERROR(INDEX($B$8:$H$163,$L22,COLUMNS($O$8:R22)),"")</f>
        <v>0.73282904689863848</v>
      </c>
      <c r="T22" s="141">
        <f>IFERROR(INDEX($B$8:$H$163,$L22,COLUMNS($O$8:S22)),"")</f>
        <v>0.72259970457902511</v>
      </c>
      <c r="U22" s="141">
        <f>IFERROR(INDEX($B$8:$H$163,$L22,COLUMNS($O$8:T22)),"")</f>
        <v>0.71803278688524586</v>
      </c>
      <c r="V22" s="142">
        <f>IFERROR(INDEX($B$8:$H$163,$L22,COLUMNS($O$8:U22)),"")</f>
        <v>0.70672935645019097</v>
      </c>
    </row>
    <row r="23" spans="2:22">
      <c r="B23" s="225" t="s">
        <v>289</v>
      </c>
      <c r="C23" s="113">
        <v>0.70699774266365689</v>
      </c>
      <c r="D23" s="113">
        <v>0.72291710833156664</v>
      </c>
      <c r="E23" s="113">
        <v>0.73215339233038346</v>
      </c>
      <c r="F23" s="113">
        <v>0.71976630963972732</v>
      </c>
      <c r="G23" s="113">
        <v>0.72594486032499539</v>
      </c>
      <c r="H23" s="163">
        <v>0.72606568832983931</v>
      </c>
      <c r="I23" s="153" t="s">
        <v>346</v>
      </c>
      <c r="J23" s="153">
        <f>ROWS(I$8:$J23)</f>
        <v>16</v>
      </c>
      <c r="K23" s="153">
        <f t="shared" si="0"/>
        <v>16</v>
      </c>
      <c r="L23" s="153">
        <f>IFERROR(SMALL($K$8:$K$163,ROWS(K$8:K23)),"")</f>
        <v>16</v>
      </c>
      <c r="P23" s="263" t="str">
        <f>IFERROR(INDEX($B$8:$H$163,$L23,COLUMNS($O$8:O23)),"")</f>
        <v>30 years and over</v>
      </c>
      <c r="Q23" s="145">
        <f>IFERROR(INDEX($B$8:$H$163,$L23,COLUMNS($O$8:P23)),"")</f>
        <v>0.70699774266365689</v>
      </c>
      <c r="R23" s="145">
        <f>IFERROR(INDEX($B$8:$H$163,$L23,COLUMNS($O$8:Q23)),"")</f>
        <v>0.72291710833156664</v>
      </c>
      <c r="S23" s="145">
        <f>IFERROR(INDEX($B$8:$H$163,$L23,COLUMNS($O$8:R23)),"")</f>
        <v>0.73215339233038346</v>
      </c>
      <c r="T23" s="145">
        <f>IFERROR(INDEX($B$8:$H$163,$L23,COLUMNS($O$8:S23)),"")</f>
        <v>0.71976630963972732</v>
      </c>
      <c r="U23" s="145">
        <f>IFERROR(INDEX($B$8:$H$163,$L23,COLUMNS($O$8:T23)),"")</f>
        <v>0.72594486032499539</v>
      </c>
      <c r="V23" s="146">
        <f>IFERROR(INDEX($B$8:$H$163,$L23,COLUMNS($O$8:U23)),"")</f>
        <v>0.72606568832983931</v>
      </c>
    </row>
    <row r="24" spans="2:22">
      <c r="B24" s="226" t="s">
        <v>249</v>
      </c>
      <c r="C24" s="113"/>
      <c r="D24" s="113"/>
      <c r="E24" s="113"/>
      <c r="F24" s="113"/>
      <c r="G24" s="113"/>
      <c r="I24" s="153" t="s">
        <v>346</v>
      </c>
      <c r="J24" s="153">
        <f>ROWS(I$8:$J24)</f>
        <v>17</v>
      </c>
      <c r="K24" s="153">
        <f t="shared" si="0"/>
        <v>17</v>
      </c>
      <c r="L24" s="153">
        <f>IFERROR(SMALL($K$8:$K$163,ROWS(K$8:K24)),"")</f>
        <v>17</v>
      </c>
      <c r="P24" s="253" t="str">
        <f>IFERROR(INDEX($B$8:$H$163,$L24,COLUMNS($O$8:O24)),"")</f>
        <v>Disability Status</v>
      </c>
      <c r="Q24" s="137"/>
      <c r="R24" s="137"/>
      <c r="S24" s="137"/>
      <c r="T24" s="137"/>
      <c r="U24" s="137"/>
      <c r="V24" s="138"/>
    </row>
    <row r="25" spans="2:22">
      <c r="B25" s="225" t="s">
        <v>319</v>
      </c>
      <c r="C25" s="113">
        <v>0.609375</v>
      </c>
      <c r="D25" s="113"/>
      <c r="E25" s="113">
        <v>0.67226890756302526</v>
      </c>
      <c r="F25" s="113">
        <v>0.6217008797653959</v>
      </c>
      <c r="G25" s="113">
        <v>0.66666666666666663</v>
      </c>
      <c r="H25" s="163">
        <v>0.69482288828337879</v>
      </c>
      <c r="I25" s="153" t="s">
        <v>346</v>
      </c>
      <c r="J25" s="153">
        <f>ROWS(I$8:$J25)</f>
        <v>18</v>
      </c>
      <c r="K25" s="153">
        <f t="shared" si="0"/>
        <v>18</v>
      </c>
      <c r="L25" s="153">
        <f>IFERROR(SMALL($K$8:$K$163,ROWS(K$8:K25)),"")</f>
        <v>18</v>
      </c>
      <c r="P25" s="256" t="s">
        <v>319</v>
      </c>
      <c r="Q25" s="141">
        <f>IFERROR(INDEX($B$8:$H$163,$L25,COLUMNS($O$8:P25)),"")</f>
        <v>0.609375</v>
      </c>
      <c r="R25" s="141"/>
      <c r="S25" s="141">
        <f>IFERROR(INDEX($B$8:$H$163,$L25,COLUMNS($O$8:R25)),"")</f>
        <v>0.67226890756302526</v>
      </c>
      <c r="T25" s="141">
        <f>IFERROR(INDEX($B$8:$H$163,$L25,COLUMNS($O$8:S25)),"")</f>
        <v>0.6217008797653959</v>
      </c>
      <c r="U25" s="141">
        <f>IFERROR(INDEX($B$8:$H$163,$L25,COLUMNS($O$8:T25)),"")</f>
        <v>0.66666666666666663</v>
      </c>
      <c r="V25" s="142">
        <f>IFERROR(INDEX($B$8:$H$163,$L25,COLUMNS($O$8:U25)),"")</f>
        <v>0.69482288828337879</v>
      </c>
    </row>
    <row r="26" spans="2:22">
      <c r="B26" s="225" t="s">
        <v>320</v>
      </c>
      <c r="C26" s="113">
        <v>0.6</v>
      </c>
      <c r="D26" s="113"/>
      <c r="E26" s="113">
        <v>0.60995850622406644</v>
      </c>
      <c r="F26" s="113">
        <v>0.5815850815850816</v>
      </c>
      <c r="G26" s="113">
        <v>0.60018050541516244</v>
      </c>
      <c r="H26" s="163">
        <v>0.5847520355292376</v>
      </c>
      <c r="I26" s="153" t="s">
        <v>346</v>
      </c>
      <c r="J26" s="153">
        <f>ROWS(I$8:$J26)</f>
        <v>19</v>
      </c>
      <c r="K26" s="153">
        <f t="shared" si="0"/>
        <v>19</v>
      </c>
      <c r="L26" s="153">
        <f>IFERROR(SMALL($K$8:$K$163,ROWS(K$8:K26)),"")</f>
        <v>19</v>
      </c>
      <c r="P26" s="256" t="s">
        <v>320</v>
      </c>
      <c r="Q26" s="141">
        <f>IFERROR(INDEX($B$8:$H$163,$L26,COLUMNS($O$8:P26)),"")</f>
        <v>0.6</v>
      </c>
      <c r="R26" s="141"/>
      <c r="S26" s="141">
        <f>IFERROR(INDEX($B$8:$H$163,$L26,COLUMNS($O$8:R26)),"")</f>
        <v>0.60995850622406644</v>
      </c>
      <c r="T26" s="141">
        <f>IFERROR(INDEX($B$8:$H$163,$L26,COLUMNS($O$8:S26)),"")</f>
        <v>0.5815850815850816</v>
      </c>
      <c r="U26" s="141">
        <f>IFERROR(INDEX($B$8:$H$163,$L26,COLUMNS($O$8:T26)),"")</f>
        <v>0.60018050541516244</v>
      </c>
      <c r="V26" s="142">
        <f>IFERROR(INDEX($B$8:$H$163,$L26,COLUMNS($O$8:U26)),"")</f>
        <v>0.5847520355292376</v>
      </c>
    </row>
    <row r="27" spans="2:22">
      <c r="B27" s="225" t="s">
        <v>321</v>
      </c>
      <c r="C27" s="113">
        <v>0.62637362637362637</v>
      </c>
      <c r="D27" s="113"/>
      <c r="E27" s="113">
        <v>0.65986394557823125</v>
      </c>
      <c r="F27" s="113">
        <v>0.71111111111111114</v>
      </c>
      <c r="G27" s="113">
        <v>0.64539007092198586</v>
      </c>
      <c r="H27" s="163">
        <v>0.66789667896678961</v>
      </c>
      <c r="I27" s="153" t="s">
        <v>346</v>
      </c>
      <c r="J27" s="153">
        <f>ROWS(I$8:$J27)</f>
        <v>20</v>
      </c>
      <c r="K27" s="153">
        <f t="shared" si="0"/>
        <v>20</v>
      </c>
      <c r="L27" s="153">
        <f>IFERROR(SMALL($K$8:$K$163,ROWS(K$8:K27)),"")</f>
        <v>20</v>
      </c>
      <c r="P27" s="256" t="s">
        <v>321</v>
      </c>
      <c r="Q27" s="141">
        <f>IFERROR(INDEX($B$8:$H$163,$L27,COLUMNS($O$8:P27)),"")</f>
        <v>0.62637362637362637</v>
      </c>
      <c r="R27" s="141"/>
      <c r="S27" s="141">
        <f>IFERROR(INDEX($B$8:$H$163,$L27,COLUMNS($O$8:R27)),"")</f>
        <v>0.65986394557823125</v>
      </c>
      <c r="T27" s="141">
        <f>IFERROR(INDEX($B$8:$H$163,$L27,COLUMNS($O$8:S27)),"")</f>
        <v>0.71111111111111114</v>
      </c>
      <c r="U27" s="141">
        <f>IFERROR(INDEX($B$8:$H$163,$L27,COLUMNS($O$8:T27)),"")</f>
        <v>0.64539007092198586</v>
      </c>
      <c r="V27" s="142">
        <f>IFERROR(INDEX($B$8:$H$163,$L27,COLUMNS($O$8:U27)),"")</f>
        <v>0.66789667896678961</v>
      </c>
    </row>
    <row r="28" spans="2:22">
      <c r="B28" s="225" t="s">
        <v>322</v>
      </c>
      <c r="C28" s="113">
        <v>0.6957575757575758</v>
      </c>
      <c r="D28" s="113"/>
      <c r="E28" s="113">
        <v>0.69328493647912881</v>
      </c>
      <c r="F28" s="113">
        <v>0.70864661654135341</v>
      </c>
      <c r="G28" s="113">
        <v>0.69649805447470814</v>
      </c>
      <c r="H28" s="163">
        <v>0.69354838709677424</v>
      </c>
      <c r="I28" s="153" t="s">
        <v>346</v>
      </c>
      <c r="J28" s="153">
        <f>ROWS(I$8:$J28)</f>
        <v>21</v>
      </c>
      <c r="K28" s="153">
        <f t="shared" si="0"/>
        <v>21</v>
      </c>
      <c r="L28" s="153">
        <f>IFERROR(SMALL($K$8:$K$163,ROWS(K$8:K28)),"")</f>
        <v>21</v>
      </c>
      <c r="P28" s="256" t="s">
        <v>352</v>
      </c>
      <c r="Q28" s="141">
        <f>IFERROR(INDEX($B$8:$H$163,$L28,COLUMNS($O$8:P28)),"")</f>
        <v>0.6957575757575758</v>
      </c>
      <c r="R28" s="141"/>
      <c r="S28" s="141">
        <f>IFERROR(INDEX($B$8:$H$163,$L28,COLUMNS($O$8:R28)),"")</f>
        <v>0.69328493647912881</v>
      </c>
      <c r="T28" s="141">
        <f>IFERROR(INDEX($B$8:$H$163,$L28,COLUMNS($O$8:S28)),"")</f>
        <v>0.70864661654135341</v>
      </c>
      <c r="U28" s="141">
        <f>IFERROR(INDEX($B$8:$H$163,$L28,COLUMNS($O$8:T28)),"")</f>
        <v>0.69649805447470814</v>
      </c>
      <c r="V28" s="142">
        <f>IFERROR(INDEX($B$8:$H$163,$L28,COLUMNS($O$8:U28)),"")</f>
        <v>0.69354838709677424</v>
      </c>
    </row>
    <row r="29" spans="2:22">
      <c r="B29" s="225" t="s">
        <v>323</v>
      </c>
      <c r="C29" s="113">
        <v>0.70715835140997829</v>
      </c>
      <c r="D29" s="113"/>
      <c r="E29" s="113">
        <v>0.72754050073637699</v>
      </c>
      <c r="F29" s="113">
        <v>0.71706263498920086</v>
      </c>
      <c r="G29" s="113">
        <v>0.71786632390745497</v>
      </c>
      <c r="H29" s="163">
        <v>0.68223086900129704</v>
      </c>
      <c r="I29" s="153" t="s">
        <v>346</v>
      </c>
      <c r="J29" s="153">
        <f>ROWS(I$8:$J29)</f>
        <v>22</v>
      </c>
      <c r="K29" s="153">
        <f t="shared" si="0"/>
        <v>22</v>
      </c>
      <c r="L29" s="153">
        <f>IFERROR(SMALL($K$8:$K$163,ROWS(K$8:K29)),"")</f>
        <v>22</v>
      </c>
      <c r="P29" s="256" t="s">
        <v>323</v>
      </c>
      <c r="Q29" s="141">
        <f>IFERROR(INDEX($B$8:$H$163,$L29,COLUMNS($O$8:P29)),"")</f>
        <v>0.70715835140997829</v>
      </c>
      <c r="R29" s="141"/>
      <c r="S29" s="141">
        <f>IFERROR(INDEX($B$8:$H$163,$L29,COLUMNS($O$8:R29)),"")</f>
        <v>0.72754050073637699</v>
      </c>
      <c r="T29" s="141">
        <f>IFERROR(INDEX($B$8:$H$163,$L29,COLUMNS($O$8:S29)),"")</f>
        <v>0.71706263498920086</v>
      </c>
      <c r="U29" s="141">
        <f>IFERROR(INDEX($B$8:$H$163,$L29,COLUMNS($O$8:T29)),"")</f>
        <v>0.71786632390745497</v>
      </c>
      <c r="V29" s="142">
        <f>IFERROR(INDEX($B$8:$H$163,$L29,COLUMNS($O$8:U29)),"")</f>
        <v>0.68223086900129704</v>
      </c>
    </row>
    <row r="30" spans="2:22">
      <c r="B30" s="225" t="s">
        <v>324</v>
      </c>
      <c r="C30" s="113">
        <v>0.7</v>
      </c>
      <c r="D30" s="113"/>
      <c r="E30" s="113">
        <v>0.74193548387096775</v>
      </c>
      <c r="F30" s="113">
        <v>0.69565217391304346</v>
      </c>
      <c r="G30" s="113">
        <v>0.660377358490566</v>
      </c>
      <c r="H30" s="163">
        <v>0.69491525423728817</v>
      </c>
      <c r="I30" s="153" t="s">
        <v>346</v>
      </c>
      <c r="J30" s="153">
        <f>ROWS(I$8:$J30)</f>
        <v>23</v>
      </c>
      <c r="K30" s="153">
        <f t="shared" si="0"/>
        <v>23</v>
      </c>
      <c r="L30" s="153">
        <f>IFERROR(SMALL($K$8:$K$163,ROWS(K$8:K30)),"")</f>
        <v>23</v>
      </c>
      <c r="P30" s="256" t="s">
        <v>324</v>
      </c>
      <c r="Q30" s="141">
        <f>IFERROR(INDEX($B$8:$H$163,$L30,COLUMNS($O$8:P30)),"")</f>
        <v>0.7</v>
      </c>
      <c r="R30" s="141"/>
      <c r="S30" s="141">
        <f>IFERROR(INDEX($B$8:$H$163,$L30,COLUMNS($O$8:R30)),"")</f>
        <v>0.74193548387096775</v>
      </c>
      <c r="T30" s="141">
        <f>IFERROR(INDEX($B$8:$H$163,$L30,COLUMNS($O$8:S30)),"")</f>
        <v>0.69565217391304346</v>
      </c>
      <c r="U30" s="141">
        <f>IFERROR(INDEX($B$8:$H$163,$L30,COLUMNS($O$8:T30)),"")</f>
        <v>0.660377358490566</v>
      </c>
      <c r="V30" s="142">
        <f>IFERROR(INDEX($B$8:$H$163,$L30,COLUMNS($O$8:U30)),"")</f>
        <v>0.69491525423728817</v>
      </c>
    </row>
    <row r="31" spans="2:22">
      <c r="B31" s="225" t="s">
        <v>325</v>
      </c>
      <c r="C31" s="113">
        <v>0.63736263736263732</v>
      </c>
      <c r="D31" s="113"/>
      <c r="E31" s="113">
        <v>0.70930232558139539</v>
      </c>
      <c r="F31" s="113">
        <v>0.69</v>
      </c>
      <c r="G31" s="113">
        <v>0.76595744680851063</v>
      </c>
      <c r="H31" s="163">
        <v>0.7142857142857143</v>
      </c>
      <c r="I31" s="153" t="s">
        <v>346</v>
      </c>
      <c r="J31" s="153">
        <f>ROWS(I$8:$J31)</f>
        <v>24</v>
      </c>
      <c r="K31" s="153">
        <f t="shared" si="0"/>
        <v>24</v>
      </c>
      <c r="L31" s="153">
        <f>IFERROR(SMALL($K$8:$K$163,ROWS(K$8:K31)),"")</f>
        <v>24</v>
      </c>
      <c r="P31" s="256" t="s">
        <v>325</v>
      </c>
      <c r="Q31" s="141">
        <f>IFERROR(INDEX($B$8:$H$163,$L31,COLUMNS($O$8:P31)),"")</f>
        <v>0.63736263736263732</v>
      </c>
      <c r="R31" s="141"/>
      <c r="S31" s="141">
        <f>IFERROR(INDEX($B$8:$H$163,$L31,COLUMNS($O$8:R31)),"")</f>
        <v>0.70930232558139539</v>
      </c>
      <c r="T31" s="141">
        <f>IFERROR(INDEX($B$8:$H$163,$L31,COLUMNS($O$8:S31)),"")</f>
        <v>0.69</v>
      </c>
      <c r="U31" s="141">
        <f>IFERROR(INDEX($B$8:$H$163,$L31,COLUMNS($O$8:T31)),"")</f>
        <v>0.76595744680851063</v>
      </c>
      <c r="V31" s="142">
        <f>IFERROR(INDEX($B$8:$H$163,$L31,COLUMNS($O$8:U31)),"")</f>
        <v>0.7142857142857143</v>
      </c>
    </row>
    <row r="32" spans="2:22">
      <c r="B32" s="225" t="s">
        <v>326</v>
      </c>
      <c r="C32" s="113" t="s">
        <v>130</v>
      </c>
      <c r="D32" s="113"/>
      <c r="E32" s="113" t="s">
        <v>130</v>
      </c>
      <c r="F32" s="113" t="s">
        <v>130</v>
      </c>
      <c r="G32" s="113">
        <v>0.67931034482758623</v>
      </c>
      <c r="H32" s="163">
        <v>0.72585669781931461</v>
      </c>
      <c r="I32" s="153" t="s">
        <v>346</v>
      </c>
      <c r="J32" s="153">
        <f>ROWS(I$8:$J32)</f>
        <v>25</v>
      </c>
      <c r="K32" s="153">
        <f t="shared" si="0"/>
        <v>25</v>
      </c>
      <c r="L32" s="153">
        <f>IFERROR(SMALL($K$8:$K$163,ROWS(K$8:K32)),"")</f>
        <v>25</v>
      </c>
      <c r="P32" s="256" t="s">
        <v>353</v>
      </c>
      <c r="Q32" s="141" t="str">
        <f>IFERROR(INDEX($B$8:$H$163,$L32,COLUMNS($O$8:P32)),"")</f>
        <v>-</v>
      </c>
      <c r="R32" s="141"/>
      <c r="S32" s="141" t="str">
        <f>IFERROR(INDEX($B$8:$H$163,$L32,COLUMNS($O$8:R32)),"")</f>
        <v>-</v>
      </c>
      <c r="T32" s="141" t="str">
        <f>IFERROR(INDEX($B$8:$H$163,$L32,COLUMNS($O$8:S32)),"")</f>
        <v>-</v>
      </c>
      <c r="U32" s="141">
        <f>IFERROR(INDEX($B$8:$H$163,$L32,COLUMNS($O$8:T32)),"")</f>
        <v>0.67931034482758623</v>
      </c>
      <c r="V32" s="142">
        <f>IFERROR(INDEX($B$8:$H$163,$L32,COLUMNS($O$8:U32)),"")</f>
        <v>0.72585669781931461</v>
      </c>
    </row>
    <row r="33" spans="2:22">
      <c r="B33" s="225" t="s">
        <v>327</v>
      </c>
      <c r="C33" s="113">
        <v>0.60317460317460314</v>
      </c>
      <c r="D33" s="113"/>
      <c r="E33" s="113">
        <v>0.62299854439592428</v>
      </c>
      <c r="F33" s="113">
        <v>0.61898569570871265</v>
      </c>
      <c r="G33" s="113">
        <v>0.62109795479009688</v>
      </c>
      <c r="H33" s="163">
        <v>0.64921874999999996</v>
      </c>
      <c r="I33" s="153" t="s">
        <v>346</v>
      </c>
      <c r="J33" s="153">
        <f>ROWS(I$8:$J33)</f>
        <v>26</v>
      </c>
      <c r="K33" s="153">
        <f t="shared" si="0"/>
        <v>26</v>
      </c>
      <c r="L33" s="153">
        <f>IFERROR(SMALL($K$8:$K$163,ROWS(K$8:K33)),"")</f>
        <v>26</v>
      </c>
      <c r="P33" s="256" t="s">
        <v>327</v>
      </c>
      <c r="Q33" s="141">
        <f>IFERROR(INDEX($B$8:$H$163,$L33,COLUMNS($O$8:P33)),"")</f>
        <v>0.60317460317460314</v>
      </c>
      <c r="R33" s="141"/>
      <c r="S33" s="141">
        <f>IFERROR(INDEX($B$8:$H$163,$L33,COLUMNS($O$8:R33)),"")</f>
        <v>0.62299854439592428</v>
      </c>
      <c r="T33" s="141">
        <f>IFERROR(INDEX($B$8:$H$163,$L33,COLUMNS($O$8:S33)),"")</f>
        <v>0.61898569570871265</v>
      </c>
      <c r="U33" s="141">
        <f>IFERROR(INDEX($B$8:$H$163,$L33,COLUMNS($O$8:T33)),"")</f>
        <v>0.62109795479009688</v>
      </c>
      <c r="V33" s="142">
        <f>IFERROR(INDEX($B$8:$H$163,$L33,COLUMNS($O$8:U33)),"")</f>
        <v>0.64921874999999996</v>
      </c>
    </row>
    <row r="34" spans="2:22">
      <c r="B34" s="225" t="s">
        <v>354</v>
      </c>
      <c r="C34" s="113" t="s">
        <v>130</v>
      </c>
      <c r="D34" s="113" t="s">
        <v>130</v>
      </c>
      <c r="E34" s="113" t="s">
        <v>130</v>
      </c>
      <c r="F34" s="113" t="s">
        <v>130</v>
      </c>
      <c r="G34" s="113" t="s">
        <v>130</v>
      </c>
      <c r="H34" s="163" t="s">
        <v>130</v>
      </c>
      <c r="I34" s="153" t="s">
        <v>346</v>
      </c>
      <c r="J34" s="153">
        <f>ROWS(I$8:$J34)</f>
        <v>27</v>
      </c>
      <c r="K34" s="153">
        <f t="shared" si="0"/>
        <v>27</v>
      </c>
      <c r="L34" s="153">
        <f>IFERROR(SMALL($K$8:$K$163,ROWS(K$8:K34)),"")</f>
        <v>27</v>
      </c>
      <c r="P34" s="256" t="s">
        <v>354</v>
      </c>
      <c r="Q34" s="141" t="str">
        <f>IFERROR(INDEX($B$8:$H$163,$L34,COLUMNS($O$8:P34)),"")</f>
        <v>-</v>
      </c>
      <c r="R34" s="141" t="str">
        <f>IFERROR(INDEX($B$8:$H$163,$L34,COLUMNS($O$8:Q34)),"")</f>
        <v>-</v>
      </c>
      <c r="S34" s="141" t="str">
        <f>IFERROR(INDEX($B$8:$H$163,$L34,COLUMNS($O$8:R34)),"")</f>
        <v>-</v>
      </c>
      <c r="T34" s="141" t="str">
        <f>IFERROR(INDEX($B$8:$H$163,$L34,COLUMNS($O$8:S34)),"")</f>
        <v>-</v>
      </c>
      <c r="U34" s="141" t="str">
        <f>IFERROR(INDEX($B$8:$H$163,$L34,COLUMNS($O$8:T34)),"")</f>
        <v>-</v>
      </c>
      <c r="V34" s="142" t="str">
        <f>IFERROR(INDEX($B$8:$H$163,$L34,COLUMNS($O$8:U34)),"")</f>
        <v>-</v>
      </c>
    </row>
    <row r="35" spans="2:22">
      <c r="B35" s="225" t="s">
        <v>270</v>
      </c>
      <c r="C35" s="113">
        <v>0.67223880597014929</v>
      </c>
      <c r="D35" s="113">
        <v>0.6678082191780822</v>
      </c>
      <c r="E35" s="113">
        <v>0.67581172917191035</v>
      </c>
      <c r="F35" s="113">
        <v>0.66166666666666663</v>
      </c>
      <c r="G35" s="113">
        <v>0.66390129759625616</v>
      </c>
      <c r="H35" s="163">
        <v>0.65368961245797208</v>
      </c>
      <c r="I35" s="153" t="s">
        <v>346</v>
      </c>
      <c r="J35" s="153">
        <f>ROWS(I$8:$J35)</f>
        <v>28</v>
      </c>
      <c r="K35" s="153">
        <f t="shared" si="0"/>
        <v>28</v>
      </c>
      <c r="L35" s="153">
        <f>IFERROR(SMALL($K$8:$K$163,ROWS(K$8:K35)),"")</f>
        <v>28</v>
      </c>
      <c r="P35" s="256" t="s">
        <v>270</v>
      </c>
      <c r="Q35" s="141">
        <f>IFERROR(INDEX($B$8:$H$163,$L35,COLUMNS($O$8:P35)),"")</f>
        <v>0.67223880597014929</v>
      </c>
      <c r="R35" s="141">
        <f>IFERROR(INDEX($B$8:$H$163,$L35,COLUMNS($O$8:Q35)),"")</f>
        <v>0.6678082191780822</v>
      </c>
      <c r="S35" s="141">
        <f>IFERROR(INDEX($B$8:$H$163,$L35,COLUMNS($O$8:R35)),"")</f>
        <v>0.67581172917191035</v>
      </c>
      <c r="T35" s="141">
        <f>IFERROR(INDEX($B$8:$H$163,$L35,COLUMNS($O$8:S35)),"")</f>
        <v>0.66166666666666663</v>
      </c>
      <c r="U35" s="141">
        <f>IFERROR(INDEX($B$8:$H$163,$L35,COLUMNS($O$8:T35)),"")</f>
        <v>0.66390129759625616</v>
      </c>
      <c r="V35" s="142">
        <f>IFERROR(INDEX($B$8:$H$163,$L35,COLUMNS($O$8:U35)),"")</f>
        <v>0.65368961245797208</v>
      </c>
    </row>
    <row r="36" spans="2:22">
      <c r="B36" s="225" t="s">
        <v>271</v>
      </c>
      <c r="C36" s="113">
        <v>0.7191839829077501</v>
      </c>
      <c r="D36" s="113">
        <v>0.71843387665938496</v>
      </c>
      <c r="E36" s="113">
        <v>0.72766415500538217</v>
      </c>
      <c r="F36" s="113">
        <v>0.72400202122283985</v>
      </c>
      <c r="G36" s="113">
        <v>0.72127198265478198</v>
      </c>
      <c r="H36" s="163">
        <v>0.70721467241188818</v>
      </c>
      <c r="I36" s="153" t="s">
        <v>346</v>
      </c>
      <c r="J36" s="153">
        <f>ROWS(I$8:$J36)</f>
        <v>29</v>
      </c>
      <c r="K36" s="153">
        <f t="shared" si="0"/>
        <v>29</v>
      </c>
      <c r="L36" s="153">
        <f>IFERROR(SMALL($K$8:$K$163,ROWS(K$8:K36)),"")</f>
        <v>29</v>
      </c>
      <c r="P36" s="263" t="s">
        <v>271</v>
      </c>
      <c r="Q36" s="145">
        <f>IFERROR(INDEX($B$8:$H$163,$L36,COLUMNS($O$8:P36)),"")</f>
        <v>0.7191839829077501</v>
      </c>
      <c r="R36" s="145">
        <f>IFERROR(INDEX($B$8:$H$163,$L36,COLUMNS($O$8:Q36)),"")</f>
        <v>0.71843387665938496</v>
      </c>
      <c r="S36" s="145">
        <f>IFERROR(INDEX($B$8:$H$163,$L36,COLUMNS($O$8:R36)),"")</f>
        <v>0.72766415500538217</v>
      </c>
      <c r="T36" s="145">
        <f>IFERROR(INDEX($B$8:$H$163,$L36,COLUMNS($O$8:S36)),"")</f>
        <v>0.72400202122283985</v>
      </c>
      <c r="U36" s="145">
        <f>IFERROR(INDEX($B$8:$H$163,$L36,COLUMNS($O$8:T36)),"")</f>
        <v>0.72127198265478198</v>
      </c>
      <c r="V36" s="146">
        <f>IFERROR(INDEX($B$8:$H$163,$L36,COLUMNS($O$8:U36)),"")</f>
        <v>0.70721467241188818</v>
      </c>
    </row>
    <row r="37" spans="2:22">
      <c r="B37" s="226" t="s">
        <v>272</v>
      </c>
      <c r="C37" s="113"/>
      <c r="D37" s="113"/>
      <c r="E37" s="113"/>
      <c r="F37" s="113"/>
      <c r="G37" s="113"/>
      <c r="I37" s="153" t="s">
        <v>346</v>
      </c>
      <c r="J37" s="153">
        <f>ROWS(I$8:$J37)</f>
        <v>30</v>
      </c>
      <c r="K37" s="153">
        <f t="shared" si="0"/>
        <v>30</v>
      </c>
      <c r="L37" s="153">
        <f>IFERROR(SMALL($K$8:$K$163,ROWS(K$8:K37)),"")</f>
        <v>30</v>
      </c>
      <c r="P37" s="253" t="str">
        <f>IFERROR(INDEX($B$8:$H$163,$L37,COLUMNS($O$8:O37)),"")</f>
        <v>Ethnicity</v>
      </c>
      <c r="Q37" s="137"/>
      <c r="R37" s="137"/>
      <c r="S37" s="137"/>
      <c r="T37" s="137"/>
      <c r="U37" s="137"/>
      <c r="V37" s="138"/>
    </row>
    <row r="38" spans="2:22">
      <c r="B38" s="153" t="s">
        <v>273</v>
      </c>
      <c r="C38" s="113">
        <v>0.69316239316239314</v>
      </c>
      <c r="D38" s="113">
        <v>0.74837511606313833</v>
      </c>
      <c r="E38" s="113">
        <v>0.74849785407725322</v>
      </c>
      <c r="F38" s="113">
        <v>0.71742808798646363</v>
      </c>
      <c r="G38" s="113">
        <v>0.73097345132743363</v>
      </c>
      <c r="H38" s="163">
        <v>0.7054963084495488</v>
      </c>
      <c r="I38" s="153" t="s">
        <v>346</v>
      </c>
      <c r="J38" s="153">
        <f>ROWS(I$8:$J38)</f>
        <v>31</v>
      </c>
      <c r="K38" s="153">
        <f t="shared" si="0"/>
        <v>31</v>
      </c>
      <c r="L38" s="153">
        <f>IFERROR(SMALL($K$8:$K$163,ROWS(K$8:K38)),"")</f>
        <v>31</v>
      </c>
      <c r="P38" s="256" t="str">
        <f>IFERROR(INDEX($B$8:$H$163,$L38,COLUMNS($O$8:O38)),"")</f>
        <v>Asian, Asian Scottish or Asian British</v>
      </c>
      <c r="Q38" s="141">
        <f>IFERROR(INDEX($B$8:$H$163,$L38,COLUMNS($O$8:P38)),"")</f>
        <v>0.69316239316239314</v>
      </c>
      <c r="R38" s="141">
        <f>IFERROR(INDEX($B$8:$H$163,$L38,COLUMNS($O$8:Q38)),"")</f>
        <v>0.74837511606313833</v>
      </c>
      <c r="S38" s="141">
        <f>IFERROR(INDEX($B$8:$H$163,$L38,COLUMNS($O$8:R38)),"")</f>
        <v>0.74849785407725322</v>
      </c>
      <c r="T38" s="141">
        <f>IFERROR(INDEX($B$8:$H$163,$L38,COLUMNS($O$8:S38)),"")</f>
        <v>0.71742808798646363</v>
      </c>
      <c r="U38" s="141">
        <f>IFERROR(INDEX($B$8:$H$163,$L38,COLUMNS($O$8:T38)),"")</f>
        <v>0.73097345132743363</v>
      </c>
      <c r="V38" s="142">
        <f>IFERROR(INDEX($B$8:$H$163,$L38,COLUMNS($O$8:U38)),"")</f>
        <v>0.7054963084495488</v>
      </c>
    </row>
    <row r="39" spans="2:22">
      <c r="B39" s="153" t="s">
        <v>274</v>
      </c>
      <c r="C39" s="113">
        <v>0.65292841648590016</v>
      </c>
      <c r="D39" s="113">
        <v>0.66081871345029242</v>
      </c>
      <c r="E39" s="113">
        <v>0.6696428571428571</v>
      </c>
      <c r="F39" s="113">
        <v>0.63525305410122168</v>
      </c>
      <c r="G39" s="113">
        <v>0.65901639344262297</v>
      </c>
      <c r="H39" s="163">
        <v>0.6558441558441559</v>
      </c>
      <c r="I39" s="153" t="s">
        <v>346</v>
      </c>
      <c r="J39" s="153">
        <f>ROWS(I$8:$J39)</f>
        <v>32</v>
      </c>
      <c r="K39" s="153">
        <f t="shared" si="0"/>
        <v>32</v>
      </c>
      <c r="L39" s="153">
        <f>IFERROR(SMALL($K$8:$K$163,ROWS(K$8:K39)),"")</f>
        <v>32</v>
      </c>
      <c r="P39" s="256" t="str">
        <f>IFERROR(INDEX($B$8:$H$163,$L39,COLUMNS($O$8:O39)),"")</f>
        <v>Black, African or Caribbean</v>
      </c>
      <c r="Q39" s="141">
        <f>IFERROR(INDEX($B$8:$H$163,$L39,COLUMNS($O$8:P39)),"")</f>
        <v>0.65292841648590016</v>
      </c>
      <c r="R39" s="141">
        <f>IFERROR(INDEX($B$8:$H$163,$L39,COLUMNS($O$8:Q39)),"")</f>
        <v>0.66081871345029242</v>
      </c>
      <c r="S39" s="141">
        <f>IFERROR(INDEX($B$8:$H$163,$L39,COLUMNS($O$8:R39)),"")</f>
        <v>0.6696428571428571</v>
      </c>
      <c r="T39" s="141">
        <f>IFERROR(INDEX($B$8:$H$163,$L39,COLUMNS($O$8:S39)),"")</f>
        <v>0.63525305410122168</v>
      </c>
      <c r="U39" s="141">
        <f>IFERROR(INDEX($B$8:$H$163,$L39,COLUMNS($O$8:T39)),"")</f>
        <v>0.65901639344262297</v>
      </c>
      <c r="V39" s="142">
        <f>IFERROR(INDEX($B$8:$H$163,$L39,COLUMNS($O$8:U39)),"")</f>
        <v>0.6558441558441559</v>
      </c>
    </row>
    <row r="40" spans="2:22">
      <c r="B40" s="153" t="s">
        <v>275</v>
      </c>
      <c r="C40" s="113">
        <v>0.69395017793594305</v>
      </c>
      <c r="D40" s="113">
        <v>0.69029850746268662</v>
      </c>
      <c r="E40" s="113">
        <v>0.69257950530035339</v>
      </c>
      <c r="F40" s="113">
        <v>0.6875</v>
      </c>
      <c r="G40" s="113">
        <v>0.69736842105263153</v>
      </c>
      <c r="H40" s="163">
        <v>0.70219435736677116</v>
      </c>
      <c r="I40" s="153" t="s">
        <v>346</v>
      </c>
      <c r="J40" s="153">
        <f>ROWS(I$8:$J40)</f>
        <v>33</v>
      </c>
      <c r="K40" s="153">
        <f t="shared" si="0"/>
        <v>33</v>
      </c>
      <c r="L40" s="153">
        <f>IFERROR(SMALL($K$8:$K$163,ROWS(K$8:K40)),"")</f>
        <v>33</v>
      </c>
      <c r="P40" s="256" t="str">
        <f>IFERROR(INDEX($B$8:$H$163,$L40,COLUMNS($O$8:O40)),"")</f>
        <v>Mixed or multiple ethnic group</v>
      </c>
      <c r="Q40" s="141">
        <f>IFERROR(INDEX($B$8:$H$163,$L40,COLUMNS($O$8:P40)),"")</f>
        <v>0.69395017793594305</v>
      </c>
      <c r="R40" s="141">
        <f>IFERROR(INDEX($B$8:$H$163,$L40,COLUMNS($O$8:Q40)),"")</f>
        <v>0.69029850746268662</v>
      </c>
      <c r="S40" s="141">
        <f>IFERROR(INDEX($B$8:$H$163,$L40,COLUMNS($O$8:R40)),"")</f>
        <v>0.69257950530035339</v>
      </c>
      <c r="T40" s="141">
        <f>IFERROR(INDEX($B$8:$H$163,$L40,COLUMNS($O$8:S40)),"")</f>
        <v>0.6875</v>
      </c>
      <c r="U40" s="141">
        <f>IFERROR(INDEX($B$8:$H$163,$L40,COLUMNS($O$8:T40)),"")</f>
        <v>0.69736842105263153</v>
      </c>
      <c r="V40" s="142">
        <f>IFERROR(INDEX($B$8:$H$163,$L40,COLUMNS($O$8:U40)),"")</f>
        <v>0.70219435736677116</v>
      </c>
    </row>
    <row r="41" spans="2:22">
      <c r="B41" s="153" t="s">
        <v>276</v>
      </c>
      <c r="C41" s="113">
        <v>0.6776859504132231</v>
      </c>
      <c r="D41" s="113">
        <v>0.78453038674033149</v>
      </c>
      <c r="E41" s="113">
        <v>0.79475982532751088</v>
      </c>
      <c r="F41" s="113">
        <v>0.77121771217712176</v>
      </c>
      <c r="G41" s="113">
        <v>0.72014925373134331</v>
      </c>
      <c r="H41" s="163">
        <v>0.72549019607843135</v>
      </c>
      <c r="I41" s="153" t="s">
        <v>346</v>
      </c>
      <c r="J41" s="153">
        <f>ROWS(I$8:$J41)</f>
        <v>34</v>
      </c>
      <c r="K41" s="153">
        <f t="shared" si="0"/>
        <v>34</v>
      </c>
      <c r="L41" s="153">
        <f>IFERROR(SMALL($K$8:$K$163,ROWS(K$8:K41)),"")</f>
        <v>34</v>
      </c>
      <c r="P41" s="256" t="str">
        <f>IFERROR(INDEX($B$8:$H$163,$L41,COLUMNS($O$8:O41)),"")</f>
        <v>Other ethnic group</v>
      </c>
      <c r="Q41" s="141">
        <f>IFERROR(INDEX($B$8:$H$163,$L41,COLUMNS($O$8:P41)),"")</f>
        <v>0.6776859504132231</v>
      </c>
      <c r="R41" s="141">
        <f>IFERROR(INDEX($B$8:$H$163,$L41,COLUMNS($O$8:Q41)),"")</f>
        <v>0.78453038674033149</v>
      </c>
      <c r="S41" s="141">
        <f>IFERROR(INDEX($B$8:$H$163,$L41,COLUMNS($O$8:R41)),"")</f>
        <v>0.79475982532751088</v>
      </c>
      <c r="T41" s="141">
        <f>IFERROR(INDEX($B$8:$H$163,$L41,COLUMNS($O$8:S41)),"")</f>
        <v>0.77121771217712176</v>
      </c>
      <c r="U41" s="141">
        <f>IFERROR(INDEX($B$8:$H$163,$L41,COLUMNS($O$8:T41)),"")</f>
        <v>0.72014925373134331</v>
      </c>
      <c r="V41" s="142">
        <f>IFERROR(INDEX($B$8:$H$163,$L41,COLUMNS($O$8:U41)),"")</f>
        <v>0.72549019607843135</v>
      </c>
    </row>
    <row r="42" spans="2:22">
      <c r="B42" s="153" t="s">
        <v>277</v>
      </c>
      <c r="C42" s="113">
        <v>0.71666446412052331</v>
      </c>
      <c r="D42" s="113">
        <v>0.71246231800397664</v>
      </c>
      <c r="E42" s="113">
        <v>0.72123950114532964</v>
      </c>
      <c r="F42" s="113">
        <v>0.71733274173612649</v>
      </c>
      <c r="G42" s="113">
        <v>0.71335411629978374</v>
      </c>
      <c r="H42" s="163">
        <v>0.69848499851470447</v>
      </c>
      <c r="I42" s="153" t="s">
        <v>346</v>
      </c>
      <c r="J42" s="153">
        <f>ROWS(I$8:$J42)</f>
        <v>35</v>
      </c>
      <c r="K42" s="153">
        <f t="shared" si="0"/>
        <v>35</v>
      </c>
      <c r="L42" s="153">
        <f>IFERROR(SMALL($K$8:$K$163,ROWS(K$8:K42)),"")</f>
        <v>35</v>
      </c>
      <c r="P42" s="256" t="str">
        <f>IFERROR(INDEX($B$8:$H$163,$L42,COLUMNS($O$8:O42)),"")</f>
        <v>White</v>
      </c>
      <c r="Q42" s="141">
        <f>IFERROR(INDEX($B$8:$H$163,$L42,COLUMNS($O$8:P42)),"")</f>
        <v>0.71666446412052331</v>
      </c>
      <c r="R42" s="141">
        <f>IFERROR(INDEX($B$8:$H$163,$L42,COLUMNS($O$8:Q42)),"")</f>
        <v>0.71246231800397664</v>
      </c>
      <c r="S42" s="141">
        <f>IFERROR(INDEX($B$8:$H$163,$L42,COLUMNS($O$8:R42)),"")</f>
        <v>0.72123950114532964</v>
      </c>
      <c r="T42" s="141">
        <f>IFERROR(INDEX($B$8:$H$163,$L42,COLUMNS($O$8:S42)),"")</f>
        <v>0.71733274173612649</v>
      </c>
      <c r="U42" s="141">
        <f>IFERROR(INDEX($B$8:$H$163,$L42,COLUMNS($O$8:T42)),"")</f>
        <v>0.71335411629978374</v>
      </c>
      <c r="V42" s="142">
        <f>IFERROR(INDEX($B$8:$H$163,$L42,COLUMNS($O$8:U42)),"")</f>
        <v>0.69848499851470447</v>
      </c>
    </row>
    <row r="43" spans="2:22">
      <c r="B43" s="225" t="s">
        <v>328</v>
      </c>
      <c r="C43" s="113">
        <v>0.68322675848499759</v>
      </c>
      <c r="D43" s="113">
        <v>0.72192251103482097</v>
      </c>
      <c r="E43" s="113">
        <v>0.72641931157800621</v>
      </c>
      <c r="F43" s="113">
        <v>0.69973890339425593</v>
      </c>
      <c r="G43" s="113">
        <v>0.70631487889273359</v>
      </c>
      <c r="H43" s="163">
        <v>0.69528071602929209</v>
      </c>
      <c r="I43" s="153" t="s">
        <v>346</v>
      </c>
      <c r="J43" s="153">
        <f>ROWS(I$8:$J43)</f>
        <v>36</v>
      </c>
      <c r="K43" s="153">
        <f t="shared" si="0"/>
        <v>36</v>
      </c>
      <c r="L43" s="153">
        <f>IFERROR(SMALL($K$8:$K$163,ROWS(K$8:K43)),"")</f>
        <v>36</v>
      </c>
      <c r="P43" s="256" t="str">
        <f>IFERROR(INDEX($B$8:$H$163,$L43,COLUMNS($O$8:O43)),"")</f>
        <v>Total Black and Minority Ethnic</v>
      </c>
      <c r="Q43" s="141">
        <f>IFERROR(INDEX($B$8:$H$163,$L43,COLUMNS($O$8:P43)),"")</f>
        <v>0.68322675848499759</v>
      </c>
      <c r="R43" s="141">
        <f>IFERROR(INDEX($B$8:$H$163,$L43,COLUMNS($O$8:Q43)),"")</f>
        <v>0.72192251103482097</v>
      </c>
      <c r="S43" s="141">
        <f>IFERROR(INDEX($B$8:$H$163,$L43,COLUMNS($O$8:R43)),"")</f>
        <v>0.72641931157800621</v>
      </c>
      <c r="T43" s="141">
        <f>IFERROR(INDEX($B$8:$H$163,$L43,COLUMNS($O$8:S43)),"")</f>
        <v>0.69973890339425593</v>
      </c>
      <c r="U43" s="141">
        <f>IFERROR(INDEX($B$8:$H$163,$L43,COLUMNS($O$8:T43)),"")</f>
        <v>0.70631487889273359</v>
      </c>
      <c r="V43" s="142">
        <f>IFERROR(INDEX($B$8:$H$163,$L43,COLUMNS($O$8:U43)),"")</f>
        <v>0.69528071602929209</v>
      </c>
    </row>
    <row r="44" spans="2:22">
      <c r="B44" s="225" t="s">
        <v>282</v>
      </c>
      <c r="C44" s="113"/>
      <c r="D44" s="113"/>
      <c r="E44" s="113"/>
      <c r="F44" s="113"/>
      <c r="G44" s="113"/>
      <c r="H44" s="163"/>
      <c r="I44" s="153" t="s">
        <v>346</v>
      </c>
      <c r="J44" s="153">
        <f>ROWS(I$8:$J44)</f>
        <v>37</v>
      </c>
      <c r="K44" s="153">
        <f t="shared" si="0"/>
        <v>37</v>
      </c>
      <c r="L44" s="153">
        <f>IFERROR(SMALL($K$8:$K$163,ROWS(K$8:K44)),"")</f>
        <v>37</v>
      </c>
      <c r="P44" s="392" t="str">
        <f>IFERROR(INDEX($B$8:$H$163,$L44,COLUMNS($O$8:O44)),"")</f>
        <v>Care Experienced</v>
      </c>
      <c r="Q44" s="141"/>
      <c r="R44" s="141"/>
      <c r="S44" s="141"/>
      <c r="T44" s="141"/>
      <c r="U44" s="141"/>
      <c r="V44" s="142"/>
    </row>
    <row r="45" spans="2:22">
      <c r="B45" s="225" t="s">
        <v>283</v>
      </c>
      <c r="C45" s="113">
        <v>0.52941176470588236</v>
      </c>
      <c r="D45" s="113">
        <v>0.65957446808510634</v>
      </c>
      <c r="E45" s="113">
        <v>0.651685393258427</v>
      </c>
      <c r="F45" s="113">
        <v>0.65437788018433185</v>
      </c>
      <c r="G45" s="113">
        <v>0.60893854748603349</v>
      </c>
      <c r="H45" s="163">
        <v>0.58079268292682928</v>
      </c>
      <c r="I45" s="153" t="s">
        <v>346</v>
      </c>
      <c r="J45" s="153">
        <f>ROWS(I$8:$J45)</f>
        <v>38</v>
      </c>
      <c r="K45" s="153">
        <f t="shared" si="0"/>
        <v>38</v>
      </c>
      <c r="L45" s="153">
        <f>IFERROR(SMALL($K$8:$K$163,ROWS(K$8:K45)),"")</f>
        <v>38</v>
      </c>
      <c r="P45" s="256" t="str">
        <f>IFERROR(INDEX($B$8:$H$163,$L45,COLUMNS($O$8:O45)),"")</f>
        <v>Care-experienced</v>
      </c>
      <c r="Q45" s="141">
        <f>IFERROR(INDEX($B$8:$H$163,$L45,COLUMNS($O$8:P45)),"")</f>
        <v>0.52941176470588236</v>
      </c>
      <c r="R45" s="141">
        <f>IFERROR(INDEX($B$8:$H$163,$L45,COLUMNS($O$8:Q45)),"")</f>
        <v>0.65957446808510634</v>
      </c>
      <c r="S45" s="141">
        <f>IFERROR(INDEX($B$8:$H$163,$L45,COLUMNS($O$8:R45)),"")</f>
        <v>0.651685393258427</v>
      </c>
      <c r="T45" s="141">
        <f>IFERROR(INDEX($B$8:$H$163,$L45,COLUMNS($O$8:S45)),"")</f>
        <v>0.65437788018433185</v>
      </c>
      <c r="U45" s="141">
        <f>IFERROR(INDEX($B$8:$H$163,$L45,COLUMNS($O$8:T45)),"")</f>
        <v>0.60893854748603349</v>
      </c>
      <c r="V45" s="142">
        <f>IFERROR(INDEX($B$8:$H$163,$L45,COLUMNS($O$8:U45)),"")</f>
        <v>0.58079268292682928</v>
      </c>
    </row>
    <row r="46" spans="2:22" ht="15" thickBot="1">
      <c r="B46" s="225" t="s">
        <v>284</v>
      </c>
      <c r="C46" s="113">
        <v>0.71451987010978812</v>
      </c>
      <c r="D46" s="113">
        <v>0.71317596049620624</v>
      </c>
      <c r="E46" s="113">
        <v>0.72192226232735734</v>
      </c>
      <c r="F46" s="113">
        <v>0.7166745871450636</v>
      </c>
      <c r="G46" s="113">
        <v>0.71414479583906254</v>
      </c>
      <c r="H46" s="163">
        <v>0.70068576038725294</v>
      </c>
      <c r="I46" s="153" t="s">
        <v>346</v>
      </c>
      <c r="J46" s="153">
        <f>ROWS(I$8:$J46)</f>
        <v>39</v>
      </c>
      <c r="K46" s="153">
        <f t="shared" si="0"/>
        <v>39</v>
      </c>
      <c r="L46" s="153">
        <f>IFERROR(SMALL($K$8:$K$163,ROWS(K$8:K46)),"")</f>
        <v>39</v>
      </c>
      <c r="P46" s="269" t="str">
        <f>IFERROR(INDEX($B$8:$H$163,$L46,COLUMNS($O$8:O46)),"")</f>
        <v>Not Care-experienced</v>
      </c>
      <c r="Q46" s="150">
        <f>IFERROR(INDEX($B$8:$H$163,$L46,COLUMNS($O$8:P46)),"")</f>
        <v>0.71451987010978812</v>
      </c>
      <c r="R46" s="150">
        <f>IFERROR(INDEX($B$8:$H$163,$L46,COLUMNS($O$8:Q46)),"")</f>
        <v>0.71317596049620624</v>
      </c>
      <c r="S46" s="150">
        <f>IFERROR(INDEX($B$8:$H$163,$L46,COLUMNS($O$8:R46)),"")</f>
        <v>0.72192226232735734</v>
      </c>
      <c r="T46" s="150">
        <f>IFERROR(INDEX($B$8:$H$163,$L46,COLUMNS($O$8:S46)),"")</f>
        <v>0.7166745871450636</v>
      </c>
      <c r="U46" s="150">
        <f>IFERROR(INDEX($B$8:$H$163,$L46,COLUMNS($O$8:T46)),"")</f>
        <v>0.71414479583906254</v>
      </c>
      <c r="V46" s="151">
        <f>IFERROR(INDEX($B$8:$H$163,$L46,COLUMNS($O$8:U46)),"")</f>
        <v>0.70068576038725294</v>
      </c>
    </row>
    <row r="47" spans="2:22">
      <c r="B47" s="166" t="s">
        <v>211</v>
      </c>
      <c r="C47" s="113">
        <v>0.77517426723775928</v>
      </c>
      <c r="D47" s="113">
        <v>0.78287688132247713</v>
      </c>
      <c r="E47" s="113">
        <v>0.78822766336954764</v>
      </c>
      <c r="F47" s="113">
        <v>0.78633975481611207</v>
      </c>
      <c r="G47" s="113">
        <v>0.80430622009569375</v>
      </c>
      <c r="H47" s="113">
        <v>0.78899525380098146</v>
      </c>
      <c r="I47" s="153" t="s">
        <v>348</v>
      </c>
      <c r="J47" s="153">
        <f>ROWS(I$8:$J47)</f>
        <v>40</v>
      </c>
      <c r="K47" s="153" t="str">
        <f t="shared" si="0"/>
        <v/>
      </c>
      <c r="L47" s="153" t="str">
        <f>IFERROR(SMALL($K$8:$K$163,ROWS(K$8:K47)),"")</f>
        <v/>
      </c>
      <c r="P47" s="225" t="str">
        <f>IFERROR(INDEX($B$8:$H$163,$L47,COLUMNS($O$8:O47)),"")</f>
        <v/>
      </c>
      <c r="Q47" s="116" t="str">
        <f>IFERROR(INDEX($B$8:$H$163,$L47,COLUMNS($O$8:P47)),"")</f>
        <v/>
      </c>
      <c r="R47" s="116" t="str">
        <f>IFERROR(INDEX($B$8:$H$163,$L47,COLUMNS($O$8:Q47)),"")</f>
        <v/>
      </c>
      <c r="S47" s="116" t="str">
        <f>IFERROR(INDEX($B$8:$H$163,$L47,COLUMNS($O$8:R47)),"")</f>
        <v/>
      </c>
      <c r="T47" s="116" t="str">
        <f>IFERROR(INDEX($B$8:$H$163,$L47,COLUMNS($O$8:S47)),"")</f>
        <v/>
      </c>
      <c r="U47" s="116" t="str">
        <f>IFERROR(INDEX($B$8:$H$163,$L47,COLUMNS($O$8:T47)),"")</f>
        <v/>
      </c>
      <c r="V47" s="116" t="str">
        <f>IFERROR(INDEX($B$8:$H$163,$L47,COLUMNS($O$8:U47)),"")</f>
        <v/>
      </c>
    </row>
    <row r="48" spans="2:22">
      <c r="B48" s="166" t="s">
        <v>229</v>
      </c>
      <c r="C48" s="113"/>
      <c r="D48" s="113"/>
      <c r="E48" s="113"/>
      <c r="F48" s="113"/>
      <c r="G48" s="113"/>
      <c r="I48" s="153" t="s">
        <v>348</v>
      </c>
      <c r="J48" s="153">
        <f>ROWS(I$8:$J48)</f>
        <v>41</v>
      </c>
      <c r="K48" s="153" t="str">
        <f t="shared" si="0"/>
        <v/>
      </c>
      <c r="L48" s="153" t="str">
        <f>IFERROR(SMALL($K$8:$K$163,ROWS(K$8:K48)),"")</f>
        <v/>
      </c>
      <c r="P48" s="767" t="s">
        <v>355</v>
      </c>
      <c r="Q48" s="767"/>
      <c r="R48" s="767"/>
      <c r="S48" s="767"/>
      <c r="T48" s="767"/>
      <c r="U48" s="767"/>
      <c r="V48" s="767"/>
    </row>
    <row r="49" spans="2:22">
      <c r="B49" s="225" t="s">
        <v>230</v>
      </c>
      <c r="C49" s="113">
        <v>0.7344161545215101</v>
      </c>
      <c r="D49" s="113">
        <v>0.74050086355785838</v>
      </c>
      <c r="E49" s="113">
        <v>0.75095622609434765</v>
      </c>
      <c r="F49" s="113">
        <v>0.73888888888888893</v>
      </c>
      <c r="G49" s="113">
        <v>0.78134360290971328</v>
      </c>
      <c r="H49" s="113">
        <v>0.76396472070558585</v>
      </c>
      <c r="I49" s="153" t="s">
        <v>348</v>
      </c>
      <c r="J49" s="153">
        <f>ROWS(I$8:$J49)</f>
        <v>42</v>
      </c>
      <c r="K49" s="153" t="str">
        <f t="shared" si="0"/>
        <v/>
      </c>
      <c r="L49" s="153" t="str">
        <f>IFERROR(SMALL($K$8:$K$163,ROWS(K$8:K49)),"")</f>
        <v/>
      </c>
      <c r="P49" s="767"/>
      <c r="Q49" s="767"/>
      <c r="R49" s="767"/>
      <c r="S49" s="767"/>
      <c r="T49" s="767"/>
      <c r="U49" s="767"/>
      <c r="V49" s="767"/>
    </row>
    <row r="50" spans="2:22">
      <c r="B50" s="225" t="s">
        <v>231</v>
      </c>
      <c r="C50" s="113">
        <v>0.7673485760128359</v>
      </c>
      <c r="D50" s="113">
        <v>0.78241091736163759</v>
      </c>
      <c r="E50" s="113">
        <v>0.76395022079486152</v>
      </c>
      <c r="F50" s="113">
        <v>0.78326095538886698</v>
      </c>
      <c r="G50" s="113">
        <v>0.786979969183359</v>
      </c>
      <c r="H50" s="113">
        <v>0.76998123827392118</v>
      </c>
      <c r="I50" s="153" t="s">
        <v>348</v>
      </c>
      <c r="J50" s="153">
        <f>ROWS(I$8:$J50)</f>
        <v>43</v>
      </c>
      <c r="K50" s="153" t="str">
        <f t="shared" si="0"/>
        <v/>
      </c>
      <c r="L50" s="153" t="str">
        <f>IFERROR(SMALL($K$8:$K$163,ROWS(K$8:K50)),"")</f>
        <v/>
      </c>
      <c r="P50" s="767"/>
      <c r="Q50" s="767"/>
      <c r="R50" s="767"/>
      <c r="S50" s="767"/>
      <c r="T50" s="767"/>
      <c r="U50" s="767"/>
      <c r="V50" s="767"/>
    </row>
    <row r="51" spans="2:22">
      <c r="B51" s="225" t="s">
        <v>232</v>
      </c>
      <c r="C51" s="113">
        <v>0.78144078144078144</v>
      </c>
      <c r="D51" s="113">
        <v>0.78620411456232353</v>
      </c>
      <c r="E51" s="113">
        <v>0.79710144927536231</v>
      </c>
      <c r="F51" s="113">
        <v>0.79202707784881532</v>
      </c>
      <c r="G51" s="113">
        <v>0.80504680504680504</v>
      </c>
      <c r="H51" s="113">
        <v>0.794646591384358</v>
      </c>
      <c r="I51" s="153" t="s">
        <v>348</v>
      </c>
      <c r="J51" s="153">
        <f>ROWS(I$8:$J51)</f>
        <v>44</v>
      </c>
      <c r="K51" s="153" t="str">
        <f t="shared" si="0"/>
        <v/>
      </c>
      <c r="L51" s="153" t="str">
        <f>IFERROR(SMALL($K$8:$K$163,ROWS(K$8:K51)),"")</f>
        <v/>
      </c>
      <c r="P51" s="275"/>
      <c r="Q51" s="275"/>
      <c r="R51" s="275"/>
      <c r="S51" s="275"/>
      <c r="T51" s="275"/>
      <c r="U51" s="275"/>
      <c r="V51" s="275"/>
    </row>
    <row r="52" spans="2:22">
      <c r="B52" s="225" t="s">
        <v>233</v>
      </c>
      <c r="C52" s="113">
        <v>0.7997387897257292</v>
      </c>
      <c r="D52" s="113">
        <v>0.80689945309213296</v>
      </c>
      <c r="E52" s="113">
        <v>0.80823576907549455</v>
      </c>
      <c r="F52" s="113">
        <v>0.80089576547231267</v>
      </c>
      <c r="G52" s="113">
        <v>0.81142628845385534</v>
      </c>
      <c r="H52" s="113">
        <v>0.81324070290151207</v>
      </c>
      <c r="I52" s="153" t="s">
        <v>348</v>
      </c>
      <c r="J52" s="153">
        <f>ROWS(I$8:$J52)</f>
        <v>45</v>
      </c>
      <c r="K52" s="153" t="str">
        <f t="shared" si="0"/>
        <v/>
      </c>
      <c r="L52" s="153" t="str">
        <f>IFERROR(SMALL($K$8:$K$163,ROWS(K$8:K52)),"")</f>
        <v/>
      </c>
      <c r="P52" s="233" t="s">
        <v>82</v>
      </c>
      <c r="Q52" s="275"/>
      <c r="R52" s="275"/>
      <c r="S52" s="275"/>
      <c r="T52" s="275"/>
      <c r="U52" s="275"/>
      <c r="V52" s="275"/>
    </row>
    <row r="53" spans="2:22">
      <c r="B53" s="225" t="s">
        <v>234</v>
      </c>
      <c r="C53" s="113">
        <v>0.77746999076638967</v>
      </c>
      <c r="D53" s="113">
        <v>0.78927911275415896</v>
      </c>
      <c r="E53" s="113">
        <v>0.80692410119840208</v>
      </c>
      <c r="F53" s="113">
        <v>0.80802047781569963</v>
      </c>
      <c r="G53" s="113">
        <v>0.82566585956416461</v>
      </c>
      <c r="H53" s="113">
        <v>0.80155642023346307</v>
      </c>
      <c r="I53" s="153" t="s">
        <v>348</v>
      </c>
      <c r="J53" s="153">
        <f>ROWS(I$8:$J53)</f>
        <v>46</v>
      </c>
      <c r="K53" s="153" t="str">
        <f t="shared" si="0"/>
        <v/>
      </c>
      <c r="L53" s="153" t="str">
        <f>IFERROR(SMALL($K$8:$K$163,ROWS(K$8:K53)),"")</f>
        <v/>
      </c>
      <c r="P53" s="194" t="s">
        <v>83</v>
      </c>
      <c r="Q53" s="275"/>
      <c r="R53" s="275"/>
      <c r="S53" s="275"/>
      <c r="T53" s="275"/>
      <c r="U53" s="275"/>
      <c r="V53" s="275"/>
    </row>
    <row r="54" spans="2:22">
      <c r="B54" s="226" t="s">
        <v>238</v>
      </c>
      <c r="C54" s="113"/>
      <c r="D54" s="113"/>
      <c r="E54" s="113"/>
      <c r="F54" s="113"/>
      <c r="G54" s="113"/>
      <c r="I54" s="153" t="s">
        <v>348</v>
      </c>
      <c r="J54" s="153">
        <f>ROWS(I$8:$J54)</f>
        <v>47</v>
      </c>
      <c r="K54" s="153" t="str">
        <f t="shared" si="0"/>
        <v/>
      </c>
      <c r="L54" s="153" t="str">
        <f>IFERROR(SMALL($K$8:$K$163,ROWS(K$8:K54)),"")</f>
        <v/>
      </c>
      <c r="P54" s="194" t="s">
        <v>84</v>
      </c>
      <c r="Q54" s="275"/>
      <c r="R54" s="275"/>
      <c r="S54" s="275"/>
      <c r="T54" s="275"/>
      <c r="U54" s="275"/>
      <c r="V54" s="275"/>
    </row>
    <row r="55" spans="2:22">
      <c r="B55" s="225" t="s">
        <v>239</v>
      </c>
      <c r="C55" s="113">
        <v>0.78883816816374619</v>
      </c>
      <c r="D55" s="113">
        <v>0.80780905077262688</v>
      </c>
      <c r="E55" s="113">
        <v>0.80208762532619149</v>
      </c>
      <c r="F55" s="113">
        <v>0.79295154185022021</v>
      </c>
      <c r="G55" s="113">
        <v>0.8051646597997969</v>
      </c>
      <c r="H55" s="163">
        <v>0.79888514009094913</v>
      </c>
      <c r="I55" s="153" t="s">
        <v>348</v>
      </c>
      <c r="J55" s="153">
        <f>ROWS(I$8:$J55)</f>
        <v>48</v>
      </c>
      <c r="K55" s="153" t="str">
        <f t="shared" si="0"/>
        <v/>
      </c>
      <c r="L55" s="153" t="str">
        <f>IFERROR(SMALL($K$8:$K$163,ROWS(K$8:K55)),"")</f>
        <v/>
      </c>
      <c r="P55" s="194" t="s">
        <v>85</v>
      </c>
      <c r="Q55" s="275"/>
      <c r="R55" s="275"/>
      <c r="S55" s="275"/>
      <c r="T55" s="275"/>
      <c r="U55" s="275"/>
      <c r="V55" s="275"/>
    </row>
    <row r="56" spans="2:22">
      <c r="B56" s="225" t="s">
        <v>240</v>
      </c>
      <c r="C56" s="113">
        <v>0.75703674745895233</v>
      </c>
      <c r="D56" s="113">
        <v>0.74602851323828923</v>
      </c>
      <c r="E56" s="113">
        <v>0.7682106096595408</v>
      </c>
      <c r="F56" s="113">
        <v>0.77704236006051441</v>
      </c>
      <c r="G56" s="113">
        <v>0.80322924059616752</v>
      </c>
      <c r="H56" s="163">
        <v>0.77716027249910358</v>
      </c>
      <c r="I56" s="153" t="s">
        <v>348</v>
      </c>
      <c r="J56" s="153">
        <f>ROWS(I$8:$J56)</f>
        <v>49</v>
      </c>
      <c r="K56" s="153" t="str">
        <f t="shared" si="0"/>
        <v/>
      </c>
      <c r="L56" s="153" t="str">
        <f>IFERROR(SMALL($K$8:$K$163,ROWS(K$8:K56)),"")</f>
        <v/>
      </c>
      <c r="P56" s="275"/>
      <c r="Q56" s="275"/>
      <c r="R56" s="275"/>
      <c r="S56" s="275"/>
      <c r="T56" s="275"/>
      <c r="U56" s="275"/>
      <c r="V56" s="275"/>
    </row>
    <row r="57" spans="2:22" hidden="1">
      <c r="B57" s="226" t="s">
        <v>242</v>
      </c>
      <c r="C57" s="113"/>
      <c r="D57" s="113"/>
      <c r="E57" s="113"/>
      <c r="F57" s="113"/>
      <c r="G57" s="113"/>
      <c r="I57" s="153" t="s">
        <v>348</v>
      </c>
      <c r="J57" s="153">
        <f>ROWS(I$8:$J57)</f>
        <v>50</v>
      </c>
      <c r="K57" s="153" t="str">
        <f t="shared" si="0"/>
        <v/>
      </c>
      <c r="L57" s="153" t="str">
        <f>IFERROR(SMALL($K$8:$K$163,ROWS(K$8:K57)),"")</f>
        <v/>
      </c>
      <c r="P57" s="153" t="str">
        <f>IFERROR(INDEX($B$8:$H$163,$L50,COLUMNS($O$8:O57)),"")</f>
        <v/>
      </c>
      <c r="Q57" s="163" t="str">
        <f>IFERROR(INDEX($B$8:$H$163,$L50,COLUMNS($O$8:P57)),"")</f>
        <v/>
      </c>
      <c r="R57" s="163" t="str">
        <f>IFERROR(INDEX($B$8:$H$163,$L50,COLUMNS($O$8:Q57)),"")</f>
        <v/>
      </c>
      <c r="S57" s="163" t="str">
        <f>IFERROR(INDEX($B$8:$H$163,$L50,COLUMNS($O$8:R57)),"")</f>
        <v/>
      </c>
      <c r="T57" s="163" t="str">
        <f>IFERROR(INDEX($B$8:$H$163,$L50,COLUMNS($O$8:S57)),"")</f>
        <v/>
      </c>
      <c r="U57" s="163" t="str">
        <f>IFERROR(INDEX($B$8:$H$163,$L50,COLUMNS($O$8:T57)),"")</f>
        <v/>
      </c>
      <c r="V57" s="163" t="str">
        <f>IFERROR(INDEX($B$8:$H$163,$L50,COLUMNS($O$8:U57)),"")</f>
        <v/>
      </c>
    </row>
    <row r="58" spans="2:22" hidden="1">
      <c r="B58" s="225" t="s">
        <v>243</v>
      </c>
      <c r="C58" s="113">
        <v>0.75757575757575757</v>
      </c>
      <c r="D58" s="113">
        <v>0.6607142857142857</v>
      </c>
      <c r="E58" s="113">
        <v>0.67647058823529416</v>
      </c>
      <c r="F58" s="113">
        <v>0.70833333333333337</v>
      </c>
      <c r="G58" s="113">
        <v>0.66666666666666663</v>
      </c>
      <c r="H58" s="163">
        <v>0.88059701492537312</v>
      </c>
      <c r="I58" s="153" t="s">
        <v>348</v>
      </c>
      <c r="J58" s="153">
        <f>ROWS(I$8:$J58)</f>
        <v>51</v>
      </c>
      <c r="K58" s="153" t="str">
        <f t="shared" si="0"/>
        <v/>
      </c>
      <c r="L58" s="153" t="str">
        <f>IFERROR(SMALL($K$8:$K$163,ROWS(K$8:K58)),"")</f>
        <v/>
      </c>
      <c r="P58" s="153" t="str">
        <f>IFERROR(INDEX($B$8:$H$163,$L51,COLUMNS($O$8:O58)),"")</f>
        <v/>
      </c>
      <c r="Q58" s="163" t="str">
        <f>IFERROR(INDEX($B$8:$H$163,$L51,COLUMNS($O$8:P58)),"")</f>
        <v/>
      </c>
      <c r="R58" s="163" t="str">
        <f>IFERROR(INDEX($B$8:$H$163,$L51,COLUMNS($O$8:Q58)),"")</f>
        <v/>
      </c>
      <c r="S58" s="163" t="str">
        <f>IFERROR(INDEX($B$8:$H$163,$L51,COLUMNS($O$8:R58)),"")</f>
        <v/>
      </c>
      <c r="T58" s="163" t="str">
        <f>IFERROR(INDEX($B$8:$H$163,$L51,COLUMNS($O$8:S58)),"")</f>
        <v/>
      </c>
      <c r="U58" s="163" t="str">
        <f>IFERROR(INDEX($B$8:$H$163,$L51,COLUMNS($O$8:T58)),"")</f>
        <v/>
      </c>
      <c r="V58" s="163" t="str">
        <f>IFERROR(INDEX($B$8:$H$163,$L51,COLUMNS($O$8:U58)),"")</f>
        <v/>
      </c>
    </row>
    <row r="59" spans="2:22" hidden="1">
      <c r="B59" s="225" t="s">
        <v>244</v>
      </c>
      <c r="C59" s="113">
        <v>0.81296907835484844</v>
      </c>
      <c r="D59" s="113">
        <v>0.81386190601207664</v>
      </c>
      <c r="E59" s="113">
        <v>0.79458830375327316</v>
      </c>
      <c r="F59" s="113">
        <v>0.82049830124575307</v>
      </c>
      <c r="G59" s="113">
        <v>0.81510498276402377</v>
      </c>
      <c r="H59" s="163">
        <v>0.80080262677854797</v>
      </c>
      <c r="I59" s="153" t="s">
        <v>348</v>
      </c>
      <c r="J59" s="153">
        <f>ROWS(I$8:$J59)</f>
        <v>52</v>
      </c>
      <c r="K59" s="153" t="str">
        <f t="shared" si="0"/>
        <v/>
      </c>
      <c r="L59" s="153" t="str">
        <f>IFERROR(SMALL($K$8:$K$163,ROWS(K$8:K59)),"")</f>
        <v/>
      </c>
      <c r="P59" s="153" t="str">
        <f>IFERROR(INDEX($B$8:$H$163,$L52,COLUMNS($O$8:O59)),"")</f>
        <v/>
      </c>
      <c r="Q59" s="163" t="str">
        <f>IFERROR(INDEX($B$8:$H$163,$L52,COLUMNS($O$8:P59)),"")</f>
        <v/>
      </c>
      <c r="R59" s="163" t="str">
        <f>IFERROR(INDEX($B$8:$H$163,$L52,COLUMNS($O$8:Q59)),"")</f>
        <v/>
      </c>
      <c r="S59" s="163" t="str">
        <f>IFERROR(INDEX($B$8:$H$163,$L52,COLUMNS($O$8:R59)),"")</f>
        <v/>
      </c>
      <c r="T59" s="163" t="str">
        <f>IFERROR(INDEX($B$8:$H$163,$L52,COLUMNS($O$8:S59)),"")</f>
        <v/>
      </c>
      <c r="U59" s="163" t="str">
        <f>IFERROR(INDEX($B$8:$H$163,$L52,COLUMNS($O$8:T59)),"")</f>
        <v/>
      </c>
      <c r="V59" s="163" t="str">
        <f>IFERROR(INDEX($B$8:$H$163,$L52,COLUMNS($O$8:U59)),"")</f>
        <v/>
      </c>
    </row>
    <row r="60" spans="2:22" hidden="1">
      <c r="B60" s="225" t="s">
        <v>287</v>
      </c>
      <c r="C60" s="113">
        <v>0.75976272862086014</v>
      </c>
      <c r="D60" s="113">
        <v>0.78954869358669832</v>
      </c>
      <c r="E60" s="113">
        <v>0.78942486085343233</v>
      </c>
      <c r="F60" s="113">
        <v>0.79045092838196285</v>
      </c>
      <c r="G60" s="113">
        <v>0.79862475442043224</v>
      </c>
      <c r="H60" s="163">
        <v>0.77916251246261214</v>
      </c>
      <c r="I60" s="153" t="s">
        <v>348</v>
      </c>
      <c r="J60" s="153">
        <f>ROWS(I$8:$J60)</f>
        <v>53</v>
      </c>
      <c r="K60" s="153" t="str">
        <f t="shared" si="0"/>
        <v/>
      </c>
      <c r="L60" s="153" t="str">
        <f>IFERROR(SMALL($K$8:$K$163,ROWS(K$8:K60)),"")</f>
        <v/>
      </c>
      <c r="P60" s="153" t="str">
        <f>IFERROR(INDEX($B$8:$H$163,$L53,COLUMNS($O$8:O60)),"")</f>
        <v/>
      </c>
      <c r="Q60" s="163" t="str">
        <f>IFERROR(INDEX($B$8:$H$163,$L53,COLUMNS($O$8:P60)),"")</f>
        <v/>
      </c>
      <c r="R60" s="163" t="str">
        <f>IFERROR(INDEX($B$8:$H$163,$L53,COLUMNS($O$8:Q60)),"")</f>
        <v/>
      </c>
      <c r="S60" s="163" t="str">
        <f>IFERROR(INDEX($B$8:$H$163,$L53,COLUMNS($O$8:R60)),"")</f>
        <v/>
      </c>
      <c r="T60" s="163" t="str">
        <f>IFERROR(INDEX($B$8:$H$163,$L53,COLUMNS($O$8:S60)),"")</f>
        <v/>
      </c>
      <c r="U60" s="163" t="str">
        <f>IFERROR(INDEX($B$8:$H$163,$L53,COLUMNS($O$8:T60)),"")</f>
        <v/>
      </c>
      <c r="V60" s="163" t="str">
        <f>IFERROR(INDEX($B$8:$H$163,$L53,COLUMNS($O$8:U60)),"")</f>
        <v/>
      </c>
    </row>
    <row r="61" spans="2:22" hidden="1">
      <c r="B61" s="225" t="s">
        <v>288</v>
      </c>
      <c r="C61" s="113">
        <v>0.75563463819691579</v>
      </c>
      <c r="D61" s="113">
        <v>0.75045207956600357</v>
      </c>
      <c r="E61" s="113">
        <v>0.79149679673849738</v>
      </c>
      <c r="F61" s="113">
        <v>0.78643497757847536</v>
      </c>
      <c r="G61" s="113">
        <v>0.80263881253435954</v>
      </c>
      <c r="H61" s="163">
        <v>0.78845020624631701</v>
      </c>
      <c r="I61" s="153" t="s">
        <v>348</v>
      </c>
      <c r="J61" s="153">
        <f>ROWS(I$8:$J61)</f>
        <v>54</v>
      </c>
      <c r="K61" s="153" t="str">
        <f t="shared" si="0"/>
        <v/>
      </c>
      <c r="L61" s="153" t="str">
        <f>IFERROR(SMALL($K$8:$K$163,ROWS(K$8:K61)),"")</f>
        <v/>
      </c>
      <c r="P61" s="153" t="str">
        <f>IFERROR(INDEX($B$8:$H$163,$L54,COLUMNS($O$8:O61)),"")</f>
        <v/>
      </c>
      <c r="Q61" s="163" t="str">
        <f>IFERROR(INDEX($B$8:$H$163,$L54,COLUMNS($O$8:P61)),"")</f>
        <v/>
      </c>
      <c r="R61" s="163" t="str">
        <f>IFERROR(INDEX($B$8:$H$163,$L54,COLUMNS($O$8:Q61)),"")</f>
        <v/>
      </c>
      <c r="S61" s="163" t="str">
        <f>IFERROR(INDEX($B$8:$H$163,$L54,COLUMNS($O$8:R61)),"")</f>
        <v/>
      </c>
      <c r="T61" s="163" t="str">
        <f>IFERROR(INDEX($B$8:$H$163,$L54,COLUMNS($O$8:S61)),"")</f>
        <v/>
      </c>
      <c r="U61" s="163" t="str">
        <f>IFERROR(INDEX($B$8:$H$163,$L54,COLUMNS($O$8:T61)),"")</f>
        <v/>
      </c>
      <c r="V61" s="163" t="str">
        <f>IFERROR(INDEX($B$8:$H$163,$L54,COLUMNS($O$8:U61)),"")</f>
        <v/>
      </c>
    </row>
    <row r="62" spans="2:22" hidden="1">
      <c r="B62" s="225" t="s">
        <v>289</v>
      </c>
      <c r="C62" s="113">
        <v>0.76251551510136528</v>
      </c>
      <c r="D62" s="113">
        <v>0.76843987483236476</v>
      </c>
      <c r="E62" s="113">
        <v>0.78443722064201549</v>
      </c>
      <c r="F62" s="113">
        <v>0.76177685950413221</v>
      </c>
      <c r="G62" s="113">
        <v>0.80307521304186735</v>
      </c>
      <c r="H62" s="163">
        <v>0.78597972972972974</v>
      </c>
      <c r="I62" s="153" t="s">
        <v>348</v>
      </c>
      <c r="J62" s="153">
        <f>ROWS(I$8:$J62)</f>
        <v>55</v>
      </c>
      <c r="K62" s="153" t="str">
        <f t="shared" si="0"/>
        <v/>
      </c>
      <c r="L62" s="153" t="str">
        <f>IFERROR(SMALL($K$8:$K$163,ROWS(K$8:K62)),"")</f>
        <v/>
      </c>
      <c r="P62" s="153" t="str">
        <f>IFERROR(INDEX($B$8:$H$163,$L55,COLUMNS($O$8:O62)),"")</f>
        <v/>
      </c>
      <c r="Q62" s="163" t="str">
        <f>IFERROR(INDEX($B$8:$H$163,$L55,COLUMNS($O$8:P62)),"")</f>
        <v/>
      </c>
      <c r="R62" s="163" t="str">
        <f>IFERROR(INDEX($B$8:$H$163,$L55,COLUMNS($O$8:Q62)),"")</f>
        <v/>
      </c>
      <c r="S62" s="163" t="str">
        <f>IFERROR(INDEX($B$8:$H$163,$L55,COLUMNS($O$8:R62)),"")</f>
        <v/>
      </c>
      <c r="T62" s="163" t="str">
        <f>IFERROR(INDEX($B$8:$H$163,$L55,COLUMNS($O$8:S62)),"")</f>
        <v/>
      </c>
      <c r="U62" s="163" t="str">
        <f>IFERROR(INDEX($B$8:$H$163,$L55,COLUMNS($O$8:T62)),"")</f>
        <v/>
      </c>
      <c r="V62" s="163" t="str">
        <f>IFERROR(INDEX($B$8:$H$163,$L55,COLUMNS($O$8:U62)),"")</f>
        <v/>
      </c>
    </row>
    <row r="63" spans="2:22" hidden="1">
      <c r="B63" s="226" t="s">
        <v>249</v>
      </c>
      <c r="C63" s="113"/>
      <c r="D63" s="113"/>
      <c r="E63" s="113"/>
      <c r="F63" s="113"/>
      <c r="G63" s="113"/>
      <c r="I63" s="153" t="s">
        <v>348</v>
      </c>
      <c r="J63" s="153">
        <f>ROWS(I$8:$J63)</f>
        <v>56</v>
      </c>
      <c r="K63" s="153" t="str">
        <f t="shared" si="0"/>
        <v/>
      </c>
      <c r="L63" s="153" t="str">
        <f>IFERROR(SMALL($K$8:$K$163,ROWS(K$8:K63)),"")</f>
        <v/>
      </c>
      <c r="P63" s="153" t="str">
        <f>IFERROR(INDEX($B$8:$H$163,$L56,COLUMNS($O$8:O63)),"")</f>
        <v/>
      </c>
      <c r="Q63" s="163" t="str">
        <f>IFERROR(INDEX($B$8:$H$163,$L56,COLUMNS($O$8:P63)),"")</f>
        <v/>
      </c>
      <c r="R63" s="163" t="str">
        <f>IFERROR(INDEX($B$8:$H$163,$L56,COLUMNS($O$8:Q63)),"")</f>
        <v/>
      </c>
      <c r="S63" s="163" t="str">
        <f>IFERROR(INDEX($B$8:$H$163,$L56,COLUMNS($O$8:R63)),"")</f>
        <v/>
      </c>
      <c r="T63" s="163" t="str">
        <f>IFERROR(INDEX($B$8:$H$163,$L56,COLUMNS($O$8:S63)),"")</f>
        <v/>
      </c>
      <c r="U63" s="163" t="str">
        <f>IFERROR(INDEX($B$8:$H$163,$L56,COLUMNS($O$8:T63)),"")</f>
        <v/>
      </c>
      <c r="V63" s="163" t="str">
        <f>IFERROR(INDEX($B$8:$H$163,$L56,COLUMNS($O$8:U63)),"")</f>
        <v/>
      </c>
    </row>
    <row r="64" spans="2:22" hidden="1">
      <c r="B64" s="225" t="s">
        <v>319</v>
      </c>
      <c r="C64" s="113">
        <v>0.66666666666666663</v>
      </c>
      <c r="D64" s="113"/>
      <c r="E64" s="113">
        <v>0.78640776699029125</v>
      </c>
      <c r="F64" s="113">
        <v>0.65346534653465349</v>
      </c>
      <c r="G64" s="113">
        <v>0.71544715447154472</v>
      </c>
      <c r="H64" s="163">
        <v>0.77464788732394363</v>
      </c>
      <c r="I64" s="153" t="s">
        <v>348</v>
      </c>
      <c r="J64" s="153">
        <f>ROWS(I$8:$J64)</f>
        <v>57</v>
      </c>
      <c r="K64" s="153" t="str">
        <f t="shared" si="0"/>
        <v/>
      </c>
      <c r="L64" s="153" t="str">
        <f>IFERROR(SMALL($K$8:$K$163,ROWS(K$8:K64)),"")</f>
        <v/>
      </c>
      <c r="P64" s="153" t="str">
        <f>IFERROR(INDEX($B$8:$H$163,$L57,COLUMNS($O$8:O64)),"")</f>
        <v/>
      </c>
      <c r="Q64" s="163" t="str">
        <f>IFERROR(INDEX($B$8:$H$163,$L57,COLUMNS($O$8:P64)),"")</f>
        <v/>
      </c>
      <c r="R64" s="163" t="str">
        <f>IFERROR(INDEX($B$8:$H$163,$L57,COLUMNS($O$8:Q64)),"")</f>
        <v/>
      </c>
      <c r="S64" s="163" t="str">
        <f>IFERROR(INDEX($B$8:$H$163,$L57,COLUMNS($O$8:R64)),"")</f>
        <v/>
      </c>
      <c r="T64" s="163" t="str">
        <f>IFERROR(INDEX($B$8:$H$163,$L57,COLUMNS($O$8:S64)),"")</f>
        <v/>
      </c>
      <c r="U64" s="163" t="str">
        <f>IFERROR(INDEX($B$8:$H$163,$L57,COLUMNS($O$8:T64)),"")</f>
        <v/>
      </c>
      <c r="V64" s="163" t="str">
        <f>IFERROR(INDEX($B$8:$H$163,$L57,COLUMNS($O$8:U64)),"")</f>
        <v/>
      </c>
    </row>
    <row r="65" spans="2:22" hidden="1">
      <c r="B65" s="225" t="s">
        <v>320</v>
      </c>
      <c r="C65" s="113">
        <v>0.58267716535433067</v>
      </c>
      <c r="D65" s="113"/>
      <c r="E65" s="113">
        <v>0.65384615384615385</v>
      </c>
      <c r="F65" s="113">
        <v>0.66883116883116878</v>
      </c>
      <c r="G65" s="113">
        <v>0.70056497175141241</v>
      </c>
      <c r="H65" s="163">
        <v>0.68918918918918914</v>
      </c>
      <c r="I65" s="153" t="s">
        <v>348</v>
      </c>
      <c r="J65" s="153">
        <f>ROWS(I$8:$J65)</f>
        <v>58</v>
      </c>
      <c r="K65" s="153" t="str">
        <f t="shared" si="0"/>
        <v/>
      </c>
      <c r="L65" s="153" t="str">
        <f>IFERROR(SMALL($K$8:$K$163,ROWS(K$8:K65)),"")</f>
        <v/>
      </c>
      <c r="P65" s="153" t="str">
        <f>IFERROR(INDEX($B$8:$H$163,$L58,COLUMNS($O$8:O65)),"")</f>
        <v/>
      </c>
      <c r="Q65" s="163" t="str">
        <f>IFERROR(INDEX($B$8:$H$163,$L58,COLUMNS($O$8:P65)),"")</f>
        <v/>
      </c>
      <c r="R65" s="163" t="str">
        <f>IFERROR(INDEX($B$8:$H$163,$L58,COLUMNS($O$8:Q65)),"")</f>
        <v/>
      </c>
      <c r="S65" s="163" t="str">
        <f>IFERROR(INDEX($B$8:$H$163,$L58,COLUMNS($O$8:R65)),"")</f>
        <v/>
      </c>
      <c r="T65" s="163" t="str">
        <f>IFERROR(INDEX($B$8:$H$163,$L58,COLUMNS($O$8:S65)),"")</f>
        <v/>
      </c>
      <c r="U65" s="163" t="str">
        <f>IFERROR(INDEX($B$8:$H$163,$L58,COLUMNS($O$8:T65)),"")</f>
        <v/>
      </c>
      <c r="V65" s="163" t="str">
        <f>IFERROR(INDEX($B$8:$H$163,$L58,COLUMNS($O$8:U65)),"")</f>
        <v/>
      </c>
    </row>
    <row r="66" spans="2:22" hidden="1">
      <c r="B66" s="225" t="s">
        <v>321</v>
      </c>
      <c r="C66" s="113">
        <v>0.55555555555555558</v>
      </c>
      <c r="D66" s="113"/>
      <c r="E66" s="113">
        <v>0.65116279069767447</v>
      </c>
      <c r="F66" s="113">
        <v>0.70370370370370372</v>
      </c>
      <c r="G66" s="113">
        <v>0.66666666666666663</v>
      </c>
      <c r="H66" s="163">
        <v>0.61363636363636365</v>
      </c>
      <c r="I66" s="153" t="s">
        <v>348</v>
      </c>
      <c r="J66" s="153">
        <f>ROWS(I$8:$J66)</f>
        <v>59</v>
      </c>
      <c r="K66" s="153" t="str">
        <f t="shared" si="0"/>
        <v/>
      </c>
      <c r="L66" s="153" t="str">
        <f>IFERROR(SMALL($K$8:$K$163,ROWS(K$8:K66)),"")</f>
        <v/>
      </c>
      <c r="P66" s="153" t="str">
        <f>IFERROR(INDEX($B$8:$H$163,$L59,COLUMNS($O$8:O66)),"")</f>
        <v/>
      </c>
      <c r="Q66" s="163" t="str">
        <f>IFERROR(INDEX($B$8:$H$163,$L59,COLUMNS($O$8:P66)),"")</f>
        <v/>
      </c>
      <c r="R66" s="163" t="str">
        <f>IFERROR(INDEX($B$8:$H$163,$L59,COLUMNS($O$8:Q66)),"")</f>
        <v/>
      </c>
      <c r="S66" s="163" t="str">
        <f>IFERROR(INDEX($B$8:$H$163,$L59,COLUMNS($O$8:R66)),"")</f>
        <v/>
      </c>
      <c r="T66" s="163" t="str">
        <f>IFERROR(INDEX($B$8:$H$163,$L59,COLUMNS($O$8:S66)),"")</f>
        <v/>
      </c>
      <c r="U66" s="163" t="str">
        <f>IFERROR(INDEX($B$8:$H$163,$L59,COLUMNS($O$8:T66)),"")</f>
        <v/>
      </c>
      <c r="V66" s="163" t="str">
        <f>IFERROR(INDEX($B$8:$H$163,$L59,COLUMNS($O$8:U66)),"")</f>
        <v/>
      </c>
    </row>
    <row r="67" spans="2:22" hidden="1">
      <c r="B67" s="225" t="s">
        <v>322</v>
      </c>
      <c r="C67" s="113">
        <v>0.74611398963730569</v>
      </c>
      <c r="D67" s="113"/>
      <c r="E67" s="113">
        <v>0.65</v>
      </c>
      <c r="F67" s="113">
        <v>0.75</v>
      </c>
      <c r="G67" s="113">
        <v>0.88461538461538458</v>
      </c>
      <c r="H67" s="163">
        <v>0.69841269841269837</v>
      </c>
      <c r="I67" s="153" t="s">
        <v>348</v>
      </c>
      <c r="J67" s="153">
        <f>ROWS(I$8:$J67)</f>
        <v>60</v>
      </c>
      <c r="K67" s="153" t="str">
        <f t="shared" si="0"/>
        <v/>
      </c>
      <c r="L67" s="153" t="str">
        <f>IFERROR(SMALL($K$8:$K$163,ROWS(K$8:K67)),"")</f>
        <v/>
      </c>
      <c r="P67" s="153" t="str">
        <f>IFERROR(INDEX($B$8:$H$163,$L60,COLUMNS($O$8:O67)),"")</f>
        <v/>
      </c>
      <c r="Q67" s="163" t="str">
        <f>IFERROR(INDEX($B$8:$H$163,$L60,COLUMNS($O$8:P67)),"")</f>
        <v/>
      </c>
      <c r="R67" s="163" t="str">
        <f>IFERROR(INDEX($B$8:$H$163,$L60,COLUMNS($O$8:Q67)),"")</f>
        <v/>
      </c>
      <c r="S67" s="163" t="str">
        <f>IFERROR(INDEX($B$8:$H$163,$L60,COLUMNS($O$8:R67)),"")</f>
        <v/>
      </c>
      <c r="T67" s="163" t="str">
        <f>IFERROR(INDEX($B$8:$H$163,$L60,COLUMNS($O$8:S67)),"")</f>
        <v/>
      </c>
      <c r="U67" s="163" t="str">
        <f>IFERROR(INDEX($B$8:$H$163,$L60,COLUMNS($O$8:T67)),"")</f>
        <v/>
      </c>
      <c r="V67" s="163" t="str">
        <f>IFERROR(INDEX($B$8:$H$163,$L60,COLUMNS($O$8:U67)),"")</f>
        <v/>
      </c>
    </row>
    <row r="68" spans="2:22" hidden="1">
      <c r="B68" s="225" t="s">
        <v>323</v>
      </c>
      <c r="C68" s="113">
        <v>0.73809523809523814</v>
      </c>
      <c r="D68" s="113"/>
      <c r="E68" s="113">
        <v>0.76190476190476186</v>
      </c>
      <c r="F68" s="113">
        <v>0.72832369942196529</v>
      </c>
      <c r="G68" s="113">
        <v>0.81196581196581197</v>
      </c>
      <c r="H68" s="163">
        <v>0.7289972899728997</v>
      </c>
      <c r="I68" s="153" t="s">
        <v>348</v>
      </c>
      <c r="J68" s="153">
        <f>ROWS(I$8:$J68)</f>
        <v>61</v>
      </c>
      <c r="K68" s="153" t="str">
        <f t="shared" si="0"/>
        <v/>
      </c>
      <c r="L68" s="153" t="str">
        <f>IFERROR(SMALL($K$8:$K$163,ROWS(K$8:K68)),"")</f>
        <v/>
      </c>
      <c r="P68" s="153" t="str">
        <f>IFERROR(INDEX($B$8:$H$163,$L61,COLUMNS($O$8:O68)),"")</f>
        <v/>
      </c>
      <c r="Q68" s="163" t="str">
        <f>IFERROR(INDEX($B$8:$H$163,$L61,COLUMNS($O$8:P68)),"")</f>
        <v/>
      </c>
      <c r="R68" s="163" t="str">
        <f>IFERROR(INDEX($B$8:$H$163,$L61,COLUMNS($O$8:Q68)),"")</f>
        <v/>
      </c>
      <c r="S68" s="163" t="str">
        <f>IFERROR(INDEX($B$8:$H$163,$L61,COLUMNS($O$8:R68)),"")</f>
        <v/>
      </c>
      <c r="T68" s="163" t="str">
        <f>IFERROR(INDEX($B$8:$H$163,$L61,COLUMNS($O$8:S68)),"")</f>
        <v/>
      </c>
      <c r="U68" s="163" t="str">
        <f>IFERROR(INDEX($B$8:$H$163,$L61,COLUMNS($O$8:T68)),"")</f>
        <v/>
      </c>
      <c r="V68" s="163" t="str">
        <f>IFERROR(INDEX($B$8:$H$163,$L61,COLUMNS($O$8:U68)),"")</f>
        <v/>
      </c>
    </row>
    <row r="69" spans="2:22" hidden="1">
      <c r="B69" s="225" t="s">
        <v>324</v>
      </c>
      <c r="C69" s="113" t="s">
        <v>130</v>
      </c>
      <c r="D69" s="113"/>
      <c r="E69" s="113" t="s">
        <v>130</v>
      </c>
      <c r="F69" s="113" t="s">
        <v>130</v>
      </c>
      <c r="G69" s="113" t="s">
        <v>130</v>
      </c>
      <c r="H69" s="163" t="s">
        <v>130</v>
      </c>
      <c r="I69" s="153" t="s">
        <v>348</v>
      </c>
      <c r="J69" s="153">
        <f>ROWS(I$8:$J69)</f>
        <v>62</v>
      </c>
      <c r="K69" s="153" t="str">
        <f t="shared" si="0"/>
        <v/>
      </c>
      <c r="L69" s="153" t="str">
        <f>IFERROR(SMALL($K$8:$K$163,ROWS(K$8:K69)),"")</f>
        <v/>
      </c>
      <c r="P69" s="153" t="str">
        <f>IFERROR(INDEX($B$8:$H$163,$L62,COLUMNS($O$8:O69)),"")</f>
        <v/>
      </c>
      <c r="Q69" s="163" t="str">
        <f>IFERROR(INDEX($B$8:$H$163,$L62,COLUMNS($O$8:P69)),"")</f>
        <v/>
      </c>
      <c r="R69" s="163" t="str">
        <f>IFERROR(INDEX($B$8:$H$163,$L62,COLUMNS($O$8:Q69)),"")</f>
        <v/>
      </c>
      <c r="S69" s="163" t="str">
        <f>IFERROR(INDEX($B$8:$H$163,$L62,COLUMNS($O$8:R69)),"")</f>
        <v/>
      </c>
      <c r="T69" s="163" t="str">
        <f>IFERROR(INDEX($B$8:$H$163,$L62,COLUMNS($O$8:S69)),"")</f>
        <v/>
      </c>
      <c r="U69" s="163" t="str">
        <f>IFERROR(INDEX($B$8:$H$163,$L62,COLUMNS($O$8:T69)),"")</f>
        <v/>
      </c>
      <c r="V69" s="163" t="str">
        <f>IFERROR(INDEX($B$8:$H$163,$L62,COLUMNS($O$8:U69)),"")</f>
        <v/>
      </c>
    </row>
    <row r="70" spans="2:22" hidden="1">
      <c r="B70" s="225" t="s">
        <v>325</v>
      </c>
      <c r="C70" s="113">
        <v>0.72499999999999998</v>
      </c>
      <c r="D70" s="113"/>
      <c r="E70" s="113">
        <v>0.81481481481481477</v>
      </c>
      <c r="F70" s="113">
        <v>0.77777777777777779</v>
      </c>
      <c r="G70" s="113">
        <v>0.7</v>
      </c>
      <c r="H70" s="163">
        <v>0.7592592592592593</v>
      </c>
      <c r="I70" s="153" t="s">
        <v>348</v>
      </c>
      <c r="J70" s="153">
        <f>ROWS(I$8:$J70)</f>
        <v>63</v>
      </c>
      <c r="K70" s="153" t="str">
        <f t="shared" si="0"/>
        <v/>
      </c>
      <c r="L70" s="153" t="str">
        <f>IFERROR(SMALL($K$8:$K$163,ROWS(K$8:K70)),"")</f>
        <v/>
      </c>
      <c r="P70" s="153" t="str">
        <f>IFERROR(INDEX($B$8:$H$163,$L63,COLUMNS($O$8:O70)),"")</f>
        <v/>
      </c>
      <c r="Q70" s="163" t="str">
        <f>IFERROR(INDEX($B$8:$H$163,$L63,COLUMNS($O$8:P70)),"")</f>
        <v/>
      </c>
      <c r="R70" s="163" t="str">
        <f>IFERROR(INDEX($B$8:$H$163,$L63,COLUMNS($O$8:Q70)),"")</f>
        <v/>
      </c>
      <c r="S70" s="163" t="str">
        <f>IFERROR(INDEX($B$8:$H$163,$L63,COLUMNS($O$8:R70)),"")</f>
        <v/>
      </c>
      <c r="T70" s="163" t="str">
        <f>IFERROR(INDEX($B$8:$H$163,$L63,COLUMNS($O$8:S70)),"")</f>
        <v/>
      </c>
      <c r="U70" s="163" t="str">
        <f>IFERROR(INDEX($B$8:$H$163,$L63,COLUMNS($O$8:T70)),"")</f>
        <v/>
      </c>
      <c r="V70" s="163" t="str">
        <f>IFERROR(INDEX($B$8:$H$163,$L63,COLUMNS($O$8:U70)),"")</f>
        <v/>
      </c>
    </row>
    <row r="71" spans="2:22" hidden="1">
      <c r="B71" s="225" t="s">
        <v>326</v>
      </c>
      <c r="C71" s="113" t="s">
        <v>130</v>
      </c>
      <c r="D71" s="113"/>
      <c r="E71" s="113" t="s">
        <v>130</v>
      </c>
      <c r="F71" s="113" t="s">
        <v>130</v>
      </c>
      <c r="G71" s="113">
        <v>0.84444444444444444</v>
      </c>
      <c r="H71" s="163">
        <v>0.67924528301886788</v>
      </c>
      <c r="I71" s="153" t="s">
        <v>348</v>
      </c>
      <c r="J71" s="153">
        <f>ROWS(I$8:$J71)</f>
        <v>64</v>
      </c>
      <c r="K71" s="153" t="str">
        <f t="shared" ref="K71:K134" si="1">IF($Q$4=I71,J71,"")</f>
        <v/>
      </c>
      <c r="L71" s="153" t="str">
        <f>IFERROR(SMALL($K$8:$K$163,ROWS(K$8:K71)),"")</f>
        <v/>
      </c>
      <c r="P71" s="153" t="str">
        <f>IFERROR(INDEX($B$8:$H$163,$L64,COLUMNS($O$8:O71)),"")</f>
        <v/>
      </c>
      <c r="Q71" s="163" t="str">
        <f>IFERROR(INDEX($B$8:$H$163,$L64,COLUMNS($O$8:P71)),"")</f>
        <v/>
      </c>
      <c r="R71" s="163" t="str">
        <f>IFERROR(INDEX($B$8:$H$163,$L64,COLUMNS($O$8:Q71)),"")</f>
        <v/>
      </c>
      <c r="S71" s="163" t="str">
        <f>IFERROR(INDEX($B$8:$H$163,$L64,COLUMNS($O$8:R71)),"")</f>
        <v/>
      </c>
      <c r="T71" s="163" t="str">
        <f>IFERROR(INDEX($B$8:$H$163,$L64,COLUMNS($O$8:S71)),"")</f>
        <v/>
      </c>
      <c r="U71" s="163" t="str">
        <f>IFERROR(INDEX($B$8:$H$163,$L64,COLUMNS($O$8:T71)),"")</f>
        <v/>
      </c>
      <c r="V71" s="163" t="str">
        <f>IFERROR(INDEX($B$8:$H$163,$L64,COLUMNS($O$8:U71)),"")</f>
        <v/>
      </c>
    </row>
    <row r="72" spans="2:22" hidden="1">
      <c r="B72" s="225" t="s">
        <v>327</v>
      </c>
      <c r="C72" s="113">
        <v>0.72222222222222221</v>
      </c>
      <c r="D72" s="113"/>
      <c r="E72" s="113">
        <v>0.60897435897435892</v>
      </c>
      <c r="F72" s="113">
        <v>0.63924050632911389</v>
      </c>
      <c r="G72" s="113">
        <v>0.69753086419753085</v>
      </c>
      <c r="H72" s="163">
        <v>0.58139534883720934</v>
      </c>
      <c r="I72" s="153" t="s">
        <v>348</v>
      </c>
      <c r="J72" s="153">
        <f>ROWS(I$8:$J72)</f>
        <v>65</v>
      </c>
      <c r="K72" s="153" t="str">
        <f t="shared" si="1"/>
        <v/>
      </c>
      <c r="L72" s="153" t="str">
        <f>IFERROR(SMALL($K$8:$K$163,ROWS(K$8:K72)),"")</f>
        <v/>
      </c>
      <c r="P72" s="153" t="str">
        <f>IFERROR(INDEX($B$8:$H$163,$L65,COLUMNS($O$8:O72)),"")</f>
        <v/>
      </c>
      <c r="Q72" s="163" t="str">
        <f>IFERROR(INDEX($B$8:$H$163,$L65,COLUMNS($O$8:P72)),"")</f>
        <v/>
      </c>
      <c r="R72" s="163" t="str">
        <f>IFERROR(INDEX($B$8:$H$163,$L65,COLUMNS($O$8:Q72)),"")</f>
        <v/>
      </c>
      <c r="S72" s="163" t="str">
        <f>IFERROR(INDEX($B$8:$H$163,$L65,COLUMNS($O$8:R72)),"")</f>
        <v/>
      </c>
      <c r="T72" s="163" t="str">
        <f>IFERROR(INDEX($B$8:$H$163,$L65,COLUMNS($O$8:S72)),"")</f>
        <v/>
      </c>
      <c r="U72" s="163" t="str">
        <f>IFERROR(INDEX($B$8:$H$163,$L65,COLUMNS($O$8:T72)),"")</f>
        <v/>
      </c>
      <c r="V72" s="163" t="str">
        <f>IFERROR(INDEX($B$8:$H$163,$L65,COLUMNS($O$8:U72)),"")</f>
        <v/>
      </c>
    </row>
    <row r="73" spans="2:22" hidden="1">
      <c r="B73" s="225" t="s">
        <v>354</v>
      </c>
      <c r="C73" s="113" t="s">
        <v>130</v>
      </c>
      <c r="D73" s="113" t="s">
        <v>130</v>
      </c>
      <c r="E73" s="113" t="s">
        <v>130</v>
      </c>
      <c r="F73" s="113" t="s">
        <v>130</v>
      </c>
      <c r="G73" s="113" t="s">
        <v>130</v>
      </c>
      <c r="H73" s="163" t="s">
        <v>130</v>
      </c>
      <c r="I73" s="153" t="s">
        <v>348</v>
      </c>
      <c r="J73" s="153">
        <f>ROWS(I$8:$J73)</f>
        <v>66</v>
      </c>
      <c r="K73" s="153" t="str">
        <f t="shared" si="1"/>
        <v/>
      </c>
      <c r="L73" s="153" t="str">
        <f>IFERROR(SMALL($K$8:$K$163,ROWS(K$8:K73)),"")</f>
        <v/>
      </c>
      <c r="P73" s="153" t="str">
        <f>IFERROR(INDEX($B$8:$H$163,$L66,COLUMNS($O$8:O73)),"")</f>
        <v/>
      </c>
      <c r="Q73" s="163" t="str">
        <f>IFERROR(INDEX($B$8:$H$163,$L66,COLUMNS($O$8:P73)),"")</f>
        <v/>
      </c>
      <c r="R73" s="163" t="str">
        <f>IFERROR(INDEX($B$8:$H$163,$L66,COLUMNS($O$8:Q73)),"")</f>
        <v/>
      </c>
      <c r="S73" s="163" t="str">
        <f>IFERROR(INDEX($B$8:$H$163,$L66,COLUMNS($O$8:R73)),"")</f>
        <v/>
      </c>
      <c r="T73" s="163" t="str">
        <f>IFERROR(INDEX($B$8:$H$163,$L66,COLUMNS($O$8:S73)),"")</f>
        <v/>
      </c>
      <c r="U73" s="163" t="str">
        <f>IFERROR(INDEX($B$8:$H$163,$L66,COLUMNS($O$8:T73)),"")</f>
        <v/>
      </c>
      <c r="V73" s="163" t="str">
        <f>IFERROR(INDEX($B$8:$H$163,$L66,COLUMNS($O$8:U73)),"")</f>
        <v/>
      </c>
    </row>
    <row r="74" spans="2:22" hidden="1">
      <c r="B74" s="225" t="s">
        <v>270</v>
      </c>
      <c r="C74" s="113">
        <v>0.69775280898876402</v>
      </c>
      <c r="D74" s="113">
        <v>0.72596153846153844</v>
      </c>
      <c r="E74" s="113">
        <v>0.70196506550218341</v>
      </c>
      <c r="F74" s="113">
        <v>0.70063694267515919</v>
      </c>
      <c r="G74" s="113">
        <v>0.75298804780876494</v>
      </c>
      <c r="H74" s="163">
        <v>0.69672131147540983</v>
      </c>
      <c r="I74" s="153" t="s">
        <v>348</v>
      </c>
      <c r="J74" s="153">
        <f>ROWS(I$8:$J74)</f>
        <v>67</v>
      </c>
      <c r="K74" s="153" t="str">
        <f t="shared" si="1"/>
        <v/>
      </c>
      <c r="L74" s="153" t="str">
        <f>IFERROR(SMALL($K$8:$K$163,ROWS(K$8:K74)),"")</f>
        <v/>
      </c>
      <c r="P74" s="153" t="str">
        <f>IFERROR(INDEX($B$8:$H$163,$L67,COLUMNS($O$8:O74)),"")</f>
        <v/>
      </c>
      <c r="Q74" s="163" t="str">
        <f>IFERROR(INDEX($B$8:$H$163,$L67,COLUMNS($O$8:P74)),"")</f>
        <v/>
      </c>
      <c r="R74" s="163" t="str">
        <f>IFERROR(INDEX($B$8:$H$163,$L67,COLUMNS($O$8:Q74)),"")</f>
        <v/>
      </c>
      <c r="S74" s="163" t="str">
        <f>IFERROR(INDEX($B$8:$H$163,$L67,COLUMNS($O$8:R74)),"")</f>
        <v/>
      </c>
      <c r="T74" s="163" t="str">
        <f>IFERROR(INDEX($B$8:$H$163,$L67,COLUMNS($O$8:S74)),"")</f>
        <v/>
      </c>
      <c r="U74" s="163" t="str">
        <f>IFERROR(INDEX($B$8:$H$163,$L67,COLUMNS($O$8:T74)),"")</f>
        <v/>
      </c>
      <c r="V74" s="163" t="str">
        <f>IFERROR(INDEX($B$8:$H$163,$L67,COLUMNS($O$8:U74)),"")</f>
        <v/>
      </c>
    </row>
    <row r="75" spans="2:22" hidden="1">
      <c r="B75" s="225" t="s">
        <v>271</v>
      </c>
      <c r="C75" s="113">
        <v>0.78142870109830265</v>
      </c>
      <c r="D75" s="113">
        <v>0.78705747329389952</v>
      </c>
      <c r="E75" s="113">
        <v>0.79514801191101769</v>
      </c>
      <c r="F75" s="113">
        <v>0.79328743545611013</v>
      </c>
      <c r="G75" s="113">
        <v>0.80856051397812123</v>
      </c>
      <c r="H75" s="163">
        <v>0.79935679828479544</v>
      </c>
      <c r="I75" s="153" t="s">
        <v>348</v>
      </c>
      <c r="J75" s="153">
        <f>ROWS(I$8:$J75)</f>
        <v>68</v>
      </c>
      <c r="K75" s="153" t="str">
        <f t="shared" si="1"/>
        <v/>
      </c>
      <c r="L75" s="153" t="str">
        <f>IFERROR(SMALL($K$8:$K$163,ROWS(K$8:K75)),"")</f>
        <v/>
      </c>
      <c r="P75" s="153" t="str">
        <f>IFERROR(INDEX($B$8:$H$163,$L68,COLUMNS($O$8:O75)),"")</f>
        <v/>
      </c>
      <c r="Q75" s="163" t="str">
        <f>IFERROR(INDEX($B$8:$H$163,$L68,COLUMNS($O$8:P75)),"")</f>
        <v/>
      </c>
      <c r="R75" s="163" t="str">
        <f>IFERROR(INDEX($B$8:$H$163,$L68,COLUMNS($O$8:Q75)),"")</f>
        <v/>
      </c>
      <c r="S75" s="163" t="str">
        <f>IFERROR(INDEX($B$8:$H$163,$L68,COLUMNS($O$8:R75)),"")</f>
        <v/>
      </c>
      <c r="T75" s="163" t="str">
        <f>IFERROR(INDEX($B$8:$H$163,$L68,COLUMNS($O$8:S75)),"")</f>
        <v/>
      </c>
      <c r="U75" s="163" t="str">
        <f>IFERROR(INDEX($B$8:$H$163,$L68,COLUMNS($O$8:T75)),"")</f>
        <v/>
      </c>
      <c r="V75" s="163" t="str">
        <f>IFERROR(INDEX($B$8:$H$163,$L68,COLUMNS($O$8:U75)),"")</f>
        <v/>
      </c>
    </row>
    <row r="76" spans="2:22" hidden="1">
      <c r="B76" s="226" t="s">
        <v>272</v>
      </c>
      <c r="C76" s="113"/>
      <c r="D76" s="113"/>
      <c r="E76" s="113"/>
      <c r="F76" s="113"/>
      <c r="G76" s="113"/>
      <c r="I76" s="153" t="s">
        <v>348</v>
      </c>
      <c r="J76" s="153">
        <f>ROWS(I$8:$J76)</f>
        <v>69</v>
      </c>
      <c r="K76" s="153" t="str">
        <f t="shared" si="1"/>
        <v/>
      </c>
      <c r="L76" s="153" t="str">
        <f>IFERROR(SMALL($K$8:$K$163,ROWS(K$8:K76)),"")</f>
        <v/>
      </c>
      <c r="P76" s="153" t="str">
        <f>IFERROR(INDEX($B$8:$H$163,$L69,COLUMNS($O$8:O76)),"")</f>
        <v/>
      </c>
      <c r="Q76" s="163" t="str">
        <f>IFERROR(INDEX($B$8:$H$163,$L69,COLUMNS($O$8:P76)),"")</f>
        <v/>
      </c>
      <c r="R76" s="163" t="str">
        <f>IFERROR(INDEX($B$8:$H$163,$L69,COLUMNS($O$8:Q76)),"")</f>
        <v/>
      </c>
      <c r="S76" s="163" t="str">
        <f>IFERROR(INDEX($B$8:$H$163,$L69,COLUMNS($O$8:R76)),"")</f>
        <v/>
      </c>
      <c r="T76" s="163" t="str">
        <f>IFERROR(INDEX($B$8:$H$163,$L69,COLUMNS($O$8:S76)),"")</f>
        <v/>
      </c>
      <c r="U76" s="163" t="str">
        <f>IFERROR(INDEX($B$8:$H$163,$L69,COLUMNS($O$8:T76)),"")</f>
        <v/>
      </c>
      <c r="V76" s="163" t="str">
        <f>IFERROR(INDEX($B$8:$H$163,$L69,COLUMNS($O$8:U76)),"")</f>
        <v/>
      </c>
    </row>
    <row r="77" spans="2:22" hidden="1">
      <c r="B77" s="153" t="s">
        <v>273</v>
      </c>
      <c r="C77" s="113">
        <v>0.8150470219435737</v>
      </c>
      <c r="D77" s="113">
        <v>0.76156583629893237</v>
      </c>
      <c r="E77" s="113">
        <v>0.82849604221635886</v>
      </c>
      <c r="F77" s="113">
        <v>0.75880758807588078</v>
      </c>
      <c r="G77" s="113">
        <v>0.7896174863387978</v>
      </c>
      <c r="H77" s="163">
        <v>0.77222222222222225</v>
      </c>
      <c r="I77" s="153" t="s">
        <v>348</v>
      </c>
      <c r="J77" s="153">
        <f>ROWS(I$8:$J77)</f>
        <v>70</v>
      </c>
      <c r="K77" s="153" t="str">
        <f t="shared" si="1"/>
        <v/>
      </c>
      <c r="L77" s="153" t="str">
        <f>IFERROR(SMALL($K$8:$K$163,ROWS(K$8:K77)),"")</f>
        <v/>
      </c>
      <c r="P77" s="153" t="str">
        <f>IFERROR(INDEX($B$8:$H$163,$L70,COLUMNS($O$8:O77)),"")</f>
        <v/>
      </c>
      <c r="Q77" s="163" t="str">
        <f>IFERROR(INDEX($B$8:$H$163,$L70,COLUMNS($O$8:P77)),"")</f>
        <v/>
      </c>
      <c r="R77" s="163" t="str">
        <f>IFERROR(INDEX($B$8:$H$163,$L70,COLUMNS($O$8:Q77)),"")</f>
        <v/>
      </c>
      <c r="S77" s="163" t="str">
        <f>IFERROR(INDEX($B$8:$H$163,$L70,COLUMNS($O$8:R77)),"")</f>
        <v/>
      </c>
      <c r="T77" s="163" t="str">
        <f>IFERROR(INDEX($B$8:$H$163,$L70,COLUMNS($O$8:S77)),"")</f>
        <v/>
      </c>
      <c r="U77" s="163" t="str">
        <f>IFERROR(INDEX($B$8:$H$163,$L70,COLUMNS($O$8:T77)),"")</f>
        <v/>
      </c>
      <c r="V77" s="163" t="str">
        <f>IFERROR(INDEX($B$8:$H$163,$L70,COLUMNS($O$8:U77)),"")</f>
        <v/>
      </c>
    </row>
    <row r="78" spans="2:22" hidden="1">
      <c r="B78" s="153" t="s">
        <v>274</v>
      </c>
      <c r="C78" s="113">
        <v>0.71223021582733814</v>
      </c>
      <c r="D78" s="113">
        <v>0.68382352941176472</v>
      </c>
      <c r="E78" s="113">
        <v>0.66206896551724137</v>
      </c>
      <c r="F78" s="113">
        <v>0.66455696202531644</v>
      </c>
      <c r="G78" s="113">
        <v>0.75268817204301075</v>
      </c>
      <c r="H78" s="163">
        <v>0.71612903225806457</v>
      </c>
      <c r="I78" s="153" t="s">
        <v>348</v>
      </c>
      <c r="J78" s="153">
        <f>ROWS(I$8:$J78)</f>
        <v>71</v>
      </c>
      <c r="K78" s="153" t="str">
        <f t="shared" si="1"/>
        <v/>
      </c>
      <c r="L78" s="153" t="str">
        <f>IFERROR(SMALL($K$8:$K$163,ROWS(K$8:K78)),"")</f>
        <v/>
      </c>
      <c r="P78" s="153" t="str">
        <f>IFERROR(INDEX($B$8:$H$163,$L71,COLUMNS($O$8:O78)),"")</f>
        <v/>
      </c>
      <c r="Q78" s="163" t="str">
        <f>IFERROR(INDEX($B$8:$H$163,$L71,COLUMNS($O$8:P78)),"")</f>
        <v/>
      </c>
      <c r="R78" s="163" t="str">
        <f>IFERROR(INDEX($B$8:$H$163,$L71,COLUMNS($O$8:Q78)),"")</f>
        <v/>
      </c>
      <c r="S78" s="163" t="str">
        <f>IFERROR(INDEX($B$8:$H$163,$L71,COLUMNS($O$8:R78)),"")</f>
        <v/>
      </c>
      <c r="T78" s="163" t="str">
        <f>IFERROR(INDEX($B$8:$H$163,$L71,COLUMNS($O$8:S78)),"")</f>
        <v/>
      </c>
      <c r="U78" s="163" t="str">
        <f>IFERROR(INDEX($B$8:$H$163,$L71,COLUMNS($O$8:T78)),"")</f>
        <v/>
      </c>
      <c r="V78" s="163" t="str">
        <f>IFERROR(INDEX($B$8:$H$163,$L71,COLUMNS($O$8:U78)),"")</f>
        <v/>
      </c>
    </row>
    <row r="79" spans="2:22" hidden="1">
      <c r="B79" s="153" t="s">
        <v>275</v>
      </c>
      <c r="C79" s="113">
        <v>0.75</v>
      </c>
      <c r="D79" s="113">
        <v>0.76923076923076927</v>
      </c>
      <c r="E79" s="113">
        <v>0.72058823529411764</v>
      </c>
      <c r="F79" s="113">
        <v>0.79032258064516125</v>
      </c>
      <c r="G79" s="113">
        <v>0.84722222222222221</v>
      </c>
      <c r="H79" s="163">
        <v>0.83417085427135673</v>
      </c>
      <c r="I79" s="153" t="s">
        <v>348</v>
      </c>
      <c r="J79" s="153">
        <f>ROWS(I$8:$J79)</f>
        <v>72</v>
      </c>
      <c r="K79" s="153" t="str">
        <f t="shared" si="1"/>
        <v/>
      </c>
      <c r="L79" s="153" t="str">
        <f>IFERROR(SMALL($K$8:$K$163,ROWS(K$8:K79)),"")</f>
        <v/>
      </c>
      <c r="P79" s="153" t="str">
        <f>IFERROR(INDEX($B$8:$H$163,$L72,COLUMNS($O$8:O79)),"")</f>
        <v/>
      </c>
      <c r="Q79" s="163" t="str">
        <f>IFERROR(INDEX($B$8:$H$163,$L72,COLUMNS($O$8:P79)),"")</f>
        <v/>
      </c>
      <c r="R79" s="163" t="str">
        <f>IFERROR(INDEX($B$8:$H$163,$L72,COLUMNS($O$8:Q79)),"")</f>
        <v/>
      </c>
      <c r="S79" s="163" t="str">
        <f>IFERROR(INDEX($B$8:$H$163,$L72,COLUMNS($O$8:R79)),"")</f>
        <v/>
      </c>
      <c r="T79" s="163" t="str">
        <f>IFERROR(INDEX($B$8:$H$163,$L72,COLUMNS($O$8:S79)),"")</f>
        <v/>
      </c>
      <c r="U79" s="163" t="str">
        <f>IFERROR(INDEX($B$8:$H$163,$L72,COLUMNS($O$8:T79)),"")</f>
        <v/>
      </c>
      <c r="V79" s="163" t="str">
        <f>IFERROR(INDEX($B$8:$H$163,$L72,COLUMNS($O$8:U79)),"")</f>
        <v/>
      </c>
    </row>
    <row r="80" spans="2:22" hidden="1">
      <c r="B80" s="153" t="s">
        <v>276</v>
      </c>
      <c r="C80" s="113">
        <v>0.68421052631578949</v>
      </c>
      <c r="D80" s="113">
        <v>0.67567567567567566</v>
      </c>
      <c r="E80" s="113">
        <v>0.78787878787878785</v>
      </c>
      <c r="F80" s="113">
        <v>0.76923076923076927</v>
      </c>
      <c r="G80" s="113">
        <v>0.77777777777777779</v>
      </c>
      <c r="H80" s="163">
        <v>0.7752808988764045</v>
      </c>
      <c r="I80" s="153" t="s">
        <v>348</v>
      </c>
      <c r="J80" s="153">
        <f>ROWS(I$8:$J80)</f>
        <v>73</v>
      </c>
      <c r="K80" s="153" t="str">
        <f t="shared" si="1"/>
        <v/>
      </c>
      <c r="L80" s="153" t="str">
        <f>IFERROR(SMALL($K$8:$K$163,ROWS(K$8:K80)),"")</f>
        <v/>
      </c>
      <c r="P80" s="153" t="str">
        <f>IFERROR(INDEX($B$8:$H$163,$L73,COLUMNS($O$8:O80)),"")</f>
        <v/>
      </c>
      <c r="Q80" s="163" t="str">
        <f>IFERROR(INDEX($B$8:$H$163,$L73,COLUMNS($O$8:P80)),"")</f>
        <v/>
      </c>
      <c r="R80" s="163" t="str">
        <f>IFERROR(INDEX($B$8:$H$163,$L73,COLUMNS($O$8:Q80)),"")</f>
        <v/>
      </c>
      <c r="S80" s="163" t="str">
        <f>IFERROR(INDEX($B$8:$H$163,$L73,COLUMNS($O$8:R80)),"")</f>
        <v/>
      </c>
      <c r="T80" s="163" t="str">
        <f>IFERROR(INDEX($B$8:$H$163,$L73,COLUMNS($O$8:S80)),"")</f>
        <v/>
      </c>
      <c r="U80" s="163" t="str">
        <f>IFERROR(INDEX($B$8:$H$163,$L73,COLUMNS($O$8:T80)),"")</f>
        <v/>
      </c>
      <c r="V80" s="163" t="str">
        <f>IFERROR(INDEX($B$8:$H$163,$L73,COLUMNS($O$8:U80)),"")</f>
        <v/>
      </c>
    </row>
    <row r="81" spans="2:22" hidden="1">
      <c r="B81" s="153" t="s">
        <v>277</v>
      </c>
      <c r="C81" s="113">
        <v>0.77571833983682159</v>
      </c>
      <c r="D81" s="113">
        <v>0.78513396715643902</v>
      </c>
      <c r="E81" s="113">
        <v>0.78952364515015538</v>
      </c>
      <c r="F81" s="113">
        <v>0.78876328665429396</v>
      </c>
      <c r="G81" s="113">
        <v>0.80517594806969595</v>
      </c>
      <c r="H81" s="163">
        <v>0.78982434887946695</v>
      </c>
      <c r="I81" s="153" t="s">
        <v>348</v>
      </c>
      <c r="J81" s="153">
        <f>ROWS(I$8:$J81)</f>
        <v>74</v>
      </c>
      <c r="K81" s="153" t="str">
        <f t="shared" si="1"/>
        <v/>
      </c>
      <c r="L81" s="153" t="str">
        <f>IFERROR(SMALL($K$8:$K$163,ROWS(K$8:K81)),"")</f>
        <v/>
      </c>
      <c r="P81" s="153" t="str">
        <f>IFERROR(INDEX($B$8:$H$163,$L74,COLUMNS($O$8:O81)),"")</f>
        <v/>
      </c>
      <c r="Q81" s="163" t="str">
        <f>IFERROR(INDEX($B$8:$H$163,$L74,COLUMNS($O$8:P81)),"")</f>
        <v/>
      </c>
      <c r="R81" s="163" t="str">
        <f>IFERROR(INDEX($B$8:$H$163,$L74,COLUMNS($O$8:Q81)),"")</f>
        <v/>
      </c>
      <c r="S81" s="163" t="str">
        <f>IFERROR(INDEX($B$8:$H$163,$L74,COLUMNS($O$8:R81)),"")</f>
        <v/>
      </c>
      <c r="T81" s="163" t="str">
        <f>IFERROR(INDEX($B$8:$H$163,$L74,COLUMNS($O$8:S81)),"")</f>
        <v/>
      </c>
      <c r="U81" s="163" t="str">
        <f>IFERROR(INDEX($B$8:$H$163,$L74,COLUMNS($O$8:T81)),"")</f>
        <v/>
      </c>
      <c r="V81" s="163" t="str">
        <f>IFERROR(INDEX($B$8:$H$163,$L74,COLUMNS($O$8:U81)),"")</f>
        <v/>
      </c>
    </row>
    <row r="82" spans="2:22" hidden="1">
      <c r="B82" s="225" t="s">
        <v>328</v>
      </c>
      <c r="C82" s="113">
        <v>0.77241379310344827</v>
      </c>
      <c r="D82" s="113">
        <v>0.73684210526315785</v>
      </c>
      <c r="E82" s="113">
        <v>0.77659574468085102</v>
      </c>
      <c r="F82" s="113">
        <v>0.74117647058823533</v>
      </c>
      <c r="G82" s="113">
        <v>0.78423236514522821</v>
      </c>
      <c r="H82" s="163">
        <v>0.76112759643916916</v>
      </c>
      <c r="I82" s="153" t="s">
        <v>348</v>
      </c>
      <c r="J82" s="153">
        <f>ROWS(I$8:$J82)</f>
        <v>75</v>
      </c>
      <c r="K82" s="153" t="str">
        <f t="shared" si="1"/>
        <v/>
      </c>
      <c r="L82" s="153" t="str">
        <f>IFERROR(SMALL($K$8:$K$163,ROWS(K$8:K82)),"")</f>
        <v/>
      </c>
      <c r="P82" s="153" t="str">
        <f>IFERROR(INDEX($B$8:$H$163,$L75,COLUMNS($O$8:O82)),"")</f>
        <v/>
      </c>
      <c r="Q82" s="163" t="str">
        <f>IFERROR(INDEX($B$8:$H$163,$L75,COLUMNS($O$8:P82)),"")</f>
        <v/>
      </c>
      <c r="R82" s="163" t="str">
        <f>IFERROR(INDEX($B$8:$H$163,$L75,COLUMNS($O$8:Q82)),"")</f>
        <v/>
      </c>
      <c r="S82" s="163" t="str">
        <f>IFERROR(INDEX($B$8:$H$163,$L75,COLUMNS($O$8:R82)),"")</f>
        <v/>
      </c>
      <c r="T82" s="163" t="str">
        <f>IFERROR(INDEX($B$8:$H$163,$L75,COLUMNS($O$8:S82)),"")</f>
        <v/>
      </c>
      <c r="U82" s="163" t="str">
        <f>IFERROR(INDEX($B$8:$H$163,$L75,COLUMNS($O$8:T82)),"")</f>
        <v/>
      </c>
      <c r="V82" s="163" t="str">
        <f>IFERROR(INDEX($B$8:$H$163,$L75,COLUMNS($O$8:U82)),"")</f>
        <v/>
      </c>
    </row>
    <row r="83" spans="2:22" hidden="1">
      <c r="B83" s="226" t="s">
        <v>282</v>
      </c>
      <c r="C83" s="113"/>
      <c r="D83" s="113"/>
      <c r="E83" s="113"/>
      <c r="F83" s="113"/>
      <c r="G83" s="113"/>
      <c r="I83" s="153" t="s">
        <v>348</v>
      </c>
      <c r="J83" s="153">
        <f>ROWS(I$8:$J83)</f>
        <v>76</v>
      </c>
      <c r="K83" s="153" t="str">
        <f t="shared" si="1"/>
        <v/>
      </c>
      <c r="L83" s="153" t="str">
        <f>IFERROR(SMALL($K$8:$K$163,ROWS(K$8:K83)),"")</f>
        <v/>
      </c>
      <c r="P83" s="153" t="str">
        <f>IFERROR(INDEX($B$8:$H$163,$L76,COLUMNS($O$8:O83)),"")</f>
        <v/>
      </c>
      <c r="Q83" s="163" t="str">
        <f>IFERROR(INDEX($B$8:$H$163,$L76,COLUMNS($O$8:P83)),"")</f>
        <v/>
      </c>
      <c r="R83" s="163" t="str">
        <f>IFERROR(INDEX($B$8:$H$163,$L76,COLUMNS($O$8:Q83)),"")</f>
        <v/>
      </c>
      <c r="S83" s="163" t="str">
        <f>IFERROR(INDEX($B$8:$H$163,$L76,COLUMNS($O$8:R83)),"")</f>
        <v/>
      </c>
      <c r="T83" s="163" t="str">
        <f>IFERROR(INDEX($B$8:$H$163,$L76,COLUMNS($O$8:S83)),"")</f>
        <v/>
      </c>
      <c r="U83" s="163" t="str">
        <f>IFERROR(INDEX($B$8:$H$163,$L76,COLUMNS($O$8:T83)),"")</f>
        <v/>
      </c>
      <c r="V83" s="163" t="str">
        <f>IFERROR(INDEX($B$8:$H$163,$L76,COLUMNS($O$8:U83)),"")</f>
        <v/>
      </c>
    </row>
    <row r="84" spans="2:22" hidden="1">
      <c r="B84" s="225" t="s">
        <v>283</v>
      </c>
      <c r="C84" s="113" t="s">
        <v>130</v>
      </c>
      <c r="D84" s="113" t="s">
        <v>130</v>
      </c>
      <c r="E84" s="113">
        <v>0.61290322580645162</v>
      </c>
      <c r="F84" s="113">
        <v>0.78125</v>
      </c>
      <c r="G84" s="113">
        <v>0.5641025641025641</v>
      </c>
      <c r="H84" s="163">
        <v>0.65217391304347827</v>
      </c>
      <c r="I84" s="153" t="s">
        <v>348</v>
      </c>
      <c r="J84" s="153">
        <f>ROWS(I$8:$J84)</f>
        <v>77</v>
      </c>
      <c r="K84" s="153" t="str">
        <f t="shared" si="1"/>
        <v/>
      </c>
      <c r="L84" s="153" t="str">
        <f>IFERROR(SMALL($K$8:$K$163,ROWS(K$8:K84)),"")</f>
        <v/>
      </c>
      <c r="P84" s="153" t="str">
        <f>IFERROR(INDEX($B$8:$H$163,$L78,COLUMNS($O$8:O84)),"")</f>
        <v/>
      </c>
      <c r="Q84" s="163" t="str">
        <f>IFERROR(INDEX($B$8:$H$163,$L78,COLUMNS($O$8:P84)),"")</f>
        <v/>
      </c>
      <c r="R84" s="163" t="str">
        <f>IFERROR(INDEX($B$8:$H$163,$L78,COLUMNS($O$8:Q84)),"")</f>
        <v/>
      </c>
      <c r="S84" s="163" t="str">
        <f>IFERROR(INDEX($B$8:$H$163,$L78,COLUMNS($O$8:R84)),"")</f>
        <v/>
      </c>
      <c r="T84" s="163" t="str">
        <f>IFERROR(INDEX($B$8:$H$163,$L78,COLUMNS($O$8:S84)),"")</f>
        <v/>
      </c>
      <c r="U84" s="163" t="str">
        <f>IFERROR(INDEX($B$8:$H$163,$L78,COLUMNS($O$8:T84)),"")</f>
        <v/>
      </c>
      <c r="V84" s="163" t="str">
        <f>IFERROR(INDEX($B$8:$H$163,$L78,COLUMNS($O$8:U84)),"")</f>
        <v/>
      </c>
    </row>
    <row r="85" spans="2:22" hidden="1">
      <c r="B85" s="225" t="s">
        <v>284</v>
      </c>
      <c r="C85" s="113">
        <v>0.77524785750294067</v>
      </c>
      <c r="D85" s="113">
        <v>0.78299868334430545</v>
      </c>
      <c r="E85" s="113">
        <v>0.78866943022027147</v>
      </c>
      <c r="F85" s="113">
        <v>0.78636581853096499</v>
      </c>
      <c r="G85" s="113">
        <v>0.80505559555235584</v>
      </c>
      <c r="H85" s="163">
        <v>0.79001539833049683</v>
      </c>
      <c r="I85" s="153" t="s">
        <v>348</v>
      </c>
      <c r="J85" s="153">
        <f>ROWS(I$8:$J85)</f>
        <v>78</v>
      </c>
      <c r="K85" s="153" t="str">
        <f t="shared" si="1"/>
        <v/>
      </c>
      <c r="L85" s="153" t="str">
        <f>IFERROR(SMALL($K$8:$K$163,ROWS(K$8:K85)),"")</f>
        <v/>
      </c>
      <c r="P85" s="153" t="str">
        <f>IFERROR(INDEX($B$8:$H$163,$L79,COLUMNS($O$8:O85)),"")</f>
        <v/>
      </c>
      <c r="Q85" s="163" t="str">
        <f>IFERROR(INDEX($B$8:$H$163,$L79,COLUMNS($O$8:P85)),"")</f>
        <v/>
      </c>
      <c r="R85" s="163" t="str">
        <f>IFERROR(INDEX($B$8:$H$163,$L79,COLUMNS($O$8:Q85)),"")</f>
        <v/>
      </c>
      <c r="S85" s="163" t="str">
        <f>IFERROR(INDEX($B$8:$H$163,$L79,COLUMNS($O$8:R85)),"")</f>
        <v/>
      </c>
      <c r="T85" s="163" t="str">
        <f>IFERROR(INDEX($B$8:$H$163,$L79,COLUMNS($O$8:S85)),"")</f>
        <v/>
      </c>
      <c r="U85" s="163" t="str">
        <f>IFERROR(INDEX($B$8:$H$163,$L79,COLUMNS($O$8:T85)),"")</f>
        <v/>
      </c>
      <c r="V85" s="163" t="str">
        <f>IFERROR(INDEX($B$8:$H$163,$L79,COLUMNS($O$8:U85)),"")</f>
        <v/>
      </c>
    </row>
    <row r="86" spans="2:22" hidden="1">
      <c r="B86" s="166" t="s">
        <v>211</v>
      </c>
      <c r="C86" s="113">
        <v>0.78060166475371096</v>
      </c>
      <c r="D86" s="113">
        <v>0.75888940355848611</v>
      </c>
      <c r="E86" s="113">
        <v>0.74324364978289426</v>
      </c>
      <c r="F86" s="113">
        <v>0.7713956863333834</v>
      </c>
      <c r="G86" s="113">
        <v>0.78195403131500241</v>
      </c>
      <c r="H86" s="113">
        <v>0.79700000000000004</v>
      </c>
      <c r="I86" s="153" t="s">
        <v>350</v>
      </c>
      <c r="J86" s="153">
        <f>ROWS(I$8:$J86)</f>
        <v>79</v>
      </c>
      <c r="K86" s="153" t="str">
        <f t="shared" si="1"/>
        <v/>
      </c>
      <c r="L86" s="153" t="str">
        <f>IFERROR(SMALL($K$8:$K$163,ROWS(K$8:K86)),"")</f>
        <v/>
      </c>
      <c r="P86" s="153" t="str">
        <f>IFERROR(INDEX($B$8:$H$163,$L80,COLUMNS($O$8:O86)),"")</f>
        <v/>
      </c>
      <c r="Q86" s="163" t="str">
        <f>IFERROR(INDEX($B$8:$H$163,$L80,COLUMNS($O$8:P86)),"")</f>
        <v/>
      </c>
      <c r="R86" s="163" t="str">
        <f>IFERROR(INDEX($B$8:$H$163,$L80,COLUMNS($O$8:Q86)),"")</f>
        <v/>
      </c>
      <c r="S86" s="163" t="str">
        <f>IFERROR(INDEX($B$8:$H$163,$L80,COLUMNS($O$8:R86)),"")</f>
        <v/>
      </c>
      <c r="T86" s="163" t="str">
        <f>IFERROR(INDEX($B$8:$H$163,$L80,COLUMNS($O$8:S86)),"")</f>
        <v/>
      </c>
      <c r="U86" s="163" t="str">
        <f>IFERROR(INDEX($B$8:$H$163,$L80,COLUMNS($O$8:T86)),"")</f>
        <v/>
      </c>
      <c r="V86" s="163" t="str">
        <f>IFERROR(INDEX($B$8:$H$163,$L80,COLUMNS($O$8:U86)),"")</f>
        <v/>
      </c>
    </row>
    <row r="87" spans="2:22" hidden="1">
      <c r="B87" s="166" t="s">
        <v>229</v>
      </c>
      <c r="C87" s="113"/>
      <c r="D87" s="113"/>
      <c r="E87" s="113"/>
      <c r="F87" s="113"/>
      <c r="G87" s="113"/>
      <c r="H87" s="113"/>
      <c r="I87" s="153" t="s">
        <v>350</v>
      </c>
      <c r="J87" s="153">
        <f>ROWS(I$8:$J87)</f>
        <v>80</v>
      </c>
      <c r="K87" s="153" t="str">
        <f t="shared" si="1"/>
        <v/>
      </c>
      <c r="L87" s="153" t="str">
        <f>IFERROR(SMALL($K$8:$K$163,ROWS(K$8:K87)),"")</f>
        <v/>
      </c>
      <c r="P87" s="153" t="str">
        <f>IFERROR(INDEX($B$8:$H$163,$L81,COLUMNS($O$8:O87)),"")</f>
        <v/>
      </c>
      <c r="Q87" s="163" t="str">
        <f>IFERROR(INDEX($B$8:$H$163,$L81,COLUMNS($O$8:P87)),"")</f>
        <v/>
      </c>
      <c r="R87" s="163" t="str">
        <f>IFERROR(INDEX($B$8:$H$163,$L81,COLUMNS($O$8:Q87)),"")</f>
        <v/>
      </c>
      <c r="S87" s="163" t="str">
        <f>IFERROR(INDEX($B$8:$H$163,$L81,COLUMNS($O$8:R87)),"")</f>
        <v/>
      </c>
      <c r="T87" s="163" t="str">
        <f>IFERROR(INDEX($B$8:$H$163,$L81,COLUMNS($O$8:S87)),"")</f>
        <v/>
      </c>
      <c r="U87" s="163" t="str">
        <f>IFERROR(INDEX($B$8:$H$163,$L81,COLUMNS($O$8:T87)),"")</f>
        <v/>
      </c>
      <c r="V87" s="163" t="str">
        <f>IFERROR(INDEX($B$8:$H$163,$L81,COLUMNS($O$8:U87)),"")</f>
        <v/>
      </c>
    </row>
    <row r="88" spans="2:22" hidden="1">
      <c r="B88" s="225" t="s">
        <v>230</v>
      </c>
      <c r="C88" s="113">
        <v>0.72583153055705785</v>
      </c>
      <c r="D88" s="113">
        <v>0.71544162863708449</v>
      </c>
      <c r="E88" s="113">
        <v>0.70675083289496754</v>
      </c>
      <c r="F88" s="113">
        <v>0.73347324239244494</v>
      </c>
      <c r="G88" s="113">
        <v>0.74165044181518647</v>
      </c>
      <c r="H88" s="113">
        <v>0.76400000000000001</v>
      </c>
      <c r="I88" s="153" t="s">
        <v>350</v>
      </c>
      <c r="J88" s="153">
        <f>ROWS(I$8:$J88)</f>
        <v>81</v>
      </c>
      <c r="K88" s="153" t="str">
        <f t="shared" si="1"/>
        <v/>
      </c>
      <c r="L88" s="153" t="str">
        <f>IFERROR(SMALL($K$8:$K$163,ROWS(K$8:K88)),"")</f>
        <v/>
      </c>
      <c r="P88" s="153" t="str">
        <f>IFERROR(INDEX($B$8:$H$163,$L82,COLUMNS($O$8:O88)),"")</f>
        <v/>
      </c>
      <c r="Q88" s="163" t="str">
        <f>IFERROR(INDEX($B$8:$H$163,$L82,COLUMNS($O$8:P88)),"")</f>
        <v/>
      </c>
      <c r="R88" s="163" t="str">
        <f>IFERROR(INDEX($B$8:$H$163,$L82,COLUMNS($O$8:Q88)),"")</f>
        <v/>
      </c>
      <c r="S88" s="163" t="str">
        <f>IFERROR(INDEX($B$8:$H$163,$L82,COLUMNS($O$8:R88)),"")</f>
        <v/>
      </c>
      <c r="T88" s="163" t="str">
        <f>IFERROR(INDEX($B$8:$H$163,$L82,COLUMNS($O$8:S88)),"")</f>
        <v/>
      </c>
      <c r="U88" s="163" t="str">
        <f>IFERROR(INDEX($B$8:$H$163,$L82,COLUMNS($O$8:T88)),"")</f>
        <v/>
      </c>
      <c r="V88" s="163" t="str">
        <f>IFERROR(INDEX($B$8:$H$163,$L82,COLUMNS($O$8:U88)),"")</f>
        <v/>
      </c>
    </row>
    <row r="89" spans="2:22" hidden="1">
      <c r="B89" s="225" t="s">
        <v>231</v>
      </c>
      <c r="C89" s="113">
        <v>0.78243427791054965</v>
      </c>
      <c r="D89" s="113">
        <v>0.7516738163011667</v>
      </c>
      <c r="E89" s="113">
        <v>0.73241597112564849</v>
      </c>
      <c r="F89" s="113">
        <v>0.75202749140893466</v>
      </c>
      <c r="G89" s="113">
        <v>0.7657157032994294</v>
      </c>
      <c r="H89" s="113">
        <v>0.78500000000000003</v>
      </c>
      <c r="I89" s="153" t="s">
        <v>350</v>
      </c>
      <c r="J89" s="153">
        <f>ROWS(I$8:$J89)</f>
        <v>82</v>
      </c>
      <c r="K89" s="153" t="str">
        <f t="shared" si="1"/>
        <v/>
      </c>
      <c r="L89" s="153" t="str">
        <f>IFERROR(SMALL($K$8:$K$163,ROWS(K$8:K89)),"")</f>
        <v/>
      </c>
      <c r="P89" s="153" t="str">
        <f>IFERROR(INDEX($B$8:$H$163,#REF!,COLUMNS($O$8:O89)),"")</f>
        <v/>
      </c>
      <c r="Q89" s="163" t="str">
        <f>IFERROR(INDEX($B$8:$H$163,#REF!,COLUMNS($O$8:P89)),"")</f>
        <v/>
      </c>
      <c r="R89" s="163" t="str">
        <f>IFERROR(INDEX($B$8:$H$163,#REF!,COLUMNS($O$8:Q89)),"")</f>
        <v/>
      </c>
      <c r="S89" s="163" t="str">
        <f>IFERROR(INDEX($B$8:$H$163,#REF!,COLUMNS($O$8:R89)),"")</f>
        <v/>
      </c>
      <c r="T89" s="163" t="str">
        <f>IFERROR(INDEX($B$8:$H$163,#REF!,COLUMNS($O$8:S89)),"")</f>
        <v/>
      </c>
      <c r="U89" s="163" t="str">
        <f>IFERROR(INDEX($B$8:$H$163,#REF!,COLUMNS($O$8:T89)),"")</f>
        <v/>
      </c>
      <c r="V89" s="163" t="str">
        <f>IFERROR(INDEX($B$8:$H$163,#REF!,COLUMNS($O$8:U89)),"")</f>
        <v/>
      </c>
    </row>
    <row r="90" spans="2:22" hidden="1">
      <c r="B90" s="225" t="s">
        <v>232</v>
      </c>
      <c r="C90" s="113">
        <v>0.80105162523900575</v>
      </c>
      <c r="D90" s="113">
        <v>0.7784893992932862</v>
      </c>
      <c r="E90" s="113">
        <v>0.76053995891616943</v>
      </c>
      <c r="F90" s="113">
        <v>0.79065457028582575</v>
      </c>
      <c r="G90" s="113">
        <v>0.80233557454122639</v>
      </c>
      <c r="H90" s="113">
        <v>0.81399999999999995</v>
      </c>
      <c r="I90" s="153" t="s">
        <v>350</v>
      </c>
      <c r="J90" s="153">
        <f>ROWS(I$8:$J90)</f>
        <v>83</v>
      </c>
      <c r="K90" s="153" t="str">
        <f t="shared" si="1"/>
        <v/>
      </c>
      <c r="L90" s="153" t="str">
        <f>IFERROR(SMALL($K$8:$K$163,ROWS(K$8:K90)),"")</f>
        <v/>
      </c>
      <c r="P90" s="153" t="str">
        <f>IFERROR(INDEX($B$8:$H$163,$L83,COLUMNS($O$8:O90)),"")</f>
        <v/>
      </c>
      <c r="Q90" s="163" t="str">
        <f>IFERROR(INDEX($B$8:$H$163,$L83,COLUMNS($O$8:P90)),"")</f>
        <v/>
      </c>
      <c r="R90" s="163" t="str">
        <f>IFERROR(INDEX($B$8:$H$163,$L83,COLUMNS($O$8:Q90)),"")</f>
        <v/>
      </c>
      <c r="S90" s="163" t="str">
        <f>IFERROR(INDEX($B$8:$H$163,$L83,COLUMNS($O$8:R90)),"")</f>
        <v/>
      </c>
      <c r="T90" s="163" t="str">
        <f>IFERROR(INDEX($B$8:$H$163,$L83,COLUMNS($O$8:S90)),"")</f>
        <v/>
      </c>
      <c r="U90" s="163" t="str">
        <f>IFERROR(INDEX($B$8:$H$163,$L83,COLUMNS($O$8:T90)),"")</f>
        <v/>
      </c>
      <c r="V90" s="163" t="str">
        <f>IFERROR(INDEX($B$8:$H$163,$L83,COLUMNS($O$8:U90)),"")</f>
        <v/>
      </c>
    </row>
    <row r="91" spans="2:22" hidden="1">
      <c r="B91" s="225" t="s">
        <v>233</v>
      </c>
      <c r="C91" s="113">
        <v>0.82112436115843268</v>
      </c>
      <c r="D91" s="113">
        <v>0.79598915989159891</v>
      </c>
      <c r="E91" s="113">
        <v>0.7792230933713471</v>
      </c>
      <c r="F91" s="113">
        <v>0.81670306931831249</v>
      </c>
      <c r="G91" s="113">
        <v>0.81945298954080203</v>
      </c>
      <c r="H91" s="113">
        <v>0.82399999999999995</v>
      </c>
      <c r="I91" s="153" t="s">
        <v>350</v>
      </c>
      <c r="J91" s="153">
        <f>ROWS(I$8:$J91)</f>
        <v>84</v>
      </c>
      <c r="K91" s="153" t="str">
        <f t="shared" si="1"/>
        <v/>
      </c>
      <c r="L91" s="153" t="str">
        <f>IFERROR(SMALL($K$8:$K$163,ROWS(K$8:K91)),"")</f>
        <v/>
      </c>
      <c r="P91" s="153" t="str">
        <f>IFERROR(INDEX($B$8:$H$163,$L84,COLUMNS($O$8:O91)),"")</f>
        <v/>
      </c>
      <c r="Q91" s="163" t="str">
        <f>IFERROR(INDEX($B$8:$H$163,$L84,COLUMNS($O$8:P91)),"")</f>
        <v/>
      </c>
      <c r="R91" s="163" t="str">
        <f>IFERROR(INDEX($B$8:$H$163,$L84,COLUMNS($O$8:Q91)),"")</f>
        <v/>
      </c>
      <c r="S91" s="163" t="str">
        <f>IFERROR(INDEX($B$8:$H$163,$L84,COLUMNS($O$8:R91)),"")</f>
        <v/>
      </c>
      <c r="T91" s="163" t="str">
        <f>IFERROR(INDEX($B$8:$H$163,$L84,COLUMNS($O$8:S91)),"")</f>
        <v/>
      </c>
      <c r="U91" s="163" t="str">
        <f>IFERROR(INDEX($B$8:$H$163,$L84,COLUMNS($O$8:T91)),"")</f>
        <v/>
      </c>
      <c r="V91" s="163" t="str">
        <f>IFERROR(INDEX($B$8:$H$163,$L84,COLUMNS($O$8:U91)),"")</f>
        <v/>
      </c>
    </row>
    <row r="92" spans="2:22" hidden="1">
      <c r="B92" s="225" t="s">
        <v>234</v>
      </c>
      <c r="C92" s="113">
        <v>0.81123754079562493</v>
      </c>
      <c r="D92" s="113">
        <v>0.78561128024355076</v>
      </c>
      <c r="E92" s="113">
        <v>0.76666054709014131</v>
      </c>
      <c r="F92" s="113">
        <v>0.79400887573964496</v>
      </c>
      <c r="G92" s="113">
        <v>0.80328011864258919</v>
      </c>
      <c r="H92" s="113">
        <v>0.81100000000000005</v>
      </c>
      <c r="I92" s="153" t="s">
        <v>350</v>
      </c>
      <c r="J92" s="153">
        <f>ROWS(I$8:$J92)</f>
        <v>85</v>
      </c>
      <c r="K92" s="153" t="str">
        <f t="shared" si="1"/>
        <v/>
      </c>
      <c r="L92" s="153" t="str">
        <f>IFERROR(SMALL($K$8:$K$163,ROWS(K$8:K92)),"")</f>
        <v/>
      </c>
      <c r="P92" s="153" t="str">
        <f>IFERROR(INDEX($B$8:$H$163,$L85,COLUMNS($O$8:O92)),"")</f>
        <v/>
      </c>
      <c r="Q92" s="163" t="str">
        <f>IFERROR(INDEX($B$8:$H$163,$L85,COLUMNS($O$8:P92)),"")</f>
        <v/>
      </c>
      <c r="R92" s="163" t="str">
        <f>IFERROR(INDEX($B$8:$H$163,$L85,COLUMNS($O$8:Q92)),"")</f>
        <v/>
      </c>
      <c r="S92" s="163" t="str">
        <f>IFERROR(INDEX($B$8:$H$163,$L85,COLUMNS($O$8:R92)),"")</f>
        <v/>
      </c>
      <c r="T92" s="163" t="str">
        <f>IFERROR(INDEX($B$8:$H$163,$L85,COLUMNS($O$8:S92)),"")</f>
        <v/>
      </c>
      <c r="U92" s="163" t="str">
        <f>IFERROR(INDEX($B$8:$H$163,$L85,COLUMNS($O$8:T92)),"")</f>
        <v/>
      </c>
      <c r="V92" s="163" t="str">
        <f>IFERROR(INDEX($B$8:$H$163,$L85,COLUMNS($O$8:U92)),"")</f>
        <v/>
      </c>
    </row>
    <row r="93" spans="2:22" hidden="1">
      <c r="B93" s="226" t="s">
        <v>238</v>
      </c>
      <c r="C93" s="113"/>
      <c r="D93" s="113"/>
      <c r="E93" s="113"/>
      <c r="F93" s="113"/>
      <c r="G93" s="113"/>
      <c r="H93" s="113"/>
      <c r="I93" s="153" t="s">
        <v>350</v>
      </c>
      <c r="J93" s="153">
        <f>ROWS(I$8:$J93)</f>
        <v>86</v>
      </c>
      <c r="K93" s="153" t="str">
        <f t="shared" si="1"/>
        <v/>
      </c>
      <c r="L93" s="153" t="str">
        <f>IFERROR(SMALL($K$8:$K$163,ROWS(K$8:K93)),"")</f>
        <v/>
      </c>
      <c r="P93" s="153" t="str">
        <f>IFERROR(INDEX($B$8:$H$163,$L86,COLUMNS($O$8:O93)),"")</f>
        <v/>
      </c>
      <c r="Q93" s="163" t="str">
        <f>IFERROR(INDEX($B$8:$H$163,$L86,COLUMNS($O$8:P93)),"")</f>
        <v/>
      </c>
      <c r="R93" s="163" t="str">
        <f>IFERROR(INDEX($B$8:$H$163,$L86,COLUMNS($O$8:Q93)),"")</f>
        <v/>
      </c>
      <c r="S93" s="163" t="str">
        <f>IFERROR(INDEX($B$8:$H$163,$L86,COLUMNS($O$8:R93)),"")</f>
        <v/>
      </c>
      <c r="T93" s="163" t="str">
        <f>IFERROR(INDEX($B$8:$H$163,$L86,COLUMNS($O$8:S93)),"")</f>
        <v/>
      </c>
      <c r="U93" s="163" t="str">
        <f>IFERROR(INDEX($B$8:$H$163,$L86,COLUMNS($O$8:T93)),"")</f>
        <v/>
      </c>
      <c r="V93" s="163" t="str">
        <f>IFERROR(INDEX($B$8:$H$163,$L86,COLUMNS($O$8:U93)),"")</f>
        <v/>
      </c>
    </row>
    <row r="94" spans="2:22" hidden="1">
      <c r="B94" s="225" t="s">
        <v>239</v>
      </c>
      <c r="C94" s="113">
        <v>0.80266212660578862</v>
      </c>
      <c r="D94" s="113">
        <v>0.79125464103223908</v>
      </c>
      <c r="E94" s="113">
        <v>0.78783173067351531</v>
      </c>
      <c r="F94" s="113">
        <v>0.80149212921370261</v>
      </c>
      <c r="G94" s="113">
        <v>0.81078105567901482</v>
      </c>
      <c r="H94" s="113">
        <v>0.82799999999999996</v>
      </c>
      <c r="I94" s="153" t="s">
        <v>350</v>
      </c>
      <c r="J94" s="153">
        <f>ROWS(I$8:$J94)</f>
        <v>87</v>
      </c>
      <c r="K94" s="153" t="str">
        <f t="shared" si="1"/>
        <v/>
      </c>
      <c r="L94" s="153" t="str">
        <f>IFERROR(SMALL($K$8:$K$163,ROWS(K$8:K94)),"")</f>
        <v/>
      </c>
      <c r="P94" s="153" t="str">
        <f>IFERROR(INDEX($B$8:$H$163,$L87,COLUMNS($O$8:O94)),"")</f>
        <v/>
      </c>
      <c r="Q94" s="163" t="str">
        <f>IFERROR(INDEX($B$8:$H$163,$L87,COLUMNS($O$8:P94)),"")</f>
        <v/>
      </c>
      <c r="R94" s="163" t="str">
        <f>IFERROR(INDEX($B$8:$H$163,$L87,COLUMNS($O$8:Q94)),"")</f>
        <v/>
      </c>
      <c r="S94" s="163" t="str">
        <f>IFERROR(INDEX($B$8:$H$163,$L87,COLUMNS($O$8:R94)),"")</f>
        <v/>
      </c>
      <c r="T94" s="163" t="str">
        <f>IFERROR(INDEX($B$8:$H$163,$L87,COLUMNS($O$8:S94)),"")</f>
        <v/>
      </c>
      <c r="U94" s="163" t="str">
        <f>IFERROR(INDEX($B$8:$H$163,$L87,COLUMNS($O$8:T94)),"")</f>
        <v/>
      </c>
      <c r="V94" s="163" t="str">
        <f>IFERROR(INDEX($B$8:$H$163,$L87,COLUMNS($O$8:U94)),"")</f>
        <v/>
      </c>
    </row>
    <row r="95" spans="2:22" hidden="1">
      <c r="B95" s="225" t="s">
        <v>240</v>
      </c>
      <c r="C95" s="113">
        <v>0.75866976976784439</v>
      </c>
      <c r="D95" s="113">
        <v>0.72723843058350102</v>
      </c>
      <c r="E95" s="113">
        <v>0.69803421914816166</v>
      </c>
      <c r="F95" s="113">
        <v>0.73976656255137263</v>
      </c>
      <c r="G95" s="113">
        <v>0.75206820867803481</v>
      </c>
      <c r="H95" s="113">
        <v>0.76400000000000001</v>
      </c>
      <c r="I95" s="153" t="s">
        <v>350</v>
      </c>
      <c r="J95" s="153">
        <f>ROWS(I$8:$J95)</f>
        <v>88</v>
      </c>
      <c r="K95" s="153" t="str">
        <f t="shared" si="1"/>
        <v/>
      </c>
      <c r="L95" s="153" t="str">
        <f>IFERROR(SMALL($K$8:$K$163,ROWS(K$8:K95)),"")</f>
        <v/>
      </c>
      <c r="P95" s="153" t="str">
        <f>IFERROR(INDEX($B$8:$H$163,$L88,COLUMNS($O$8:O95)),"")</f>
        <v/>
      </c>
      <c r="Q95" s="163" t="str">
        <f>IFERROR(INDEX($B$8:$H$163,$L88,COLUMNS($O$8:P95)),"")</f>
        <v/>
      </c>
      <c r="R95" s="163" t="str">
        <f>IFERROR(INDEX($B$8:$H$163,$L88,COLUMNS($O$8:Q95)),"")</f>
        <v/>
      </c>
      <c r="S95" s="163" t="str">
        <f>IFERROR(INDEX($B$8:$H$163,$L88,COLUMNS($O$8:R95)),"")</f>
        <v/>
      </c>
      <c r="T95" s="163" t="str">
        <f>IFERROR(INDEX($B$8:$H$163,$L88,COLUMNS($O$8:S95)),"")</f>
        <v/>
      </c>
      <c r="U95" s="163" t="str">
        <f>IFERROR(INDEX($B$8:$H$163,$L88,COLUMNS($O$8:T95)),"")</f>
        <v/>
      </c>
      <c r="V95" s="163" t="str">
        <f>IFERROR(INDEX($B$8:$H$163,$L88,COLUMNS($O$8:U95)),"")</f>
        <v/>
      </c>
    </row>
    <row r="96" spans="2:22" hidden="1">
      <c r="B96" s="226" t="s">
        <v>242</v>
      </c>
      <c r="C96" s="113"/>
      <c r="D96" s="113"/>
      <c r="E96" s="113"/>
      <c r="F96" s="113"/>
      <c r="G96" s="113"/>
      <c r="H96" s="113"/>
      <c r="I96" s="153" t="s">
        <v>350</v>
      </c>
      <c r="J96" s="153">
        <f>ROWS(I$8:$J96)</f>
        <v>89</v>
      </c>
      <c r="K96" s="153" t="str">
        <f t="shared" si="1"/>
        <v/>
      </c>
      <c r="L96" s="153" t="str">
        <f>IFERROR(SMALL($K$8:$K$163,ROWS(K$8:K96)),"")</f>
        <v/>
      </c>
      <c r="P96" s="153" t="str">
        <f>IFERROR(INDEX($B$8:$H$163,$L89,COLUMNS($O$8:O96)),"")</f>
        <v/>
      </c>
      <c r="Q96" s="163" t="str">
        <f>IFERROR(INDEX($B$8:$H$163,$L89,COLUMNS($O$8:P96)),"")</f>
        <v/>
      </c>
      <c r="R96" s="163" t="str">
        <f>IFERROR(INDEX($B$8:$H$163,$L89,COLUMNS($O$8:Q96)),"")</f>
        <v/>
      </c>
      <c r="S96" s="163" t="str">
        <f>IFERROR(INDEX($B$8:$H$163,$L89,COLUMNS($O$8:R96)),"")</f>
        <v/>
      </c>
      <c r="T96" s="163" t="str">
        <f>IFERROR(INDEX($B$8:$H$163,$L89,COLUMNS($O$8:S96)),"")</f>
        <v/>
      </c>
      <c r="U96" s="163" t="str">
        <f>IFERROR(INDEX($B$8:$H$163,$L89,COLUMNS($O$8:T96)),"")</f>
        <v/>
      </c>
      <c r="V96" s="163" t="str">
        <f>IFERROR(INDEX($B$8:$H$163,$L89,COLUMNS($O$8:U96)),"")</f>
        <v/>
      </c>
    </row>
    <row r="97" spans="2:22" hidden="1">
      <c r="B97" s="225" t="s">
        <v>243</v>
      </c>
      <c r="C97" s="113">
        <v>0.69379336208513032</v>
      </c>
      <c r="D97" s="113">
        <v>0.68729251198819619</v>
      </c>
      <c r="E97" s="113">
        <v>0.66627411903252109</v>
      </c>
      <c r="F97" s="113">
        <v>0.71052421606957628</v>
      </c>
      <c r="G97" s="113">
        <v>0.68643433419279709</v>
      </c>
      <c r="H97" s="113">
        <v>0.68400000000000005</v>
      </c>
      <c r="I97" s="153" t="s">
        <v>350</v>
      </c>
      <c r="J97" s="153">
        <f>ROWS(I$8:$J97)</f>
        <v>90</v>
      </c>
      <c r="K97" s="153" t="str">
        <f t="shared" si="1"/>
        <v/>
      </c>
      <c r="L97" s="153" t="str">
        <f>IFERROR(SMALL($K$8:$K$163,ROWS(K$8:K97)),"")</f>
        <v/>
      </c>
      <c r="P97" s="153" t="str">
        <f>IFERROR(INDEX($B$8:$H$163,$L90,COLUMNS($O$8:O97)),"")</f>
        <v/>
      </c>
      <c r="Q97" s="163" t="str">
        <f>IFERROR(INDEX($B$8:$H$163,$L90,COLUMNS($O$8:P97)),"")</f>
        <v/>
      </c>
      <c r="R97" s="163" t="str">
        <f>IFERROR(INDEX($B$8:$H$163,$L90,COLUMNS($O$8:Q97)),"")</f>
        <v/>
      </c>
      <c r="S97" s="163" t="str">
        <f>IFERROR(INDEX($B$8:$H$163,$L90,COLUMNS($O$8:R97)),"")</f>
        <v/>
      </c>
      <c r="T97" s="163" t="str">
        <f>IFERROR(INDEX($B$8:$H$163,$L90,COLUMNS($O$8:S97)),"")</f>
        <v/>
      </c>
      <c r="U97" s="163" t="str">
        <f>IFERROR(INDEX($B$8:$H$163,$L90,COLUMNS($O$8:T97)),"")</f>
        <v/>
      </c>
      <c r="V97" s="163" t="str">
        <f>IFERROR(INDEX($B$8:$H$163,$L90,COLUMNS($O$8:U97)),"")</f>
        <v/>
      </c>
    </row>
    <row r="98" spans="2:22" hidden="1">
      <c r="B98" s="225" t="s">
        <v>244</v>
      </c>
      <c r="C98" s="113">
        <v>0.76215533571879601</v>
      </c>
      <c r="D98" s="113">
        <v>0.73440517695452612</v>
      </c>
      <c r="E98" s="113">
        <v>0.7312072892938497</v>
      </c>
      <c r="F98" s="113">
        <v>0.72433497536945812</v>
      </c>
      <c r="G98" s="113">
        <v>0.75340833420951181</v>
      </c>
      <c r="H98" s="113">
        <v>0.745</v>
      </c>
      <c r="I98" s="153" t="s">
        <v>350</v>
      </c>
      <c r="J98" s="153">
        <f>ROWS(I$8:$J98)</f>
        <v>91</v>
      </c>
      <c r="K98" s="153" t="str">
        <f t="shared" si="1"/>
        <v/>
      </c>
      <c r="L98" s="153" t="str">
        <f>IFERROR(SMALL($K$8:$K$163,ROWS(K$8:K98)),"")</f>
        <v/>
      </c>
      <c r="P98" s="153" t="str">
        <f>IFERROR(INDEX($B$8:$H$163,$L91,COLUMNS($O$8:O98)),"")</f>
        <v/>
      </c>
      <c r="Q98" s="163" t="str">
        <f>IFERROR(INDEX($B$8:$H$163,$L91,COLUMNS($O$8:P98)),"")</f>
        <v/>
      </c>
      <c r="R98" s="163" t="str">
        <f>IFERROR(INDEX($B$8:$H$163,$L91,COLUMNS($O$8:Q98)),"")</f>
        <v/>
      </c>
      <c r="S98" s="163" t="str">
        <f>IFERROR(INDEX($B$8:$H$163,$L91,COLUMNS($O$8:R98)),"")</f>
        <v/>
      </c>
      <c r="T98" s="163" t="str">
        <f>IFERROR(INDEX($B$8:$H$163,$L91,COLUMNS($O$8:S98)),"")</f>
        <v/>
      </c>
      <c r="U98" s="163" t="str">
        <f>IFERROR(INDEX($B$8:$H$163,$L91,COLUMNS($O$8:T98)),"")</f>
        <v/>
      </c>
      <c r="V98" s="163" t="str">
        <f>IFERROR(INDEX($B$8:$H$163,$L91,COLUMNS($O$8:U98)),"")</f>
        <v/>
      </c>
    </row>
    <row r="99" spans="2:22" hidden="1">
      <c r="B99" s="225" t="s">
        <v>287</v>
      </c>
      <c r="C99" s="113">
        <v>0.78534939759036149</v>
      </c>
      <c r="D99" s="113">
        <v>0.76459762422620048</v>
      </c>
      <c r="E99" s="113">
        <v>0.74911829186922119</v>
      </c>
      <c r="F99" s="113">
        <v>0.79352462194649087</v>
      </c>
      <c r="G99" s="113">
        <v>0.8011997474215955</v>
      </c>
      <c r="H99" s="113">
        <v>0.82699999999999996</v>
      </c>
      <c r="I99" s="153" t="s">
        <v>350</v>
      </c>
      <c r="J99" s="153">
        <f>ROWS(I$8:$J99)</f>
        <v>92</v>
      </c>
      <c r="K99" s="153" t="str">
        <f t="shared" si="1"/>
        <v/>
      </c>
      <c r="L99" s="153" t="str">
        <f>IFERROR(SMALL($K$8:$K$163,ROWS(K$8:K99)),"")</f>
        <v/>
      </c>
      <c r="P99" s="153" t="str">
        <f>IFERROR(INDEX($B$8:$H$163,$L92,COLUMNS($O$8:O99)),"")</f>
        <v/>
      </c>
      <c r="Q99" s="163" t="str">
        <f>IFERROR(INDEX($B$8:$H$163,$L92,COLUMNS($O$8:P99)),"")</f>
        <v/>
      </c>
      <c r="R99" s="163" t="str">
        <f>IFERROR(INDEX($B$8:$H$163,$L92,COLUMNS($O$8:Q99)),"")</f>
        <v/>
      </c>
      <c r="S99" s="163" t="str">
        <f>IFERROR(INDEX($B$8:$H$163,$L92,COLUMNS($O$8:R99)),"")</f>
        <v/>
      </c>
      <c r="T99" s="163" t="str">
        <f>IFERROR(INDEX($B$8:$H$163,$L92,COLUMNS($O$8:S99)),"")</f>
        <v/>
      </c>
      <c r="U99" s="163" t="str">
        <f>IFERROR(INDEX($B$8:$H$163,$L92,COLUMNS($O$8:T99)),"")</f>
        <v/>
      </c>
      <c r="V99" s="163" t="str">
        <f>IFERROR(INDEX($B$8:$H$163,$L92,COLUMNS($O$8:U99)),"")</f>
        <v/>
      </c>
    </row>
    <row r="100" spans="2:22" hidden="1">
      <c r="B100" s="225" t="s">
        <v>288</v>
      </c>
      <c r="C100" s="113">
        <v>0.78818398920153665</v>
      </c>
      <c r="D100" s="113">
        <v>0.75945892962164285</v>
      </c>
      <c r="E100" s="113">
        <v>0.748235049833887</v>
      </c>
      <c r="F100" s="113">
        <v>0.78742112340953763</v>
      </c>
      <c r="G100" s="113">
        <v>0.79498539925485856</v>
      </c>
      <c r="H100" s="113">
        <v>0.83199999999999996</v>
      </c>
      <c r="I100" s="153" t="s">
        <v>350</v>
      </c>
      <c r="J100" s="153">
        <f>ROWS(I$8:$J100)</f>
        <v>93</v>
      </c>
      <c r="K100" s="153" t="str">
        <f t="shared" si="1"/>
        <v/>
      </c>
      <c r="L100" s="153" t="str">
        <f>IFERROR(SMALL($K$8:$K$163,ROWS(K$8:K100)),"")</f>
        <v/>
      </c>
      <c r="P100" s="153" t="str">
        <f>IFERROR(INDEX($B$8:$H$163,$L93,COLUMNS($O$8:O100)),"")</f>
        <v/>
      </c>
      <c r="Q100" s="163" t="str">
        <f>IFERROR(INDEX($B$8:$H$163,$L93,COLUMNS($O$8:P100)),"")</f>
        <v/>
      </c>
      <c r="R100" s="163" t="str">
        <f>IFERROR(INDEX($B$8:$H$163,$L93,COLUMNS($O$8:Q100)),"")</f>
        <v/>
      </c>
      <c r="S100" s="163" t="str">
        <f>IFERROR(INDEX($B$8:$H$163,$L93,COLUMNS($O$8:R100)),"")</f>
        <v/>
      </c>
      <c r="T100" s="163" t="str">
        <f>IFERROR(INDEX($B$8:$H$163,$L93,COLUMNS($O$8:S100)),"")</f>
        <v/>
      </c>
      <c r="U100" s="163" t="str">
        <f>IFERROR(INDEX($B$8:$H$163,$L93,COLUMNS($O$8:T100)),"")</f>
        <v/>
      </c>
      <c r="V100" s="163" t="str">
        <f>IFERROR(INDEX($B$8:$H$163,$L93,COLUMNS($O$8:U100)),"")</f>
        <v/>
      </c>
    </row>
    <row r="101" spans="2:22" hidden="1">
      <c r="B101" s="225" t="s">
        <v>289</v>
      </c>
      <c r="C101" s="113">
        <v>0.81625157232704404</v>
      </c>
      <c r="D101" s="113">
        <v>0.80396949025084596</v>
      </c>
      <c r="E101" s="113">
        <v>0.77258188162520813</v>
      </c>
      <c r="F101" s="113">
        <v>0.82045522206284338</v>
      </c>
      <c r="G101" s="113">
        <v>0.82700180121172429</v>
      </c>
      <c r="H101" s="113">
        <v>0.85399999999999998</v>
      </c>
      <c r="I101" s="153" t="s">
        <v>350</v>
      </c>
      <c r="J101" s="153">
        <f>ROWS(I$8:$J101)</f>
        <v>94</v>
      </c>
      <c r="K101" s="153" t="str">
        <f t="shared" si="1"/>
        <v/>
      </c>
      <c r="L101" s="153" t="str">
        <f>IFERROR(SMALL($K$8:$K$163,ROWS(K$8:K101)),"")</f>
        <v/>
      </c>
      <c r="P101" s="153" t="str">
        <f>IFERROR(INDEX($B$8:$H$163,$L94,COLUMNS($O$8:O101)),"")</f>
        <v/>
      </c>
      <c r="Q101" s="163" t="str">
        <f>IFERROR(INDEX($B$8:$H$163,$L94,COLUMNS($O$8:P101)),"")</f>
        <v/>
      </c>
      <c r="R101" s="163" t="str">
        <f>IFERROR(INDEX($B$8:$H$163,$L94,COLUMNS($O$8:Q101)),"")</f>
        <v/>
      </c>
      <c r="S101" s="163" t="str">
        <f>IFERROR(INDEX($B$8:$H$163,$L94,COLUMNS($O$8:R101)),"")</f>
        <v/>
      </c>
      <c r="T101" s="163" t="str">
        <f>IFERROR(INDEX($B$8:$H$163,$L94,COLUMNS($O$8:S101)),"")</f>
        <v/>
      </c>
      <c r="U101" s="163" t="str">
        <f>IFERROR(INDEX($B$8:$H$163,$L94,COLUMNS($O$8:T101)),"")</f>
        <v/>
      </c>
      <c r="V101" s="163" t="str">
        <f>IFERROR(INDEX($B$8:$H$163,$L94,COLUMNS($O$8:U101)),"")</f>
        <v/>
      </c>
    </row>
    <row r="102" spans="2:22" hidden="1">
      <c r="B102" s="226" t="s">
        <v>249</v>
      </c>
      <c r="C102" s="113"/>
      <c r="D102" s="113"/>
      <c r="E102" s="113"/>
      <c r="F102" s="113"/>
      <c r="G102" s="113"/>
      <c r="H102" s="113"/>
      <c r="I102" s="153" t="s">
        <v>350</v>
      </c>
      <c r="J102" s="153">
        <f>ROWS(I$8:$J102)</f>
        <v>95</v>
      </c>
      <c r="K102" s="153" t="str">
        <f t="shared" si="1"/>
        <v/>
      </c>
      <c r="L102" s="153" t="str">
        <f>IFERROR(SMALL($K$8:$K$163,ROWS(K$8:K102)),"")</f>
        <v/>
      </c>
      <c r="P102" s="153" t="str">
        <f>IFERROR(INDEX($B$8:$H$163,$L95,COLUMNS($O$8:O102)),"")</f>
        <v/>
      </c>
      <c r="Q102" s="163" t="str">
        <f>IFERROR(INDEX($B$8:$H$163,$L95,COLUMNS($O$8:P102)),"")</f>
        <v/>
      </c>
      <c r="R102" s="163" t="str">
        <f>IFERROR(INDEX($B$8:$H$163,$L95,COLUMNS($O$8:Q102)),"")</f>
        <v/>
      </c>
      <c r="S102" s="163" t="str">
        <f>IFERROR(INDEX($B$8:$H$163,$L95,COLUMNS($O$8:R102)),"")</f>
        <v/>
      </c>
      <c r="T102" s="163" t="str">
        <f>IFERROR(INDEX($B$8:$H$163,$L95,COLUMNS($O$8:S102)),"")</f>
        <v/>
      </c>
      <c r="U102" s="163" t="str">
        <f>IFERROR(INDEX($B$8:$H$163,$L95,COLUMNS($O$8:T102)),"")</f>
        <v/>
      </c>
      <c r="V102" s="163" t="str">
        <f>IFERROR(INDEX($B$8:$H$163,$L95,COLUMNS($O$8:U102)),"")</f>
        <v/>
      </c>
    </row>
    <row r="103" spans="2:22" hidden="1">
      <c r="B103" s="225" t="s">
        <v>319</v>
      </c>
      <c r="C103" s="113">
        <v>0.80286738351254483</v>
      </c>
      <c r="D103" s="113"/>
      <c r="E103" s="113">
        <v>0.72616323417238748</v>
      </c>
      <c r="F103" s="113">
        <v>0.77716098334655037</v>
      </c>
      <c r="G103" s="113">
        <v>0.76629018245004343</v>
      </c>
      <c r="H103" s="113">
        <v>0.78600000000000003</v>
      </c>
      <c r="I103" s="153" t="s">
        <v>350</v>
      </c>
      <c r="J103" s="153">
        <f>ROWS(I$8:$J103)</f>
        <v>96</v>
      </c>
      <c r="K103" s="153" t="str">
        <f t="shared" si="1"/>
        <v/>
      </c>
      <c r="L103" s="153" t="str">
        <f>IFERROR(SMALL($K$8:$K$163,ROWS(K$8:K103)),"")</f>
        <v/>
      </c>
      <c r="P103" s="153" t="str">
        <f>IFERROR(INDEX($B$8:$H$163,$L96,COLUMNS($O$8:O103)),"")</f>
        <v/>
      </c>
      <c r="Q103" s="163" t="str">
        <f>IFERROR(INDEX($B$8:$H$163,$L96,COLUMNS($O$8:P103)),"")</f>
        <v/>
      </c>
      <c r="R103" s="163" t="str">
        <f>IFERROR(INDEX($B$8:$H$163,$L96,COLUMNS($O$8:Q103)),"")</f>
        <v/>
      </c>
      <c r="S103" s="163" t="str">
        <f>IFERROR(INDEX($B$8:$H$163,$L96,COLUMNS($O$8:R103)),"")</f>
        <v/>
      </c>
      <c r="T103" s="163" t="str">
        <f>IFERROR(INDEX($B$8:$H$163,$L96,COLUMNS($O$8:S103)),"")</f>
        <v/>
      </c>
      <c r="U103" s="163" t="str">
        <f>IFERROR(INDEX($B$8:$H$163,$L96,COLUMNS($O$8:T103)),"")</f>
        <v/>
      </c>
      <c r="V103" s="163" t="str">
        <f>IFERROR(INDEX($B$8:$H$163,$L96,COLUMNS($O$8:U103)),"")</f>
        <v/>
      </c>
    </row>
    <row r="104" spans="2:22" hidden="1">
      <c r="B104" s="225" t="s">
        <v>320</v>
      </c>
      <c r="C104" s="113">
        <v>0.69133398247322297</v>
      </c>
      <c r="D104" s="113"/>
      <c r="E104" s="113">
        <v>0.62882262996941896</v>
      </c>
      <c r="F104" s="113">
        <v>0.69092245497978688</v>
      </c>
      <c r="G104" s="113">
        <v>0.6901023890784983</v>
      </c>
      <c r="H104" s="113">
        <v>0.68200000000000005</v>
      </c>
      <c r="I104" s="153" t="s">
        <v>350</v>
      </c>
      <c r="J104" s="153">
        <f>ROWS(I$8:$J104)</f>
        <v>97</v>
      </c>
      <c r="K104" s="153" t="str">
        <f t="shared" si="1"/>
        <v/>
      </c>
      <c r="L104" s="153" t="str">
        <f>IFERROR(SMALL($K$8:$K$163,ROWS(K$8:K104)),"")</f>
        <v/>
      </c>
      <c r="P104" s="153" t="str">
        <f>IFERROR(INDEX($B$8:$H$163,$L97,COLUMNS($O$8:O104)),"")</f>
        <v/>
      </c>
      <c r="Q104" s="163" t="str">
        <f>IFERROR(INDEX($B$8:$H$163,$L97,COLUMNS($O$8:P104)),"")</f>
        <v/>
      </c>
      <c r="R104" s="163" t="str">
        <f>IFERROR(INDEX($B$8:$H$163,$L97,COLUMNS($O$8:Q104)),"")</f>
        <v/>
      </c>
      <c r="S104" s="163" t="str">
        <f>IFERROR(INDEX($B$8:$H$163,$L97,COLUMNS($O$8:R104)),"")</f>
        <v/>
      </c>
      <c r="T104" s="163" t="str">
        <f>IFERROR(INDEX($B$8:$H$163,$L97,COLUMNS($O$8:S104)),"")</f>
        <v/>
      </c>
      <c r="U104" s="163" t="str">
        <f>IFERROR(INDEX($B$8:$H$163,$L97,COLUMNS($O$8:T104)),"")</f>
        <v/>
      </c>
      <c r="V104" s="163" t="str">
        <f>IFERROR(INDEX($B$8:$H$163,$L97,COLUMNS($O$8:U104)),"")</f>
        <v/>
      </c>
    </row>
    <row r="105" spans="2:22" hidden="1">
      <c r="B105" s="225" t="s">
        <v>321</v>
      </c>
      <c r="C105" s="113">
        <v>0.75762711864406784</v>
      </c>
      <c r="D105" s="113"/>
      <c r="E105" s="113">
        <v>0.71942446043165464</v>
      </c>
      <c r="F105" s="113">
        <v>0.74497991967871491</v>
      </c>
      <c r="G105" s="113">
        <v>0.74946466809421841</v>
      </c>
      <c r="H105" s="113">
        <v>0.68300000000000005</v>
      </c>
      <c r="I105" s="153" t="s">
        <v>350</v>
      </c>
      <c r="J105" s="153">
        <f>ROWS(I$8:$J105)</f>
        <v>98</v>
      </c>
      <c r="K105" s="153" t="str">
        <f t="shared" si="1"/>
        <v/>
      </c>
      <c r="L105" s="153" t="str">
        <f>IFERROR(SMALL($K$8:$K$163,ROWS(K$8:K105)),"")</f>
        <v/>
      </c>
      <c r="P105" s="153" t="str">
        <f>IFERROR(INDEX($B$8:$H$163,$L98,COLUMNS($O$8:O105)),"")</f>
        <v/>
      </c>
      <c r="Q105" s="163" t="str">
        <f>IFERROR(INDEX($B$8:$H$163,$L98,COLUMNS($O$8:P105)),"")</f>
        <v/>
      </c>
      <c r="R105" s="163" t="str">
        <f>IFERROR(INDEX($B$8:$H$163,$L98,COLUMNS($O$8:Q105)),"")</f>
        <v/>
      </c>
      <c r="S105" s="163" t="str">
        <f>IFERROR(INDEX($B$8:$H$163,$L98,COLUMNS($O$8:R105)),"")</f>
        <v/>
      </c>
      <c r="T105" s="163" t="str">
        <f>IFERROR(INDEX($B$8:$H$163,$L98,COLUMNS($O$8:S105)),"")</f>
        <v/>
      </c>
      <c r="U105" s="163" t="str">
        <f>IFERROR(INDEX($B$8:$H$163,$L98,COLUMNS($O$8:T105)),"")</f>
        <v/>
      </c>
      <c r="V105" s="163" t="str">
        <f>IFERROR(INDEX($B$8:$H$163,$L98,COLUMNS($O$8:U105)),"")</f>
        <v/>
      </c>
    </row>
    <row r="106" spans="2:22" hidden="1">
      <c r="B106" s="225" t="s">
        <v>322</v>
      </c>
      <c r="C106" s="113">
        <v>0.77377558953096659</v>
      </c>
      <c r="D106" s="113"/>
      <c r="E106" s="113">
        <v>0.77048611111111109</v>
      </c>
      <c r="F106" s="113">
        <v>0.79001848428835486</v>
      </c>
      <c r="G106" s="113">
        <v>0.77792378449408672</v>
      </c>
      <c r="H106" s="227">
        <v>0.76600000000000001</v>
      </c>
      <c r="I106" s="153" t="s">
        <v>350</v>
      </c>
      <c r="J106" s="153">
        <f>ROWS(I$8:$J106)</f>
        <v>99</v>
      </c>
      <c r="K106" s="153" t="str">
        <f t="shared" si="1"/>
        <v/>
      </c>
      <c r="L106" s="153" t="str">
        <f>IFERROR(SMALL($K$8:$K$163,ROWS(K$8:K106)),"")</f>
        <v/>
      </c>
      <c r="P106" s="153" t="str">
        <f>IFERROR(INDEX($B$8:$H$163,$L99,COLUMNS($O$8:O106)),"")</f>
        <v/>
      </c>
      <c r="Q106" s="163" t="str">
        <f>IFERROR(INDEX($B$8:$H$163,$L99,COLUMNS($O$8:P106)),"")</f>
        <v/>
      </c>
      <c r="R106" s="163" t="str">
        <f>IFERROR(INDEX($B$8:$H$163,$L99,COLUMNS($O$8:Q106)),"")</f>
        <v/>
      </c>
      <c r="S106" s="163" t="str">
        <f>IFERROR(INDEX($B$8:$H$163,$L99,COLUMNS($O$8:R106)),"")</f>
        <v/>
      </c>
      <c r="T106" s="163" t="str">
        <f>IFERROR(INDEX($B$8:$H$163,$L99,COLUMNS($O$8:S106)),"")</f>
        <v/>
      </c>
      <c r="U106" s="163" t="str">
        <f>IFERROR(INDEX($B$8:$H$163,$L99,COLUMNS($O$8:T106)),"")</f>
        <v/>
      </c>
      <c r="V106" s="163" t="str">
        <f>IFERROR(INDEX($B$8:$H$163,$L99,COLUMNS($O$8:U106)),"")</f>
        <v/>
      </c>
    </row>
    <row r="107" spans="2:22" hidden="1">
      <c r="B107" s="225" t="s">
        <v>323</v>
      </c>
      <c r="C107" s="113">
        <v>0.7515621633268692</v>
      </c>
      <c r="D107" s="113"/>
      <c r="E107" s="113">
        <v>0.72152777777777777</v>
      </c>
      <c r="F107" s="113">
        <v>0.7387856819211599</v>
      </c>
      <c r="G107" s="113">
        <v>0.75372498935717325</v>
      </c>
      <c r="H107" s="227">
        <v>0.74099999999999999</v>
      </c>
      <c r="I107" s="153" t="s">
        <v>350</v>
      </c>
      <c r="J107" s="153">
        <f>ROWS(I$8:$J107)</f>
        <v>100</v>
      </c>
      <c r="K107" s="153" t="str">
        <f t="shared" si="1"/>
        <v/>
      </c>
      <c r="L107" s="153" t="str">
        <f>IFERROR(SMALL($K$8:$K$163,ROWS(K$8:K107)),"")</f>
        <v/>
      </c>
      <c r="P107" s="153" t="str">
        <f>IFERROR(INDEX($B$8:$H$163,$L100,COLUMNS($O$8:O107)),"")</f>
        <v/>
      </c>
      <c r="Q107" s="163" t="str">
        <f>IFERROR(INDEX($B$8:$H$163,$L100,COLUMNS($O$8:P107)),"")</f>
        <v/>
      </c>
      <c r="R107" s="163" t="str">
        <f>IFERROR(INDEX($B$8:$H$163,$L100,COLUMNS($O$8:Q107)),"")</f>
        <v/>
      </c>
      <c r="S107" s="163" t="str">
        <f>IFERROR(INDEX($B$8:$H$163,$L100,COLUMNS($O$8:R107)),"")</f>
        <v/>
      </c>
      <c r="T107" s="163" t="str">
        <f>IFERROR(INDEX($B$8:$H$163,$L100,COLUMNS($O$8:S107)),"")</f>
        <v/>
      </c>
      <c r="U107" s="163" t="str">
        <f>IFERROR(INDEX($B$8:$H$163,$L100,COLUMNS($O$8:T107)),"")</f>
        <v/>
      </c>
      <c r="V107" s="163" t="str">
        <f>IFERROR(INDEX($B$8:$H$163,$L100,COLUMNS($O$8:U107)),"")</f>
        <v/>
      </c>
    </row>
    <row r="108" spans="2:22" hidden="1">
      <c r="B108" s="225" t="s">
        <v>324</v>
      </c>
      <c r="C108" s="113">
        <v>0.72995780590717296</v>
      </c>
      <c r="D108" s="113"/>
      <c r="E108" s="113">
        <v>0.76258992805755399</v>
      </c>
      <c r="F108" s="113">
        <v>0.72727272727272729</v>
      </c>
      <c r="G108" s="113">
        <v>0.76847290640394084</v>
      </c>
      <c r="H108" s="227">
        <v>0.78600000000000003</v>
      </c>
      <c r="I108" s="153" t="s">
        <v>350</v>
      </c>
      <c r="J108" s="153">
        <f>ROWS(I$8:$J108)</f>
        <v>101</v>
      </c>
      <c r="K108" s="153" t="str">
        <f t="shared" si="1"/>
        <v/>
      </c>
      <c r="L108" s="153" t="str">
        <f>IFERROR(SMALL($K$8:$K$163,ROWS(K$8:K108)),"")</f>
        <v/>
      </c>
      <c r="P108" s="153" t="str">
        <f>IFERROR(INDEX($B$8:$H$163,$L101,COLUMNS($O$8:O108)),"")</f>
        <v/>
      </c>
      <c r="Q108" s="163" t="str">
        <f>IFERROR(INDEX($B$8:$H$163,$L101,COLUMNS($O$8:P108)),"")</f>
        <v/>
      </c>
      <c r="R108" s="163" t="str">
        <f>IFERROR(INDEX($B$8:$H$163,$L101,COLUMNS($O$8:Q108)),"")</f>
        <v/>
      </c>
      <c r="S108" s="163" t="str">
        <f>IFERROR(INDEX($B$8:$H$163,$L101,COLUMNS($O$8:R108)),"")</f>
        <v/>
      </c>
      <c r="T108" s="163" t="str">
        <f>IFERROR(INDEX($B$8:$H$163,$L101,COLUMNS($O$8:S108)),"")</f>
        <v/>
      </c>
      <c r="U108" s="163" t="str">
        <f>IFERROR(INDEX($B$8:$H$163,$L101,COLUMNS($O$8:T108)),"")</f>
        <v/>
      </c>
      <c r="V108" s="163" t="str">
        <f>IFERROR(INDEX($B$8:$H$163,$L101,COLUMNS($O$8:U108)),"")</f>
        <v/>
      </c>
    </row>
    <row r="109" spans="2:22" hidden="1">
      <c r="B109" s="225" t="s">
        <v>325</v>
      </c>
      <c r="C109" s="113">
        <v>0.77464788732394363</v>
      </c>
      <c r="D109" s="113"/>
      <c r="E109" s="113">
        <v>0.71235521235521237</v>
      </c>
      <c r="F109" s="113">
        <v>0.80676328502415462</v>
      </c>
      <c r="G109" s="113">
        <v>0.8046875</v>
      </c>
      <c r="H109" s="227">
        <v>0.80500000000000005</v>
      </c>
      <c r="I109" s="153" t="s">
        <v>350</v>
      </c>
      <c r="J109" s="153">
        <f>ROWS(I$8:$J109)</f>
        <v>102</v>
      </c>
      <c r="K109" s="153" t="str">
        <f t="shared" si="1"/>
        <v/>
      </c>
      <c r="L109" s="153" t="str">
        <f>IFERROR(SMALL($K$8:$K$163,ROWS(K$8:K109)),"")</f>
        <v/>
      </c>
      <c r="P109" s="153" t="str">
        <f>IFERROR(INDEX($B$8:$H$163,$L102,COLUMNS($O$8:O109)),"")</f>
        <v/>
      </c>
      <c r="Q109" s="163" t="str">
        <f>IFERROR(INDEX($B$8:$H$163,$L102,COLUMNS($O$8:P109)),"")</f>
        <v/>
      </c>
      <c r="R109" s="163" t="str">
        <f>IFERROR(INDEX($B$8:$H$163,$L102,COLUMNS($O$8:Q109)),"")</f>
        <v/>
      </c>
      <c r="S109" s="163" t="str">
        <f>IFERROR(INDEX($B$8:$H$163,$L102,COLUMNS($O$8:R109)),"")</f>
        <v/>
      </c>
      <c r="T109" s="163" t="str">
        <f>IFERROR(INDEX($B$8:$H$163,$L102,COLUMNS($O$8:S109)),"")</f>
        <v/>
      </c>
      <c r="U109" s="163" t="str">
        <f>IFERROR(INDEX($B$8:$H$163,$L102,COLUMNS($O$8:T109)),"")</f>
        <v/>
      </c>
      <c r="V109" s="163" t="str">
        <f>IFERROR(INDEX($B$8:$H$163,$L102,COLUMNS($O$8:U109)),"")</f>
        <v/>
      </c>
    </row>
    <row r="110" spans="2:22" hidden="1">
      <c r="B110" s="225" t="s">
        <v>326</v>
      </c>
      <c r="C110" s="113" t="s">
        <v>342</v>
      </c>
      <c r="D110" s="113"/>
      <c r="E110" s="113">
        <v>0.70526315789473681</v>
      </c>
      <c r="F110" s="113">
        <v>0.84210526315789469</v>
      </c>
      <c r="G110" s="113">
        <v>0.7726928895612708</v>
      </c>
      <c r="H110" s="227">
        <v>0.79700000000000004</v>
      </c>
      <c r="I110" s="153" t="s">
        <v>350</v>
      </c>
      <c r="J110" s="153">
        <f>ROWS(I$8:$J110)</f>
        <v>103</v>
      </c>
      <c r="K110" s="153" t="str">
        <f t="shared" si="1"/>
        <v/>
      </c>
      <c r="L110" s="153" t="str">
        <f>IFERROR(SMALL($K$8:$K$163,ROWS(K$8:K110)),"")</f>
        <v/>
      </c>
      <c r="P110" s="153" t="str">
        <f>IFERROR(INDEX($B$8:$H$163,$L103,COLUMNS($O$8:O110)),"")</f>
        <v/>
      </c>
      <c r="Q110" s="163" t="str">
        <f>IFERROR(INDEX($B$8:$H$163,$L103,COLUMNS($O$8:P110)),"")</f>
        <v/>
      </c>
      <c r="R110" s="163" t="str">
        <f>IFERROR(INDEX($B$8:$H$163,$L103,COLUMNS($O$8:Q110)),"")</f>
        <v/>
      </c>
      <c r="S110" s="163" t="str">
        <f>IFERROR(INDEX($B$8:$H$163,$L103,COLUMNS($O$8:R110)),"")</f>
        <v/>
      </c>
      <c r="T110" s="163" t="str">
        <f>IFERROR(INDEX($B$8:$H$163,$L103,COLUMNS($O$8:S110)),"")</f>
        <v/>
      </c>
      <c r="U110" s="163" t="str">
        <f>IFERROR(INDEX($B$8:$H$163,$L103,COLUMNS($O$8:T110)),"")</f>
        <v/>
      </c>
      <c r="V110" s="163" t="str">
        <f>IFERROR(INDEX($B$8:$H$163,$L103,COLUMNS($O$8:U110)),"")</f>
        <v/>
      </c>
    </row>
    <row r="111" spans="2:22" hidden="1">
      <c r="B111" s="225" t="s">
        <v>327</v>
      </c>
      <c r="C111" s="113">
        <v>0.70973298880275626</v>
      </c>
      <c r="D111" s="113"/>
      <c r="E111" s="113">
        <v>0.70783410138248848</v>
      </c>
      <c r="F111" s="113">
        <v>0.75992489270386265</v>
      </c>
      <c r="G111" s="113">
        <v>0.72834762045521728</v>
      </c>
      <c r="H111" s="227">
        <v>0.71799999999999997</v>
      </c>
      <c r="I111" s="153" t="s">
        <v>350</v>
      </c>
      <c r="J111" s="153">
        <f>ROWS(I$8:$J111)</f>
        <v>104</v>
      </c>
      <c r="K111" s="153" t="str">
        <f t="shared" si="1"/>
        <v/>
      </c>
      <c r="L111" s="153" t="str">
        <f>IFERROR(SMALL($K$8:$K$163,ROWS(K$8:K111)),"")</f>
        <v/>
      </c>
      <c r="P111" s="153" t="str">
        <f>IFERROR(INDEX($B$8:$H$163,$L104,COLUMNS($O$8:O111)),"")</f>
        <v/>
      </c>
      <c r="Q111" s="163" t="str">
        <f>IFERROR(INDEX($B$8:$H$163,$L104,COLUMNS($O$8:P111)),"")</f>
        <v/>
      </c>
      <c r="R111" s="163" t="str">
        <f>IFERROR(INDEX($B$8:$H$163,$L104,COLUMNS($O$8:Q111)),"")</f>
        <v/>
      </c>
      <c r="S111" s="163" t="str">
        <f>IFERROR(INDEX($B$8:$H$163,$L104,COLUMNS($O$8:R111)),"")</f>
        <v/>
      </c>
      <c r="T111" s="163" t="str">
        <f>IFERROR(INDEX($B$8:$H$163,$L104,COLUMNS($O$8:S111)),"")</f>
        <v/>
      </c>
      <c r="U111" s="163" t="str">
        <f>IFERROR(INDEX($B$8:$H$163,$L104,COLUMNS($O$8:T111)),"")</f>
        <v/>
      </c>
      <c r="V111" s="163" t="str">
        <f>IFERROR(INDEX($B$8:$H$163,$L104,COLUMNS($O$8:U111)),"")</f>
        <v/>
      </c>
    </row>
    <row r="112" spans="2:22" hidden="1">
      <c r="B112" s="225" t="s">
        <v>354</v>
      </c>
      <c r="C112" s="113" t="s">
        <v>130</v>
      </c>
      <c r="D112" s="113" t="s">
        <v>130</v>
      </c>
      <c r="E112" s="113" t="s">
        <v>130</v>
      </c>
      <c r="F112" s="113" t="s">
        <v>130</v>
      </c>
      <c r="G112" s="113" t="s">
        <v>130</v>
      </c>
      <c r="H112" s="153" t="s">
        <v>130</v>
      </c>
      <c r="I112" s="153" t="s">
        <v>350</v>
      </c>
      <c r="J112" s="153">
        <f>ROWS(I$8:$J112)</f>
        <v>105</v>
      </c>
      <c r="K112" s="153" t="str">
        <f t="shared" si="1"/>
        <v/>
      </c>
      <c r="L112" s="153" t="str">
        <f>IFERROR(SMALL($K$8:$K$163,ROWS(K$8:K112)),"")</f>
        <v/>
      </c>
      <c r="P112" s="153" t="str">
        <f>IFERROR(INDEX($B$8:$H$163,$L105,COLUMNS($O$8:O112)),"")</f>
        <v/>
      </c>
      <c r="Q112" s="163" t="str">
        <f>IFERROR(INDEX($B$8:$H$163,$L105,COLUMNS($O$8:P112)),"")</f>
        <v/>
      </c>
      <c r="R112" s="163" t="str">
        <f>IFERROR(INDEX($B$8:$H$163,$L105,COLUMNS($O$8:Q112)),"")</f>
        <v/>
      </c>
      <c r="S112" s="163" t="str">
        <f>IFERROR(INDEX($B$8:$H$163,$L105,COLUMNS($O$8:R112)),"")</f>
        <v/>
      </c>
      <c r="T112" s="163" t="str">
        <f>IFERROR(INDEX($B$8:$H$163,$L105,COLUMNS($O$8:S112)),"")</f>
        <v/>
      </c>
      <c r="U112" s="163" t="str">
        <f>IFERROR(INDEX($B$8:$H$163,$L105,COLUMNS($O$8:T112)),"")</f>
        <v/>
      </c>
      <c r="V112" s="163" t="str">
        <f>IFERROR(INDEX($B$8:$H$163,$L105,COLUMNS($O$8:U112)),"")</f>
        <v/>
      </c>
    </row>
    <row r="113" spans="2:22" hidden="1">
      <c r="B113" s="225" t="s">
        <v>270</v>
      </c>
      <c r="C113" s="113">
        <v>0.75132712857635298</v>
      </c>
      <c r="D113" s="113">
        <v>0.7337810362885836</v>
      </c>
      <c r="E113" s="113">
        <v>0.71293196032598394</v>
      </c>
      <c r="F113" s="113">
        <v>0.74961100392108049</v>
      </c>
      <c r="G113" s="113">
        <v>0.74146690984887964</v>
      </c>
      <c r="H113" s="227">
        <v>0.73399999999999999</v>
      </c>
      <c r="I113" s="153" t="s">
        <v>350</v>
      </c>
      <c r="J113" s="153">
        <f>ROWS(I$8:$J113)</f>
        <v>106</v>
      </c>
      <c r="K113" s="153" t="str">
        <f t="shared" si="1"/>
        <v/>
      </c>
      <c r="L113" s="153" t="str">
        <f>IFERROR(SMALL($K$8:$K$163,ROWS(K$8:K113)),"")</f>
        <v/>
      </c>
      <c r="P113" s="153" t="str">
        <f>IFERROR(INDEX($B$8:$H$163,$L106,COLUMNS($O$8:O113)),"")</f>
        <v/>
      </c>
      <c r="Q113" s="163" t="str">
        <f>IFERROR(INDEX($B$8:$H$163,$L106,COLUMNS($O$8:P113)),"")</f>
        <v/>
      </c>
      <c r="R113" s="163" t="str">
        <f>IFERROR(INDEX($B$8:$H$163,$L106,COLUMNS($O$8:Q113)),"")</f>
        <v/>
      </c>
      <c r="S113" s="163" t="str">
        <f>IFERROR(INDEX($B$8:$H$163,$L106,COLUMNS($O$8:R113)),"")</f>
        <v/>
      </c>
      <c r="T113" s="163" t="str">
        <f>IFERROR(INDEX($B$8:$H$163,$L106,COLUMNS($O$8:S113)),"")</f>
        <v/>
      </c>
      <c r="U113" s="163" t="str">
        <f>IFERROR(INDEX($B$8:$H$163,$L106,COLUMNS($O$8:T113)),"")</f>
        <v/>
      </c>
      <c r="V113" s="163" t="str">
        <f>IFERROR(INDEX($B$8:$H$163,$L106,COLUMNS($O$8:U113)),"")</f>
        <v/>
      </c>
    </row>
    <row r="114" spans="2:22" hidden="1">
      <c r="B114" s="225" t="s">
        <v>271</v>
      </c>
      <c r="C114" s="113">
        <v>0.78536344674456682</v>
      </c>
      <c r="D114" s="113">
        <v>0.76323078234191244</v>
      </c>
      <c r="E114" s="113">
        <v>0.74896295236732946</v>
      </c>
      <c r="F114" s="113">
        <v>0.77557007919091692</v>
      </c>
      <c r="G114" s="113">
        <v>0.78960125001537917</v>
      </c>
      <c r="H114" s="227">
        <v>0.80900000000000005</v>
      </c>
      <c r="I114" s="153" t="s">
        <v>350</v>
      </c>
      <c r="J114" s="153">
        <f>ROWS(I$8:$J114)</f>
        <v>107</v>
      </c>
      <c r="K114" s="153" t="str">
        <f t="shared" si="1"/>
        <v/>
      </c>
      <c r="L114" s="153" t="str">
        <f>IFERROR(SMALL($K$8:$K$163,ROWS(K$8:K114)),"")</f>
        <v/>
      </c>
      <c r="P114" s="153" t="str">
        <f>IFERROR(INDEX($B$8:$H$163,$L107,COLUMNS($O$8:O114)),"")</f>
        <v/>
      </c>
      <c r="Q114" s="163" t="str">
        <f>IFERROR(INDEX($B$8:$H$163,$L107,COLUMNS($O$8:P114)),"")</f>
        <v/>
      </c>
      <c r="R114" s="163" t="str">
        <f>IFERROR(INDEX($B$8:$H$163,$L107,COLUMNS($O$8:Q114)),"")</f>
        <v/>
      </c>
      <c r="S114" s="163" t="str">
        <f>IFERROR(INDEX($B$8:$H$163,$L107,COLUMNS($O$8:R114)),"")</f>
        <v/>
      </c>
      <c r="T114" s="163" t="str">
        <f>IFERROR(INDEX($B$8:$H$163,$L107,COLUMNS($O$8:S114)),"")</f>
        <v/>
      </c>
      <c r="U114" s="163" t="str">
        <f>IFERROR(INDEX($B$8:$H$163,$L107,COLUMNS($O$8:T114)),"")</f>
        <v/>
      </c>
      <c r="V114" s="163" t="str">
        <f>IFERROR(INDEX($B$8:$H$163,$L107,COLUMNS($O$8:U114)),"")</f>
        <v/>
      </c>
    </row>
    <row r="115" spans="2:22" hidden="1">
      <c r="B115" s="226" t="s">
        <v>272</v>
      </c>
      <c r="C115" s="113"/>
      <c r="D115" s="113"/>
      <c r="E115" s="113"/>
      <c r="F115" s="113"/>
      <c r="G115" s="113"/>
      <c r="I115" s="153" t="s">
        <v>350</v>
      </c>
      <c r="J115" s="153">
        <f>ROWS(I$8:$J115)</f>
        <v>108</v>
      </c>
      <c r="K115" s="153" t="str">
        <f t="shared" si="1"/>
        <v/>
      </c>
      <c r="L115" s="153" t="str">
        <f>IFERROR(SMALL($K$8:$K$163,ROWS(K$8:K115)),"")</f>
        <v/>
      </c>
      <c r="P115" s="153" t="str">
        <f>IFERROR(INDEX($B$8:$H$163,$L108,COLUMNS($O$8:O115)),"")</f>
        <v/>
      </c>
      <c r="Q115" s="163" t="str">
        <f>IFERROR(INDEX($B$8:$H$163,$L108,COLUMNS($O$8:P115)),"")</f>
        <v/>
      </c>
      <c r="R115" s="163" t="str">
        <f>IFERROR(INDEX($B$8:$H$163,$L108,COLUMNS($O$8:Q115)),"")</f>
        <v/>
      </c>
      <c r="S115" s="163" t="str">
        <f>IFERROR(INDEX($B$8:$H$163,$L108,COLUMNS($O$8:R115)),"")</f>
        <v/>
      </c>
      <c r="T115" s="163" t="str">
        <f>IFERROR(INDEX($B$8:$H$163,$L108,COLUMNS($O$8:S115)),"")</f>
        <v/>
      </c>
      <c r="U115" s="163" t="str">
        <f>IFERROR(INDEX($B$8:$H$163,$L108,COLUMNS($O$8:T115)),"")</f>
        <v/>
      </c>
      <c r="V115" s="163" t="str">
        <f>IFERROR(INDEX($B$8:$H$163,$L108,COLUMNS($O$8:U115)),"")</f>
        <v/>
      </c>
    </row>
    <row r="116" spans="2:22" hidden="1">
      <c r="B116" s="225" t="s">
        <v>273</v>
      </c>
      <c r="C116" s="113">
        <v>0.71498504215392988</v>
      </c>
      <c r="D116" s="113">
        <v>0.72663346029885734</v>
      </c>
      <c r="E116" s="113">
        <v>0.76918570591681312</v>
      </c>
      <c r="F116" s="113">
        <v>0.80571933962264153</v>
      </c>
      <c r="G116" s="113">
        <v>0.79084775594015844</v>
      </c>
      <c r="H116" s="163">
        <v>0.79561262707330127</v>
      </c>
      <c r="I116" s="153" t="s">
        <v>350</v>
      </c>
      <c r="J116" s="153">
        <f>ROWS(I$8:$J116)</f>
        <v>109</v>
      </c>
      <c r="K116" s="153" t="str">
        <f t="shared" si="1"/>
        <v/>
      </c>
      <c r="L116" s="153" t="str">
        <f>IFERROR(SMALL($K$8:$K$163,ROWS(K$8:K116)),"")</f>
        <v/>
      </c>
      <c r="P116" s="153" t="str">
        <f>IFERROR(INDEX($B$8:$H$163,$L109,COLUMNS($O$8:O116)),"")</f>
        <v/>
      </c>
      <c r="Q116" s="163" t="str">
        <f>IFERROR(INDEX($B$8:$H$163,$L109,COLUMNS($O$8:P116)),"")</f>
        <v/>
      </c>
      <c r="R116" s="163" t="str">
        <f>IFERROR(INDEX($B$8:$H$163,$L109,COLUMNS($O$8:Q116)),"")</f>
        <v/>
      </c>
      <c r="S116" s="163" t="str">
        <f>IFERROR(INDEX($B$8:$H$163,$L109,COLUMNS($O$8:R116)),"")</f>
        <v/>
      </c>
      <c r="T116" s="163" t="str">
        <f>IFERROR(INDEX($B$8:$H$163,$L109,COLUMNS($O$8:S116)),"")</f>
        <v/>
      </c>
      <c r="U116" s="163" t="str">
        <f>IFERROR(INDEX($B$8:$H$163,$L109,COLUMNS($O$8:T116)),"")</f>
        <v/>
      </c>
      <c r="V116" s="163" t="str">
        <f>IFERROR(INDEX($B$8:$H$163,$L109,COLUMNS($O$8:U116)),"")</f>
        <v/>
      </c>
    </row>
    <row r="117" spans="2:22" hidden="1">
      <c r="B117" s="225" t="s">
        <v>274</v>
      </c>
      <c r="C117" s="113">
        <v>0.70674985819625635</v>
      </c>
      <c r="D117" s="113">
        <v>0.7226027397260274</v>
      </c>
      <c r="E117" s="113">
        <v>0.76042456406368464</v>
      </c>
      <c r="F117" s="113">
        <v>0.77821710999281091</v>
      </c>
      <c r="G117" s="113">
        <v>0.76441005802707929</v>
      </c>
      <c r="H117" s="163">
        <v>0.79144178874325366</v>
      </c>
      <c r="I117" s="153" t="s">
        <v>350</v>
      </c>
      <c r="J117" s="153">
        <f>ROWS(I$8:$J117)</f>
        <v>110</v>
      </c>
      <c r="K117" s="153" t="str">
        <f t="shared" si="1"/>
        <v/>
      </c>
      <c r="L117" s="153" t="str">
        <f>IFERROR(SMALL($K$8:$K$163,ROWS(K$8:K117)),"")</f>
        <v/>
      </c>
      <c r="P117" s="153" t="str">
        <f>IFERROR(INDEX($B$8:$H$163,$L110,COLUMNS($O$8:O117)),"")</f>
        <v/>
      </c>
      <c r="Q117" s="163" t="str">
        <f>IFERROR(INDEX($B$8:$H$163,$L110,COLUMNS($O$8:P117)),"")</f>
        <v/>
      </c>
      <c r="R117" s="163" t="str">
        <f>IFERROR(INDEX($B$8:$H$163,$L110,COLUMNS($O$8:Q117)),"")</f>
        <v/>
      </c>
      <c r="S117" s="163" t="str">
        <f>IFERROR(INDEX($B$8:$H$163,$L110,COLUMNS($O$8:R117)),"")</f>
        <v/>
      </c>
      <c r="T117" s="163" t="str">
        <f>IFERROR(INDEX($B$8:$H$163,$L110,COLUMNS($O$8:S117)),"")</f>
        <v/>
      </c>
      <c r="U117" s="163" t="str">
        <f>IFERROR(INDEX($B$8:$H$163,$L110,COLUMNS($O$8:T117)),"")</f>
        <v/>
      </c>
      <c r="V117" s="163" t="str">
        <f>IFERROR(INDEX($B$8:$H$163,$L110,COLUMNS($O$8:U117)),"")</f>
        <v/>
      </c>
    </row>
    <row r="118" spans="2:22" hidden="1">
      <c r="B118" s="225" t="s">
        <v>275</v>
      </c>
      <c r="C118" s="113">
        <v>0.73317307692307687</v>
      </c>
      <c r="D118" s="113">
        <v>0.71370967741935487</v>
      </c>
      <c r="E118" s="113">
        <v>0.72626931567328923</v>
      </c>
      <c r="F118" s="113">
        <v>0.72639691714836219</v>
      </c>
      <c r="G118" s="113">
        <v>0.75984990619136961</v>
      </c>
      <c r="H118" s="163">
        <v>0.72270363951473138</v>
      </c>
      <c r="I118" s="153" t="s">
        <v>350</v>
      </c>
      <c r="J118" s="153">
        <f>ROWS(I$8:$J118)</f>
        <v>111</v>
      </c>
      <c r="K118" s="153" t="str">
        <f t="shared" si="1"/>
        <v/>
      </c>
      <c r="L118" s="153" t="str">
        <f>IFERROR(SMALL($K$8:$K$163,ROWS(K$8:K118)),"")</f>
        <v/>
      </c>
      <c r="P118" s="153" t="str">
        <f>IFERROR(INDEX($B$8:$H$163,$L111,COLUMNS($O$8:O118)),"")</f>
        <v/>
      </c>
      <c r="Q118" s="163" t="str">
        <f>IFERROR(INDEX($B$8:$H$163,$L111,COLUMNS($O$8:P118)),"")</f>
        <v/>
      </c>
      <c r="R118" s="163" t="str">
        <f>IFERROR(INDEX($B$8:$H$163,$L111,COLUMNS($O$8:Q118)),"")</f>
        <v/>
      </c>
      <c r="S118" s="163" t="str">
        <f>IFERROR(INDEX($B$8:$H$163,$L111,COLUMNS($O$8:R118)),"")</f>
        <v/>
      </c>
      <c r="T118" s="163" t="str">
        <f>IFERROR(INDEX($B$8:$H$163,$L111,COLUMNS($O$8:S118)),"")</f>
        <v/>
      </c>
      <c r="U118" s="163" t="str">
        <f>IFERROR(INDEX($B$8:$H$163,$L111,COLUMNS($O$8:T118)),"")</f>
        <v/>
      </c>
      <c r="V118" s="163" t="str">
        <f>IFERROR(INDEX($B$8:$H$163,$L111,COLUMNS($O$8:U118)),"")</f>
        <v/>
      </c>
    </row>
    <row r="119" spans="2:22" hidden="1">
      <c r="B119" s="225" t="s">
        <v>276</v>
      </c>
      <c r="C119" s="113">
        <v>0.71488469601677151</v>
      </c>
      <c r="D119" s="113">
        <v>0.7195496417604913</v>
      </c>
      <c r="E119" s="113">
        <v>0.78435839028094156</v>
      </c>
      <c r="F119" s="113">
        <v>0.78517221249270286</v>
      </c>
      <c r="G119" s="113">
        <v>0.77184720041862898</v>
      </c>
      <c r="H119" s="163">
        <v>0.79797979797979801</v>
      </c>
      <c r="I119" s="153" t="s">
        <v>350</v>
      </c>
      <c r="J119" s="153">
        <f>ROWS(I$8:$J119)</f>
        <v>112</v>
      </c>
      <c r="K119" s="153" t="str">
        <f t="shared" si="1"/>
        <v/>
      </c>
      <c r="L119" s="153" t="str">
        <f>IFERROR(SMALL($K$8:$K$163,ROWS(K$8:K119)),"")</f>
        <v/>
      </c>
      <c r="P119" s="153" t="str">
        <f>IFERROR(INDEX($B$8:$H$163,$L112,COLUMNS($O$8:O119)),"")</f>
        <v/>
      </c>
      <c r="Q119" s="163" t="str">
        <f>IFERROR(INDEX($B$8:$H$163,$L112,COLUMNS($O$8:P119)),"")</f>
        <v/>
      </c>
      <c r="R119" s="163" t="str">
        <f>IFERROR(INDEX($B$8:$H$163,$L112,COLUMNS($O$8:Q119)),"")</f>
        <v/>
      </c>
      <c r="S119" s="163" t="str">
        <f>IFERROR(INDEX($B$8:$H$163,$L112,COLUMNS($O$8:R119)),"")</f>
        <v/>
      </c>
      <c r="T119" s="163" t="str">
        <f>IFERROR(INDEX($B$8:$H$163,$L112,COLUMNS($O$8:S119)),"")</f>
        <v/>
      </c>
      <c r="U119" s="163" t="str">
        <f>IFERROR(INDEX($B$8:$H$163,$L112,COLUMNS($O$8:T119)),"")</f>
        <v/>
      </c>
      <c r="V119" s="163" t="str">
        <f>IFERROR(INDEX($B$8:$H$163,$L112,COLUMNS($O$8:U119)),"")</f>
        <v/>
      </c>
    </row>
    <row r="120" spans="2:22" hidden="1">
      <c r="B120" s="225" t="s">
        <v>277</v>
      </c>
      <c r="C120" s="113">
        <v>0.78545068973044896</v>
      </c>
      <c r="D120" s="113">
        <v>0.76161965670742371</v>
      </c>
      <c r="E120" s="113">
        <v>0.74177037992956973</v>
      </c>
      <c r="F120" s="113">
        <v>0.77034068578746329</v>
      </c>
      <c r="G120" s="113">
        <v>0.7819062258023507</v>
      </c>
      <c r="H120" s="163">
        <v>0.79693040937331561</v>
      </c>
      <c r="I120" s="153" t="s">
        <v>350</v>
      </c>
      <c r="J120" s="153">
        <f>ROWS(I$8:$J120)</f>
        <v>113</v>
      </c>
      <c r="K120" s="153" t="str">
        <f t="shared" si="1"/>
        <v/>
      </c>
      <c r="L120" s="153" t="str">
        <f>IFERROR(SMALL($K$8:$K$163,ROWS(K$8:K120)),"")</f>
        <v/>
      </c>
      <c r="P120" s="153" t="str">
        <f>IFERROR(INDEX($B$8:$H$163,$L113,COLUMNS($O$8:O120)),"")</f>
        <v/>
      </c>
      <c r="Q120" s="163" t="str">
        <f>IFERROR(INDEX($B$8:$H$163,$L113,COLUMNS($O$8:P120)),"")</f>
        <v/>
      </c>
      <c r="R120" s="163" t="str">
        <f>IFERROR(INDEX($B$8:$H$163,$L113,COLUMNS($O$8:Q120)),"")</f>
        <v/>
      </c>
      <c r="S120" s="163" t="str">
        <f>IFERROR(INDEX($B$8:$H$163,$L113,COLUMNS($O$8:R120)),"")</f>
        <v/>
      </c>
      <c r="T120" s="163" t="str">
        <f>IFERROR(INDEX($B$8:$H$163,$L113,COLUMNS($O$8:S120)),"")</f>
        <v/>
      </c>
      <c r="U120" s="163" t="str">
        <f>IFERROR(INDEX($B$8:$H$163,$L113,COLUMNS($O$8:T120)),"")</f>
        <v/>
      </c>
      <c r="V120" s="163" t="str">
        <f>IFERROR(INDEX($B$8:$H$163,$L113,COLUMNS($O$8:U120)),"")</f>
        <v/>
      </c>
    </row>
    <row r="121" spans="2:22" hidden="1">
      <c r="B121" s="225" t="s">
        <v>328</v>
      </c>
      <c r="C121" s="113">
        <v>0.71395007342143901</v>
      </c>
      <c r="D121" s="113">
        <v>0.72352092352092356</v>
      </c>
      <c r="E121" s="113">
        <v>0.76630017898235747</v>
      </c>
      <c r="F121" s="113">
        <v>0.78753271472757558</v>
      </c>
      <c r="G121" s="113">
        <v>0.77648731926996917</v>
      </c>
      <c r="H121" s="163">
        <v>0.79050772626931565</v>
      </c>
      <c r="I121" s="153" t="s">
        <v>350</v>
      </c>
      <c r="J121" s="153">
        <f>ROWS(I$8:$J121)</f>
        <v>114</v>
      </c>
      <c r="K121" s="153" t="str">
        <f t="shared" si="1"/>
        <v/>
      </c>
      <c r="L121" s="153" t="str">
        <f>IFERROR(SMALL($K$8:$K$163,ROWS(K$8:K121)),"")</f>
        <v/>
      </c>
      <c r="P121" s="153" t="str">
        <f>IFERROR(INDEX($B$8:$H$163,$L114,COLUMNS($O$8:O121)),"")</f>
        <v/>
      </c>
      <c r="Q121" s="163" t="str">
        <f>IFERROR(INDEX($B$8:$H$163,$L114,COLUMNS($O$8:P121)),"")</f>
        <v/>
      </c>
      <c r="R121" s="163" t="str">
        <f>IFERROR(INDEX($B$8:$H$163,$L114,COLUMNS($O$8:Q121)),"")</f>
        <v/>
      </c>
      <c r="S121" s="163" t="str">
        <f>IFERROR(INDEX($B$8:$H$163,$L114,COLUMNS($O$8:R121)),"")</f>
        <v/>
      </c>
      <c r="T121" s="163" t="str">
        <f>IFERROR(INDEX($B$8:$H$163,$L114,COLUMNS($O$8:S121)),"")</f>
        <v/>
      </c>
      <c r="U121" s="163" t="str">
        <f>IFERROR(INDEX($B$8:$H$163,$L114,COLUMNS($O$8:T121)),"")</f>
        <v/>
      </c>
      <c r="V121" s="163" t="str">
        <f>IFERROR(INDEX($B$8:$H$163,$L114,COLUMNS($O$8:U121)),"")</f>
        <v/>
      </c>
    </row>
    <row r="122" spans="2:22" hidden="1">
      <c r="B122" s="226" t="s">
        <v>282</v>
      </c>
      <c r="C122" s="113"/>
      <c r="D122" s="113"/>
      <c r="E122" s="113"/>
      <c r="F122" s="113"/>
      <c r="G122" s="113"/>
      <c r="I122" s="153" t="s">
        <v>350</v>
      </c>
      <c r="J122" s="153">
        <f>ROWS(I$8:$J122)</f>
        <v>115</v>
      </c>
      <c r="K122" s="153" t="str">
        <f t="shared" si="1"/>
        <v/>
      </c>
      <c r="L122" s="153" t="str">
        <f>IFERROR(SMALL($K$8:$K$163,ROWS(K$8:K122)),"")</f>
        <v/>
      </c>
      <c r="P122" s="153" t="str">
        <f>IFERROR(INDEX($B$8:$H$163,$L115,COLUMNS($O$8:O122)),"")</f>
        <v/>
      </c>
      <c r="Q122" s="163" t="str">
        <f>IFERROR(INDEX($B$8:$H$163,$L115,COLUMNS($O$8:P122)),"")</f>
        <v/>
      </c>
      <c r="R122" s="163" t="str">
        <f>IFERROR(INDEX($B$8:$H$163,$L115,COLUMNS($O$8:Q122)),"")</f>
        <v/>
      </c>
      <c r="S122" s="163" t="str">
        <f>IFERROR(INDEX($B$8:$H$163,$L115,COLUMNS($O$8:R122)),"")</f>
        <v/>
      </c>
      <c r="T122" s="163" t="str">
        <f>IFERROR(INDEX($B$8:$H$163,$L115,COLUMNS($O$8:S122)),"")</f>
        <v/>
      </c>
      <c r="U122" s="163" t="str">
        <f>IFERROR(INDEX($B$8:$H$163,$L115,COLUMNS($O$8:T122)),"")</f>
        <v/>
      </c>
      <c r="V122" s="163" t="str">
        <f>IFERROR(INDEX($B$8:$H$163,$L115,COLUMNS($O$8:U122)),"")</f>
        <v/>
      </c>
    </row>
    <row r="123" spans="2:22" hidden="1">
      <c r="B123" s="225" t="s">
        <v>283</v>
      </c>
      <c r="C123" s="113">
        <v>0.64820846905537455</v>
      </c>
      <c r="D123" s="113">
        <v>0.70305676855895194</v>
      </c>
      <c r="E123" s="113">
        <v>0.55906432748538015</v>
      </c>
      <c r="F123" s="113">
        <v>0.64408396946564883</v>
      </c>
      <c r="G123" s="113">
        <v>0.72338642078792958</v>
      </c>
      <c r="H123" s="227">
        <v>0.66600000000000004</v>
      </c>
      <c r="I123" s="153" t="s">
        <v>350</v>
      </c>
      <c r="J123" s="153">
        <f>ROWS(I$8:$J123)</f>
        <v>116</v>
      </c>
      <c r="K123" s="153" t="str">
        <f t="shared" si="1"/>
        <v/>
      </c>
      <c r="L123" s="153" t="str">
        <f>IFERROR(SMALL($K$8:$K$163,ROWS(K$8:K123)),"")</f>
        <v/>
      </c>
      <c r="P123" s="153" t="str">
        <f>IFERROR(INDEX($B$8:$H$163,$L116,COLUMNS($O$8:O123)),"")</f>
        <v/>
      </c>
      <c r="Q123" s="163" t="str">
        <f>IFERROR(INDEX($B$8:$H$163,$L116,COLUMNS($O$8:P123)),"")</f>
        <v/>
      </c>
      <c r="R123" s="163" t="str">
        <f>IFERROR(INDEX($B$8:$H$163,$L116,COLUMNS($O$8:Q123)),"")</f>
        <v/>
      </c>
      <c r="S123" s="163" t="str">
        <f>IFERROR(INDEX($B$8:$H$163,$L116,COLUMNS($O$8:R123)),"")</f>
        <v/>
      </c>
      <c r="T123" s="163" t="str">
        <f>IFERROR(INDEX($B$8:$H$163,$L116,COLUMNS($O$8:S123)),"")</f>
        <v/>
      </c>
      <c r="U123" s="163" t="str">
        <f>IFERROR(INDEX($B$8:$H$163,$L116,COLUMNS($O$8:T123)),"")</f>
        <v/>
      </c>
      <c r="V123" s="163" t="str">
        <f>IFERROR(INDEX($B$8:$H$163,$L116,COLUMNS($O$8:U123)),"")</f>
        <v/>
      </c>
    </row>
    <row r="124" spans="2:22" hidden="1">
      <c r="B124" s="225" t="s">
        <v>284</v>
      </c>
      <c r="C124" s="113">
        <v>0.78099485353867582</v>
      </c>
      <c r="D124" s="113">
        <v>0.75900577024591809</v>
      </c>
      <c r="E124" s="113">
        <v>0.74483644528958393</v>
      </c>
      <c r="F124" s="113">
        <v>0.77274520315170891</v>
      </c>
      <c r="G124" s="113">
        <v>0.78268614178838614</v>
      </c>
      <c r="H124" s="227">
        <v>0.8</v>
      </c>
      <c r="I124" s="153" t="s">
        <v>350</v>
      </c>
      <c r="J124" s="153">
        <f>ROWS(I$8:$J124)</f>
        <v>117</v>
      </c>
      <c r="K124" s="153" t="str">
        <f t="shared" si="1"/>
        <v/>
      </c>
      <c r="L124" s="153" t="str">
        <f>IFERROR(SMALL($K$8:$K$163,ROWS(K$8:K124)),"")</f>
        <v/>
      </c>
      <c r="P124" s="153" t="str">
        <f>IFERROR(INDEX($B$8:$H$163,$L117,COLUMNS($O$8:O124)),"")</f>
        <v/>
      </c>
      <c r="Q124" s="163" t="str">
        <f>IFERROR(INDEX($B$8:$H$163,$L117,COLUMNS($O$8:P124)),"")</f>
        <v/>
      </c>
      <c r="R124" s="163" t="str">
        <f>IFERROR(INDEX($B$8:$H$163,$L117,COLUMNS($O$8:Q124)),"")</f>
        <v/>
      </c>
      <c r="S124" s="163" t="str">
        <f>IFERROR(INDEX($B$8:$H$163,$L117,COLUMNS($O$8:R124)),"")</f>
        <v/>
      </c>
      <c r="T124" s="163" t="str">
        <f>IFERROR(INDEX($B$8:$H$163,$L117,COLUMNS($O$8:S124)),"")</f>
        <v/>
      </c>
      <c r="U124" s="163" t="str">
        <f>IFERROR(INDEX($B$8:$H$163,$L117,COLUMNS($O$8:T124)),"")</f>
        <v/>
      </c>
      <c r="V124" s="163" t="str">
        <f>IFERROR(INDEX($B$8:$H$163,$L117,COLUMNS($O$8:U124)),"")</f>
        <v/>
      </c>
    </row>
    <row r="125" spans="2:22" hidden="1">
      <c r="B125" s="166" t="s">
        <v>211</v>
      </c>
      <c r="C125" s="113">
        <v>0.6587189370315133</v>
      </c>
      <c r="D125" s="113">
        <v>0.63975338215947697</v>
      </c>
      <c r="E125" s="113">
        <v>0.65519657298422607</v>
      </c>
      <c r="F125" s="113">
        <v>0.65265005685105026</v>
      </c>
      <c r="G125" s="113">
        <v>0.66135958515637661</v>
      </c>
      <c r="H125" s="113">
        <v>0.65207427055702916</v>
      </c>
      <c r="I125" s="153" t="s">
        <v>349</v>
      </c>
      <c r="J125" s="153">
        <f>ROWS(I$8:$J125)</f>
        <v>118</v>
      </c>
      <c r="K125" s="153" t="str">
        <f t="shared" si="1"/>
        <v/>
      </c>
      <c r="L125" s="153" t="str">
        <f>IFERROR(SMALL($K$8:$K$163,ROWS(K$8:K125)),"")</f>
        <v/>
      </c>
      <c r="P125" s="153" t="str">
        <f>IFERROR(INDEX($B$8:$H$163,$L118,COLUMNS($O$8:O125)),"")</f>
        <v/>
      </c>
      <c r="Q125" s="163" t="str">
        <f>IFERROR(INDEX($B$8:$H$163,$L118,COLUMNS($O$8:P125)),"")</f>
        <v/>
      </c>
      <c r="R125" s="163" t="str">
        <f>IFERROR(INDEX($B$8:$H$163,$L118,COLUMNS($O$8:Q125)),"")</f>
        <v/>
      </c>
      <c r="S125" s="163" t="str">
        <f>IFERROR(INDEX($B$8:$H$163,$L118,COLUMNS($O$8:R125)),"")</f>
        <v/>
      </c>
      <c r="T125" s="163" t="str">
        <f>IFERROR(INDEX($B$8:$H$163,$L118,COLUMNS($O$8:S125)),"")</f>
        <v/>
      </c>
      <c r="U125" s="163" t="str">
        <f>IFERROR(INDEX($B$8:$H$163,$L118,COLUMNS($O$8:T125)),"")</f>
        <v/>
      </c>
      <c r="V125" s="163" t="str">
        <f>IFERROR(INDEX($B$8:$H$163,$L118,COLUMNS($O$8:U125)),"")</f>
        <v/>
      </c>
    </row>
    <row r="126" spans="2:22" hidden="1">
      <c r="B126" s="166" t="s">
        <v>229</v>
      </c>
      <c r="C126" s="113"/>
      <c r="D126" s="113"/>
      <c r="E126" s="113"/>
      <c r="F126" s="113"/>
      <c r="G126" s="113"/>
      <c r="I126" s="153" t="s">
        <v>349</v>
      </c>
      <c r="J126" s="153">
        <f>ROWS(I$8:$J126)</f>
        <v>119</v>
      </c>
      <c r="K126" s="153" t="str">
        <f t="shared" si="1"/>
        <v/>
      </c>
      <c r="L126" s="153" t="str">
        <f>IFERROR(SMALL($K$8:$K$163,ROWS(K$8:K126)),"")</f>
        <v/>
      </c>
      <c r="P126" s="153" t="str">
        <f>IFERROR(INDEX($B$8:$H$163,$L119,COLUMNS($O$8:O126)),"")</f>
        <v/>
      </c>
      <c r="Q126" s="163" t="str">
        <f>IFERROR(INDEX($B$8:$H$163,$L119,COLUMNS($O$8:P126)),"")</f>
        <v/>
      </c>
      <c r="R126" s="163" t="str">
        <f>IFERROR(INDEX($B$8:$H$163,$L119,COLUMNS($O$8:Q126)),"")</f>
        <v/>
      </c>
      <c r="S126" s="163" t="str">
        <f>IFERROR(INDEX($B$8:$H$163,$L119,COLUMNS($O$8:R126)),"")</f>
        <v/>
      </c>
      <c r="T126" s="163" t="str">
        <f>IFERROR(INDEX($B$8:$H$163,$L119,COLUMNS($O$8:S126)),"")</f>
        <v/>
      </c>
      <c r="U126" s="163" t="str">
        <f>IFERROR(INDEX($B$8:$H$163,$L119,COLUMNS($O$8:T126)),"")</f>
        <v/>
      </c>
      <c r="V126" s="163" t="str">
        <f>IFERROR(INDEX($B$8:$H$163,$L119,COLUMNS($O$8:U126)),"")</f>
        <v/>
      </c>
    </row>
    <row r="127" spans="2:22" hidden="1">
      <c r="B127" s="225" t="s">
        <v>230</v>
      </c>
      <c r="C127" s="113">
        <v>0.63680000000000003</v>
      </c>
      <c r="D127" s="113">
        <v>0.61021737876953241</v>
      </c>
      <c r="E127" s="113">
        <v>0.62901238190247055</v>
      </c>
      <c r="F127" s="113">
        <v>0.62735052686732262</v>
      </c>
      <c r="G127" s="113">
        <v>0.63880719915304085</v>
      </c>
      <c r="H127" s="113">
        <v>0.62986106898016136</v>
      </c>
      <c r="I127" s="153" t="s">
        <v>349</v>
      </c>
      <c r="J127" s="153">
        <f>ROWS(I$8:$J127)</f>
        <v>120</v>
      </c>
      <c r="K127" s="153" t="str">
        <f t="shared" si="1"/>
        <v/>
      </c>
      <c r="L127" s="153" t="str">
        <f>IFERROR(SMALL($K$8:$K$163,ROWS(K$8:K127)),"")</f>
        <v/>
      </c>
      <c r="P127" s="153" t="str">
        <f>IFERROR(INDEX($B$8:$H$163,$L120,COLUMNS($O$8:O127)),"")</f>
        <v/>
      </c>
      <c r="Q127" s="163" t="str">
        <f>IFERROR(INDEX($B$8:$H$163,$L120,COLUMNS($O$8:P127)),"")</f>
        <v/>
      </c>
      <c r="R127" s="163" t="str">
        <f>IFERROR(INDEX($B$8:$H$163,$L120,COLUMNS($O$8:Q127)),"")</f>
        <v/>
      </c>
      <c r="S127" s="163" t="str">
        <f>IFERROR(INDEX($B$8:$H$163,$L120,COLUMNS($O$8:R127)),"")</f>
        <v/>
      </c>
      <c r="T127" s="163" t="str">
        <f>IFERROR(INDEX($B$8:$H$163,$L120,COLUMNS($O$8:S127)),"")</f>
        <v/>
      </c>
      <c r="U127" s="163" t="str">
        <f>IFERROR(INDEX($B$8:$H$163,$L120,COLUMNS($O$8:T127)),"")</f>
        <v/>
      </c>
      <c r="V127" s="163" t="str">
        <f>IFERROR(INDEX($B$8:$H$163,$L120,COLUMNS($O$8:U127)),"")</f>
        <v/>
      </c>
    </row>
    <row r="128" spans="2:22" hidden="1">
      <c r="B128" s="225" t="s">
        <v>231</v>
      </c>
      <c r="C128" s="113">
        <v>0.65169708613512645</v>
      </c>
      <c r="D128" s="113">
        <v>0.63833692442741996</v>
      </c>
      <c r="E128" s="113">
        <v>0.64450419620304733</v>
      </c>
      <c r="F128" s="113">
        <v>0.63858293605129046</v>
      </c>
      <c r="G128" s="113">
        <v>0.64859656472559701</v>
      </c>
      <c r="H128" s="113">
        <v>0.63896567097637091</v>
      </c>
      <c r="I128" s="153" t="s">
        <v>349</v>
      </c>
      <c r="J128" s="153">
        <f>ROWS(I$8:$J128)</f>
        <v>121</v>
      </c>
      <c r="K128" s="153" t="str">
        <f t="shared" si="1"/>
        <v/>
      </c>
      <c r="L128" s="153" t="str">
        <f>IFERROR(SMALL($K$8:$K$163,ROWS(K$8:K128)),"")</f>
        <v/>
      </c>
      <c r="P128" s="153" t="str">
        <f>IFERROR(INDEX($B$8:$H$163,$L121,COLUMNS($O$8:O128)),"")</f>
        <v/>
      </c>
      <c r="Q128" s="163" t="str">
        <f>IFERROR(INDEX($B$8:$H$163,$L121,COLUMNS($O$8:P128)),"")</f>
        <v/>
      </c>
      <c r="R128" s="163" t="str">
        <f>IFERROR(INDEX($B$8:$H$163,$L121,COLUMNS($O$8:Q128)),"")</f>
        <v/>
      </c>
      <c r="S128" s="163" t="str">
        <f>IFERROR(INDEX($B$8:$H$163,$L121,COLUMNS($O$8:R128)),"")</f>
        <v/>
      </c>
      <c r="T128" s="163" t="str">
        <f>IFERROR(INDEX($B$8:$H$163,$L121,COLUMNS($O$8:S128)),"")</f>
        <v/>
      </c>
      <c r="U128" s="163" t="str">
        <f>IFERROR(INDEX($B$8:$H$163,$L121,COLUMNS($O$8:T128)),"")</f>
        <v/>
      </c>
      <c r="V128" s="163" t="str">
        <f>IFERROR(INDEX($B$8:$H$163,$L121,COLUMNS($O$8:U128)),"")</f>
        <v/>
      </c>
    </row>
    <row r="129" spans="2:22" hidden="1">
      <c r="B129" s="225" t="s">
        <v>232</v>
      </c>
      <c r="C129" s="113">
        <v>0.67534504391468009</v>
      </c>
      <c r="D129" s="113">
        <v>0.6525772109202066</v>
      </c>
      <c r="E129" s="113">
        <v>0.66273095003826388</v>
      </c>
      <c r="F129" s="113">
        <v>0.66501813386086384</v>
      </c>
      <c r="G129" s="113">
        <v>0.66273112051681893</v>
      </c>
      <c r="H129" s="113">
        <v>0.65975302721496221</v>
      </c>
      <c r="I129" s="153" t="s">
        <v>349</v>
      </c>
      <c r="J129" s="153">
        <f>ROWS(I$8:$J129)</f>
        <v>122</v>
      </c>
      <c r="K129" s="153" t="str">
        <f t="shared" si="1"/>
        <v/>
      </c>
      <c r="L129" s="153" t="str">
        <f>IFERROR(SMALL($K$8:$K$163,ROWS(K$8:K129)),"")</f>
        <v/>
      </c>
      <c r="P129" s="153" t="str">
        <f>IFERROR(INDEX($B$8:$H$163,$L122,COLUMNS($O$8:O129)),"")</f>
        <v/>
      </c>
      <c r="Q129" s="163" t="str">
        <f>IFERROR(INDEX($B$8:$H$163,$L122,COLUMNS($O$8:P129)),"")</f>
        <v/>
      </c>
      <c r="R129" s="163" t="str">
        <f>IFERROR(INDEX($B$8:$H$163,$L122,COLUMNS($O$8:Q129)),"")</f>
        <v/>
      </c>
      <c r="S129" s="163" t="str">
        <f>IFERROR(INDEX($B$8:$H$163,$L122,COLUMNS($O$8:R129)),"")</f>
        <v/>
      </c>
      <c r="T129" s="163" t="str">
        <f>IFERROR(INDEX($B$8:$H$163,$L122,COLUMNS($O$8:S129)),"")</f>
        <v/>
      </c>
      <c r="U129" s="163" t="str">
        <f>IFERROR(INDEX($B$8:$H$163,$L122,COLUMNS($O$8:T129)),"")</f>
        <v/>
      </c>
      <c r="V129" s="163" t="str">
        <f>IFERROR(INDEX($B$8:$H$163,$L122,COLUMNS($O$8:U129)),"")</f>
        <v/>
      </c>
    </row>
    <row r="130" spans="2:22" hidden="1">
      <c r="B130" s="225" t="s">
        <v>233</v>
      </c>
      <c r="C130" s="113">
        <v>0.68284327719097915</v>
      </c>
      <c r="D130" s="113">
        <v>0.67049585575105419</v>
      </c>
      <c r="E130" s="113">
        <v>0.6949426639223758</v>
      </c>
      <c r="F130" s="113">
        <v>0.68824383164005809</v>
      </c>
      <c r="G130" s="113">
        <v>0.70857568978374352</v>
      </c>
      <c r="H130" s="113">
        <v>0.68769422001243008</v>
      </c>
      <c r="I130" s="153" t="s">
        <v>349</v>
      </c>
      <c r="J130" s="153">
        <f>ROWS(I$8:$J130)</f>
        <v>123</v>
      </c>
      <c r="K130" s="153" t="str">
        <f t="shared" si="1"/>
        <v/>
      </c>
      <c r="L130" s="153" t="str">
        <f>IFERROR(SMALL($K$8:$K$163,ROWS(K$8:K130)),"")</f>
        <v/>
      </c>
      <c r="P130" s="153" t="str">
        <f>IFERROR(INDEX($B$8:$H$163,$L123,COLUMNS($O$8:O130)),"")</f>
        <v/>
      </c>
      <c r="Q130" s="163" t="str">
        <f>IFERROR(INDEX($B$8:$H$163,$L123,COLUMNS($O$8:P130)),"")</f>
        <v/>
      </c>
      <c r="R130" s="163" t="str">
        <f>IFERROR(INDEX($B$8:$H$163,$L123,COLUMNS($O$8:Q130)),"")</f>
        <v/>
      </c>
      <c r="S130" s="163" t="str">
        <f>IFERROR(INDEX($B$8:$H$163,$L123,COLUMNS($O$8:R130)),"")</f>
        <v/>
      </c>
      <c r="T130" s="163" t="str">
        <f>IFERROR(INDEX($B$8:$H$163,$L123,COLUMNS($O$8:S130)),"")</f>
        <v/>
      </c>
      <c r="U130" s="163" t="str">
        <f>IFERROR(INDEX($B$8:$H$163,$L123,COLUMNS($O$8:T130)),"")</f>
        <v/>
      </c>
      <c r="V130" s="163" t="str">
        <f>IFERROR(INDEX($B$8:$H$163,$L123,COLUMNS($O$8:U130)),"")</f>
        <v/>
      </c>
    </row>
    <row r="131" spans="2:22" hidden="1">
      <c r="B131" s="225" t="s">
        <v>234</v>
      </c>
      <c r="C131" s="113">
        <v>0.68523848684210531</v>
      </c>
      <c r="D131" s="113">
        <v>0.68022998673153467</v>
      </c>
      <c r="E131" s="113">
        <v>0.70202020202020199</v>
      </c>
      <c r="F131" s="113">
        <v>0.70160404306745772</v>
      </c>
      <c r="G131" s="113">
        <v>0.70073784722222221</v>
      </c>
      <c r="H131" s="113">
        <v>0.69692923898531378</v>
      </c>
      <c r="I131" s="153" t="s">
        <v>349</v>
      </c>
      <c r="J131" s="153">
        <f>ROWS(I$8:$J131)</f>
        <v>124</v>
      </c>
      <c r="K131" s="153" t="str">
        <f t="shared" si="1"/>
        <v/>
      </c>
      <c r="L131" s="153" t="str">
        <f>IFERROR(SMALL($K$8:$K$163,ROWS(K$8:K131)),"")</f>
        <v/>
      </c>
      <c r="P131" s="153" t="str">
        <f>IFERROR(INDEX($B$8:$H$163,$L124,COLUMNS($O$8:O131)),"")</f>
        <v/>
      </c>
      <c r="Q131" s="163" t="str">
        <f>IFERROR(INDEX($B$8:$H$163,$L124,COLUMNS($O$8:P131)),"")</f>
        <v/>
      </c>
      <c r="R131" s="163" t="str">
        <f>IFERROR(INDEX($B$8:$H$163,$L124,COLUMNS($O$8:Q131)),"")</f>
        <v/>
      </c>
      <c r="S131" s="163" t="str">
        <f>IFERROR(INDEX($B$8:$H$163,$L124,COLUMNS($O$8:R131)),"")</f>
        <v/>
      </c>
      <c r="T131" s="163" t="str">
        <f>IFERROR(INDEX($B$8:$H$163,$L124,COLUMNS($O$8:S131)),"")</f>
        <v/>
      </c>
      <c r="U131" s="163" t="str">
        <f>IFERROR(INDEX($B$8:$H$163,$L124,COLUMNS($O$8:T131)),"")</f>
        <v/>
      </c>
      <c r="V131" s="163" t="str">
        <f>IFERROR(INDEX($B$8:$H$163,$L124,COLUMNS($O$8:U131)),"")</f>
        <v/>
      </c>
    </row>
    <row r="132" spans="2:22" hidden="1">
      <c r="B132" s="226" t="s">
        <v>238</v>
      </c>
      <c r="C132" s="113"/>
      <c r="D132" s="113"/>
      <c r="E132" s="113"/>
      <c r="F132" s="113"/>
      <c r="G132" s="113"/>
      <c r="I132" s="153" t="s">
        <v>349</v>
      </c>
      <c r="J132" s="153">
        <f>ROWS(I$8:$J132)</f>
        <v>125</v>
      </c>
      <c r="K132" s="153" t="str">
        <f t="shared" si="1"/>
        <v/>
      </c>
      <c r="L132" s="153" t="str">
        <f>IFERROR(SMALL($K$8:$K$163,ROWS(K$8:K132)),"")</f>
        <v/>
      </c>
      <c r="P132" s="153" t="str">
        <f>IFERROR(INDEX($B$8:$H$163,$L125,COLUMNS($O$8:O132)),"")</f>
        <v/>
      </c>
      <c r="Q132" s="163" t="str">
        <f>IFERROR(INDEX($B$8:$H$163,$L125,COLUMNS($O$8:P132)),"")</f>
        <v/>
      </c>
      <c r="R132" s="163" t="str">
        <f>IFERROR(INDEX($B$8:$H$163,$L125,COLUMNS($O$8:Q132)),"")</f>
        <v/>
      </c>
      <c r="S132" s="163" t="str">
        <f>IFERROR(INDEX($B$8:$H$163,$L125,COLUMNS($O$8:R132)),"")</f>
        <v/>
      </c>
      <c r="T132" s="163" t="str">
        <f>IFERROR(INDEX($B$8:$H$163,$L125,COLUMNS($O$8:S132)),"")</f>
        <v/>
      </c>
      <c r="U132" s="163" t="str">
        <f>IFERROR(INDEX($B$8:$H$163,$L125,COLUMNS($O$8:T132)),"")</f>
        <v/>
      </c>
      <c r="V132" s="163" t="str">
        <f>IFERROR(INDEX($B$8:$H$163,$L125,COLUMNS($O$8:U132)),"")</f>
        <v/>
      </c>
    </row>
    <row r="133" spans="2:22" hidden="1">
      <c r="B133" s="225" t="s">
        <v>239</v>
      </c>
      <c r="C133" s="113">
        <v>0.65170715278070135</v>
      </c>
      <c r="D133" s="113">
        <v>0.63210905617782409</v>
      </c>
      <c r="E133" s="113">
        <v>0.65559538720684141</v>
      </c>
      <c r="F133" s="113">
        <v>0.6534033613445378</v>
      </c>
      <c r="G133" s="113">
        <v>0.66092964824120604</v>
      </c>
      <c r="H133" s="163">
        <v>0.65398969255375872</v>
      </c>
      <c r="I133" s="153" t="s">
        <v>349</v>
      </c>
      <c r="J133" s="153">
        <f>ROWS(I$8:$J133)</f>
        <v>126</v>
      </c>
      <c r="K133" s="153" t="str">
        <f t="shared" si="1"/>
        <v/>
      </c>
      <c r="L133" s="153" t="str">
        <f>IFERROR(SMALL($K$8:$K$163,ROWS(K$8:K133)),"")</f>
        <v/>
      </c>
      <c r="P133" s="153" t="str">
        <f>IFERROR(INDEX($B$8:$H$163,$L126,COLUMNS($O$8:O133)),"")</f>
        <v/>
      </c>
      <c r="Q133" s="163" t="str">
        <f>IFERROR(INDEX($B$8:$H$163,$L126,COLUMNS($O$8:P133)),"")</f>
        <v/>
      </c>
      <c r="R133" s="163" t="str">
        <f>IFERROR(INDEX($B$8:$H$163,$L126,COLUMNS($O$8:Q133)),"")</f>
        <v/>
      </c>
      <c r="S133" s="163" t="str">
        <f>IFERROR(INDEX($B$8:$H$163,$L126,COLUMNS($O$8:R133)),"")</f>
        <v/>
      </c>
      <c r="T133" s="163" t="str">
        <f>IFERROR(INDEX($B$8:$H$163,$L126,COLUMNS($O$8:S133)),"")</f>
        <v/>
      </c>
      <c r="U133" s="163" t="str">
        <f>IFERROR(INDEX($B$8:$H$163,$L126,COLUMNS($O$8:T133)),"")</f>
        <v/>
      </c>
      <c r="V133" s="163" t="str">
        <f>IFERROR(INDEX($B$8:$H$163,$L126,COLUMNS($O$8:U133)),"")</f>
        <v/>
      </c>
    </row>
    <row r="134" spans="2:22" hidden="1">
      <c r="B134" s="225" t="s">
        <v>240</v>
      </c>
      <c r="C134" s="113">
        <v>0.66469364327737124</v>
      </c>
      <c r="D134" s="113">
        <v>0.64603516325798349</v>
      </c>
      <c r="E134" s="113">
        <v>0.65475123263110713</v>
      </c>
      <c r="F134" s="113">
        <v>0.6517469741950217</v>
      </c>
      <c r="G134" s="113">
        <v>0.66120003153827955</v>
      </c>
      <c r="H134" s="163">
        <v>0.64996103842841324</v>
      </c>
      <c r="I134" s="153" t="s">
        <v>349</v>
      </c>
      <c r="J134" s="153">
        <f>ROWS(I$8:$J134)</f>
        <v>127</v>
      </c>
      <c r="K134" s="153" t="str">
        <f t="shared" si="1"/>
        <v/>
      </c>
      <c r="L134" s="153" t="str">
        <f>IFERROR(SMALL($K$8:$K$163,ROWS(K$8:K134)),"")</f>
        <v/>
      </c>
      <c r="P134" s="153" t="str">
        <f>IFERROR(INDEX($B$8:$H$163,$L127,COLUMNS($O$8:O134)),"")</f>
        <v/>
      </c>
      <c r="Q134" s="163" t="str">
        <f>IFERROR(INDEX($B$8:$H$163,$L127,COLUMNS($O$8:P134)),"")</f>
        <v/>
      </c>
      <c r="R134" s="163" t="str">
        <f>IFERROR(INDEX($B$8:$H$163,$L127,COLUMNS($O$8:Q134)),"")</f>
        <v/>
      </c>
      <c r="S134" s="163" t="str">
        <f>IFERROR(INDEX($B$8:$H$163,$L127,COLUMNS($O$8:R134)),"")</f>
        <v/>
      </c>
      <c r="T134" s="163" t="str">
        <f>IFERROR(INDEX($B$8:$H$163,$L127,COLUMNS($O$8:S134)),"")</f>
        <v/>
      </c>
      <c r="U134" s="163" t="str">
        <f>IFERROR(INDEX($B$8:$H$163,$L127,COLUMNS($O$8:T134)),"")</f>
        <v/>
      </c>
      <c r="V134" s="163" t="str">
        <f>IFERROR(INDEX($B$8:$H$163,$L127,COLUMNS($O$8:U134)),"")</f>
        <v/>
      </c>
    </row>
    <row r="135" spans="2:22" hidden="1">
      <c r="B135" s="226" t="s">
        <v>242</v>
      </c>
      <c r="C135" s="113"/>
      <c r="D135" s="113"/>
      <c r="E135" s="113"/>
      <c r="F135" s="113"/>
      <c r="G135" s="113"/>
      <c r="I135" s="153" t="s">
        <v>349</v>
      </c>
      <c r="J135" s="153">
        <f>ROWS(I$8:$J135)</f>
        <v>128</v>
      </c>
      <c r="K135" s="153" t="str">
        <f t="shared" ref="K135:K163" si="2">IF($Q$4=I135,J135,"")</f>
        <v/>
      </c>
      <c r="L135" s="153" t="str">
        <f>IFERROR(SMALL($K$8:$K$163,ROWS(K$8:K135)),"")</f>
        <v/>
      </c>
      <c r="P135" s="153" t="str">
        <f>IFERROR(INDEX($B$8:$H$163,$L128,COLUMNS($O$8:O135)),"")</f>
        <v/>
      </c>
      <c r="Q135" s="163" t="str">
        <f>IFERROR(INDEX($B$8:$H$163,$L128,COLUMNS($O$8:P135)),"")</f>
        <v/>
      </c>
      <c r="R135" s="163" t="str">
        <f>IFERROR(INDEX($B$8:$H$163,$L128,COLUMNS($O$8:Q135)),"")</f>
        <v/>
      </c>
      <c r="S135" s="163" t="str">
        <f>IFERROR(INDEX($B$8:$H$163,$L128,COLUMNS($O$8:R135)),"")</f>
        <v/>
      </c>
      <c r="T135" s="163" t="str">
        <f>IFERROR(INDEX($B$8:$H$163,$L128,COLUMNS($O$8:S135)),"")</f>
        <v/>
      </c>
      <c r="U135" s="163" t="str">
        <f>IFERROR(INDEX($B$8:$H$163,$L128,COLUMNS($O$8:T135)),"")</f>
        <v/>
      </c>
      <c r="V135" s="163" t="str">
        <f>IFERROR(INDEX($B$8:$H$163,$L128,COLUMNS($O$8:U135)),"")</f>
        <v/>
      </c>
    </row>
    <row r="136" spans="2:22" hidden="1">
      <c r="B136" s="225" t="s">
        <v>243</v>
      </c>
      <c r="C136" s="113">
        <v>0.53704676826064113</v>
      </c>
      <c r="D136" s="113">
        <v>0.51580278128950696</v>
      </c>
      <c r="E136" s="113">
        <v>0.51932668329177056</v>
      </c>
      <c r="F136" s="113">
        <v>0.53774173424828442</v>
      </c>
      <c r="G136" s="113">
        <v>0.54764930114358323</v>
      </c>
      <c r="H136" s="163">
        <v>0.50096463022508042</v>
      </c>
      <c r="I136" s="153" t="s">
        <v>349</v>
      </c>
      <c r="J136" s="153">
        <f>ROWS(I$8:$J136)</f>
        <v>129</v>
      </c>
      <c r="K136" s="153" t="str">
        <f t="shared" si="2"/>
        <v/>
      </c>
      <c r="L136" s="153" t="str">
        <f>IFERROR(SMALL($K$8:$K$163,ROWS(K$8:K136)),"")</f>
        <v/>
      </c>
      <c r="P136" s="153" t="str">
        <f>IFERROR(INDEX($B$8:$H$163,$L129,COLUMNS($O$8:O136)),"")</f>
        <v/>
      </c>
      <c r="Q136" s="163" t="str">
        <f>IFERROR(INDEX($B$8:$H$163,$L129,COLUMNS($O$8:P136)),"")</f>
        <v/>
      </c>
      <c r="R136" s="163" t="str">
        <f>IFERROR(INDEX($B$8:$H$163,$L129,COLUMNS($O$8:Q136)),"")</f>
        <v/>
      </c>
      <c r="S136" s="163" t="str">
        <f>IFERROR(INDEX($B$8:$H$163,$L129,COLUMNS($O$8:R136)),"")</f>
        <v/>
      </c>
      <c r="T136" s="163" t="str">
        <f>IFERROR(INDEX($B$8:$H$163,$L129,COLUMNS($O$8:S136)),"")</f>
        <v/>
      </c>
      <c r="U136" s="163" t="str">
        <f>IFERROR(INDEX($B$8:$H$163,$L129,COLUMNS($O$8:T136)),"")</f>
        <v/>
      </c>
      <c r="V136" s="163" t="str">
        <f>IFERROR(INDEX($B$8:$H$163,$L129,COLUMNS($O$8:U136)),"")</f>
        <v/>
      </c>
    </row>
    <row r="137" spans="2:22" hidden="1">
      <c r="B137" s="225" t="s">
        <v>244</v>
      </c>
      <c r="C137" s="113">
        <v>0.64717529855825751</v>
      </c>
      <c r="D137" s="113">
        <v>0.62227649591876089</v>
      </c>
      <c r="E137" s="113">
        <v>0.63825288267750357</v>
      </c>
      <c r="F137" s="113">
        <v>0.62886153233566711</v>
      </c>
      <c r="G137" s="113">
        <v>0.64264018292891023</v>
      </c>
      <c r="H137" s="163">
        <v>0.62838597381876204</v>
      </c>
      <c r="I137" s="153" t="s">
        <v>349</v>
      </c>
      <c r="J137" s="153">
        <f>ROWS(I$8:$J137)</f>
        <v>130</v>
      </c>
      <c r="K137" s="153" t="str">
        <f t="shared" si="2"/>
        <v/>
      </c>
      <c r="L137" s="153" t="str">
        <f>IFERROR(SMALL($K$8:$K$163,ROWS(K$8:K137)),"")</f>
        <v/>
      </c>
      <c r="P137" s="153" t="str">
        <f>IFERROR(INDEX($B$8:$H$163,$L130,COLUMNS($O$8:O137)),"")</f>
        <v/>
      </c>
      <c r="Q137" s="163" t="str">
        <f>IFERROR(INDEX($B$8:$H$163,$L130,COLUMNS($O$8:P137)),"")</f>
        <v/>
      </c>
      <c r="R137" s="163" t="str">
        <f>IFERROR(INDEX($B$8:$H$163,$L130,COLUMNS($O$8:Q137)),"")</f>
        <v/>
      </c>
      <c r="S137" s="163" t="str">
        <f>IFERROR(INDEX($B$8:$H$163,$L130,COLUMNS($O$8:R137)),"")</f>
        <v/>
      </c>
      <c r="T137" s="163" t="str">
        <f>IFERROR(INDEX($B$8:$H$163,$L130,COLUMNS($O$8:S137)),"")</f>
        <v/>
      </c>
      <c r="U137" s="163" t="str">
        <f>IFERROR(INDEX($B$8:$H$163,$L130,COLUMNS($O$8:T137)),"")</f>
        <v/>
      </c>
      <c r="V137" s="163" t="str">
        <f>IFERROR(INDEX($B$8:$H$163,$L130,COLUMNS($O$8:U137)),"")</f>
        <v/>
      </c>
    </row>
    <row r="138" spans="2:22" hidden="1">
      <c r="B138" s="225" t="s">
        <v>287</v>
      </c>
      <c r="C138" s="113">
        <v>0.6568523296403096</v>
      </c>
      <c r="D138" s="113">
        <v>0.63936611374407581</v>
      </c>
      <c r="E138" s="113">
        <v>0.65715181932245925</v>
      </c>
      <c r="F138" s="113">
        <v>0.66282236104436965</v>
      </c>
      <c r="G138" s="113">
        <v>0.65470776486440962</v>
      </c>
      <c r="H138" s="163">
        <v>0.66019945602901176</v>
      </c>
      <c r="I138" s="153" t="s">
        <v>349</v>
      </c>
      <c r="J138" s="153">
        <f>ROWS(I$8:$J138)</f>
        <v>131</v>
      </c>
      <c r="K138" s="153" t="str">
        <f t="shared" si="2"/>
        <v/>
      </c>
      <c r="L138" s="153" t="str">
        <f>IFERROR(SMALL($K$8:$K$163,ROWS(K$8:K138)),"")</f>
        <v/>
      </c>
      <c r="P138" s="153" t="str">
        <f>IFERROR(INDEX($B$8:$H$163,$L131,COLUMNS($O$8:O138)),"")</f>
        <v/>
      </c>
      <c r="Q138" s="163" t="str">
        <f>IFERROR(INDEX($B$8:$H$163,$L131,COLUMNS($O$8:P138)),"")</f>
        <v/>
      </c>
      <c r="R138" s="163" t="str">
        <f>IFERROR(INDEX($B$8:$H$163,$L131,COLUMNS($O$8:Q138)),"")</f>
        <v/>
      </c>
      <c r="S138" s="163" t="str">
        <f>IFERROR(INDEX($B$8:$H$163,$L131,COLUMNS($O$8:R138)),"")</f>
        <v/>
      </c>
      <c r="T138" s="163" t="str">
        <f>IFERROR(INDEX($B$8:$H$163,$L131,COLUMNS($O$8:S138)),"")</f>
        <v/>
      </c>
      <c r="U138" s="163" t="str">
        <f>IFERROR(INDEX($B$8:$H$163,$L131,COLUMNS($O$8:T138)),"")</f>
        <v/>
      </c>
      <c r="V138" s="163" t="str">
        <f>IFERROR(INDEX($B$8:$H$163,$L131,COLUMNS($O$8:U138)),"")</f>
        <v/>
      </c>
    </row>
    <row r="139" spans="2:22" hidden="1">
      <c r="B139" s="225" t="s">
        <v>288</v>
      </c>
      <c r="C139" s="113">
        <v>0.69830508474576269</v>
      </c>
      <c r="D139" s="113">
        <v>0.68307426597582033</v>
      </c>
      <c r="E139" s="113">
        <v>0.69770926996360527</v>
      </c>
      <c r="F139" s="113">
        <v>0.69899299474605958</v>
      </c>
      <c r="G139" s="113">
        <v>0.70495303159692568</v>
      </c>
      <c r="H139" s="163">
        <v>0.69872796250836866</v>
      </c>
      <c r="I139" s="153" t="s">
        <v>349</v>
      </c>
      <c r="J139" s="153">
        <f>ROWS(I$8:$J139)</f>
        <v>132</v>
      </c>
      <c r="K139" s="153" t="str">
        <f t="shared" si="2"/>
        <v/>
      </c>
      <c r="L139" s="153" t="str">
        <f>IFERROR(SMALL($K$8:$K$163,ROWS(K$8:K139)),"")</f>
        <v/>
      </c>
      <c r="P139" s="153" t="str">
        <f>IFERROR(INDEX($B$8:$H$163,$L132,COLUMNS($O$8:O139)),"")</f>
        <v/>
      </c>
      <c r="Q139" s="163" t="str">
        <f>IFERROR(INDEX($B$8:$H$163,$L132,COLUMNS($O$8:P139)),"")</f>
        <v/>
      </c>
      <c r="R139" s="163" t="str">
        <f>IFERROR(INDEX($B$8:$H$163,$L132,COLUMNS($O$8:Q139)),"")</f>
        <v/>
      </c>
      <c r="S139" s="163" t="str">
        <f>IFERROR(INDEX($B$8:$H$163,$L132,COLUMNS($O$8:R139)),"")</f>
        <v/>
      </c>
      <c r="T139" s="163" t="str">
        <f>IFERROR(INDEX($B$8:$H$163,$L132,COLUMNS($O$8:S139)),"")</f>
        <v/>
      </c>
      <c r="U139" s="163" t="str">
        <f>IFERROR(INDEX($B$8:$H$163,$L132,COLUMNS($O$8:T139)),"")</f>
        <v/>
      </c>
      <c r="V139" s="163" t="str">
        <f>IFERROR(INDEX($B$8:$H$163,$L132,COLUMNS($O$8:U139)),"")</f>
        <v/>
      </c>
    </row>
    <row r="140" spans="2:22" hidden="1">
      <c r="B140" s="225" t="s">
        <v>289</v>
      </c>
      <c r="C140" s="113">
        <v>0.72785602503912361</v>
      </c>
      <c r="D140" s="113">
        <v>0.7189189189189189</v>
      </c>
      <c r="E140" s="113">
        <v>0.72904234157431091</v>
      </c>
      <c r="F140" s="113">
        <v>0.73522427440633242</v>
      </c>
      <c r="G140" s="113">
        <v>0.73285060975609762</v>
      </c>
      <c r="H140" s="163">
        <v>0.73139927472802302</v>
      </c>
      <c r="I140" s="153" t="s">
        <v>349</v>
      </c>
      <c r="J140" s="153">
        <f>ROWS(I$8:$J140)</f>
        <v>133</v>
      </c>
      <c r="K140" s="153" t="str">
        <f t="shared" si="2"/>
        <v/>
      </c>
      <c r="L140" s="153" t="str">
        <f>IFERROR(SMALL($K$8:$K$163,ROWS(K$8:K140)),"")</f>
        <v/>
      </c>
      <c r="P140" s="153" t="str">
        <f>IFERROR(INDEX($B$8:$H$163,$L133,COLUMNS($O$8:O140)),"")</f>
        <v/>
      </c>
      <c r="Q140" s="163" t="str">
        <f>IFERROR(INDEX($B$8:$H$163,$L133,COLUMNS($O$8:P140)),"")</f>
        <v/>
      </c>
      <c r="R140" s="163" t="str">
        <f>IFERROR(INDEX($B$8:$H$163,$L133,COLUMNS($O$8:Q140)),"")</f>
        <v/>
      </c>
      <c r="S140" s="163" t="str">
        <f>IFERROR(INDEX($B$8:$H$163,$L133,COLUMNS($O$8:R140)),"")</f>
        <v/>
      </c>
      <c r="T140" s="163" t="str">
        <f>IFERROR(INDEX($B$8:$H$163,$L133,COLUMNS($O$8:S140)),"")</f>
        <v/>
      </c>
      <c r="U140" s="163" t="str">
        <f>IFERROR(INDEX($B$8:$H$163,$L133,COLUMNS($O$8:T140)),"")</f>
        <v/>
      </c>
      <c r="V140" s="163" t="str">
        <f>IFERROR(INDEX($B$8:$H$163,$L133,COLUMNS($O$8:U140)),"")</f>
        <v/>
      </c>
    </row>
    <row r="141" spans="2:22" hidden="1">
      <c r="B141" s="226" t="s">
        <v>249</v>
      </c>
      <c r="C141" s="113"/>
      <c r="D141" s="113"/>
      <c r="E141" s="113"/>
      <c r="F141" s="113"/>
      <c r="G141" s="113"/>
      <c r="I141" s="153" t="s">
        <v>349</v>
      </c>
      <c r="J141" s="153">
        <f>ROWS(I$8:$J141)</f>
        <v>134</v>
      </c>
      <c r="K141" s="153" t="str">
        <f t="shared" si="2"/>
        <v/>
      </c>
      <c r="L141" s="153" t="str">
        <f>IFERROR(SMALL($K$8:$K$163,ROWS(K$8:K141)),"")</f>
        <v/>
      </c>
      <c r="P141" s="153" t="str">
        <f>IFERROR(INDEX($B$8:$H$163,$L134,COLUMNS($O$8:O141)),"")</f>
        <v/>
      </c>
      <c r="Q141" s="163" t="str">
        <f>IFERROR(INDEX($B$8:$H$163,$L134,COLUMNS($O$8:P141)),"")</f>
        <v/>
      </c>
      <c r="R141" s="163" t="str">
        <f>IFERROR(INDEX($B$8:$H$163,$L134,COLUMNS($O$8:Q141)),"")</f>
        <v/>
      </c>
      <c r="S141" s="163" t="str">
        <f>IFERROR(INDEX($B$8:$H$163,$L134,COLUMNS($O$8:R141)),"")</f>
        <v/>
      </c>
      <c r="T141" s="163" t="str">
        <f>IFERROR(INDEX($B$8:$H$163,$L134,COLUMNS($O$8:S141)),"")</f>
        <v/>
      </c>
      <c r="U141" s="163" t="str">
        <f>IFERROR(INDEX($B$8:$H$163,$L134,COLUMNS($O$8:T141)),"")</f>
        <v/>
      </c>
      <c r="V141" s="163" t="str">
        <f>IFERROR(INDEX($B$8:$H$163,$L134,COLUMNS($O$8:U141)),"")</f>
        <v/>
      </c>
    </row>
    <row r="142" spans="2:22" hidden="1">
      <c r="B142" s="225" t="s">
        <v>319</v>
      </c>
      <c r="C142" s="113">
        <v>0.62918340026773767</v>
      </c>
      <c r="D142" s="113"/>
      <c r="E142" s="113">
        <v>0.58832807570977919</v>
      </c>
      <c r="F142" s="113">
        <v>0.64376130198915005</v>
      </c>
      <c r="G142" s="113">
        <v>0.63601532567049812</v>
      </c>
      <c r="H142" s="163">
        <v>0.69357798165137619</v>
      </c>
      <c r="I142" s="153" t="s">
        <v>349</v>
      </c>
      <c r="J142" s="153">
        <f>ROWS(I$8:$J142)</f>
        <v>135</v>
      </c>
      <c r="K142" s="153" t="str">
        <f t="shared" si="2"/>
        <v/>
      </c>
      <c r="L142" s="153" t="str">
        <f>IFERROR(SMALL($K$8:$K$163,ROWS(K$8:K142)),"")</f>
        <v/>
      </c>
      <c r="P142" s="153" t="str">
        <f>IFERROR(INDEX($B$8:$H$163,$L135,COLUMNS($O$8:O142)),"")</f>
        <v/>
      </c>
      <c r="Q142" s="163" t="str">
        <f>IFERROR(INDEX($B$8:$H$163,$L135,COLUMNS($O$8:P142)),"")</f>
        <v/>
      </c>
      <c r="R142" s="163" t="str">
        <f>IFERROR(INDEX($B$8:$H$163,$L135,COLUMNS($O$8:Q142)),"")</f>
        <v/>
      </c>
      <c r="S142" s="163" t="str">
        <f>IFERROR(INDEX($B$8:$H$163,$L135,COLUMNS($O$8:R142)),"")</f>
        <v/>
      </c>
      <c r="T142" s="163" t="str">
        <f>IFERROR(INDEX($B$8:$H$163,$L135,COLUMNS($O$8:S142)),"")</f>
        <v/>
      </c>
      <c r="U142" s="163" t="str">
        <f>IFERROR(INDEX($B$8:$H$163,$L135,COLUMNS($O$8:T142)),"")</f>
        <v/>
      </c>
      <c r="V142" s="163" t="str">
        <f>IFERROR(INDEX($B$8:$H$163,$L135,COLUMNS($O$8:U142)),"")</f>
        <v/>
      </c>
    </row>
    <row r="143" spans="2:22" hidden="1">
      <c r="B143" s="225" t="s">
        <v>320</v>
      </c>
      <c r="C143" s="113">
        <v>0.54420113544201132</v>
      </c>
      <c r="D143" s="113"/>
      <c r="E143" s="113">
        <v>0.51745254133496632</v>
      </c>
      <c r="F143" s="113">
        <v>0.53994490358126723</v>
      </c>
      <c r="G143" s="113">
        <v>0.55862068965517242</v>
      </c>
      <c r="H143" s="163">
        <v>0.53580562659846542</v>
      </c>
      <c r="I143" s="153" t="s">
        <v>349</v>
      </c>
      <c r="J143" s="153">
        <f>ROWS(I$8:$J143)</f>
        <v>136</v>
      </c>
      <c r="K143" s="153" t="str">
        <f t="shared" si="2"/>
        <v/>
      </c>
      <c r="L143" s="153" t="str">
        <f>IFERROR(SMALL($K$8:$K$163,ROWS(K$8:K143)),"")</f>
        <v/>
      </c>
      <c r="P143" s="153" t="str">
        <f>IFERROR(INDEX($B$8:$H$163,$L136,COLUMNS($O$8:O143)),"")</f>
        <v/>
      </c>
      <c r="Q143" s="163" t="str">
        <f>IFERROR(INDEX($B$8:$H$163,$L136,COLUMNS($O$8:P143)),"")</f>
        <v/>
      </c>
      <c r="R143" s="163" t="str">
        <f>IFERROR(INDEX($B$8:$H$163,$L136,COLUMNS($O$8:Q143)),"")</f>
        <v/>
      </c>
      <c r="S143" s="163" t="str">
        <f>IFERROR(INDEX($B$8:$H$163,$L136,COLUMNS($O$8:R143)),"")</f>
        <v/>
      </c>
      <c r="T143" s="163" t="str">
        <f>IFERROR(INDEX($B$8:$H$163,$L136,COLUMNS($O$8:S143)),"")</f>
        <v/>
      </c>
      <c r="U143" s="163" t="str">
        <f>IFERROR(INDEX($B$8:$H$163,$L136,COLUMNS($O$8:T143)),"")</f>
        <v/>
      </c>
      <c r="V143" s="163" t="str">
        <f>IFERROR(INDEX($B$8:$H$163,$L136,COLUMNS($O$8:U143)),"")</f>
        <v/>
      </c>
    </row>
    <row r="144" spans="2:22" hidden="1">
      <c r="B144" s="225" t="s">
        <v>321</v>
      </c>
      <c r="C144" s="113">
        <v>0.68072289156626509</v>
      </c>
      <c r="D144" s="113"/>
      <c r="E144" s="113">
        <v>0.62616822429906538</v>
      </c>
      <c r="F144" s="113">
        <v>0.64423076923076927</v>
      </c>
      <c r="G144" s="113">
        <v>0.60089686098654704</v>
      </c>
      <c r="H144" s="163">
        <v>0.6045548654244306</v>
      </c>
      <c r="I144" s="153" t="s">
        <v>349</v>
      </c>
      <c r="J144" s="153">
        <f>ROWS(I$8:$J144)</f>
        <v>137</v>
      </c>
      <c r="K144" s="153" t="str">
        <f t="shared" si="2"/>
        <v/>
      </c>
      <c r="L144" s="153" t="str">
        <f>IFERROR(SMALL($K$8:$K$163,ROWS(K$8:K144)),"")</f>
        <v/>
      </c>
      <c r="P144" s="153" t="str">
        <f>IFERROR(INDEX($B$8:$H$163,$L137,COLUMNS($O$8:O144)),"")</f>
        <v/>
      </c>
      <c r="Q144" s="163" t="str">
        <f>IFERROR(INDEX($B$8:$H$163,$L137,COLUMNS($O$8:P144)),"")</f>
        <v/>
      </c>
      <c r="R144" s="163" t="str">
        <f>IFERROR(INDEX($B$8:$H$163,$L137,COLUMNS($O$8:Q144)),"")</f>
        <v/>
      </c>
      <c r="S144" s="163" t="str">
        <f>IFERROR(INDEX($B$8:$H$163,$L137,COLUMNS($O$8:R144)),"")</f>
        <v/>
      </c>
      <c r="T144" s="163" t="str">
        <f>IFERROR(INDEX($B$8:$H$163,$L137,COLUMNS($O$8:S144)),"")</f>
        <v/>
      </c>
      <c r="U144" s="163" t="str">
        <f>IFERROR(INDEX($B$8:$H$163,$L137,COLUMNS($O$8:T144)),"")</f>
        <v/>
      </c>
      <c r="V144" s="163" t="str">
        <f>IFERROR(INDEX($B$8:$H$163,$L137,COLUMNS($O$8:U144)),"")</f>
        <v/>
      </c>
    </row>
    <row r="145" spans="2:22" hidden="1">
      <c r="B145" s="225" t="s">
        <v>322</v>
      </c>
      <c r="C145" s="113">
        <v>0.703125</v>
      </c>
      <c r="D145" s="113"/>
      <c r="E145" s="113">
        <v>0.74287652645861602</v>
      </c>
      <c r="F145" s="113">
        <v>0.73048600883652426</v>
      </c>
      <c r="G145" s="113">
        <v>0.78618857901726424</v>
      </c>
      <c r="H145" s="163">
        <v>0.71312949640287771</v>
      </c>
      <c r="I145" s="153" t="s">
        <v>349</v>
      </c>
      <c r="J145" s="153">
        <f>ROWS(I$8:$J145)</f>
        <v>138</v>
      </c>
      <c r="K145" s="153" t="str">
        <f t="shared" si="2"/>
        <v/>
      </c>
      <c r="L145" s="153" t="str">
        <f>IFERROR(SMALL($K$8:$K$163,ROWS(K$8:K145)),"")</f>
        <v/>
      </c>
      <c r="P145" s="153" t="str">
        <f>IFERROR(INDEX($B$8:$H$163,$L138,COLUMNS($O$8:O145)),"")</f>
        <v/>
      </c>
      <c r="Q145" s="163" t="str">
        <f>IFERROR(INDEX($B$8:$H$163,$L138,COLUMNS($O$8:P145)),"")</f>
        <v/>
      </c>
      <c r="R145" s="163" t="str">
        <f>IFERROR(INDEX($B$8:$H$163,$L138,COLUMNS($O$8:Q145)),"")</f>
        <v/>
      </c>
      <c r="S145" s="163" t="str">
        <f>IFERROR(INDEX($B$8:$H$163,$L138,COLUMNS($O$8:R145)),"")</f>
        <v/>
      </c>
      <c r="T145" s="163" t="str">
        <f>IFERROR(INDEX($B$8:$H$163,$L138,COLUMNS($O$8:S145)),"")</f>
        <v/>
      </c>
      <c r="U145" s="163" t="str">
        <f>IFERROR(INDEX($B$8:$H$163,$L138,COLUMNS($O$8:T145)),"")</f>
        <v/>
      </c>
      <c r="V145" s="163" t="str">
        <f>IFERROR(INDEX($B$8:$H$163,$L138,COLUMNS($O$8:U145)),"")</f>
        <v/>
      </c>
    </row>
    <row r="146" spans="2:22" hidden="1">
      <c r="B146" s="225" t="s">
        <v>323</v>
      </c>
      <c r="C146" s="113">
        <v>0.6770776751765345</v>
      </c>
      <c r="D146" s="113"/>
      <c r="E146" s="113">
        <v>0.64291796764121489</v>
      </c>
      <c r="F146" s="113">
        <v>0.65339578454332548</v>
      </c>
      <c r="G146" s="113">
        <v>0.67519955959262312</v>
      </c>
      <c r="H146" s="163">
        <v>0.64575767580059429</v>
      </c>
      <c r="I146" s="153" t="s">
        <v>349</v>
      </c>
      <c r="J146" s="153">
        <f>ROWS(I$8:$J146)</f>
        <v>139</v>
      </c>
      <c r="K146" s="153" t="str">
        <f t="shared" si="2"/>
        <v/>
      </c>
      <c r="L146" s="153" t="str">
        <f>IFERROR(SMALL($K$8:$K$163,ROWS(K$8:K146)),"")</f>
        <v/>
      </c>
      <c r="P146" s="153" t="str">
        <f>IFERROR(INDEX($B$8:$H$163,$L139,COLUMNS($O$8:O146)),"")</f>
        <v/>
      </c>
      <c r="Q146" s="163" t="str">
        <f>IFERROR(INDEX($B$8:$H$163,$L139,COLUMNS($O$8:P146)),"")</f>
        <v/>
      </c>
      <c r="R146" s="163" t="str">
        <f>IFERROR(INDEX($B$8:$H$163,$L139,COLUMNS($O$8:Q146)),"")</f>
        <v/>
      </c>
      <c r="S146" s="163" t="str">
        <f>IFERROR(INDEX($B$8:$H$163,$L139,COLUMNS($O$8:R146)),"")</f>
        <v/>
      </c>
      <c r="T146" s="163" t="str">
        <f>IFERROR(INDEX($B$8:$H$163,$L139,COLUMNS($O$8:S146)),"")</f>
        <v/>
      </c>
      <c r="U146" s="163" t="str">
        <f>IFERROR(INDEX($B$8:$H$163,$L139,COLUMNS($O$8:T146)),"")</f>
        <v/>
      </c>
      <c r="V146" s="163" t="str">
        <f>IFERROR(INDEX($B$8:$H$163,$L139,COLUMNS($O$8:U146)),"")</f>
        <v/>
      </c>
    </row>
    <row r="147" spans="2:22" hidden="1">
      <c r="B147" s="225" t="s">
        <v>324</v>
      </c>
      <c r="C147" s="113">
        <v>0.61538461538461542</v>
      </c>
      <c r="D147" s="113"/>
      <c r="E147" s="113">
        <v>0.55462184873949583</v>
      </c>
      <c r="F147" s="113">
        <v>0.58407079646017701</v>
      </c>
      <c r="G147" s="113">
        <v>0.71764705882352942</v>
      </c>
      <c r="H147" s="163">
        <v>0.62962962962962965</v>
      </c>
      <c r="I147" s="153" t="s">
        <v>349</v>
      </c>
      <c r="J147" s="153">
        <f>ROWS(I$8:$J147)</f>
        <v>140</v>
      </c>
      <c r="K147" s="153" t="str">
        <f t="shared" si="2"/>
        <v/>
      </c>
      <c r="L147" s="153" t="str">
        <f>IFERROR(SMALL($K$8:$K$163,ROWS(K$8:K147)),"")</f>
        <v/>
      </c>
      <c r="P147" s="153" t="str">
        <f>IFERROR(INDEX($B$8:$H$163,$L140,COLUMNS($O$8:O147)),"")</f>
        <v/>
      </c>
      <c r="Q147" s="163" t="str">
        <f>IFERROR(INDEX($B$8:$H$163,$L140,COLUMNS($O$8:P147)),"")</f>
        <v/>
      </c>
      <c r="R147" s="163" t="str">
        <f>IFERROR(INDEX($B$8:$H$163,$L140,COLUMNS($O$8:Q147)),"")</f>
        <v/>
      </c>
      <c r="S147" s="163" t="str">
        <f>IFERROR(INDEX($B$8:$H$163,$L140,COLUMNS($O$8:R147)),"")</f>
        <v/>
      </c>
      <c r="T147" s="163" t="str">
        <f>IFERROR(INDEX($B$8:$H$163,$L140,COLUMNS($O$8:S147)),"")</f>
        <v/>
      </c>
      <c r="U147" s="163" t="str">
        <f>IFERROR(INDEX($B$8:$H$163,$L140,COLUMNS($O$8:T147)),"")</f>
        <v/>
      </c>
      <c r="V147" s="163" t="str">
        <f>IFERROR(INDEX($B$8:$H$163,$L140,COLUMNS($O$8:U147)),"")</f>
        <v/>
      </c>
    </row>
    <row r="148" spans="2:22" hidden="1">
      <c r="B148" s="225" t="s">
        <v>325</v>
      </c>
      <c r="C148" s="113">
        <v>0.66666666666666663</v>
      </c>
      <c r="D148" s="113"/>
      <c r="E148" s="113">
        <v>0.69483568075117375</v>
      </c>
      <c r="F148" s="113">
        <v>0.70202020202020199</v>
      </c>
      <c r="G148" s="113">
        <v>0.69780219780219777</v>
      </c>
      <c r="H148" s="163">
        <v>0.76923076923076927</v>
      </c>
      <c r="I148" s="153" t="s">
        <v>349</v>
      </c>
      <c r="J148" s="153">
        <f>ROWS(I$8:$J148)</f>
        <v>141</v>
      </c>
      <c r="K148" s="153" t="str">
        <f t="shared" si="2"/>
        <v/>
      </c>
      <c r="L148" s="153" t="str">
        <f>IFERROR(SMALL($K$8:$K$163,ROWS(K$8:K148)),"")</f>
        <v/>
      </c>
      <c r="P148" s="153" t="str">
        <f>IFERROR(INDEX($B$8:$H$163,$L141,COLUMNS($O$8:O148)),"")</f>
        <v/>
      </c>
      <c r="Q148" s="163" t="str">
        <f>IFERROR(INDEX($B$8:$H$163,$L141,COLUMNS($O$8:P148)),"")</f>
        <v/>
      </c>
      <c r="R148" s="163" t="str">
        <f>IFERROR(INDEX($B$8:$H$163,$L141,COLUMNS($O$8:Q148)),"")</f>
        <v/>
      </c>
      <c r="S148" s="163" t="str">
        <f>IFERROR(INDEX($B$8:$H$163,$L141,COLUMNS($O$8:R148)),"")</f>
        <v/>
      </c>
      <c r="T148" s="163" t="str">
        <f>IFERROR(INDEX($B$8:$H$163,$L141,COLUMNS($O$8:S148)),"")</f>
        <v/>
      </c>
      <c r="U148" s="163" t="str">
        <f>IFERROR(INDEX($B$8:$H$163,$L141,COLUMNS($O$8:T148)),"")</f>
        <v/>
      </c>
      <c r="V148" s="163" t="str">
        <f>IFERROR(INDEX($B$8:$H$163,$L141,COLUMNS($O$8:U148)),"")</f>
        <v/>
      </c>
    </row>
    <row r="149" spans="2:22" hidden="1">
      <c r="B149" s="225" t="s">
        <v>326</v>
      </c>
      <c r="C149" s="113" t="s">
        <v>130</v>
      </c>
      <c r="D149" s="113"/>
      <c r="E149" s="113" t="s">
        <v>130</v>
      </c>
      <c r="F149" s="113">
        <v>0.6428571428571429</v>
      </c>
      <c r="G149" s="113">
        <v>0.68082663605051663</v>
      </c>
      <c r="H149" s="163">
        <v>0.76012461059190028</v>
      </c>
      <c r="I149" s="153" t="s">
        <v>349</v>
      </c>
      <c r="J149" s="153">
        <f>ROWS(I$8:$J149)</f>
        <v>142</v>
      </c>
      <c r="K149" s="153" t="str">
        <f t="shared" si="2"/>
        <v/>
      </c>
      <c r="L149" s="153" t="str">
        <f>IFERROR(SMALL($K$8:$K$163,ROWS(K$8:K149)),"")</f>
        <v/>
      </c>
      <c r="P149" s="153" t="str">
        <f>IFERROR(INDEX($B$8:$H$163,$L142,COLUMNS($O$8:O149)),"")</f>
        <v/>
      </c>
      <c r="Q149" s="163" t="str">
        <f>IFERROR(INDEX($B$8:$H$163,$L142,COLUMNS($O$8:P149)),"")</f>
        <v/>
      </c>
      <c r="R149" s="163" t="str">
        <f>IFERROR(INDEX($B$8:$H$163,$L142,COLUMNS($O$8:Q149)),"")</f>
        <v/>
      </c>
      <c r="S149" s="163" t="str">
        <f>IFERROR(INDEX($B$8:$H$163,$L142,COLUMNS($O$8:R149)),"")</f>
        <v/>
      </c>
      <c r="T149" s="163" t="str">
        <f>IFERROR(INDEX($B$8:$H$163,$L142,COLUMNS($O$8:S149)),"")</f>
        <v/>
      </c>
      <c r="U149" s="163" t="str">
        <f>IFERROR(INDEX($B$8:$H$163,$L142,COLUMNS($O$8:T149)),"")</f>
        <v/>
      </c>
      <c r="V149" s="163" t="str">
        <f>IFERROR(INDEX($B$8:$H$163,$L142,COLUMNS($O$8:U149)),"")</f>
        <v/>
      </c>
    </row>
    <row r="150" spans="2:22" hidden="1">
      <c r="B150" s="225" t="s">
        <v>327</v>
      </c>
      <c r="C150" s="113">
        <v>0.69463087248322153</v>
      </c>
      <c r="D150" s="113"/>
      <c r="E150" s="113">
        <v>0.66651745747538049</v>
      </c>
      <c r="F150" s="113">
        <v>0.64766839378238339</v>
      </c>
      <c r="G150" s="113">
        <v>0.66540447504302924</v>
      </c>
      <c r="H150" s="163">
        <v>0.65620736698499316</v>
      </c>
      <c r="I150" s="153" t="s">
        <v>349</v>
      </c>
      <c r="J150" s="153">
        <f>ROWS(I$8:$J150)</f>
        <v>143</v>
      </c>
      <c r="K150" s="153" t="str">
        <f t="shared" si="2"/>
        <v/>
      </c>
      <c r="L150" s="153" t="str">
        <f>IFERROR(SMALL($K$8:$K$163,ROWS(K$8:K150)),"")</f>
        <v/>
      </c>
      <c r="P150" s="153" t="str">
        <f>IFERROR(INDEX($B$8:$H$163,$L143,COLUMNS($O$8:O150)),"")</f>
        <v/>
      </c>
      <c r="Q150" s="163" t="str">
        <f>IFERROR(INDEX($B$8:$H$163,$L143,COLUMNS($O$8:P150)),"")</f>
        <v/>
      </c>
      <c r="R150" s="163" t="str">
        <f>IFERROR(INDEX($B$8:$H$163,$L143,COLUMNS($O$8:Q150)),"")</f>
        <v/>
      </c>
      <c r="S150" s="163" t="str">
        <f>IFERROR(INDEX($B$8:$H$163,$L143,COLUMNS($O$8:R150)),"")</f>
        <v/>
      </c>
      <c r="T150" s="163" t="str">
        <f>IFERROR(INDEX($B$8:$H$163,$L143,COLUMNS($O$8:S150)),"")</f>
        <v/>
      </c>
      <c r="U150" s="163" t="str">
        <f>IFERROR(INDEX($B$8:$H$163,$L143,COLUMNS($O$8:T150)),"")</f>
        <v/>
      </c>
      <c r="V150" s="163" t="str">
        <f>IFERROR(INDEX($B$8:$H$163,$L143,COLUMNS($O$8:U150)),"")</f>
        <v/>
      </c>
    </row>
    <row r="151" spans="2:22" hidden="1">
      <c r="B151" s="225" t="s">
        <v>354</v>
      </c>
      <c r="C151" s="113" t="s">
        <v>130</v>
      </c>
      <c r="D151" s="113" t="s">
        <v>130</v>
      </c>
      <c r="E151" s="113" t="s">
        <v>130</v>
      </c>
      <c r="F151" s="113" t="s">
        <v>130</v>
      </c>
      <c r="G151" s="113" t="s">
        <v>130</v>
      </c>
      <c r="H151" s="163" t="s">
        <v>130</v>
      </c>
      <c r="I151" s="153" t="s">
        <v>349</v>
      </c>
      <c r="J151" s="153">
        <f>ROWS(I$8:$J151)</f>
        <v>144</v>
      </c>
      <c r="K151" s="153" t="str">
        <f t="shared" si="2"/>
        <v/>
      </c>
      <c r="L151" s="153" t="str">
        <f>IFERROR(SMALL($K$8:$K$163,ROWS(K$8:K151)),"")</f>
        <v/>
      </c>
      <c r="P151" s="153" t="str">
        <f>IFERROR(INDEX($B$8:$H$163,$L144,COLUMNS($O$8:O151)),"")</f>
        <v/>
      </c>
      <c r="Q151" s="163" t="str">
        <f>IFERROR(INDEX($B$8:$H$163,$L144,COLUMNS($O$8:P151)),"")</f>
        <v/>
      </c>
      <c r="R151" s="163" t="str">
        <f>IFERROR(INDEX($B$8:$H$163,$L144,COLUMNS($O$8:Q151)),"")</f>
        <v/>
      </c>
      <c r="S151" s="163" t="str">
        <f>IFERROR(INDEX($B$8:$H$163,$L144,COLUMNS($O$8:R151)),"")</f>
        <v/>
      </c>
      <c r="T151" s="163" t="str">
        <f>IFERROR(INDEX($B$8:$H$163,$L144,COLUMNS($O$8:S151)),"")</f>
        <v/>
      </c>
      <c r="U151" s="163" t="str">
        <f>IFERROR(INDEX($B$8:$H$163,$L144,COLUMNS($O$8:T151)),"")</f>
        <v/>
      </c>
      <c r="V151" s="163" t="str">
        <f>IFERROR(INDEX($B$8:$H$163,$L144,COLUMNS($O$8:U151)),"")</f>
        <v/>
      </c>
    </row>
    <row r="152" spans="2:22" hidden="1">
      <c r="B152" s="225" t="s">
        <v>270</v>
      </c>
      <c r="C152" s="113">
        <v>0.66163242642976128</v>
      </c>
      <c r="D152" s="113">
        <v>0.63667820069204151</v>
      </c>
      <c r="E152" s="113">
        <v>0.63881160572337048</v>
      </c>
      <c r="F152" s="113">
        <v>0.64149833300647185</v>
      </c>
      <c r="G152" s="113">
        <v>0.65657572736336445</v>
      </c>
      <c r="H152" s="163">
        <v>0.63934835009558644</v>
      </c>
      <c r="I152" s="153" t="s">
        <v>349</v>
      </c>
      <c r="J152" s="153">
        <f>ROWS(I$8:$J152)</f>
        <v>145</v>
      </c>
      <c r="K152" s="153" t="str">
        <f t="shared" si="2"/>
        <v/>
      </c>
      <c r="L152" s="153" t="str">
        <f>IFERROR(SMALL($K$8:$K$163,ROWS(K$8:K152)),"")</f>
        <v/>
      </c>
      <c r="P152" s="153" t="str">
        <f>IFERROR(INDEX($B$8:$H$163,$L145,COLUMNS($O$8:O152)),"")</f>
        <v/>
      </c>
      <c r="Q152" s="163" t="str">
        <f>IFERROR(INDEX($B$8:$H$163,$L145,COLUMNS($O$8:P152)),"")</f>
        <v/>
      </c>
      <c r="R152" s="163" t="str">
        <f>IFERROR(INDEX($B$8:$H$163,$L145,COLUMNS($O$8:Q152)),"")</f>
        <v/>
      </c>
      <c r="S152" s="163" t="str">
        <f>IFERROR(INDEX($B$8:$H$163,$L145,COLUMNS($O$8:R152)),"")</f>
        <v/>
      </c>
      <c r="T152" s="163" t="str">
        <f>IFERROR(INDEX($B$8:$H$163,$L145,COLUMNS($O$8:S152)),"")</f>
        <v/>
      </c>
      <c r="U152" s="163" t="str">
        <f>IFERROR(INDEX($B$8:$H$163,$L145,COLUMNS($O$8:T152)),"")</f>
        <v/>
      </c>
      <c r="V152" s="163" t="str">
        <f>IFERROR(INDEX($B$8:$H$163,$L145,COLUMNS($O$8:U152)),"")</f>
        <v/>
      </c>
    </row>
    <row r="153" spans="2:22" hidden="1">
      <c r="B153" s="225" t="s">
        <v>271</v>
      </c>
      <c r="C153" s="113">
        <v>0.65810341591591592</v>
      </c>
      <c r="D153" s="113">
        <v>0.64048852881784779</v>
      </c>
      <c r="E153" s="113">
        <v>0.65933019151709615</v>
      </c>
      <c r="F153" s="113">
        <v>0.65549795908146147</v>
      </c>
      <c r="G153" s="113">
        <v>0.66273640276509715</v>
      </c>
      <c r="H153" s="163">
        <v>0.65445478915054911</v>
      </c>
      <c r="I153" s="153" t="s">
        <v>349</v>
      </c>
      <c r="J153" s="153">
        <f>ROWS(I$8:$J153)</f>
        <v>146</v>
      </c>
      <c r="K153" s="153" t="str">
        <f t="shared" si="2"/>
        <v/>
      </c>
      <c r="L153" s="153" t="str">
        <f>IFERROR(SMALL($K$8:$K$163,ROWS(K$8:K153)),"")</f>
        <v/>
      </c>
      <c r="P153" s="153" t="str">
        <f>IFERROR(INDEX($B$8:$H$163,$L146,COLUMNS($O$8:O153)),"")</f>
        <v/>
      </c>
      <c r="Q153" s="163" t="str">
        <f>IFERROR(INDEX($B$8:$H$163,$L146,COLUMNS($O$8:P153)),"")</f>
        <v/>
      </c>
      <c r="R153" s="163" t="str">
        <f>IFERROR(INDEX($B$8:$H$163,$L146,COLUMNS($O$8:Q153)),"")</f>
        <v/>
      </c>
      <c r="S153" s="163" t="str">
        <f>IFERROR(INDEX($B$8:$H$163,$L146,COLUMNS($O$8:R153)),"")</f>
        <v/>
      </c>
      <c r="T153" s="163" t="str">
        <f>IFERROR(INDEX($B$8:$H$163,$L146,COLUMNS($O$8:S153)),"")</f>
        <v/>
      </c>
      <c r="U153" s="163" t="str">
        <f>IFERROR(INDEX($B$8:$H$163,$L146,COLUMNS($O$8:T153)),"")</f>
        <v/>
      </c>
      <c r="V153" s="163" t="str">
        <f>IFERROR(INDEX($B$8:$H$163,$L146,COLUMNS($O$8:U153)),"")</f>
        <v/>
      </c>
    </row>
    <row r="154" spans="2:22" hidden="1">
      <c r="B154" s="226" t="s">
        <v>272</v>
      </c>
      <c r="C154" s="113"/>
      <c r="D154" s="113"/>
      <c r="E154" s="113"/>
      <c r="F154" s="113"/>
      <c r="G154" s="113"/>
      <c r="I154" s="153" t="s">
        <v>349</v>
      </c>
      <c r="J154" s="153">
        <f>ROWS(I$8:$J154)</f>
        <v>147</v>
      </c>
      <c r="K154" s="153" t="str">
        <f t="shared" si="2"/>
        <v/>
      </c>
      <c r="L154" s="153" t="str">
        <f>IFERROR(SMALL($K$8:$K$163,ROWS(K$8:K154)),"")</f>
        <v/>
      </c>
      <c r="P154" s="153" t="str">
        <f>IFERROR(INDEX($B$8:$H$163,$L147,COLUMNS($O$8:O154)),"")</f>
        <v/>
      </c>
      <c r="Q154" s="163" t="str">
        <f>IFERROR(INDEX($B$8:$H$163,$L147,COLUMNS($O$8:P154)),"")</f>
        <v/>
      </c>
      <c r="R154" s="163" t="str">
        <f>IFERROR(INDEX($B$8:$H$163,$L147,COLUMNS($O$8:Q154)),"")</f>
        <v/>
      </c>
      <c r="S154" s="163" t="str">
        <f>IFERROR(INDEX($B$8:$H$163,$L147,COLUMNS($O$8:R154)),"")</f>
        <v/>
      </c>
      <c r="T154" s="163" t="str">
        <f>IFERROR(INDEX($B$8:$H$163,$L147,COLUMNS($O$8:S154)),"")</f>
        <v/>
      </c>
      <c r="U154" s="163" t="str">
        <f>IFERROR(INDEX($B$8:$H$163,$L147,COLUMNS($O$8:T154)),"")</f>
        <v/>
      </c>
      <c r="V154" s="163" t="str">
        <f>IFERROR(INDEX($B$8:$H$163,$L147,COLUMNS($O$8:U154)),"")</f>
        <v/>
      </c>
    </row>
    <row r="155" spans="2:22" hidden="1">
      <c r="B155" s="225" t="s">
        <v>273</v>
      </c>
      <c r="C155" s="113">
        <v>0.68189368770764125</v>
      </c>
      <c r="D155" s="113">
        <v>0.6633081444164568</v>
      </c>
      <c r="E155" s="113">
        <v>0.69804919423240031</v>
      </c>
      <c r="F155" s="113">
        <v>0.66419141914191415</v>
      </c>
      <c r="G155" s="113">
        <v>0.70452740270055603</v>
      </c>
      <c r="H155" s="163">
        <v>0.68433734939759039</v>
      </c>
      <c r="I155" s="153" t="s">
        <v>349</v>
      </c>
      <c r="J155" s="153">
        <f>ROWS(I$8:$J155)</f>
        <v>148</v>
      </c>
      <c r="K155" s="153" t="str">
        <f t="shared" si="2"/>
        <v/>
      </c>
      <c r="L155" s="153" t="str">
        <f>IFERROR(SMALL($K$8:$K$163,ROWS(K$8:K155)),"")</f>
        <v/>
      </c>
      <c r="P155" s="153" t="str">
        <f>IFERROR(INDEX($B$8:$H$163,$L148,COLUMNS($O$8:O155)),"")</f>
        <v/>
      </c>
      <c r="Q155" s="163" t="str">
        <f>IFERROR(INDEX($B$8:$H$163,$L148,COLUMNS($O$8:P155)),"")</f>
        <v/>
      </c>
      <c r="R155" s="163" t="str">
        <f>IFERROR(INDEX($B$8:$H$163,$L148,COLUMNS($O$8:Q155)),"")</f>
        <v/>
      </c>
      <c r="S155" s="163" t="str">
        <f>IFERROR(INDEX($B$8:$H$163,$L148,COLUMNS($O$8:R155)),"")</f>
        <v/>
      </c>
      <c r="T155" s="163" t="str">
        <f>IFERROR(INDEX($B$8:$H$163,$L148,COLUMNS($O$8:S155)),"")</f>
        <v/>
      </c>
      <c r="U155" s="163" t="str">
        <f>IFERROR(INDEX($B$8:$H$163,$L148,COLUMNS($O$8:T155)),"")</f>
        <v/>
      </c>
      <c r="V155" s="163" t="str">
        <f>IFERROR(INDEX($B$8:$H$163,$L148,COLUMNS($O$8:U155)),"")</f>
        <v/>
      </c>
    </row>
    <row r="156" spans="2:22" hidden="1">
      <c r="B156" s="225" t="s">
        <v>274</v>
      </c>
      <c r="C156" s="113">
        <v>0.64748201438848918</v>
      </c>
      <c r="D156" s="113">
        <v>0.65</v>
      </c>
      <c r="E156" s="113">
        <v>0.68854961832061068</v>
      </c>
      <c r="F156" s="113">
        <v>0.66577181208053693</v>
      </c>
      <c r="G156" s="113">
        <v>0.65753424657534243</v>
      </c>
      <c r="H156" s="163">
        <v>0.66007905138339917</v>
      </c>
      <c r="I156" s="153" t="s">
        <v>349</v>
      </c>
      <c r="J156" s="153">
        <f>ROWS(I$8:$J156)</f>
        <v>149</v>
      </c>
      <c r="K156" s="153" t="str">
        <f t="shared" si="2"/>
        <v/>
      </c>
      <c r="L156" s="153" t="str">
        <f>IFERROR(SMALL($K$8:$K$163,ROWS(K$8:K156)),"")</f>
        <v/>
      </c>
      <c r="P156" s="153" t="str">
        <f>IFERROR(INDEX($B$8:$H$163,$L149,COLUMNS($O$8:O156)),"")</f>
        <v/>
      </c>
      <c r="Q156" s="163" t="str">
        <f>IFERROR(INDEX($B$8:$H$163,$L149,COLUMNS($O$8:P156)),"")</f>
        <v/>
      </c>
      <c r="R156" s="163" t="str">
        <f>IFERROR(INDEX($B$8:$H$163,$L149,COLUMNS($O$8:Q156)),"")</f>
        <v/>
      </c>
      <c r="S156" s="163" t="str">
        <f>IFERROR(INDEX($B$8:$H$163,$L149,COLUMNS($O$8:R156)),"")</f>
        <v/>
      </c>
      <c r="T156" s="163" t="str">
        <f>IFERROR(INDEX($B$8:$H$163,$L149,COLUMNS($O$8:S156)),"")</f>
        <v/>
      </c>
      <c r="U156" s="163" t="str">
        <f>IFERROR(INDEX($B$8:$H$163,$L149,COLUMNS($O$8:T156)),"")</f>
        <v/>
      </c>
      <c r="V156" s="163" t="str">
        <f>IFERROR(INDEX($B$8:$H$163,$L149,COLUMNS($O$8:U156)),"")</f>
        <v/>
      </c>
    </row>
    <row r="157" spans="2:22" hidden="1">
      <c r="B157" s="225" t="s">
        <v>275</v>
      </c>
      <c r="C157" s="113">
        <v>0.63043478260869568</v>
      </c>
      <c r="D157" s="113">
        <v>0.66192170818505336</v>
      </c>
      <c r="E157" s="113">
        <v>0.61870503597122306</v>
      </c>
      <c r="F157" s="113">
        <v>0.61937716262975784</v>
      </c>
      <c r="G157" s="113">
        <v>0.60883280757097791</v>
      </c>
      <c r="H157" s="163">
        <v>0.63172804532577909</v>
      </c>
      <c r="I157" s="153" t="s">
        <v>349</v>
      </c>
      <c r="J157" s="153">
        <f>ROWS(I$8:$J157)</f>
        <v>150</v>
      </c>
      <c r="K157" s="153" t="str">
        <f t="shared" si="2"/>
        <v/>
      </c>
      <c r="L157" s="153" t="str">
        <f>IFERROR(SMALL($K$8:$K$163,ROWS(K$8:K157)),"")</f>
        <v/>
      </c>
      <c r="P157" s="153" t="str">
        <f>IFERROR(INDEX($B$8:$H$163,$L150,COLUMNS($O$8:O157)),"")</f>
        <v/>
      </c>
      <c r="Q157" s="163" t="str">
        <f>IFERROR(INDEX($B$8:$H$163,$L150,COLUMNS($O$8:P157)),"")</f>
        <v/>
      </c>
      <c r="R157" s="163" t="str">
        <f>IFERROR(INDEX($B$8:$H$163,$L150,COLUMNS($O$8:Q157)),"")</f>
        <v/>
      </c>
      <c r="S157" s="163" t="str">
        <f>IFERROR(INDEX($B$8:$H$163,$L150,COLUMNS($O$8:R157)),"")</f>
        <v/>
      </c>
      <c r="T157" s="163" t="str">
        <f>IFERROR(INDEX($B$8:$H$163,$L150,COLUMNS($O$8:S157)),"")</f>
        <v/>
      </c>
      <c r="U157" s="163" t="str">
        <f>IFERROR(INDEX($B$8:$H$163,$L150,COLUMNS($O$8:T157)),"")</f>
        <v/>
      </c>
      <c r="V157" s="163" t="str">
        <f>IFERROR(INDEX($B$8:$H$163,$L150,COLUMNS($O$8:U157)),"")</f>
        <v/>
      </c>
    </row>
    <row r="158" spans="2:22" hidden="1">
      <c r="B158" s="225" t="s">
        <v>276</v>
      </c>
      <c r="C158" s="113">
        <v>0.72765957446808516</v>
      </c>
      <c r="D158" s="113">
        <v>0.66051660516605171</v>
      </c>
      <c r="E158" s="113">
        <v>0.70723684210526316</v>
      </c>
      <c r="F158" s="113">
        <v>0.70426829268292679</v>
      </c>
      <c r="G158" s="113">
        <v>0.71101871101871106</v>
      </c>
      <c r="H158" s="163">
        <v>0.71942446043165464</v>
      </c>
      <c r="I158" s="153" t="s">
        <v>349</v>
      </c>
      <c r="J158" s="153">
        <f>ROWS(I$8:$J158)</f>
        <v>151</v>
      </c>
      <c r="K158" s="153" t="str">
        <f t="shared" si="2"/>
        <v/>
      </c>
      <c r="L158" s="153" t="str">
        <f>IFERROR(SMALL($K$8:$K$163,ROWS(K$8:K158)),"")</f>
        <v/>
      </c>
      <c r="P158" s="153" t="str">
        <f>IFERROR(INDEX($B$8:$H$163,$L151,COLUMNS($O$8:O158)),"")</f>
        <v/>
      </c>
      <c r="Q158" s="163" t="str">
        <f>IFERROR(INDEX($B$8:$H$163,$L151,COLUMNS($O$8:P158)),"")</f>
        <v/>
      </c>
      <c r="R158" s="163" t="str">
        <f>IFERROR(INDEX($B$8:$H$163,$L151,COLUMNS($O$8:Q158)),"")</f>
        <v/>
      </c>
      <c r="S158" s="163" t="str">
        <f>IFERROR(INDEX($B$8:$H$163,$L151,COLUMNS($O$8:R158)),"")</f>
        <v/>
      </c>
      <c r="T158" s="163" t="str">
        <f>IFERROR(INDEX($B$8:$H$163,$L151,COLUMNS($O$8:S158)),"")</f>
        <v/>
      </c>
      <c r="U158" s="163" t="str">
        <f>IFERROR(INDEX($B$8:$H$163,$L151,COLUMNS($O$8:T158)),"")</f>
        <v/>
      </c>
      <c r="V158" s="163" t="str">
        <f>IFERROR(INDEX($B$8:$H$163,$L151,COLUMNS($O$8:U158)),"")</f>
        <v/>
      </c>
    </row>
    <row r="159" spans="2:22" hidden="1">
      <c r="B159" s="225" t="s">
        <v>277</v>
      </c>
      <c r="C159" s="113">
        <v>0.65852518643447866</v>
      </c>
      <c r="D159" s="113">
        <v>0.63903082248228116</v>
      </c>
      <c r="E159" s="113">
        <v>0.65350331893372671</v>
      </c>
      <c r="F159" s="113">
        <v>0.65188713042378776</v>
      </c>
      <c r="G159" s="113">
        <v>0.66013538355068235</v>
      </c>
      <c r="H159" s="163">
        <v>0.65207427055702916</v>
      </c>
      <c r="I159" s="153" t="s">
        <v>349</v>
      </c>
      <c r="J159" s="153">
        <f>ROWS(I$8:$J159)</f>
        <v>152</v>
      </c>
      <c r="K159" s="153" t="str">
        <f t="shared" si="2"/>
        <v/>
      </c>
      <c r="L159" s="153" t="str">
        <f>IFERROR(SMALL($K$8:$K$163,ROWS(K$8:K159)),"")</f>
        <v/>
      </c>
      <c r="P159" s="153" t="str">
        <f>IFERROR(INDEX($B$8:$H$163,$L152,COLUMNS($O$8:O159)),"")</f>
        <v/>
      </c>
      <c r="Q159" s="163" t="str">
        <f>IFERROR(INDEX($B$8:$H$163,$L152,COLUMNS($O$8:P159)),"")</f>
        <v/>
      </c>
      <c r="R159" s="163" t="str">
        <f>IFERROR(INDEX($B$8:$H$163,$L152,COLUMNS($O$8:Q159)),"")</f>
        <v/>
      </c>
      <c r="S159" s="163" t="str">
        <f>IFERROR(INDEX($B$8:$H$163,$L152,COLUMNS($O$8:R159)),"")</f>
        <v/>
      </c>
      <c r="T159" s="163" t="str">
        <f>IFERROR(INDEX($B$8:$H$163,$L152,COLUMNS($O$8:S159)),"")</f>
        <v/>
      </c>
      <c r="U159" s="163" t="str">
        <f>IFERROR(INDEX($B$8:$H$163,$L152,COLUMNS($O$8:T159)),"")</f>
        <v/>
      </c>
      <c r="V159" s="163" t="str">
        <f>IFERROR(INDEX($B$8:$H$163,$L152,COLUMNS($O$8:U159)),"")</f>
        <v/>
      </c>
    </row>
    <row r="160" spans="2:22" hidden="1">
      <c r="B160" s="225" t="s">
        <v>328</v>
      </c>
      <c r="C160" s="113">
        <v>0.67195068251871426</v>
      </c>
      <c r="D160" s="113">
        <v>0.65957446808510634</v>
      </c>
      <c r="E160" s="113">
        <v>0.6875</v>
      </c>
      <c r="F160" s="113">
        <v>0.66472416472416473</v>
      </c>
      <c r="G160" s="113">
        <v>0.68121377429253327</v>
      </c>
      <c r="H160" s="163">
        <v>0.67731730465042705</v>
      </c>
      <c r="I160" s="153" t="s">
        <v>349</v>
      </c>
      <c r="J160" s="153">
        <f>ROWS(I$8:$J160)</f>
        <v>153</v>
      </c>
      <c r="K160" s="153" t="str">
        <f t="shared" si="2"/>
        <v/>
      </c>
      <c r="L160" s="153" t="str">
        <f>IFERROR(SMALL($K$8:$K$163,ROWS(K$8:K160)),"")</f>
        <v/>
      </c>
      <c r="P160" s="153" t="str">
        <f>IFERROR(INDEX($B$8:$H$163,$L153,COLUMNS($O$8:O160)),"")</f>
        <v/>
      </c>
      <c r="Q160" s="163" t="str">
        <f>IFERROR(INDEX($B$8:$H$163,$L153,COLUMNS($O$8:P160)),"")</f>
        <v/>
      </c>
      <c r="R160" s="163" t="str">
        <f>IFERROR(INDEX($B$8:$H$163,$L153,COLUMNS($O$8:Q160)),"")</f>
        <v/>
      </c>
      <c r="S160" s="163" t="str">
        <f>IFERROR(INDEX($B$8:$H$163,$L153,COLUMNS($O$8:R160)),"")</f>
        <v/>
      </c>
      <c r="T160" s="163" t="str">
        <f>IFERROR(INDEX($B$8:$H$163,$L153,COLUMNS($O$8:S160)),"")</f>
        <v/>
      </c>
      <c r="U160" s="163" t="str">
        <f>IFERROR(INDEX($B$8:$H$163,$L153,COLUMNS($O$8:T160)),"")</f>
        <v/>
      </c>
      <c r="V160" s="163" t="str">
        <f>IFERROR(INDEX($B$8:$H$163,$L153,COLUMNS($O$8:U160)),"")</f>
        <v/>
      </c>
    </row>
    <row r="161" spans="2:22" hidden="1">
      <c r="B161" s="226" t="s">
        <v>282</v>
      </c>
      <c r="C161" s="113"/>
      <c r="D161" s="113"/>
      <c r="E161" s="113"/>
      <c r="F161" s="113"/>
      <c r="G161" s="113"/>
      <c r="I161" s="153" t="s">
        <v>349</v>
      </c>
      <c r="J161" s="153">
        <f>ROWS(I$8:$J161)</f>
        <v>154</v>
      </c>
      <c r="K161" s="153" t="str">
        <f t="shared" si="2"/>
        <v/>
      </c>
      <c r="L161" s="153" t="str">
        <f>IFERROR(SMALL($K$8:$K$163,ROWS(K$8:K161)),"")</f>
        <v/>
      </c>
      <c r="P161" s="153" t="str">
        <f>IFERROR(INDEX($B$8:$H$163,$L154,COLUMNS($O$8:O161)),"")</f>
        <v/>
      </c>
      <c r="Q161" s="163" t="str">
        <f>IFERROR(INDEX($B$8:$H$163,$L154,COLUMNS($O$8:P161)),"")</f>
        <v/>
      </c>
      <c r="R161" s="163" t="str">
        <f>IFERROR(INDEX($B$8:$H$163,$L154,COLUMNS($O$8:Q161)),"")</f>
        <v/>
      </c>
      <c r="S161" s="163" t="str">
        <f>IFERROR(INDEX($B$8:$H$163,$L154,COLUMNS($O$8:R161)),"")</f>
        <v/>
      </c>
      <c r="T161" s="163" t="str">
        <f>IFERROR(INDEX($B$8:$H$163,$L154,COLUMNS($O$8:S161)),"")</f>
        <v/>
      </c>
      <c r="U161" s="163" t="str">
        <f>IFERROR(INDEX($B$8:$H$163,$L154,COLUMNS($O$8:T161)),"")</f>
        <v/>
      </c>
      <c r="V161" s="163" t="str">
        <f>IFERROR(INDEX($B$8:$H$163,$L154,COLUMNS($O$8:U161)),"")</f>
        <v/>
      </c>
    </row>
    <row r="162" spans="2:22" hidden="1">
      <c r="B162" s="225" t="s">
        <v>283</v>
      </c>
      <c r="C162" s="113">
        <v>0.53233830845771146</v>
      </c>
      <c r="D162" s="113">
        <v>0.5243243243243243</v>
      </c>
      <c r="E162" s="113">
        <v>0.5430622009569378</v>
      </c>
      <c r="F162" s="113">
        <v>0.52396425670186841</v>
      </c>
      <c r="G162" s="113">
        <v>0.50981719702098849</v>
      </c>
      <c r="H162" s="163">
        <v>0.57987220447284349</v>
      </c>
      <c r="I162" s="153" t="s">
        <v>349</v>
      </c>
      <c r="J162" s="153">
        <f>ROWS(I$8:$J162)</f>
        <v>155</v>
      </c>
      <c r="K162" s="153" t="str">
        <f t="shared" si="2"/>
        <v/>
      </c>
      <c r="L162" s="153" t="str">
        <f>IFERROR(SMALL($K$8:$K$163,ROWS(K$8:K162)),"")</f>
        <v/>
      </c>
      <c r="P162" s="153" t="str">
        <f>IFERROR(INDEX($B$8:$H$163,$L155,COLUMNS($O$8:O162)),"")</f>
        <v/>
      </c>
      <c r="Q162" s="163" t="str">
        <f>IFERROR(INDEX($B$8:$H$163,$L155,COLUMNS($O$8:P162)),"")</f>
        <v/>
      </c>
      <c r="R162" s="163" t="str">
        <f>IFERROR(INDEX($B$8:$H$163,$L155,COLUMNS($O$8:Q162)),"")</f>
        <v/>
      </c>
      <c r="S162" s="163" t="str">
        <f>IFERROR(INDEX($B$8:$H$163,$L155,COLUMNS($O$8:R162)),"")</f>
        <v/>
      </c>
      <c r="T162" s="163" t="str">
        <f>IFERROR(INDEX($B$8:$H$163,$L155,COLUMNS($O$8:S162)),"")</f>
        <v/>
      </c>
      <c r="U162" s="163" t="str">
        <f>IFERROR(INDEX($B$8:$H$163,$L155,COLUMNS($O$8:T162)),"")</f>
        <v/>
      </c>
      <c r="V162" s="163" t="str">
        <f>IFERROR(INDEX($B$8:$H$163,$L155,COLUMNS($O$8:U162)),"")</f>
        <v/>
      </c>
    </row>
    <row r="163" spans="2:22" hidden="1">
      <c r="B163" s="225" t="s">
        <v>284</v>
      </c>
      <c r="C163" s="113">
        <v>0.65921288014311274</v>
      </c>
      <c r="D163" s="113">
        <v>0.64017420778811285</v>
      </c>
      <c r="E163" s="113">
        <v>0.65710504885993481</v>
      </c>
      <c r="F163" s="113">
        <v>0.65588957055214725</v>
      </c>
      <c r="G163" s="113">
        <v>0.66603328391555827</v>
      </c>
      <c r="H163" s="163">
        <v>0.65612603930884561</v>
      </c>
      <c r="I163" s="153" t="s">
        <v>349</v>
      </c>
      <c r="J163" s="153">
        <f>ROWS(I$8:$J163)</f>
        <v>156</v>
      </c>
      <c r="K163" s="153" t="str">
        <f t="shared" si="2"/>
        <v/>
      </c>
      <c r="L163" s="153" t="str">
        <f>IFERROR(SMALL($K$8:$K$163,ROWS(K$8:K163)),"")</f>
        <v/>
      </c>
      <c r="P163" s="153" t="str">
        <f>IFERROR(INDEX($B$8:$H$163,$L156,COLUMNS($O$8:O163)),"")</f>
        <v/>
      </c>
      <c r="Q163" s="163" t="str">
        <f>IFERROR(INDEX($B$8:$H$163,$L156,COLUMNS($O$8:P163)),"")</f>
        <v/>
      </c>
      <c r="R163" s="163" t="str">
        <f>IFERROR(INDEX($B$8:$H$163,$L156,COLUMNS($O$8:Q163)),"")</f>
        <v/>
      </c>
      <c r="S163" s="163" t="str">
        <f>IFERROR(INDEX($B$8:$H$163,$L156,COLUMNS($O$8:R163)),"")</f>
        <v/>
      </c>
      <c r="T163" s="163" t="str">
        <f>IFERROR(INDEX($B$8:$H$163,$L156,COLUMNS($O$8:S163)),"")</f>
        <v/>
      </c>
      <c r="U163" s="163" t="str">
        <f>IFERROR(INDEX($B$8:$H$163,$L156,COLUMNS($O$8:T163)),"")</f>
        <v/>
      </c>
      <c r="V163" s="163" t="str">
        <f>IFERROR(INDEX($B$8:$H$163,$L156,COLUMNS($O$8:U163)),"")</f>
        <v/>
      </c>
    </row>
    <row r="164" spans="2:22" hidden="1">
      <c r="P164" s="153" t="str">
        <f>IFERROR(INDEX($B$8:$H$163,$L157,COLUMNS($O$8:O164)),"")</f>
        <v/>
      </c>
      <c r="Q164" s="153" t="str">
        <f>IFERROR(INDEX($B$8:$H$163,$L157,COLUMNS($O$8:P164)),"")</f>
        <v/>
      </c>
      <c r="R164" s="153" t="str">
        <f>IFERROR(INDEX($B$8:$H$163,$L157,COLUMNS($O$8:Q164)),"")</f>
        <v/>
      </c>
      <c r="S164" s="153" t="str">
        <f>IFERROR(INDEX($B$8:$H$163,$L157,COLUMNS($O$8:R164)),"")</f>
        <v/>
      </c>
      <c r="T164" s="153" t="str">
        <f>IFERROR(INDEX($B$8:$H$163,$L157,COLUMNS($O$8:S164)),"")</f>
        <v/>
      </c>
      <c r="U164" s="153" t="str">
        <f>IFERROR(INDEX($B$8:$H$163,$L157,COLUMNS($O$8:T164)),"")</f>
        <v/>
      </c>
      <c r="V164" s="153" t="str">
        <f>IFERROR(INDEX($B$8:$H$163,$L157,COLUMNS($O$8:U164)),"")</f>
        <v/>
      </c>
    </row>
    <row r="165" spans="2:22" hidden="1">
      <c r="P165" s="153" t="str">
        <f>IFERROR(INDEX($B$8:$H$163,$L158,COLUMNS($O$8:O165)),"")</f>
        <v/>
      </c>
      <c r="Q165" s="153" t="str">
        <f>IFERROR(INDEX($B$8:$H$163,$L158,COLUMNS($O$8:P165)),"")</f>
        <v/>
      </c>
      <c r="R165" s="153" t="str">
        <f>IFERROR(INDEX($B$8:$H$163,$L158,COLUMNS($O$8:Q165)),"")</f>
        <v/>
      </c>
      <c r="S165" s="153" t="str">
        <f>IFERROR(INDEX($B$8:$H$163,$L158,COLUMNS($O$8:R165)),"")</f>
        <v/>
      </c>
      <c r="T165" s="153" t="str">
        <f>IFERROR(INDEX($B$8:$H$163,$L158,COLUMNS($O$8:S165)),"")</f>
        <v/>
      </c>
      <c r="U165" s="153" t="str">
        <f>IFERROR(INDEX($B$8:$H$163,$L158,COLUMNS($O$8:T165)),"")</f>
        <v/>
      </c>
      <c r="V165" s="153" t="str">
        <f>IFERROR(INDEX($B$8:$H$163,$L158,COLUMNS($O$8:U165)),"")</f>
        <v/>
      </c>
    </row>
  </sheetData>
  <sheetProtection algorithmName="SHA-512" hashValue="yw/M9YHKK9tiA+6/lj44la4Ql0MIzf986jYXIJHjIZFZ/LgqC/o54Iqbqd1dZklPwt3UymFeFSaZjerY1WaAKA==" saltValue="HVtEEro11hdj/0nHp5vTYQ==" spinCount="100000" sheet="1" objects="1" scenarios="1"/>
  <mergeCells count="2">
    <mergeCell ref="P3:V3"/>
    <mergeCell ref="P48:V50"/>
  </mergeCells>
  <dataValidations count="1">
    <dataValidation type="list" allowBlank="1" showInputMessage="1" showErrorMessage="1" sqref="Q4" xr:uid="{00000000-0002-0000-0A00-000000000000}">
      <formula1>$A$4:$A$7</formula1>
    </dataValidation>
  </dataValidation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00B050"/>
  </sheetPr>
  <dimension ref="A1:Y258"/>
  <sheetViews>
    <sheetView topLeftCell="O1" zoomScaleNormal="100" workbookViewId="0">
      <selection activeCell="Y19" sqref="Y19"/>
    </sheetView>
  </sheetViews>
  <sheetFormatPr defaultColWidth="0" defaultRowHeight="14.45" zeroHeight="1"/>
  <cols>
    <col min="1" max="14" width="9.28515625" style="153" hidden="1" customWidth="1"/>
    <col min="15" max="15" width="9.28515625" style="153" customWidth="1"/>
    <col min="16" max="16" width="11.7109375" style="153" customWidth="1"/>
    <col min="17" max="17" width="26.7109375" style="153" bestFit="1" customWidth="1"/>
    <col min="18" max="18" width="7.7109375" style="153" bestFit="1" customWidth="1"/>
    <col min="19" max="19" width="9.7109375" style="153" bestFit="1" customWidth="1"/>
    <col min="20" max="22" width="10.28515625" style="153" bestFit="1" customWidth="1"/>
    <col min="23" max="23" width="11.28515625" style="153" bestFit="1" customWidth="1"/>
    <col min="24" max="24" width="7.28515625" style="153" customWidth="1"/>
    <col min="25" max="25" width="9.28515625" style="153" customWidth="1"/>
    <col min="26" max="16384" width="9.28515625" style="153" hidden="1"/>
  </cols>
  <sheetData>
    <row r="1" spans="1:24">
      <c r="P1" s="166" t="s">
        <v>36</v>
      </c>
    </row>
    <row r="2" spans="1:24"/>
    <row r="3" spans="1:24" ht="40.5" customHeight="1">
      <c r="A3" s="153" t="s">
        <v>346</v>
      </c>
      <c r="P3" s="757" t="s">
        <v>356</v>
      </c>
      <c r="Q3" s="757"/>
      <c r="R3" s="757"/>
      <c r="S3" s="757"/>
      <c r="T3" s="757"/>
      <c r="U3" s="757"/>
      <c r="V3" s="757"/>
      <c r="W3" s="757"/>
      <c r="X3" s="757"/>
    </row>
    <row r="4" spans="1:24">
      <c r="A4" s="153" t="s">
        <v>348</v>
      </c>
      <c r="P4" s="117" t="s">
        <v>221</v>
      </c>
      <c r="Q4" s="118"/>
      <c r="R4" s="118"/>
      <c r="S4" s="234" t="s">
        <v>346</v>
      </c>
    </row>
    <row r="5" spans="1:24" ht="15" thickBot="1">
      <c r="A5" s="153" t="s">
        <v>349</v>
      </c>
      <c r="P5" s="152"/>
    </row>
    <row r="6" spans="1:24">
      <c r="A6" s="153" t="s">
        <v>350</v>
      </c>
      <c r="P6" s="759" t="s">
        <v>293</v>
      </c>
      <c r="Q6" s="760"/>
      <c r="R6" s="223" t="s">
        <v>334</v>
      </c>
      <c r="S6" s="251" t="s">
        <v>295</v>
      </c>
      <c r="T6" s="251" t="s">
        <v>231</v>
      </c>
      <c r="U6" s="251" t="s">
        <v>232</v>
      </c>
      <c r="V6" s="251" t="s">
        <v>233</v>
      </c>
      <c r="W6" s="251" t="s">
        <v>234</v>
      </c>
      <c r="X6" s="252" t="s">
        <v>211</v>
      </c>
    </row>
    <row r="7" spans="1:24">
      <c r="P7" s="768" t="s">
        <v>298</v>
      </c>
      <c r="Q7" s="771" t="s">
        <v>239</v>
      </c>
      <c r="R7" s="285" t="s">
        <v>89</v>
      </c>
      <c r="S7" s="137">
        <f>IFERROR(INDEX($E$10:$J$257,$N10,COLUMNS($O$7:O7)),"")</f>
        <v>0.62571196094385684</v>
      </c>
      <c r="T7" s="137">
        <f>IFERROR(INDEX($E$10:$J$257,$N10,COLUMNS($O$7:P7)),"")</f>
        <v>0.6449873096446701</v>
      </c>
      <c r="U7" s="137">
        <f>IFERROR(INDEX($E$10:$J$257,$N10,COLUMNS($O$7:Q7)),"")</f>
        <v>0.69087063799788506</v>
      </c>
      <c r="V7" s="137">
        <f>IFERROR(INDEX($E$10:$J$257,$N10,COLUMNS($O$7:R7)),"")</f>
        <v>0.68832640725349448</v>
      </c>
      <c r="W7" s="137">
        <f>IFERROR(INDEX($E$10:$J$257,$N10,COLUMNS($O$7:S7)),"")</f>
        <v>0.71273813970862909</v>
      </c>
      <c r="X7" s="138">
        <f>IFERROR(INDEX($E$10:$J$257,$N10,COLUMNS($O$7:T7)),"")</f>
        <v>0.66941875825627473</v>
      </c>
    </row>
    <row r="8" spans="1:24">
      <c r="P8" s="769"/>
      <c r="Q8" s="772"/>
      <c r="R8" s="286" t="s">
        <v>90</v>
      </c>
      <c r="S8" s="141">
        <f>IFERROR(INDEX($E$10:$J$257,$N11,COLUMNS($O$7:O8)),"")</f>
        <v>0.61575822989746354</v>
      </c>
      <c r="T8" s="141">
        <f>IFERROR(INDEX($E$10:$J$257,$N11,COLUMNS($O$7:P8)),"")</f>
        <v>0.68190240889437925</v>
      </c>
      <c r="U8" s="141">
        <f>IFERROR(INDEX($E$10:$J$257,$N11,COLUMNS($O$7:Q8)),"")</f>
        <v>0.6795977011494253</v>
      </c>
      <c r="V8" s="141">
        <f>IFERROR(INDEX($E$10:$J$257,$N11,COLUMNS($O$7:R8)),"")</f>
        <v>0.69698142414860687</v>
      </c>
      <c r="W8" s="141">
        <f>IFERROR(INDEX($E$10:$J$257,$N11,COLUMNS($O$7:S8)),"")</f>
        <v>0.700594353640416</v>
      </c>
      <c r="X8" s="142">
        <f>IFERROR(INDEX($E$10:$J$257,$N11,COLUMNS($O$7:T8)),"")</f>
        <v>0.67191427437491735</v>
      </c>
    </row>
    <row r="9" spans="1:24">
      <c r="E9" s="153" t="s">
        <v>295</v>
      </c>
      <c r="F9" s="153" t="s">
        <v>231</v>
      </c>
      <c r="G9" s="153" t="s">
        <v>232</v>
      </c>
      <c r="H9" s="153" t="s">
        <v>233</v>
      </c>
      <c r="I9" s="153" t="s">
        <v>234</v>
      </c>
      <c r="J9" s="153" t="s">
        <v>211</v>
      </c>
      <c r="K9" s="153" t="s">
        <v>358</v>
      </c>
      <c r="L9" s="153" t="s">
        <v>225</v>
      </c>
      <c r="M9" s="153" t="s">
        <v>226</v>
      </c>
      <c r="N9" s="153" t="s">
        <v>227</v>
      </c>
      <c r="P9" s="769"/>
      <c r="Q9" s="772"/>
      <c r="R9" s="287" t="s">
        <v>91</v>
      </c>
      <c r="S9" s="141">
        <f>IFERROR(INDEX($E$10:$J$257,$N12,COLUMNS($O$7:O9)),"")</f>
        <v>0.6217008797653959</v>
      </c>
      <c r="T9" s="141">
        <f>IFERROR(INDEX($E$10:$J$257,$N12,COLUMNS($O$7:P9)),"")</f>
        <v>0.67850525015441632</v>
      </c>
      <c r="U9" s="141">
        <f>IFERROR(INDEX($E$10:$J$257,$N12,COLUMNS($O$7:Q9)),"")</f>
        <v>0.7134831460674157</v>
      </c>
      <c r="V9" s="141">
        <f>IFERROR(INDEX($E$10:$J$257,$N12,COLUMNS($O$7:R9)),"")</f>
        <v>0.71780028943560059</v>
      </c>
      <c r="W9" s="141">
        <f>IFERROR(INDEX($E$10:$J$257,$N12,COLUMNS($O$7:S9)),"")</f>
        <v>0.72019019751280178</v>
      </c>
      <c r="X9" s="142">
        <f>IFERROR(INDEX($E$10:$J$257,$N12,COLUMNS($O$7:T9)),"")</f>
        <v>0.6865313533493288</v>
      </c>
    </row>
    <row r="10" spans="1:24">
      <c r="B10" s="153" t="s">
        <v>298</v>
      </c>
      <c r="C10" s="153" t="s">
        <v>239</v>
      </c>
      <c r="D10" s="153" t="s">
        <v>89</v>
      </c>
      <c r="E10" s="153">
        <v>0.62571196094385684</v>
      </c>
      <c r="F10" s="153">
        <v>0.6449873096446701</v>
      </c>
      <c r="G10" s="153">
        <v>0.69087063799788506</v>
      </c>
      <c r="H10" s="153">
        <v>0.68832640725349448</v>
      </c>
      <c r="I10" s="153">
        <v>0.71273813970862909</v>
      </c>
      <c r="J10" s="153">
        <v>0.66941875825627473</v>
      </c>
      <c r="K10" s="153" t="s">
        <v>346</v>
      </c>
      <c r="L10" s="153">
        <f>ROWS($K$10:K10)</f>
        <v>1</v>
      </c>
      <c r="M10" s="153">
        <f>IF($S$4=K10,L10,"")</f>
        <v>1</v>
      </c>
      <c r="N10" s="153">
        <f>IFERROR(SMALL($M$10:$M$257,ROWS(K$10:K10)),"")</f>
        <v>1</v>
      </c>
      <c r="P10" s="769"/>
      <c r="Q10" s="772"/>
      <c r="R10" s="287" t="s">
        <v>92</v>
      </c>
      <c r="S10" s="141">
        <f>IFERROR(INDEX($E$10:$J$257,$N13,COLUMNS($O$7:O10)),"")</f>
        <v>0.63993669216565552</v>
      </c>
      <c r="T10" s="141">
        <f>IFERROR(INDEX($E$10:$J$257,$N13,COLUMNS($O$7:P10)),"")</f>
        <v>0.65649825230378134</v>
      </c>
      <c r="U10" s="141">
        <f>IFERROR(INDEX($E$10:$J$257,$N13,COLUMNS($O$7:Q10)),"")</f>
        <v>0.68623265741728923</v>
      </c>
      <c r="V10" s="141">
        <f>IFERROR(INDEX($E$10:$J$257,$N13,COLUMNS($O$7:R10)),"")</f>
        <v>0.71148148148148149</v>
      </c>
      <c r="W10" s="141">
        <f>IFERROR(INDEX($E$10:$J$257,$N13,COLUMNS($O$7:S10)),"")</f>
        <v>0.71318114874815908</v>
      </c>
      <c r="X10" s="142">
        <f>IFERROR(INDEX($E$10:$J$257,$N13,COLUMNS($O$7:T10)),"")</f>
        <v>0.67855506838557689</v>
      </c>
    </row>
    <row r="11" spans="1:24">
      <c r="D11" s="153" t="s">
        <v>90</v>
      </c>
      <c r="E11" s="153">
        <v>0.61575822989746354</v>
      </c>
      <c r="F11" s="153">
        <v>0.68190240889437925</v>
      </c>
      <c r="G11" s="153">
        <v>0.6795977011494253</v>
      </c>
      <c r="H11" s="153">
        <v>0.69698142414860687</v>
      </c>
      <c r="I11" s="153">
        <v>0.700594353640416</v>
      </c>
      <c r="J11" s="153">
        <v>0.67191427437491735</v>
      </c>
      <c r="K11" s="153" t="s">
        <v>346</v>
      </c>
      <c r="L11" s="153">
        <f>ROWS($K$10:K11)</f>
        <v>2</v>
      </c>
      <c r="M11" s="153">
        <f t="shared" ref="M11:M74" si="0">IF($S$4=K11,L11,"")</f>
        <v>2</v>
      </c>
      <c r="N11" s="153">
        <f>IFERROR(SMALL($M$10:$M$257,ROWS(K$10:K11)),"")</f>
        <v>2</v>
      </c>
      <c r="P11" s="769"/>
      <c r="Q11" s="772"/>
      <c r="R11" s="287" t="s">
        <v>93</v>
      </c>
      <c r="S11" s="141">
        <f>IFERROR(INDEX($E$10:$J$257,$N14,COLUMNS($O$7:O11)),"")</f>
        <v>0.63611932276269822</v>
      </c>
      <c r="T11" s="141">
        <f>IFERROR(INDEX($E$10:$J$257,$N14,COLUMNS($O$7:P11)),"")</f>
        <v>0.66930171277997363</v>
      </c>
      <c r="U11" s="141">
        <f>IFERROR(INDEX($E$10:$J$257,$N14,COLUMNS($O$7:Q11)),"")</f>
        <v>0.6978974548137219</v>
      </c>
      <c r="V11" s="141">
        <f>IFERROR(INDEX($E$10:$J$257,$N14,COLUMNS($O$7:R11)),"")</f>
        <v>0.69198946972546072</v>
      </c>
      <c r="W11" s="141">
        <f>IFERROR(INDEX($E$10:$J$257,$N14,COLUMNS($O$7:S11)),"")</f>
        <v>0.71669004207573628</v>
      </c>
      <c r="X11" s="142">
        <f>IFERROR(INDEX($E$10:$J$257,$N14,COLUMNS($O$7:T11)),"")</f>
        <v>0.68040007948599057</v>
      </c>
    </row>
    <row r="12" spans="1:24">
      <c r="D12" s="153" t="s">
        <v>91</v>
      </c>
      <c r="E12" s="153">
        <v>0.6217008797653959</v>
      </c>
      <c r="F12" s="153">
        <v>0.67850525015441632</v>
      </c>
      <c r="G12" s="153">
        <v>0.7134831460674157</v>
      </c>
      <c r="H12" s="153">
        <v>0.71780028943560059</v>
      </c>
      <c r="I12" s="153">
        <v>0.72019019751280178</v>
      </c>
      <c r="J12" s="153">
        <v>0.6865313533493288</v>
      </c>
      <c r="K12" s="153" t="s">
        <v>346</v>
      </c>
      <c r="L12" s="153">
        <f>ROWS($K$10:K12)</f>
        <v>3</v>
      </c>
      <c r="M12" s="153">
        <f t="shared" si="0"/>
        <v>3</v>
      </c>
      <c r="N12" s="153">
        <f>IFERROR(SMALL($M$10:$M$257,ROWS(K$10:K12)),"")</f>
        <v>3</v>
      </c>
      <c r="P12" s="769"/>
      <c r="Q12" s="772"/>
      <c r="R12" s="287" t="s">
        <v>94</v>
      </c>
      <c r="S12" s="141">
        <f>IFERROR(INDEX($E$10:$J$257,$N15,COLUMNS($O$7:O12)),"")</f>
        <v>0.62519893899204249</v>
      </c>
      <c r="T12" s="141">
        <f>IFERROR(INDEX($E$10:$J$257,$N15,COLUMNS($O$7:P12)),"")</f>
        <v>0.65788584937521111</v>
      </c>
      <c r="U12" s="141">
        <f>IFERROR(INDEX($E$10:$J$257,$N15,COLUMNS($O$7:Q12)),"")</f>
        <v>0.66054371785451871</v>
      </c>
      <c r="V12" s="141">
        <f>IFERROR(INDEX($E$10:$J$257,$N15,COLUMNS($O$7:R12)),"")</f>
        <v>0.69407496977025396</v>
      </c>
      <c r="W12" s="141">
        <f>IFERROR(INDEX($E$10:$J$257,$N15,COLUMNS($O$7:S12)),"")</f>
        <v>0.70425690814040331</v>
      </c>
      <c r="X12" s="142">
        <f>IFERROR(INDEX($E$10:$J$257,$N15,COLUMNS($O$7:T12)),"")</f>
        <v>0.66535965386695506</v>
      </c>
    </row>
    <row r="13" spans="1:24">
      <c r="D13" s="153" t="s">
        <v>92</v>
      </c>
      <c r="E13" s="153">
        <v>0.63993669216565552</v>
      </c>
      <c r="F13" s="153">
        <v>0.65649825230378134</v>
      </c>
      <c r="G13" s="153">
        <v>0.68623265741728923</v>
      </c>
      <c r="H13" s="153">
        <v>0.71148148148148149</v>
      </c>
      <c r="I13" s="153">
        <v>0.71318114874815908</v>
      </c>
      <c r="J13" s="153">
        <v>0.67855506838557689</v>
      </c>
      <c r="K13" s="153" t="s">
        <v>346</v>
      </c>
      <c r="L13" s="153">
        <f>ROWS($K$10:K13)</f>
        <v>4</v>
      </c>
      <c r="M13" s="153">
        <f t="shared" si="0"/>
        <v>4</v>
      </c>
      <c r="N13" s="153">
        <f>IFERROR(SMALL($M$10:$M$257,ROWS(K$10:K13)),"")</f>
        <v>4</v>
      </c>
      <c r="P13" s="769"/>
      <c r="Q13" s="772" t="s">
        <v>240</v>
      </c>
      <c r="R13" s="287" t="s">
        <v>89</v>
      </c>
      <c r="S13" s="141">
        <f>IFERROR(INDEX($E$10:$J$257,$N16,COLUMNS($O$7:O13)),"")</f>
        <v>0.72425459928103197</v>
      </c>
      <c r="T13" s="141">
        <f>IFERROR(INDEX($E$10:$J$257,$N16,COLUMNS($O$7:P13)),"")</f>
        <v>0.7203433922996878</v>
      </c>
      <c r="U13" s="141">
        <f>IFERROR(INDEX($E$10:$J$257,$N16,COLUMNS($O$7:Q13)),"")</f>
        <v>0.77052696078431371</v>
      </c>
      <c r="V13" s="141">
        <f>IFERROR(INDEX($E$10:$J$257,$N16,COLUMNS($O$7:R13)),"")</f>
        <v>0.78291162449578289</v>
      </c>
      <c r="W13" s="141">
        <f>IFERROR(INDEX($E$10:$J$257,$N16,COLUMNS($O$7:S13)),"")</f>
        <v>0.80201472297559084</v>
      </c>
      <c r="X13" s="142">
        <f>IFERROR(INDEX($E$10:$J$257,$N16,COLUMNS($O$7:T13)),"")</f>
        <v>0.75378721922340242</v>
      </c>
    </row>
    <row r="14" spans="1:24">
      <c r="D14" s="153" t="s">
        <v>93</v>
      </c>
      <c r="E14" s="153">
        <v>0.63611932276269822</v>
      </c>
      <c r="F14" s="153">
        <v>0.66930171277997363</v>
      </c>
      <c r="G14" s="153">
        <v>0.6978974548137219</v>
      </c>
      <c r="H14" s="153">
        <v>0.69198946972546072</v>
      </c>
      <c r="I14" s="153">
        <v>0.71669004207573628</v>
      </c>
      <c r="J14" s="153">
        <v>0.68040007948599057</v>
      </c>
      <c r="K14" s="153" t="s">
        <v>346</v>
      </c>
      <c r="L14" s="153">
        <f>ROWS($K$10:K14)</f>
        <v>5</v>
      </c>
      <c r="M14" s="153">
        <f t="shared" si="0"/>
        <v>5</v>
      </c>
      <c r="N14" s="153">
        <f>IFERROR(SMALL($M$10:$M$257,ROWS(K$10:K14)),"")</f>
        <v>5</v>
      </c>
      <c r="P14" s="769"/>
      <c r="Q14" s="772"/>
      <c r="R14" s="286" t="s">
        <v>90</v>
      </c>
      <c r="S14" s="141">
        <f>IFERROR(INDEX($E$10:$J$257,$N17,COLUMNS($O$7:O14)),"")</f>
        <v>0.70546500479386387</v>
      </c>
      <c r="T14" s="141">
        <f>IFERROR(INDEX($E$10:$J$257,$N17,COLUMNS($O$7:P14)),"")</f>
        <v>0.72503082614056724</v>
      </c>
      <c r="U14" s="141">
        <f>IFERROR(INDEX($E$10:$J$257,$N17,COLUMNS($O$7:Q14)),"")</f>
        <v>0.77312646370023419</v>
      </c>
      <c r="V14" s="141">
        <f>IFERROR(INDEX($E$10:$J$257,$N17,COLUMNS($O$7:R14)),"")</f>
        <v>0.77697582100324791</v>
      </c>
      <c r="W14" s="141">
        <f>IFERROR(INDEX($E$10:$J$257,$N17,COLUMNS($O$7:S14)),"")</f>
        <v>0.79739063699155799</v>
      </c>
      <c r="X14" s="142">
        <f>IFERROR(INDEX($E$10:$J$257,$N17,COLUMNS($O$7:T14)),"")</f>
        <v>0.74742239620664941</v>
      </c>
    </row>
    <row r="15" spans="1:24">
      <c r="D15" s="153" t="s">
        <v>94</v>
      </c>
      <c r="E15" s="153">
        <v>0.62519893899204249</v>
      </c>
      <c r="F15" s="153">
        <v>0.65788584937521111</v>
      </c>
      <c r="G15" s="153">
        <v>0.66054371785451871</v>
      </c>
      <c r="H15" s="153">
        <v>0.69407496977025396</v>
      </c>
      <c r="I15" s="153">
        <v>0.70425690814040331</v>
      </c>
      <c r="J15" s="153">
        <v>0.66535965386695506</v>
      </c>
      <c r="K15" s="153" t="s">
        <v>346</v>
      </c>
      <c r="L15" s="153">
        <f>ROWS($K$10:K15)</f>
        <v>6</v>
      </c>
      <c r="M15" s="153">
        <f t="shared" si="0"/>
        <v>6</v>
      </c>
      <c r="N15" s="153">
        <f>IFERROR(SMALL($M$10:$M$257,ROWS(K$10:K15)),"")</f>
        <v>6</v>
      </c>
      <c r="P15" s="769"/>
      <c r="Q15" s="772"/>
      <c r="R15" s="287" t="s">
        <v>91</v>
      </c>
      <c r="S15" s="141">
        <f>IFERROR(INDEX($E$10:$J$257,$N18,COLUMNS($O$7:O15)),"")</f>
        <v>0.71557732152947828</v>
      </c>
      <c r="T15" s="141">
        <f>IFERROR(INDEX($E$10:$J$257,$N18,COLUMNS($O$7:P15)),"")</f>
        <v>0.72837706511175904</v>
      </c>
      <c r="U15" s="141">
        <f>IFERROR(INDEX($E$10:$J$257,$N18,COLUMNS($O$7:Q15)),"")</f>
        <v>0.76693766937669372</v>
      </c>
      <c r="V15" s="141">
        <f>IFERROR(INDEX($E$10:$J$257,$N18,COLUMNS($O$7:R15)),"")</f>
        <v>0.78603681833970129</v>
      </c>
      <c r="W15" s="141">
        <f>IFERROR(INDEX($E$10:$J$257,$N18,COLUMNS($O$7:S15)),"")</f>
        <v>0.80211598746081503</v>
      </c>
      <c r="X15" s="142">
        <f>IFERROR(INDEX($E$10:$J$257,$N18,COLUMNS($O$7:T15)),"")</f>
        <v>0.75123260655198865</v>
      </c>
    </row>
    <row r="16" spans="1:24">
      <c r="C16" s="153" t="s">
        <v>240</v>
      </c>
      <c r="D16" s="153" t="s">
        <v>89</v>
      </c>
      <c r="E16" s="153">
        <v>0.72425459928103197</v>
      </c>
      <c r="F16" s="153">
        <v>0.7203433922996878</v>
      </c>
      <c r="G16" s="153">
        <v>0.77052696078431371</v>
      </c>
      <c r="H16" s="153">
        <v>0.78291162449578289</v>
      </c>
      <c r="I16" s="153">
        <v>0.80201472297559084</v>
      </c>
      <c r="J16" s="153">
        <v>0.75378721922340242</v>
      </c>
      <c r="K16" s="153" t="s">
        <v>346</v>
      </c>
      <c r="L16" s="153">
        <f>ROWS($K$10:K16)</f>
        <v>7</v>
      </c>
      <c r="M16" s="153">
        <f t="shared" si="0"/>
        <v>7</v>
      </c>
      <c r="N16" s="153">
        <f>IFERROR(SMALL($M$10:$M$257,ROWS(K$10:K16)),"")</f>
        <v>7</v>
      </c>
      <c r="P16" s="769"/>
      <c r="Q16" s="772"/>
      <c r="R16" s="287" t="s">
        <v>92</v>
      </c>
      <c r="S16" s="141">
        <f>IFERROR(INDEX($E$10:$J$257,$N19,COLUMNS($O$7:O16)),"")</f>
        <v>0.71794871794871795</v>
      </c>
      <c r="T16" s="141">
        <f>IFERROR(INDEX($E$10:$J$257,$N19,COLUMNS($O$7:P16)),"")</f>
        <v>0.72260518183979083</v>
      </c>
      <c r="U16" s="141">
        <f>IFERROR(INDEX($E$10:$J$257,$N19,COLUMNS($O$7:Q16)),"")</f>
        <v>0.75836758661186143</v>
      </c>
      <c r="V16" s="141">
        <f>IFERROR(INDEX($E$10:$J$257,$N19,COLUMNS($O$7:R16)),"")</f>
        <v>0.7754398068299414</v>
      </c>
      <c r="W16" s="141">
        <f>IFERROR(INDEX($E$10:$J$257,$N19,COLUMNS($O$7:S16)),"")</f>
        <v>0.79854182655410588</v>
      </c>
      <c r="X16" s="142">
        <f>IFERROR(INDEX($E$10:$J$257,$N19,COLUMNS($O$7:T16)),"")</f>
        <v>0.74735029859579272</v>
      </c>
    </row>
    <row r="17" spans="2:24">
      <c r="D17" s="153" t="s">
        <v>90</v>
      </c>
      <c r="E17" s="153">
        <v>0.70546500479386387</v>
      </c>
      <c r="F17" s="153">
        <v>0.72503082614056724</v>
      </c>
      <c r="G17" s="153">
        <v>0.77312646370023419</v>
      </c>
      <c r="H17" s="153">
        <v>0.77697582100324791</v>
      </c>
      <c r="I17" s="153">
        <v>0.79739063699155799</v>
      </c>
      <c r="J17" s="153">
        <v>0.74742239620664941</v>
      </c>
      <c r="K17" s="153" t="s">
        <v>346</v>
      </c>
      <c r="L17" s="153">
        <f>ROWS($K$10:K17)</f>
        <v>8</v>
      </c>
      <c r="M17" s="153">
        <f t="shared" si="0"/>
        <v>8</v>
      </c>
      <c r="N17" s="153">
        <f>IFERROR(SMALL($M$10:$M$257,ROWS(K$10:K17)),"")</f>
        <v>8</v>
      </c>
      <c r="P17" s="769"/>
      <c r="Q17" s="772"/>
      <c r="R17" s="286" t="s">
        <v>93</v>
      </c>
      <c r="S17" s="141">
        <f>IFERROR(INDEX($E$10:$J$257,$N20,COLUMNS($O$7:O17)),"")</f>
        <v>0.7015254548796177</v>
      </c>
      <c r="T17" s="141">
        <f>IFERROR(INDEX($E$10:$J$257,$N20,COLUMNS($O$7:P17)),"")</f>
        <v>0.72429679922405432</v>
      </c>
      <c r="U17" s="141">
        <f>IFERROR(INDEX($E$10:$J$257,$N20,COLUMNS($O$7:Q17)),"")</f>
        <v>0.75081385025155367</v>
      </c>
      <c r="V17" s="141">
        <f>IFERROR(INDEX($E$10:$J$257,$N20,COLUMNS($O$7:R17)),"")</f>
        <v>0.77655551735991746</v>
      </c>
      <c r="W17" s="141">
        <f>IFERROR(INDEX($E$10:$J$257,$N20,COLUMNS($O$7:S17)),"")</f>
        <v>0.78063096111518704</v>
      </c>
      <c r="X17" s="142">
        <f>IFERROR(INDEX($E$10:$J$257,$N20,COLUMNS($O$7:T17)),"")</f>
        <v>0.73941507915213311</v>
      </c>
    </row>
    <row r="18" spans="2:24">
      <c r="D18" s="153" t="s">
        <v>91</v>
      </c>
      <c r="E18" s="153">
        <v>0.71557732152947828</v>
      </c>
      <c r="F18" s="153">
        <v>0.72837706511175904</v>
      </c>
      <c r="G18" s="153">
        <v>0.76693766937669372</v>
      </c>
      <c r="H18" s="153">
        <v>0.78603681833970129</v>
      </c>
      <c r="I18" s="153">
        <v>0.80211598746081503</v>
      </c>
      <c r="J18" s="153">
        <v>0.75123260655198865</v>
      </c>
      <c r="K18" s="153" t="s">
        <v>346</v>
      </c>
      <c r="L18" s="153">
        <f>ROWS($K$10:K18)</f>
        <v>9</v>
      </c>
      <c r="M18" s="153">
        <f t="shared" si="0"/>
        <v>9</v>
      </c>
      <c r="N18" s="153">
        <f>IFERROR(SMALL($M$10:$M$257,ROWS(K$10:K18)),"")</f>
        <v>9</v>
      </c>
      <c r="P18" s="769"/>
      <c r="Q18" s="772"/>
      <c r="R18" s="287" t="s">
        <v>94</v>
      </c>
      <c r="S18" s="141">
        <f>IFERROR(INDEX($E$10:$J$257,$N21,COLUMNS($O$7:O18)),"")</f>
        <v>0.69510849577050382</v>
      </c>
      <c r="T18" s="141">
        <f>IFERROR(INDEX($E$10:$J$257,$N21,COLUMNS($O$7:P18)),"")</f>
        <v>0.70235655737704916</v>
      </c>
      <c r="U18" s="141">
        <f>IFERROR(INDEX($E$10:$J$257,$N21,COLUMNS($O$7:Q18)),"")</f>
        <v>0.73290598290598286</v>
      </c>
      <c r="V18" s="141">
        <f>IFERROR(INDEX($E$10:$J$257,$N21,COLUMNS($O$7:R18)),"")</f>
        <v>0.77208287895310801</v>
      </c>
      <c r="W18" s="141">
        <f>IFERROR(INDEX($E$10:$J$257,$N21,COLUMNS($O$7:S18)),"")</f>
        <v>0.76431109356494276</v>
      </c>
      <c r="X18" s="142">
        <f>IFERROR(INDEX($E$10:$J$257,$N21,COLUMNS($O$7:T18)),"")</f>
        <v>0.72553167798686113</v>
      </c>
    </row>
    <row r="19" spans="2:24">
      <c r="D19" s="153" t="s">
        <v>92</v>
      </c>
      <c r="E19" s="153">
        <v>0.71794871794871795</v>
      </c>
      <c r="F19" s="153">
        <v>0.72260518183979083</v>
      </c>
      <c r="G19" s="153">
        <v>0.75836758661186143</v>
      </c>
      <c r="H19" s="153">
        <v>0.7754398068299414</v>
      </c>
      <c r="I19" s="153">
        <v>0.79854182655410588</v>
      </c>
      <c r="J19" s="153">
        <v>0.74735029859579272</v>
      </c>
      <c r="K19" s="153" t="s">
        <v>346</v>
      </c>
      <c r="L19" s="153">
        <f>ROWS($K$10:K19)</f>
        <v>10</v>
      </c>
      <c r="M19" s="153">
        <f t="shared" si="0"/>
        <v>10</v>
      </c>
      <c r="N19" s="153">
        <f>IFERROR(SMALL($M$10:$M$257,ROWS(K$10:K19)),"")</f>
        <v>10</v>
      </c>
      <c r="P19" s="770"/>
      <c r="Q19" s="147" t="s">
        <v>316</v>
      </c>
      <c r="R19" s="109"/>
      <c r="S19" s="238"/>
      <c r="T19" s="238"/>
      <c r="U19" s="238"/>
      <c r="V19" s="238"/>
      <c r="W19" s="238"/>
      <c r="X19" s="239"/>
    </row>
    <row r="20" spans="2:24">
      <c r="D20" s="153" t="s">
        <v>93</v>
      </c>
      <c r="E20" s="153">
        <v>0.7015254548796177</v>
      </c>
      <c r="F20" s="153">
        <v>0.72429679922405432</v>
      </c>
      <c r="G20" s="153">
        <v>0.75081385025155367</v>
      </c>
      <c r="H20" s="153">
        <v>0.77655551735991746</v>
      </c>
      <c r="I20" s="153">
        <v>0.78063096111518704</v>
      </c>
      <c r="J20" s="153">
        <v>0.73941507915213311</v>
      </c>
      <c r="K20" s="153" t="s">
        <v>346</v>
      </c>
      <c r="L20" s="153">
        <f>ROWS($K$10:K20)</f>
        <v>11</v>
      </c>
      <c r="M20" s="153">
        <f t="shared" si="0"/>
        <v>11</v>
      </c>
      <c r="N20" s="153">
        <f>IFERROR(SMALL($M$10:$M$257,ROWS(K$10:K20)),"")</f>
        <v>11</v>
      </c>
      <c r="P20" s="769" t="s">
        <v>272</v>
      </c>
      <c r="Q20" s="772" t="s">
        <v>300</v>
      </c>
      <c r="R20" s="287" t="s">
        <v>89</v>
      </c>
      <c r="S20" s="141">
        <f>IFERROR(INDEX($E$10:$J$257,$N23,COLUMNS($O$7:O20)),"")</f>
        <v>0.68099173553719006</v>
      </c>
      <c r="T20" s="141">
        <f>IFERROR(INDEX($E$10:$J$257,$N23,COLUMNS($O$7:P20)),"")</f>
        <v>0.68269230769230771</v>
      </c>
      <c r="U20" s="141">
        <f>IFERROR(INDEX($E$10:$J$257,$N23,COLUMNS($O$7:Q20)),"")</f>
        <v>0.60981912144702843</v>
      </c>
      <c r="V20" s="141">
        <f>IFERROR(INDEX($E$10:$J$257,$N23,COLUMNS($O$7:R20)),"")</f>
        <v>0.69148936170212771</v>
      </c>
      <c r="W20" s="141">
        <f>IFERROR(INDEX($E$10:$J$257,$N23,COLUMNS($O$7:S20)),"")</f>
        <v>0.75</v>
      </c>
      <c r="X20" s="142">
        <f>IFERROR(INDEX($E$10:$J$257,$N23,COLUMNS($O$7:T20)),"")</f>
        <v>0.68322675848499759</v>
      </c>
    </row>
    <row r="21" spans="2:24">
      <c r="D21" s="153" t="s">
        <v>94</v>
      </c>
      <c r="E21" s="153">
        <v>0.69510849577050382</v>
      </c>
      <c r="F21" s="153">
        <v>0.70235655737704916</v>
      </c>
      <c r="G21" s="153">
        <v>0.73290598290598286</v>
      </c>
      <c r="H21" s="153">
        <v>0.77208287895310801</v>
      </c>
      <c r="I21" s="153">
        <v>0.76431109356494276</v>
      </c>
      <c r="J21" s="153">
        <v>0.72553167798686113</v>
      </c>
      <c r="K21" s="153" t="s">
        <v>346</v>
      </c>
      <c r="L21" s="153">
        <f>ROWS($K$10:K21)</f>
        <v>12</v>
      </c>
      <c r="M21" s="153">
        <f t="shared" si="0"/>
        <v>12</v>
      </c>
      <c r="N21" s="153">
        <f>IFERROR(SMALL($M$10:$M$257,ROWS(K$10:K21)),"")</f>
        <v>12</v>
      </c>
      <c r="P21" s="769"/>
      <c r="Q21" s="772"/>
      <c r="R21" s="286" t="s">
        <v>90</v>
      </c>
      <c r="S21" s="141">
        <f>IFERROR(INDEX($E$10:$J$257,$N24,COLUMNS($O$7:O21)),"")</f>
        <v>0.70157819225251072</v>
      </c>
      <c r="T21" s="141">
        <f>IFERROR(INDEX($E$10:$J$257,$N24,COLUMNS($O$7:P21)),"")</f>
        <v>0.73232323232323238</v>
      </c>
      <c r="U21" s="141">
        <f>IFERROR(INDEX($E$10:$J$257,$N24,COLUMNS($O$7:Q21)),"")</f>
        <v>0.71844660194174759</v>
      </c>
      <c r="V21" s="141">
        <f>IFERROR(INDEX($E$10:$J$257,$N24,COLUMNS($O$7:R21)),"")</f>
        <v>0.72425249169435213</v>
      </c>
      <c r="W21" s="141">
        <f>IFERROR(INDEX($E$10:$J$257,$N24,COLUMNS($O$7:S21)),"")</f>
        <v>0.73550724637681164</v>
      </c>
      <c r="X21" s="142">
        <f>IFERROR(INDEX($E$10:$J$257,$N24,COLUMNS($O$7:T21)),"")</f>
        <v>0.72192251103482097</v>
      </c>
    </row>
    <row r="22" spans="2:24">
      <c r="C22" s="153" t="s">
        <v>341</v>
      </c>
      <c r="K22" s="153" t="s">
        <v>346</v>
      </c>
      <c r="L22" s="153">
        <f>ROWS($K$10:K22)</f>
        <v>13</v>
      </c>
      <c r="M22" s="153">
        <f t="shared" si="0"/>
        <v>13</v>
      </c>
      <c r="N22" s="153">
        <f>IFERROR(SMALL($M$10:$M$257,ROWS(K$10:K22)),"")</f>
        <v>13</v>
      </c>
      <c r="P22" s="769"/>
      <c r="Q22" s="772"/>
      <c r="R22" s="287" t="s">
        <v>91</v>
      </c>
      <c r="S22" s="141">
        <f>IFERROR(INDEX($E$10:$J$257,$N25,COLUMNS($O$7:O22)),"")</f>
        <v>0.69001297016861218</v>
      </c>
      <c r="T22" s="141">
        <f>IFERROR(INDEX($E$10:$J$257,$N25,COLUMNS($O$7:P22)),"")</f>
        <v>0.75846501128668176</v>
      </c>
      <c r="U22" s="141">
        <f>IFERROR(INDEX($E$10:$J$257,$N25,COLUMNS($O$7:Q22)),"")</f>
        <v>0.74184782608695654</v>
      </c>
      <c r="V22" s="141">
        <f>IFERROR(INDEX($E$10:$J$257,$N25,COLUMNS($O$7:R22)),"")</f>
        <v>0.75</v>
      </c>
      <c r="W22" s="141">
        <f>IFERROR(INDEX($E$10:$J$257,$N25,COLUMNS($O$7:S22)),"")</f>
        <v>0.70957095709570961</v>
      </c>
      <c r="X22" s="142">
        <f>IFERROR(INDEX($E$10:$J$257,$N25,COLUMNS($O$7:T22)),"")</f>
        <v>0.72641931157800621</v>
      </c>
    </row>
    <row r="23" spans="2:24">
      <c r="B23" s="153" t="s">
        <v>272</v>
      </c>
      <c r="C23" s="153" t="s">
        <v>300</v>
      </c>
      <c r="D23" s="153" t="s">
        <v>89</v>
      </c>
      <c r="E23" s="153">
        <v>0.68099173553719006</v>
      </c>
      <c r="F23" s="153">
        <v>0.68269230769230771</v>
      </c>
      <c r="G23" s="153">
        <v>0.60981912144702843</v>
      </c>
      <c r="H23" s="153">
        <v>0.69148936170212771</v>
      </c>
      <c r="I23" s="153">
        <v>0.75</v>
      </c>
      <c r="J23" s="153">
        <v>0.68322675848499759</v>
      </c>
      <c r="K23" s="153" t="s">
        <v>346</v>
      </c>
      <c r="L23" s="153">
        <f>ROWS($K$10:K23)</f>
        <v>14</v>
      </c>
      <c r="M23" s="153">
        <f t="shared" si="0"/>
        <v>14</v>
      </c>
      <c r="N23" s="153">
        <f>IFERROR(SMALL($M$10:$M$257,ROWS(K$10:K23)),"")</f>
        <v>14</v>
      </c>
      <c r="P23" s="769"/>
      <c r="Q23" s="772"/>
      <c r="R23" s="287" t="s">
        <v>92</v>
      </c>
      <c r="S23" s="141">
        <f>IFERROR(INDEX($E$10:$J$257,$N26,COLUMNS($O$7:O23)),"")</f>
        <v>0.68625000000000003</v>
      </c>
      <c r="T23" s="141">
        <f>IFERROR(INDEX($E$10:$J$257,$N26,COLUMNS($O$7:P23)),"")</f>
        <v>0.67714884696016775</v>
      </c>
      <c r="U23" s="141">
        <f>IFERROR(INDEX($E$10:$J$257,$N26,COLUMNS($O$7:Q23)),"")</f>
        <v>0.74352331606217614</v>
      </c>
      <c r="V23" s="141">
        <f>IFERROR(INDEX($E$10:$J$257,$N26,COLUMNS($O$7:R23)),"")</f>
        <v>0.67500000000000004</v>
      </c>
      <c r="W23" s="141">
        <f>IFERROR(INDEX($E$10:$J$257,$N26,COLUMNS($O$7:S23)),"")</f>
        <v>0.73498233215547704</v>
      </c>
      <c r="X23" s="142">
        <f>IFERROR(INDEX($E$10:$J$257,$N26,COLUMNS($O$7:T23)),"")</f>
        <v>0.69973890339425593</v>
      </c>
    </row>
    <row r="24" spans="2:24">
      <c r="D24" s="153" t="s">
        <v>90</v>
      </c>
      <c r="E24" s="153">
        <v>0.70157819225251072</v>
      </c>
      <c r="F24" s="153">
        <v>0.73232323232323238</v>
      </c>
      <c r="G24" s="153">
        <v>0.71844660194174759</v>
      </c>
      <c r="H24" s="153">
        <v>0.72425249169435213</v>
      </c>
      <c r="I24" s="153">
        <v>0.73550724637681164</v>
      </c>
      <c r="J24" s="153">
        <v>0.72192251103482097</v>
      </c>
      <c r="K24" s="153" t="s">
        <v>346</v>
      </c>
      <c r="L24" s="153">
        <f>ROWS($K$10:K24)</f>
        <v>15</v>
      </c>
      <c r="M24" s="153">
        <f t="shared" si="0"/>
        <v>15</v>
      </c>
      <c r="N24" s="153">
        <f>IFERROR(SMALL($M$10:$M$257,ROWS(K$10:K24)),"")</f>
        <v>15</v>
      </c>
      <c r="P24" s="769"/>
      <c r="Q24" s="772"/>
      <c r="R24" s="286" t="s">
        <v>93</v>
      </c>
      <c r="S24" s="141">
        <f>IFERROR(INDEX($E$10:$J$257,$N27,COLUMNS($O$7:O24)),"")</f>
        <v>0.67878787878787883</v>
      </c>
      <c r="T24" s="141">
        <f>IFERROR(INDEX($E$10:$J$257,$N27,COLUMNS($O$7:P24)),"")</f>
        <v>0.7415730337078652</v>
      </c>
      <c r="U24" s="141">
        <f>IFERROR(INDEX($E$10:$J$257,$N27,COLUMNS($O$7:Q24)),"")</f>
        <v>0.70454545454545459</v>
      </c>
      <c r="V24" s="141">
        <f>IFERROR(INDEX($E$10:$J$257,$N27,COLUMNS($O$7:R24)),"")</f>
        <v>0.73208722741433019</v>
      </c>
      <c r="W24" s="141">
        <f>IFERROR(INDEX($E$10:$J$257,$N27,COLUMNS($O$7:S24)),"")</f>
        <v>0.70605187319884721</v>
      </c>
      <c r="X24" s="142">
        <f>IFERROR(INDEX($E$10:$J$257,$N27,COLUMNS($O$7:T24)),"")</f>
        <v>0.70631487889273359</v>
      </c>
    </row>
    <row r="25" spans="2:24">
      <c r="D25" s="153" t="s">
        <v>91</v>
      </c>
      <c r="E25" s="153">
        <v>0.69001297016861218</v>
      </c>
      <c r="F25" s="153">
        <v>0.75846501128668176</v>
      </c>
      <c r="G25" s="153">
        <v>0.74184782608695654</v>
      </c>
      <c r="H25" s="153">
        <v>0.75</v>
      </c>
      <c r="I25" s="153">
        <v>0.70957095709570961</v>
      </c>
      <c r="J25" s="153">
        <v>0.72641931157800621</v>
      </c>
      <c r="K25" s="153" t="s">
        <v>346</v>
      </c>
      <c r="L25" s="153">
        <f>ROWS($K$10:K25)</f>
        <v>16</v>
      </c>
      <c r="M25" s="153">
        <f t="shared" si="0"/>
        <v>16</v>
      </c>
      <c r="N25" s="153">
        <f>IFERROR(SMALL($M$10:$M$257,ROWS(K$10:K25)),"")</f>
        <v>16</v>
      </c>
      <c r="P25" s="769"/>
      <c r="Q25" s="772"/>
      <c r="R25" s="287" t="s">
        <v>94</v>
      </c>
      <c r="S25" s="141">
        <f>IFERROR(INDEX($E$10:$J$257,$N28,COLUMNS($O$7:O25)),"")</f>
        <v>0.67588495575221241</v>
      </c>
      <c r="T25" s="141">
        <f>IFERROR(INDEX($E$10:$J$257,$N28,COLUMNS($O$7:P25)),"")</f>
        <v>0.74141876430205955</v>
      </c>
      <c r="U25" s="141">
        <f>IFERROR(INDEX($E$10:$J$257,$N28,COLUMNS($O$7:Q25)),"")</f>
        <v>0.66318537859007831</v>
      </c>
      <c r="V25" s="141">
        <f>IFERROR(INDEX($E$10:$J$257,$N28,COLUMNS($O$7:R25)),"")</f>
        <v>0.6996699669966997</v>
      </c>
      <c r="W25" s="141">
        <f>IFERROR(INDEX($E$10:$J$257,$N28,COLUMNS($O$7:S25)),"")</f>
        <v>0.73198847262247835</v>
      </c>
      <c r="X25" s="142">
        <f>IFERROR(INDEX($E$10:$J$257,$N28,COLUMNS($O$7:T25)),"")</f>
        <v>0.69528071602929209</v>
      </c>
    </row>
    <row r="26" spans="2:24">
      <c r="D26" s="153" t="s">
        <v>92</v>
      </c>
      <c r="E26" s="153">
        <v>0.68625000000000003</v>
      </c>
      <c r="F26" s="153">
        <v>0.67714884696016775</v>
      </c>
      <c r="G26" s="153">
        <v>0.74352331606217614</v>
      </c>
      <c r="H26" s="153">
        <v>0.67500000000000004</v>
      </c>
      <c r="I26" s="153">
        <v>0.73498233215547704</v>
      </c>
      <c r="J26" s="153">
        <v>0.69973890339425593</v>
      </c>
      <c r="K26" s="153" t="s">
        <v>346</v>
      </c>
      <c r="L26" s="153">
        <f>ROWS($K$10:K26)</f>
        <v>17</v>
      </c>
      <c r="M26" s="153">
        <f t="shared" si="0"/>
        <v>17</v>
      </c>
      <c r="N26" s="153">
        <f>IFERROR(SMALL($M$10:$M$257,ROWS(K$10:K26)),"")</f>
        <v>17</v>
      </c>
      <c r="P26" s="769"/>
      <c r="Q26" s="772" t="s">
        <v>277</v>
      </c>
      <c r="R26" s="287" t="s">
        <v>89</v>
      </c>
      <c r="S26" s="141">
        <f>IFERROR(INDEX($E$10:$J$257,$N29,COLUMNS($O$7:O26)),"")</f>
        <v>0.68121149897330591</v>
      </c>
      <c r="T26" s="141">
        <f>IFERROR(INDEX($E$10:$J$257,$N29,COLUMNS($O$7:P26)),"")</f>
        <v>0.68728103579588729</v>
      </c>
      <c r="U26" s="141">
        <f>IFERROR(INDEX($E$10:$J$257,$N29,COLUMNS($O$7:Q26)),"")</f>
        <v>0.74192982456140355</v>
      </c>
      <c r="V26" s="141">
        <f>IFERROR(INDEX($E$10:$J$257,$N29,COLUMNS($O$7:R26)),"")</f>
        <v>0.73878835562549172</v>
      </c>
      <c r="W26" s="141">
        <f>IFERROR(INDEX($E$10:$J$257,$N29,COLUMNS($O$7:S26)),"")</f>
        <v>0.75736915981552033</v>
      </c>
      <c r="X26" s="142">
        <f>IFERROR(INDEX($E$10:$J$257,$N29,COLUMNS($O$7:T26)),"")</f>
        <v>0.71666446412052331</v>
      </c>
    </row>
    <row r="27" spans="2:24">
      <c r="D27" s="153" t="s">
        <v>93</v>
      </c>
      <c r="E27" s="153">
        <v>0.67878787878787883</v>
      </c>
      <c r="F27" s="153">
        <v>0.7415730337078652</v>
      </c>
      <c r="G27" s="153">
        <v>0.70454545454545459</v>
      </c>
      <c r="H27" s="153">
        <v>0.73208722741433019</v>
      </c>
      <c r="I27" s="153">
        <v>0.70605187319884721</v>
      </c>
      <c r="J27" s="153">
        <v>0.70631487889273359</v>
      </c>
      <c r="K27" s="153" t="s">
        <v>346</v>
      </c>
      <c r="L27" s="153">
        <f>ROWS($K$10:K27)</f>
        <v>18</v>
      </c>
      <c r="M27" s="153">
        <f t="shared" si="0"/>
        <v>18</v>
      </c>
      <c r="N27" s="153">
        <f>IFERROR(SMALL($M$10:$M$257,ROWS(K$10:K27)),"")</f>
        <v>18</v>
      </c>
      <c r="P27" s="769"/>
      <c r="Q27" s="772"/>
      <c r="R27" s="286" t="s">
        <v>90</v>
      </c>
      <c r="S27" s="141">
        <f>IFERROR(INDEX($E$10:$J$257,$N30,COLUMNS($O$7:O27)),"")</f>
        <v>0.66528774790120448</v>
      </c>
      <c r="T27" s="141">
        <f>IFERROR(INDEX($E$10:$J$257,$N30,COLUMNS($O$7:P27)),"")</f>
        <v>0.70425192279785231</v>
      </c>
      <c r="U27" s="141">
        <f>IFERROR(INDEX($E$10:$J$257,$N30,COLUMNS($O$7:Q27)),"")</f>
        <v>0.73163265306122449</v>
      </c>
      <c r="V27" s="141">
        <f>IFERROR(INDEX($E$10:$J$257,$N30,COLUMNS($O$7:R27)),"")</f>
        <v>0.73939754260800639</v>
      </c>
      <c r="W27" s="141">
        <f>IFERROR(INDEX($E$10:$J$257,$N30,COLUMNS($O$7:S27)),"")</f>
        <v>0.74890394579513753</v>
      </c>
      <c r="X27" s="142">
        <f>IFERROR(INDEX($E$10:$J$257,$N30,COLUMNS($O$7:T27)),"")</f>
        <v>0.71246231800397664</v>
      </c>
    </row>
    <row r="28" spans="2:24">
      <c r="D28" s="153" t="s">
        <v>94</v>
      </c>
      <c r="E28" s="153">
        <v>0.67588495575221241</v>
      </c>
      <c r="F28" s="153">
        <v>0.74141876430205955</v>
      </c>
      <c r="G28" s="153">
        <v>0.66318537859007831</v>
      </c>
      <c r="H28" s="153">
        <v>0.6996699669966997</v>
      </c>
      <c r="I28" s="153">
        <v>0.73198847262247835</v>
      </c>
      <c r="J28" s="153">
        <v>0.69528071602929209</v>
      </c>
      <c r="K28" s="153" t="s">
        <v>346</v>
      </c>
      <c r="L28" s="153">
        <f>ROWS($K$10:K28)</f>
        <v>19</v>
      </c>
      <c r="M28" s="153">
        <f t="shared" si="0"/>
        <v>19</v>
      </c>
      <c r="N28" s="153">
        <f>IFERROR(SMALL($M$10:$M$257,ROWS(K$10:K28)),"")</f>
        <v>19</v>
      </c>
      <c r="P28" s="769"/>
      <c r="Q28" s="772"/>
      <c r="R28" s="287" t="s">
        <v>91</v>
      </c>
      <c r="S28" s="141">
        <f>IFERROR(INDEX($E$10:$J$257,$N31,COLUMNS($O$7:O28)),"")</f>
        <v>0.67539519729697117</v>
      </c>
      <c r="T28" s="141">
        <f>IFERROR(INDEX($E$10:$J$257,$N31,COLUMNS($O$7:P28)),"")</f>
        <v>0.70279264939950803</v>
      </c>
      <c r="U28" s="141">
        <f>IFERROR(INDEX($E$10:$J$257,$N31,COLUMNS($O$7:Q28)),"")</f>
        <v>0.7426254959461791</v>
      </c>
      <c r="V28" s="141">
        <f>IFERROR(INDEX($E$10:$J$257,$N31,COLUMNS($O$7:R28)),"")</f>
        <v>0.7529566360052562</v>
      </c>
      <c r="W28" s="141">
        <f>IFERROR(INDEX($E$10:$J$257,$N31,COLUMNS($O$7:S28)),"")</f>
        <v>0.76254516258530713</v>
      </c>
      <c r="X28" s="142">
        <f>IFERROR(INDEX($E$10:$J$257,$N31,COLUMNS($O$7:T28)),"")</f>
        <v>0.72123950114532964</v>
      </c>
    </row>
    <row r="29" spans="2:24">
      <c r="C29" s="153" t="s">
        <v>277</v>
      </c>
      <c r="D29" s="153" t="s">
        <v>89</v>
      </c>
      <c r="E29" s="153">
        <v>0.68121149897330591</v>
      </c>
      <c r="F29" s="153">
        <v>0.68728103579588729</v>
      </c>
      <c r="G29" s="153">
        <v>0.74192982456140355</v>
      </c>
      <c r="H29" s="153">
        <v>0.73878835562549172</v>
      </c>
      <c r="I29" s="153">
        <v>0.75736915981552033</v>
      </c>
      <c r="J29" s="153">
        <v>0.71666446412052331</v>
      </c>
      <c r="K29" s="153" t="s">
        <v>346</v>
      </c>
      <c r="L29" s="153">
        <f>ROWS($K$10:K29)</f>
        <v>20</v>
      </c>
      <c r="M29" s="153">
        <f t="shared" si="0"/>
        <v>20</v>
      </c>
      <c r="N29" s="153">
        <f>IFERROR(SMALL($M$10:$M$257,ROWS(K$10:K29)),"")</f>
        <v>20</v>
      </c>
      <c r="P29" s="769"/>
      <c r="Q29" s="772"/>
      <c r="R29" s="287" t="s">
        <v>92</v>
      </c>
      <c r="S29" s="141">
        <f>IFERROR(INDEX($E$10:$J$257,$N32,COLUMNS($O$7:O29)),"")</f>
        <v>0.6855436081242533</v>
      </c>
      <c r="T29" s="141">
        <f>IFERROR(INDEX($E$10:$J$257,$N32,COLUMNS($O$7:P29)),"")</f>
        <v>0.69517161140197792</v>
      </c>
      <c r="U29" s="141">
        <f>IFERROR(INDEX($E$10:$J$257,$N32,COLUMNS($O$7:Q29)),"")</f>
        <v>0.72460535346602606</v>
      </c>
      <c r="V29" s="141">
        <f>IFERROR(INDEX($E$10:$J$257,$N32,COLUMNS($O$7:R29)),"")</f>
        <v>0.74838709677419357</v>
      </c>
      <c r="W29" s="141">
        <f>IFERROR(INDEX($E$10:$J$257,$N32,COLUMNS($O$7:S29)),"")</f>
        <v>0.75605398967844384</v>
      </c>
      <c r="X29" s="142">
        <f>IFERROR(INDEX($E$10:$J$257,$N32,COLUMNS($O$7:T29)),"")</f>
        <v>0.71733274173612649</v>
      </c>
    </row>
    <row r="30" spans="2:24">
      <c r="D30" s="153" t="s">
        <v>90</v>
      </c>
      <c r="E30" s="153">
        <v>0.66528774790120448</v>
      </c>
      <c r="F30" s="153">
        <v>0.70425192279785231</v>
      </c>
      <c r="G30" s="153">
        <v>0.73163265306122449</v>
      </c>
      <c r="H30" s="153">
        <v>0.73939754260800639</v>
      </c>
      <c r="I30" s="153">
        <v>0.74890394579513753</v>
      </c>
      <c r="J30" s="153">
        <v>0.71246231800397664</v>
      </c>
      <c r="K30" s="153" t="s">
        <v>346</v>
      </c>
      <c r="L30" s="153">
        <f>ROWS($K$10:K30)</f>
        <v>21</v>
      </c>
      <c r="M30" s="153">
        <f t="shared" si="0"/>
        <v>21</v>
      </c>
      <c r="N30" s="153">
        <f>IFERROR(SMALL($M$10:$M$257,ROWS(K$10:K30)),"")</f>
        <v>21</v>
      </c>
      <c r="P30" s="769"/>
      <c r="Q30" s="772"/>
      <c r="R30" s="286" t="s">
        <v>93</v>
      </c>
      <c r="S30" s="141">
        <f>IFERROR(INDEX($E$10:$J$257,$N33,COLUMNS($O$7:O30)),"")</f>
        <v>0.67405897866219133</v>
      </c>
      <c r="T30" s="141">
        <f>IFERROR(INDEX($E$10:$J$257,$N33,COLUMNS($O$7:P30)),"")</f>
        <v>0.69849545657679135</v>
      </c>
      <c r="U30" s="141">
        <f>IFERROR(INDEX($E$10:$J$257,$N33,COLUMNS($O$7:Q30)),"")</f>
        <v>0.72863359442993902</v>
      </c>
      <c r="V30" s="141">
        <f>IFERROR(INDEX($E$10:$J$257,$N33,COLUMNS($O$7:R30)),"")</f>
        <v>0.73603964170001901</v>
      </c>
      <c r="W30" s="141">
        <f>IFERROR(INDEX($E$10:$J$257,$N33,COLUMNS($O$7:S30)),"")</f>
        <v>0.75081153332060335</v>
      </c>
      <c r="X30" s="142">
        <f>IFERROR(INDEX($E$10:$J$257,$N33,COLUMNS($O$7:T30)),"")</f>
        <v>0.71335411629978374</v>
      </c>
    </row>
    <row r="31" spans="2:24">
      <c r="D31" s="153" t="s">
        <v>91</v>
      </c>
      <c r="E31" s="153">
        <v>0.67539519729697117</v>
      </c>
      <c r="F31" s="153">
        <v>0.70279264939950803</v>
      </c>
      <c r="G31" s="153">
        <v>0.7426254959461791</v>
      </c>
      <c r="H31" s="153">
        <v>0.7529566360052562</v>
      </c>
      <c r="I31" s="153">
        <v>0.76254516258530713</v>
      </c>
      <c r="J31" s="153">
        <v>0.72123950114532964</v>
      </c>
      <c r="K31" s="153" t="s">
        <v>346</v>
      </c>
      <c r="L31" s="153">
        <f>ROWS($K$10:K31)</f>
        <v>22</v>
      </c>
      <c r="M31" s="153">
        <f t="shared" si="0"/>
        <v>22</v>
      </c>
      <c r="N31" s="153">
        <f>IFERROR(SMALL($M$10:$M$257,ROWS(K$10:K31)),"")</f>
        <v>22</v>
      </c>
      <c r="P31" s="769"/>
      <c r="Q31" s="772"/>
      <c r="R31" s="287" t="s">
        <v>94</v>
      </c>
      <c r="S31" s="141">
        <f>IFERROR(INDEX($E$10:$J$257,$N34,COLUMNS($O$7:O31)),"")</f>
        <v>0.66430203198268611</v>
      </c>
      <c r="T31" s="141">
        <f>IFERROR(INDEX($E$10:$J$257,$N34,COLUMNS($O$7:P31)),"")</f>
        <v>0.67895473635090997</v>
      </c>
      <c r="U31" s="141">
        <f>IFERROR(INDEX($E$10:$J$257,$N34,COLUMNS($O$7:Q31)),"")</f>
        <v>0.70302491103202847</v>
      </c>
      <c r="V31" s="141">
        <f>IFERROR(INDEX($E$10:$J$257,$N34,COLUMNS($O$7:R31)),"")</f>
        <v>0.73770824867939866</v>
      </c>
      <c r="W31" s="141">
        <f>IFERROR(INDEX($E$10:$J$257,$N34,COLUMNS($O$7:S31)),"")</f>
        <v>0.73434925864909395</v>
      </c>
      <c r="X31" s="142">
        <f>IFERROR(INDEX($E$10:$J$257,$N34,COLUMNS($O$7:T31)),"")</f>
        <v>0.69848499851470447</v>
      </c>
    </row>
    <row r="32" spans="2:24">
      <c r="D32" s="153" t="s">
        <v>92</v>
      </c>
      <c r="E32" s="153">
        <v>0.6855436081242533</v>
      </c>
      <c r="F32" s="153">
        <v>0.69517161140197792</v>
      </c>
      <c r="G32" s="153">
        <v>0.72460535346602606</v>
      </c>
      <c r="H32" s="153">
        <v>0.74838709677419357</v>
      </c>
      <c r="I32" s="153">
        <v>0.75605398967844384</v>
      </c>
      <c r="J32" s="153">
        <v>0.71733274173612649</v>
      </c>
      <c r="K32" s="153" t="s">
        <v>346</v>
      </c>
      <c r="L32" s="153">
        <f>ROWS($K$10:K32)</f>
        <v>23</v>
      </c>
      <c r="M32" s="153">
        <f t="shared" si="0"/>
        <v>23</v>
      </c>
      <c r="N32" s="153">
        <f>IFERROR(SMALL($M$10:$M$257,ROWS(K$10:K32)),"")</f>
        <v>23</v>
      </c>
      <c r="P32" s="288"/>
      <c r="Q32" s="147" t="s">
        <v>281</v>
      </c>
      <c r="R32" s="97"/>
      <c r="S32" s="238"/>
      <c r="T32" s="238"/>
      <c r="U32" s="238"/>
      <c r="V32" s="238"/>
      <c r="W32" s="238"/>
      <c r="X32" s="239"/>
    </row>
    <row r="33" spans="2:24">
      <c r="D33" s="153" t="s">
        <v>93</v>
      </c>
      <c r="E33" s="153">
        <v>0.67405897866219133</v>
      </c>
      <c r="F33" s="153">
        <v>0.69849545657679135</v>
      </c>
      <c r="G33" s="153">
        <v>0.72863359442993902</v>
      </c>
      <c r="H33" s="153">
        <v>0.73603964170001901</v>
      </c>
      <c r="I33" s="153">
        <v>0.75081153332060335</v>
      </c>
      <c r="J33" s="153">
        <v>0.71335411629978374</v>
      </c>
      <c r="K33" s="153" t="s">
        <v>346</v>
      </c>
      <c r="L33" s="153">
        <f>ROWS($K$10:K33)</f>
        <v>24</v>
      </c>
      <c r="M33" s="153">
        <f t="shared" si="0"/>
        <v>24</v>
      </c>
      <c r="N33" s="153">
        <f>IFERROR(SMALL($M$10:$M$257,ROWS(K$10:K33)),"")</f>
        <v>24</v>
      </c>
      <c r="P33" s="768" t="s">
        <v>301</v>
      </c>
      <c r="Q33" s="775" t="s">
        <v>302</v>
      </c>
      <c r="R33" s="289" t="s">
        <v>89</v>
      </c>
      <c r="S33" s="137">
        <f>IFERROR(INDEX($E$10:$J$257,$N36,COLUMNS($O$7:O33)),"")</f>
        <v>0.61956521739130432</v>
      </c>
      <c r="T33" s="137">
        <f>IFERROR(INDEX($E$10:$J$257,$N36,COLUMNS($O$7:P33)),"")</f>
        <v>0.61997226074895972</v>
      </c>
      <c r="U33" s="137">
        <f>IFERROR(INDEX($E$10:$J$257,$N36,COLUMNS($O$7:Q33)),"")</f>
        <v>0.72347266881028938</v>
      </c>
      <c r="V33" s="137">
        <f>IFERROR(INDEX($E$10:$J$257,$N36,COLUMNS($O$7:R33)),"")</f>
        <v>0.67482517482517479</v>
      </c>
      <c r="W33" s="137">
        <f>IFERROR(INDEX($E$10:$J$257,$N36,COLUMNS($O$7:S33)),"")</f>
        <v>0.74915824915824913</v>
      </c>
      <c r="X33" s="138">
        <f>IFERROR(INDEX($E$10:$J$257,$N36,COLUMNS($O$7:T33)),"")</f>
        <v>0.67223880597014929</v>
      </c>
    </row>
    <row r="34" spans="2:24">
      <c r="D34" s="153" t="s">
        <v>94</v>
      </c>
      <c r="E34" s="153">
        <v>0.66430203198268611</v>
      </c>
      <c r="F34" s="153">
        <v>0.67895473635090997</v>
      </c>
      <c r="G34" s="153">
        <v>0.70302491103202847</v>
      </c>
      <c r="H34" s="153">
        <v>0.73770824867939866</v>
      </c>
      <c r="I34" s="153">
        <v>0.73434925864909395</v>
      </c>
      <c r="J34" s="153">
        <v>0.69848499851470447</v>
      </c>
      <c r="K34" s="153" t="s">
        <v>346</v>
      </c>
      <c r="L34" s="153">
        <f>ROWS($K$10:K34)</f>
        <v>25</v>
      </c>
      <c r="M34" s="153">
        <f t="shared" si="0"/>
        <v>25</v>
      </c>
      <c r="N34" s="153">
        <f>IFERROR(SMALL($M$10:$M$257,ROWS(K$10:K34)),"")</f>
        <v>25</v>
      </c>
      <c r="P34" s="769"/>
      <c r="Q34" s="772"/>
      <c r="R34" s="276" t="s">
        <v>90</v>
      </c>
      <c r="S34" s="141">
        <f>IFERROR(INDEX($E$10:$J$257,$N37,COLUMNS($O$7:O34)),"")</f>
        <v>0.59892473118279566</v>
      </c>
      <c r="T34" s="141">
        <f>IFERROR(INDEX($E$10:$J$257,$N37,COLUMNS($O$7:P34)),"")</f>
        <v>0.64660691421254801</v>
      </c>
      <c r="U34" s="141">
        <f>IFERROR(INDEX($E$10:$J$257,$N37,COLUMNS($O$7:Q34)),"")</f>
        <v>0.69230769230769229</v>
      </c>
      <c r="V34" s="141">
        <f>IFERROR(INDEX($E$10:$J$257,$N37,COLUMNS($O$7:R34)),"")</f>
        <v>0.69718309859154926</v>
      </c>
      <c r="W34" s="141">
        <f>IFERROR(INDEX($E$10:$J$257,$N37,COLUMNS($O$7:S34)),"")</f>
        <v>0.7487266553480475</v>
      </c>
      <c r="X34" s="142">
        <f>IFERROR(INDEX($E$10:$J$257,$N37,COLUMNS($O$7:T34)),"")</f>
        <v>0.6678082191780822</v>
      </c>
    </row>
    <row r="35" spans="2:24">
      <c r="C35" s="153" t="s">
        <v>279</v>
      </c>
      <c r="K35" s="153" t="s">
        <v>346</v>
      </c>
      <c r="L35" s="153">
        <f>ROWS($K$10:K35)</f>
        <v>26</v>
      </c>
      <c r="M35" s="153">
        <f t="shared" si="0"/>
        <v>26</v>
      </c>
      <c r="N35" s="153">
        <f>IFERROR(SMALL($M$10:$M$257,ROWS(K$10:K35)),"")</f>
        <v>26</v>
      </c>
      <c r="P35" s="769"/>
      <c r="Q35" s="772"/>
      <c r="R35" s="276" t="s">
        <v>91</v>
      </c>
      <c r="S35" s="141">
        <f>IFERROR(INDEX($E$10:$J$257,$N38,COLUMNS($O$7:O35)),"")</f>
        <v>0.62727272727272732</v>
      </c>
      <c r="T35" s="141">
        <f>IFERROR(INDEX($E$10:$J$257,$N38,COLUMNS($O$7:P35)),"")</f>
        <v>0.65638766519823788</v>
      </c>
      <c r="U35" s="141">
        <f>IFERROR(INDEX($E$10:$J$257,$N38,COLUMNS($O$7:Q35)),"")</f>
        <v>0.70074074074074078</v>
      </c>
      <c r="V35" s="141">
        <f>IFERROR(INDEX($E$10:$J$257,$N38,COLUMNS($O$7:R35)),"")</f>
        <v>0.71585557299843017</v>
      </c>
      <c r="W35" s="141">
        <f>IFERROR(INDEX($E$10:$J$257,$N38,COLUMNS($O$7:S35)),"")</f>
        <v>0.72230889235569418</v>
      </c>
      <c r="X35" s="142">
        <f>IFERROR(INDEX($E$10:$J$257,$N38,COLUMNS($O$7:T35)),"")</f>
        <v>0.67581172917191035</v>
      </c>
    </row>
    <row r="36" spans="2:24">
      <c r="B36" s="153" t="s">
        <v>301</v>
      </c>
      <c r="C36" s="153" t="s">
        <v>303</v>
      </c>
      <c r="D36" s="153" t="s">
        <v>89</v>
      </c>
      <c r="E36" s="153">
        <v>0.61956521739130432</v>
      </c>
      <c r="F36" s="153">
        <v>0.61997226074895972</v>
      </c>
      <c r="G36" s="153">
        <v>0.72347266881028938</v>
      </c>
      <c r="H36" s="153">
        <v>0.67482517482517479</v>
      </c>
      <c r="I36" s="153">
        <v>0.74915824915824913</v>
      </c>
      <c r="J36" s="153">
        <v>0.67223880597014929</v>
      </c>
      <c r="K36" s="153" t="s">
        <v>346</v>
      </c>
      <c r="L36" s="153">
        <f>ROWS($K$10:K36)</f>
        <v>27</v>
      </c>
      <c r="M36" s="153">
        <f t="shared" si="0"/>
        <v>27</v>
      </c>
      <c r="N36" s="153">
        <f>IFERROR(SMALL($M$10:$M$257,ROWS(K$10:K36)),"")</f>
        <v>27</v>
      </c>
      <c r="P36" s="769"/>
      <c r="Q36" s="772"/>
      <c r="R36" s="276" t="s">
        <v>92</v>
      </c>
      <c r="S36" s="141">
        <f>IFERROR(INDEX($E$10:$J$257,$N39,COLUMNS($O$7:O36)),"")</f>
        <v>0.60820244328097728</v>
      </c>
      <c r="T36" s="141">
        <f>IFERROR(INDEX($E$10:$J$257,$N39,COLUMNS($O$7:P36)),"")</f>
        <v>0.62793296089385475</v>
      </c>
      <c r="U36" s="141">
        <f>IFERROR(INDEX($E$10:$J$257,$N39,COLUMNS($O$7:Q36)),"")</f>
        <v>0.67202141900937085</v>
      </c>
      <c r="V36" s="141">
        <f>IFERROR(INDEX($E$10:$J$257,$N39,COLUMNS($O$7:R36)),"")</f>
        <v>0.72099853157121885</v>
      </c>
      <c r="W36" s="141">
        <f>IFERROR(INDEX($E$10:$J$257,$N39,COLUMNS($O$7:S36)),"")</f>
        <v>0.72268907563025209</v>
      </c>
      <c r="X36" s="142">
        <f>IFERROR(INDEX($E$10:$J$257,$N39,COLUMNS($O$7:T36)),"")</f>
        <v>0.66166666666666663</v>
      </c>
    </row>
    <row r="37" spans="2:24">
      <c r="D37" s="153" t="s">
        <v>90</v>
      </c>
      <c r="E37" s="153">
        <v>0.59892473118279566</v>
      </c>
      <c r="F37" s="153">
        <v>0.64660691421254801</v>
      </c>
      <c r="G37" s="153">
        <v>0.69230769230769229</v>
      </c>
      <c r="H37" s="153">
        <v>0.69718309859154926</v>
      </c>
      <c r="I37" s="153">
        <v>0.7487266553480475</v>
      </c>
      <c r="J37" s="153">
        <v>0.6678082191780822</v>
      </c>
      <c r="K37" s="153" t="s">
        <v>346</v>
      </c>
      <c r="L37" s="153">
        <f>ROWS($K$10:K37)</f>
        <v>28</v>
      </c>
      <c r="M37" s="153">
        <f t="shared" si="0"/>
        <v>28</v>
      </c>
      <c r="N37" s="153">
        <f>IFERROR(SMALL($M$10:$M$257,ROWS(K$10:K37)),"")</f>
        <v>28</v>
      </c>
      <c r="P37" s="769"/>
      <c r="Q37" s="772"/>
      <c r="R37" s="276" t="s">
        <v>93</v>
      </c>
      <c r="S37" s="141">
        <f>IFERROR(INDEX($E$10:$J$257,$N40,COLUMNS($O$7:O37)),"")</f>
        <v>0.6003210272873194</v>
      </c>
      <c r="T37" s="141">
        <f>IFERROR(INDEX($E$10:$J$257,$N40,COLUMNS($O$7:P37)),"")</f>
        <v>0.65761396702230845</v>
      </c>
      <c r="U37" s="141">
        <f>IFERROR(INDEX($E$10:$J$257,$N40,COLUMNS($O$7:Q37)),"")</f>
        <v>0.68281430219146477</v>
      </c>
      <c r="V37" s="141">
        <f>IFERROR(INDEX($E$10:$J$257,$N40,COLUMNS($O$7:R37)),"")</f>
        <v>0.69588313413014613</v>
      </c>
      <c r="W37" s="141">
        <f>IFERROR(INDEX($E$10:$J$257,$N40,COLUMNS($O$7:S37)),"")</f>
        <v>0.71843434343434343</v>
      </c>
      <c r="X37" s="142">
        <f>IFERROR(INDEX($E$10:$J$257,$N40,COLUMNS($O$7:T37)),"")</f>
        <v>0.66390129759625616</v>
      </c>
    </row>
    <row r="38" spans="2:24">
      <c r="D38" s="153" t="s">
        <v>91</v>
      </c>
      <c r="E38" s="153">
        <v>0.62727272727272732</v>
      </c>
      <c r="F38" s="153">
        <v>0.65638766519823788</v>
      </c>
      <c r="G38" s="153">
        <v>0.70074074074074078</v>
      </c>
      <c r="H38" s="153">
        <v>0.71585557299843017</v>
      </c>
      <c r="I38" s="153">
        <v>0.72230889235569418</v>
      </c>
      <c r="J38" s="153">
        <v>0.67581172917191035</v>
      </c>
      <c r="K38" s="153" t="s">
        <v>346</v>
      </c>
      <c r="L38" s="153">
        <f>ROWS($K$10:K38)</f>
        <v>29</v>
      </c>
      <c r="M38" s="153">
        <f t="shared" si="0"/>
        <v>29</v>
      </c>
      <c r="N38" s="153">
        <f>IFERROR(SMALL($M$10:$M$257,ROWS(K$10:K38)),"")</f>
        <v>29</v>
      </c>
      <c r="P38" s="769"/>
      <c r="Q38" s="772"/>
      <c r="R38" s="276" t="s">
        <v>94</v>
      </c>
      <c r="S38" s="141">
        <f>IFERROR(INDEX($E$10:$J$257,$N41,COLUMNS($O$7:O38)),"")</f>
        <v>0.63530135301353019</v>
      </c>
      <c r="T38" s="141">
        <f>IFERROR(INDEX($E$10:$J$257,$N41,COLUMNS($O$7:P38)),"")</f>
        <v>0.63144758735440931</v>
      </c>
      <c r="U38" s="141">
        <f>IFERROR(INDEX($E$10:$J$257,$N41,COLUMNS($O$7:Q38)),"")</f>
        <v>0.65122873345935728</v>
      </c>
      <c r="V38" s="141">
        <f>IFERROR(INDEX($E$10:$J$257,$N41,COLUMNS($O$7:R38)),"")</f>
        <v>0.67980884109916373</v>
      </c>
      <c r="W38" s="141">
        <f>IFERROR(INDEX($E$10:$J$257,$N41,COLUMNS($O$7:S38)),"")</f>
        <v>0.69138495092693564</v>
      </c>
      <c r="X38" s="142">
        <f>IFERROR(INDEX($E$10:$J$257,$N41,COLUMNS($O$7:T38)),"")</f>
        <v>0.65368961245797208</v>
      </c>
    </row>
    <row r="39" spans="2:24">
      <c r="D39" s="153" t="s">
        <v>92</v>
      </c>
      <c r="E39" s="153">
        <v>0.60820244328097728</v>
      </c>
      <c r="F39" s="153">
        <v>0.62793296089385475</v>
      </c>
      <c r="G39" s="153">
        <v>0.67202141900937085</v>
      </c>
      <c r="H39" s="153">
        <v>0.72099853157121885</v>
      </c>
      <c r="I39" s="153">
        <v>0.72268907563025209</v>
      </c>
      <c r="J39" s="153">
        <v>0.66166666666666663</v>
      </c>
      <c r="K39" s="153" t="s">
        <v>346</v>
      </c>
      <c r="L39" s="153">
        <f>ROWS($K$10:K39)</f>
        <v>30</v>
      </c>
      <c r="M39" s="153">
        <f t="shared" si="0"/>
        <v>30</v>
      </c>
      <c r="N39" s="153">
        <f>IFERROR(SMALL($M$10:$M$257,ROWS(K$10:K39)),"")</f>
        <v>30</v>
      </c>
      <c r="P39" s="769"/>
      <c r="Q39" s="776" t="s">
        <v>305</v>
      </c>
      <c r="R39" s="276" t="s">
        <v>89</v>
      </c>
      <c r="S39" s="141">
        <f>IFERROR(INDEX($E$10:$J$257,$N42,COLUMNS($O$7:O39)),"")</f>
        <v>0.6877965208223511</v>
      </c>
      <c r="T39" s="141">
        <f>IFERROR(INDEX($E$10:$J$257,$N42,COLUMNS($O$7:P39)),"")</f>
        <v>0.69402390438247008</v>
      </c>
      <c r="U39" s="141">
        <f>IFERROR(INDEX($E$10:$J$257,$N42,COLUMNS($O$7:Q39)),"")</f>
        <v>0.73462310640627848</v>
      </c>
      <c r="V39" s="141">
        <f>IFERROR(INDEX($E$10:$J$257,$N42,COLUMNS($O$7:R39)),"")</f>
        <v>0.74364847980008331</v>
      </c>
      <c r="W39" s="141">
        <f>IFERROR(INDEX($E$10:$J$257,$N42,COLUMNS($O$7:S39)),"")</f>
        <v>0.75750428816466553</v>
      </c>
      <c r="X39" s="142">
        <f>IFERROR(INDEX($E$10:$J$257,$N42,COLUMNS($O$7:T39)),"")</f>
        <v>0.7191839829077501</v>
      </c>
    </row>
    <row r="40" spans="2:24">
      <c r="D40" s="153" t="s">
        <v>93</v>
      </c>
      <c r="E40" s="153">
        <v>0.6003210272873194</v>
      </c>
      <c r="F40" s="153">
        <v>0.65761396702230845</v>
      </c>
      <c r="G40" s="153">
        <v>0.68281430219146477</v>
      </c>
      <c r="H40" s="153">
        <v>0.69588313413014613</v>
      </c>
      <c r="I40" s="153">
        <v>0.71843434343434343</v>
      </c>
      <c r="J40" s="153">
        <v>0.66390129759625616</v>
      </c>
      <c r="K40" s="153" t="s">
        <v>346</v>
      </c>
      <c r="L40" s="153">
        <f>ROWS($K$10:K40)</f>
        <v>31</v>
      </c>
      <c r="M40" s="153">
        <f t="shared" si="0"/>
        <v>31</v>
      </c>
      <c r="N40" s="153">
        <f>IFERROR(SMALL($M$10:$M$257,ROWS(K$10:K40)),"")</f>
        <v>31</v>
      </c>
      <c r="P40" s="769"/>
      <c r="Q40" s="772"/>
      <c r="R40" s="276" t="s">
        <v>90</v>
      </c>
      <c r="S40" s="141">
        <f>IFERROR(INDEX($E$10:$J$257,$N43,COLUMNS($O$7:O40)),"")</f>
        <v>0.67626079339256662</v>
      </c>
      <c r="T40" s="141">
        <f>IFERROR(INDEX($E$10:$J$257,$N43,COLUMNS($O$7:P40)),"")</f>
        <v>0.71297006907137372</v>
      </c>
      <c r="U40" s="141">
        <f>IFERROR(INDEX($E$10:$J$257,$N43,COLUMNS($O$7:Q40)),"")</f>
        <v>0.73547345767575323</v>
      </c>
      <c r="V40" s="141">
        <f>IFERROR(INDEX($E$10:$J$257,$N43,COLUMNS($O$7:R40)),"")</f>
        <v>0.74326300396908296</v>
      </c>
      <c r="W40" s="141">
        <f>IFERROR(INDEX($E$10:$J$257,$N43,COLUMNS($O$7:S40)),"")</f>
        <v>0.74819532908704878</v>
      </c>
      <c r="X40" s="142">
        <f>IFERROR(INDEX($E$10:$J$257,$N43,COLUMNS($O$7:T40)),"")</f>
        <v>0.71843387665938496</v>
      </c>
    </row>
    <row r="41" spans="2:24">
      <c r="D41" s="153" t="s">
        <v>94</v>
      </c>
      <c r="E41" s="153">
        <v>0.63530135301353019</v>
      </c>
      <c r="F41" s="153">
        <v>0.63144758735440931</v>
      </c>
      <c r="G41" s="153">
        <v>0.65122873345935728</v>
      </c>
      <c r="H41" s="153">
        <v>0.67980884109916373</v>
      </c>
      <c r="I41" s="153">
        <v>0.69138495092693564</v>
      </c>
      <c r="J41" s="153">
        <v>0.65368961245797208</v>
      </c>
      <c r="K41" s="153" t="s">
        <v>346</v>
      </c>
      <c r="L41" s="153">
        <f>ROWS($K$10:K41)</f>
        <v>32</v>
      </c>
      <c r="M41" s="153">
        <f t="shared" si="0"/>
        <v>32</v>
      </c>
      <c r="N41" s="153">
        <f>IFERROR(SMALL($M$10:$M$257,ROWS(K$10:K41)),"")</f>
        <v>32</v>
      </c>
      <c r="P41" s="769"/>
      <c r="Q41" s="772"/>
      <c r="R41" s="276" t="s">
        <v>91</v>
      </c>
      <c r="S41" s="141">
        <f>IFERROR(INDEX($E$10:$J$257,$N44,COLUMNS($O$7:O41)),"")</f>
        <v>0.68357609241587147</v>
      </c>
      <c r="T41" s="141">
        <f>IFERROR(INDEX($E$10:$J$257,$N44,COLUMNS($O$7:P41)),"")</f>
        <v>0.71346660467999379</v>
      </c>
      <c r="U41" s="141">
        <f>IFERROR(INDEX($E$10:$J$257,$N44,COLUMNS($O$7:Q41)),"")</f>
        <v>0.74704491725768318</v>
      </c>
      <c r="V41" s="141">
        <f>IFERROR(INDEX($E$10:$J$257,$N44,COLUMNS($O$7:R41)),"")</f>
        <v>0.75733386549590898</v>
      </c>
      <c r="W41" s="141">
        <f>IFERROR(INDEX($E$10:$J$257,$N44,COLUMNS($O$7:S41)),"")</f>
        <v>0.76468057646805765</v>
      </c>
      <c r="X41" s="142">
        <f>IFERROR(INDEX($E$10:$J$257,$N44,COLUMNS($O$7:T41)),"")</f>
        <v>0.72766415500538217</v>
      </c>
    </row>
    <row r="42" spans="2:24">
      <c r="C42" s="153" t="s">
        <v>306</v>
      </c>
      <c r="D42" s="153" t="s">
        <v>89</v>
      </c>
      <c r="E42" s="153">
        <v>0.6877965208223511</v>
      </c>
      <c r="F42" s="153">
        <v>0.69402390438247008</v>
      </c>
      <c r="G42" s="153">
        <v>0.73462310640627848</v>
      </c>
      <c r="H42" s="153">
        <v>0.74364847980008331</v>
      </c>
      <c r="I42" s="153">
        <v>0.75750428816466553</v>
      </c>
      <c r="J42" s="153">
        <v>0.7191839829077501</v>
      </c>
      <c r="K42" s="153" t="s">
        <v>346</v>
      </c>
      <c r="L42" s="153">
        <f>ROWS($K$10:K42)</f>
        <v>33</v>
      </c>
      <c r="M42" s="153">
        <f t="shared" si="0"/>
        <v>33</v>
      </c>
      <c r="N42" s="153">
        <f>IFERROR(SMALL($M$10:$M$257,ROWS(K$10:K42)),"")</f>
        <v>33</v>
      </c>
      <c r="P42" s="769"/>
      <c r="Q42" s="772"/>
      <c r="R42" s="276" t="s">
        <v>92</v>
      </c>
      <c r="S42" s="141">
        <f>IFERROR(INDEX($E$10:$J$257,$N45,COLUMNS($O$7:O42)),"")</f>
        <v>0.69683764940239046</v>
      </c>
      <c r="T42" s="141">
        <f>IFERROR(INDEX($E$10:$J$257,$N45,COLUMNS($O$7:P42)),"")</f>
        <v>0.70323379235649075</v>
      </c>
      <c r="U42" s="141">
        <f>IFERROR(INDEX($E$10:$J$257,$N45,COLUMNS($O$7:Q42)),"")</f>
        <v>0.73305317010780191</v>
      </c>
      <c r="V42" s="141">
        <f>IFERROR(INDEX($E$10:$J$257,$N45,COLUMNS($O$7:R42)),"")</f>
        <v>0.74796747967479671</v>
      </c>
      <c r="W42" s="141">
        <f>IFERROR(INDEX($E$10:$J$257,$N45,COLUMNS($O$7:S42)),"")</f>
        <v>0.7599219258295381</v>
      </c>
      <c r="X42" s="142">
        <f>IFERROR(INDEX($E$10:$J$257,$N45,COLUMNS($O$7:T42)),"")</f>
        <v>0.72400202122283985</v>
      </c>
    </row>
    <row r="43" spans="2:24">
      <c r="D43" s="153" t="s">
        <v>90</v>
      </c>
      <c r="E43" s="153">
        <v>0.67626079339256662</v>
      </c>
      <c r="F43" s="153">
        <v>0.71297006907137372</v>
      </c>
      <c r="G43" s="153">
        <v>0.73547345767575323</v>
      </c>
      <c r="H43" s="153">
        <v>0.74326300396908296</v>
      </c>
      <c r="I43" s="153">
        <v>0.74819532908704878</v>
      </c>
      <c r="J43" s="153">
        <v>0.71843387665938496</v>
      </c>
      <c r="K43" s="153" t="s">
        <v>346</v>
      </c>
      <c r="L43" s="153">
        <f>ROWS($K$10:K43)</f>
        <v>34</v>
      </c>
      <c r="M43" s="153">
        <f t="shared" si="0"/>
        <v>34</v>
      </c>
      <c r="N43" s="153">
        <f>IFERROR(SMALL($M$10:$M$257,ROWS(K$10:K43)),"")</f>
        <v>34</v>
      </c>
      <c r="P43" s="769"/>
      <c r="Q43" s="772"/>
      <c r="R43" s="276" t="s">
        <v>93</v>
      </c>
      <c r="S43" s="141">
        <f>IFERROR(INDEX($E$10:$J$257,$N46,COLUMNS($O$7:O43)),"")</f>
        <v>0.68644494834971026</v>
      </c>
      <c r="T43" s="141">
        <f>IFERROR(INDEX($E$10:$J$257,$N46,COLUMNS($O$7:P43)),"")</f>
        <v>0.70835368832437717</v>
      </c>
      <c r="U43" s="141">
        <f>IFERROR(INDEX($E$10:$J$257,$N46,COLUMNS($O$7:Q43)),"")</f>
        <v>0.73498570066730218</v>
      </c>
      <c r="V43" s="141">
        <f>IFERROR(INDEX($E$10:$J$257,$N46,COLUMNS($O$7:R43)),"")</f>
        <v>0.74233001658374798</v>
      </c>
      <c r="W43" s="141">
        <f>IFERROR(INDEX($E$10:$J$257,$N46,COLUMNS($O$7:S43)),"")</f>
        <v>0.75296813163924181</v>
      </c>
      <c r="X43" s="142">
        <f>IFERROR(INDEX($E$10:$J$257,$N46,COLUMNS($O$7:T43)),"")</f>
        <v>0.72096458383428941</v>
      </c>
    </row>
    <row r="44" spans="2:24">
      <c r="D44" s="153" t="s">
        <v>91</v>
      </c>
      <c r="E44" s="153">
        <v>0.68357609241587147</v>
      </c>
      <c r="F44" s="153">
        <v>0.71346660467999379</v>
      </c>
      <c r="G44" s="153">
        <v>0.74704491725768318</v>
      </c>
      <c r="H44" s="153">
        <v>0.75733386549590898</v>
      </c>
      <c r="I44" s="153">
        <v>0.76468057646805765</v>
      </c>
      <c r="J44" s="153">
        <v>0.72766415500538217</v>
      </c>
      <c r="K44" s="153" t="s">
        <v>346</v>
      </c>
      <c r="L44" s="153">
        <f>ROWS($K$10:K44)</f>
        <v>35</v>
      </c>
      <c r="M44" s="153">
        <f t="shared" si="0"/>
        <v>35</v>
      </c>
      <c r="N44" s="153">
        <f>IFERROR(SMALL($M$10:$M$257,ROWS(K$10:K44)),"")</f>
        <v>35</v>
      </c>
      <c r="P44" s="770"/>
      <c r="Q44" s="777"/>
      <c r="R44" s="290" t="s">
        <v>94</v>
      </c>
      <c r="S44" s="145">
        <f>IFERROR(INDEX($E$10:$J$257,$N47,COLUMNS($O$7:O44)),"")</f>
        <v>0.67235047219307453</v>
      </c>
      <c r="T44" s="145">
        <f>IFERROR(INDEX($E$10:$J$257,$N47,COLUMNS($O$7:P44)),"")</f>
        <v>0.69386319676455077</v>
      </c>
      <c r="U44" s="145">
        <f>IFERROR(INDEX($E$10:$J$257,$N47,COLUMNS($O$7:Q44)),"")</f>
        <v>0.71112006446414178</v>
      </c>
      <c r="V44" s="145">
        <f>IFERROR(INDEX($E$10:$J$257,$N47,COLUMNS($O$7:R44)),"")</f>
        <v>0.74625850340136057</v>
      </c>
      <c r="W44" s="145">
        <f>IFERROR(INDEX($E$10:$J$257,$N47,COLUMNS($O$7:S44)),"")</f>
        <v>0.74218207088255728</v>
      </c>
      <c r="X44" s="146">
        <f>IFERROR(INDEX($E$10:$J$257,$N47,COLUMNS($O$7:T44)),"")</f>
        <v>0.70754994124559345</v>
      </c>
    </row>
    <row r="45" spans="2:24">
      <c r="D45" s="153" t="s">
        <v>92</v>
      </c>
      <c r="E45" s="153">
        <v>0.69683764940239046</v>
      </c>
      <c r="F45" s="153">
        <v>0.70323379235649075</v>
      </c>
      <c r="G45" s="153">
        <v>0.73305317010780191</v>
      </c>
      <c r="H45" s="153">
        <v>0.74796747967479671</v>
      </c>
      <c r="I45" s="153">
        <v>0.7599219258295381</v>
      </c>
      <c r="J45" s="153">
        <v>0.72400202122283985</v>
      </c>
      <c r="K45" s="153" t="s">
        <v>346</v>
      </c>
      <c r="L45" s="153">
        <f>ROWS($K$10:K45)</f>
        <v>36</v>
      </c>
      <c r="M45" s="153">
        <f t="shared" si="0"/>
        <v>36</v>
      </c>
      <c r="N45" s="153">
        <f>IFERROR(SMALL($M$10:$M$257,ROWS(K$10:K45)),"")</f>
        <v>36</v>
      </c>
      <c r="P45" s="778" t="s">
        <v>359</v>
      </c>
      <c r="Q45" s="771" t="s">
        <v>283</v>
      </c>
      <c r="R45" s="289" t="s">
        <v>89</v>
      </c>
      <c r="S45" s="137" t="str">
        <f>IFERROR(INDEX($E$10:$J$257,$N48,COLUMNS($O$7:O45)),"")</f>
        <v>-</v>
      </c>
      <c r="T45" s="137" t="str">
        <f>IFERROR(INDEX($E$10:$J$257,$N48,COLUMNS($O$7:P45)),"")</f>
        <v>-</v>
      </c>
      <c r="U45" s="137" t="str">
        <f>IFERROR(INDEX($E$10:$J$257,$N48,COLUMNS($O$7:Q45)),"")</f>
        <v>-</v>
      </c>
      <c r="V45" s="137" t="str">
        <f>IFERROR(INDEX($E$10:$J$257,$N48,COLUMNS($O$7:R45)),"")</f>
        <v>-</v>
      </c>
      <c r="W45" s="137" t="str">
        <f>IFERROR(INDEX($E$10:$J$257,$N48,COLUMNS($O$7:S45)),"")</f>
        <v>-</v>
      </c>
      <c r="X45" s="137">
        <f>IFERROR(INDEX($E$10:$J$257,$N48,COLUMNS($O$7:T45)),"")</f>
        <v>0.52941176470588236</v>
      </c>
    </row>
    <row r="46" spans="2:24">
      <c r="D46" s="153" t="s">
        <v>93</v>
      </c>
      <c r="E46" s="153">
        <v>0.68644494834971026</v>
      </c>
      <c r="F46" s="153">
        <v>0.70835368832437717</v>
      </c>
      <c r="G46" s="153">
        <v>0.73498570066730218</v>
      </c>
      <c r="H46" s="153">
        <v>0.74233001658374798</v>
      </c>
      <c r="I46" s="153">
        <v>0.75296813163924181</v>
      </c>
      <c r="J46" s="153">
        <v>0.72096458383428941</v>
      </c>
      <c r="K46" s="153" t="s">
        <v>346</v>
      </c>
      <c r="L46" s="153">
        <f>ROWS($K$10:K46)</f>
        <v>37</v>
      </c>
      <c r="M46" s="153">
        <f t="shared" si="0"/>
        <v>37</v>
      </c>
      <c r="N46" s="153">
        <f>IFERROR(SMALL($M$10:$M$257,ROWS(K$10:K46)),"")</f>
        <v>37</v>
      </c>
      <c r="P46" s="769"/>
      <c r="Q46" s="772"/>
      <c r="R46" s="276" t="s">
        <v>90</v>
      </c>
      <c r="S46" s="141" t="str">
        <f>IFERROR(INDEX($E$10:$J$257,$N49,COLUMNS($O$7:O46)),"")</f>
        <v>-</v>
      </c>
      <c r="T46" s="141" t="str">
        <f>IFERROR(INDEX($E$10:$J$257,$N49,COLUMNS($O$7:P46)),"")</f>
        <v>-</v>
      </c>
      <c r="U46" s="141" t="str">
        <f>IFERROR(INDEX($E$10:$J$257,$N49,COLUMNS($O$7:Q46)),"")</f>
        <v>-</v>
      </c>
      <c r="V46" s="141" t="str">
        <f>IFERROR(INDEX($E$10:$J$257,$N49,COLUMNS($O$7:R46)),"")</f>
        <v>-</v>
      </c>
      <c r="W46" s="141" t="str">
        <f>IFERROR(INDEX($E$10:$J$257,$N49,COLUMNS($O$7:S46)),"")</f>
        <v>-</v>
      </c>
      <c r="X46" s="142">
        <f>IFERROR(INDEX($E$10:$J$257,$N49,COLUMNS($O$7:T46)),"")</f>
        <v>0.65957446808510634</v>
      </c>
    </row>
    <row r="47" spans="2:24">
      <c r="D47" s="153" t="s">
        <v>94</v>
      </c>
      <c r="E47" s="153">
        <v>0.67235047219307453</v>
      </c>
      <c r="F47" s="153">
        <v>0.69386319676455077</v>
      </c>
      <c r="G47" s="153">
        <v>0.71112006446414178</v>
      </c>
      <c r="H47" s="153">
        <v>0.74625850340136057</v>
      </c>
      <c r="I47" s="153">
        <v>0.74218207088255728</v>
      </c>
      <c r="J47" s="153">
        <v>0.70754994124559345</v>
      </c>
      <c r="K47" s="153" t="s">
        <v>346</v>
      </c>
      <c r="L47" s="153">
        <f>ROWS($K$10:K47)</f>
        <v>38</v>
      </c>
      <c r="M47" s="153">
        <f t="shared" si="0"/>
        <v>38</v>
      </c>
      <c r="N47" s="153">
        <f>IFERROR(SMALL($M$10:$M$257,ROWS(K$10:K47)),"")</f>
        <v>38</v>
      </c>
      <c r="P47" s="769"/>
      <c r="Q47" s="772"/>
      <c r="R47" s="276" t="s">
        <v>91</v>
      </c>
      <c r="S47" s="141">
        <f>IFERROR(INDEX($E$10:$J$257,$N50,COLUMNS($O$7:O47)),"")</f>
        <v>0.66101694915254239</v>
      </c>
      <c r="T47" s="141">
        <f>IFERROR(INDEX($E$10:$J$257,$N50,COLUMNS($O$7:P47)),"")</f>
        <v>0.71052631578947367</v>
      </c>
      <c r="U47" s="141">
        <f>IFERROR(INDEX($E$10:$J$257,$N50,COLUMNS($O$7:Q47)),"")</f>
        <v>0.6</v>
      </c>
      <c r="V47" s="141">
        <f>IFERROR(INDEX($E$10:$J$257,$N50,COLUMNS($O$7:R47)),"")</f>
        <v>0.7407407407407407</v>
      </c>
      <c r="W47" s="141" t="str">
        <f>IFERROR(INDEX($E$10:$J$257,$N50,COLUMNS($O$7:S47)),"")</f>
        <v>-</v>
      </c>
      <c r="X47" s="142">
        <f>IFERROR(INDEX($E$10:$J$257,$N50,COLUMNS($O$7:T47)),"")</f>
        <v>0.651685393258427</v>
      </c>
    </row>
    <row r="48" spans="2:24">
      <c r="B48" s="153" t="s">
        <v>308</v>
      </c>
      <c r="C48" s="153" t="s">
        <v>283</v>
      </c>
      <c r="D48" s="153" t="s">
        <v>89</v>
      </c>
      <c r="E48" s="153" t="s">
        <v>130</v>
      </c>
      <c r="F48" s="153" t="s">
        <v>130</v>
      </c>
      <c r="G48" s="153" t="s">
        <v>130</v>
      </c>
      <c r="H48" s="153" t="s">
        <v>130</v>
      </c>
      <c r="I48" s="153" t="s">
        <v>130</v>
      </c>
      <c r="J48" s="153">
        <v>0.52941176470588236</v>
      </c>
      <c r="K48" s="153" t="s">
        <v>346</v>
      </c>
      <c r="L48" s="153">
        <f>ROWS($K$10:K48)</f>
        <v>39</v>
      </c>
      <c r="M48" s="153">
        <f t="shared" si="0"/>
        <v>39</v>
      </c>
      <c r="N48" s="153">
        <f>IFERROR(SMALL($M$10:$M$257,ROWS(K$10:K48)),"")</f>
        <v>39</v>
      </c>
      <c r="P48" s="769"/>
      <c r="Q48" s="772"/>
      <c r="R48" s="276" t="s">
        <v>92</v>
      </c>
      <c r="S48" s="141">
        <f>IFERROR(INDEX($E$10:$J$257,$N51,COLUMNS($O$7:O48)),"")</f>
        <v>0.51428571428571423</v>
      </c>
      <c r="T48" s="141">
        <f>IFERROR(INDEX($E$10:$J$257,$N51,COLUMNS($O$7:P48)),"")</f>
        <v>0.73913043478260865</v>
      </c>
      <c r="U48" s="141">
        <f>IFERROR(INDEX($E$10:$J$257,$N51,COLUMNS($O$7:Q48)),"")</f>
        <v>0.63157894736842102</v>
      </c>
      <c r="V48" s="141">
        <f>IFERROR(INDEX($E$10:$J$257,$N51,COLUMNS($O$7:R48)),"")</f>
        <v>0.78787878787878785</v>
      </c>
      <c r="W48" s="141">
        <f>IFERROR(INDEX($E$10:$J$257,$N51,COLUMNS($O$7:S48)),"")</f>
        <v>0.7407407407407407</v>
      </c>
      <c r="X48" s="142">
        <f>IFERROR(INDEX($E$10:$J$257,$N51,COLUMNS($O$7:T48)),"")</f>
        <v>0.65437788018433185</v>
      </c>
    </row>
    <row r="49" spans="2:24">
      <c r="D49" s="153" t="s">
        <v>90</v>
      </c>
      <c r="E49" s="153" t="s">
        <v>130</v>
      </c>
      <c r="F49" s="153" t="s">
        <v>130</v>
      </c>
      <c r="G49" s="153" t="s">
        <v>130</v>
      </c>
      <c r="H49" s="153" t="s">
        <v>130</v>
      </c>
      <c r="I49" s="153" t="s">
        <v>130</v>
      </c>
      <c r="J49" s="153">
        <v>0.65957446808510634</v>
      </c>
      <c r="K49" s="153" t="s">
        <v>346</v>
      </c>
      <c r="L49" s="153">
        <f>ROWS($K$10:K49)</f>
        <v>40</v>
      </c>
      <c r="M49" s="153">
        <f t="shared" si="0"/>
        <v>40</v>
      </c>
      <c r="N49" s="153">
        <f>IFERROR(SMALL($M$10:$M$257,ROWS(K$10:K49)),"")</f>
        <v>40</v>
      </c>
      <c r="P49" s="769"/>
      <c r="Q49" s="772"/>
      <c r="R49" s="276" t="s">
        <v>93</v>
      </c>
      <c r="S49" s="141">
        <f>IFERROR(INDEX($E$10:$J$257,$N52,COLUMNS($O$7:O49)),"")</f>
        <v>0.53968253968253965</v>
      </c>
      <c r="T49" s="141">
        <f>IFERROR(INDEX($E$10:$J$257,$N52,COLUMNS($O$7:P49)),"")</f>
        <v>0.59782608695652173</v>
      </c>
      <c r="U49" s="141">
        <f>IFERROR(INDEX($E$10:$J$257,$N52,COLUMNS($O$7:Q49)),"")</f>
        <v>0.64583333333333337</v>
      </c>
      <c r="V49" s="141">
        <f>IFERROR(INDEX($E$10:$J$257,$N52,COLUMNS($O$7:R49)),"")</f>
        <v>0.69090909090909092</v>
      </c>
      <c r="W49" s="141">
        <f>IFERROR(INDEX($E$10:$J$257,$N52,COLUMNS($O$7:S49)),"")</f>
        <v>0.70270270270270274</v>
      </c>
      <c r="X49" s="142">
        <f>IFERROR(INDEX($E$10:$J$257,$N52,COLUMNS($O$7:T49)),"")</f>
        <v>0.60893854748603349</v>
      </c>
    </row>
    <row r="50" spans="2:24">
      <c r="D50" s="153" t="s">
        <v>91</v>
      </c>
      <c r="E50" s="153">
        <v>0.66101694915254239</v>
      </c>
      <c r="F50" s="153">
        <v>0.71052631578947367</v>
      </c>
      <c r="G50" s="153">
        <v>0.6</v>
      </c>
      <c r="H50" s="153">
        <v>0.7407407407407407</v>
      </c>
      <c r="I50" s="153" t="s">
        <v>130</v>
      </c>
      <c r="J50" s="153">
        <v>0.651685393258427</v>
      </c>
      <c r="K50" s="153" t="s">
        <v>346</v>
      </c>
      <c r="L50" s="153">
        <f>ROWS($K$10:K50)</f>
        <v>41</v>
      </c>
      <c r="M50" s="153">
        <f t="shared" si="0"/>
        <v>41</v>
      </c>
      <c r="N50" s="153">
        <f>IFERROR(SMALL($M$10:$M$257,ROWS(K$10:K50)),"")</f>
        <v>41</v>
      </c>
      <c r="P50" s="769"/>
      <c r="Q50" s="772"/>
      <c r="R50" s="276" t="s">
        <v>94</v>
      </c>
      <c r="S50" s="141">
        <f>IFERROR(INDEX($E$10:$J$257,$N53,COLUMNS($O$7:O50)),"")</f>
        <v>0.5703125</v>
      </c>
      <c r="T50" s="141">
        <f>IFERROR(INDEX($E$10:$J$257,$N53,COLUMNS($O$7:P50)),"")</f>
        <v>0.57615894039735094</v>
      </c>
      <c r="U50" s="141">
        <f>IFERROR(INDEX($E$10:$J$257,$N53,COLUMNS($O$7:Q50)),"")</f>
        <v>0.55882352941176472</v>
      </c>
      <c r="V50" s="141">
        <f>IFERROR(INDEX($E$10:$J$257,$N53,COLUMNS($O$7:R50)),"")</f>
        <v>0.57692307692307687</v>
      </c>
      <c r="W50" s="141">
        <f>IFERROR(INDEX($E$10:$J$257,$N53,COLUMNS($O$7:S50)),"")</f>
        <v>0.66176470588235292</v>
      </c>
      <c r="X50" s="142">
        <f>IFERROR(INDEX($E$10:$J$257,$N53,COLUMNS($O$7:T50)),"")</f>
        <v>0.58079268292682928</v>
      </c>
    </row>
    <row r="51" spans="2:24">
      <c r="D51" s="153" t="s">
        <v>92</v>
      </c>
      <c r="E51" s="153">
        <v>0.51428571428571423</v>
      </c>
      <c r="F51" s="153">
        <v>0.73913043478260865</v>
      </c>
      <c r="G51" s="153">
        <v>0.63157894736842102</v>
      </c>
      <c r="H51" s="153">
        <v>0.78787878787878785</v>
      </c>
      <c r="I51" s="153">
        <v>0.7407407407407407</v>
      </c>
      <c r="J51" s="153">
        <v>0.65437788018433185</v>
      </c>
      <c r="K51" s="153" t="s">
        <v>346</v>
      </c>
      <c r="L51" s="153">
        <f>ROWS($K$10:K51)</f>
        <v>42</v>
      </c>
      <c r="M51" s="153">
        <f t="shared" si="0"/>
        <v>42</v>
      </c>
      <c r="N51" s="153">
        <f>IFERROR(SMALL($M$10:$M$257,ROWS(K$10:K51)),"")</f>
        <v>42</v>
      </c>
      <c r="P51" s="769"/>
      <c r="Q51" s="776" t="s">
        <v>360</v>
      </c>
      <c r="R51" s="276" t="s">
        <v>89</v>
      </c>
      <c r="S51" s="141">
        <f>IFERROR(INDEX($E$10:$J$257,$N54,COLUMNS($O$7:O51)),"")</f>
        <v>0.68122842518747773</v>
      </c>
      <c r="T51" s="141">
        <f>IFERROR(INDEX($E$10:$J$257,$N54,COLUMNS($O$7:P51)),"")</f>
        <v>0.68646250715512303</v>
      </c>
      <c r="U51" s="141">
        <f>IFERROR(INDEX($E$10:$J$257,$N54,COLUMNS($O$7:Q51)),"")</f>
        <v>0.73380350992291288</v>
      </c>
      <c r="V51" s="141">
        <f>IFERROR(INDEX($E$10:$J$257,$N54,COLUMNS($O$7:R51)),"")</f>
        <v>0.73658718330849482</v>
      </c>
      <c r="W51" s="141">
        <f>IFERROR(INDEX($E$10:$J$257,$N54,COLUMNS($O$7:S51)),"")</f>
        <v>0.75670534525394717</v>
      </c>
      <c r="X51" s="142">
        <f>IFERROR(INDEX($E$10:$J$257,$N54,COLUMNS($O$7:T51)),"")</f>
        <v>0.71451987010978812</v>
      </c>
    </row>
    <row r="52" spans="2:24">
      <c r="D52" s="153" t="s">
        <v>93</v>
      </c>
      <c r="E52" s="153">
        <v>0.53968253968253965</v>
      </c>
      <c r="F52" s="153">
        <v>0.59782608695652173</v>
      </c>
      <c r="G52" s="153">
        <v>0.64583333333333337</v>
      </c>
      <c r="H52" s="153">
        <v>0.69090909090909092</v>
      </c>
      <c r="I52" s="153">
        <v>0.70270270270270274</v>
      </c>
      <c r="J52" s="153">
        <v>0.60893854748603349</v>
      </c>
      <c r="K52" s="153" t="s">
        <v>346</v>
      </c>
      <c r="L52" s="153">
        <f>ROWS($K$10:K52)</f>
        <v>43</v>
      </c>
      <c r="M52" s="153">
        <f t="shared" si="0"/>
        <v>43</v>
      </c>
      <c r="N52" s="153">
        <f>IFERROR(SMALL($M$10:$M$257,ROWS(K$10:K52)),"")</f>
        <v>43</v>
      </c>
      <c r="P52" s="769"/>
      <c r="Q52" s="772"/>
      <c r="R52" s="276" t="s">
        <v>90</v>
      </c>
      <c r="S52" s="141">
        <f>IFERROR(INDEX($E$10:$J$257,$N55,COLUMNS($O$7:O52)),"")</f>
        <v>0.668351302785265</v>
      </c>
      <c r="T52" s="141">
        <f>IFERROR(INDEX($E$10:$J$257,$N55,COLUMNS($O$7:P52)),"")</f>
        <v>0.7059146425140661</v>
      </c>
      <c r="U52" s="141">
        <f>IFERROR(INDEX($E$10:$J$257,$N55,COLUMNS($O$7:Q52)),"")</f>
        <v>0.73126614987080107</v>
      </c>
      <c r="V52" s="141">
        <f>IFERROR(INDEX($E$10:$J$257,$N55,COLUMNS($O$7:R52)),"")</f>
        <v>0.73821989528795806</v>
      </c>
      <c r="W52" s="141">
        <f>IFERROR(INDEX($E$10:$J$257,$N55,COLUMNS($O$7:S52)),"")</f>
        <v>0.74834687322879279</v>
      </c>
      <c r="X52" s="142">
        <f>IFERROR(INDEX($E$10:$J$257,$N55,COLUMNS($O$7:T52)),"")</f>
        <v>0.71317596049620624</v>
      </c>
    </row>
    <row r="53" spans="2:24">
      <c r="D53" s="153" t="s">
        <v>94</v>
      </c>
      <c r="E53" s="153">
        <v>0.5703125</v>
      </c>
      <c r="F53" s="153">
        <v>0.57615894039735094</v>
      </c>
      <c r="G53" s="153">
        <v>0.55882352941176472</v>
      </c>
      <c r="H53" s="153">
        <v>0.57692307692307687</v>
      </c>
      <c r="I53" s="153">
        <v>0.66176470588235292</v>
      </c>
      <c r="J53" s="153">
        <v>0.58079268292682928</v>
      </c>
      <c r="K53" s="153" t="s">
        <v>346</v>
      </c>
      <c r="L53" s="153">
        <f>ROWS($K$10:K53)</f>
        <v>44</v>
      </c>
      <c r="M53" s="153">
        <f t="shared" si="0"/>
        <v>44</v>
      </c>
      <c r="N53" s="153">
        <f>IFERROR(SMALL($M$10:$M$257,ROWS(K$10:K53)),"")</f>
        <v>44</v>
      </c>
      <c r="P53" s="769"/>
      <c r="Q53" s="772"/>
      <c r="R53" s="276" t="s">
        <v>91</v>
      </c>
      <c r="S53" s="141">
        <f>IFERROR(INDEX($E$10:$J$257,$N56,COLUMNS($O$7:O53)),"")</f>
        <v>0.67684619655746803</v>
      </c>
      <c r="T53" s="141">
        <f>IFERROR(INDEX($E$10:$J$257,$N56,COLUMNS($O$7:P53)),"")</f>
        <v>0.70640447903864534</v>
      </c>
      <c r="U53" s="141">
        <f>IFERROR(INDEX($E$10:$J$257,$N56,COLUMNS($O$7:Q53)),"")</f>
        <v>0.74279198566541782</v>
      </c>
      <c r="V53" s="141">
        <f>IFERROR(INDEX($E$10:$J$257,$N56,COLUMNS($O$7:R53)),"")</f>
        <v>0.75271304038427322</v>
      </c>
      <c r="W53" s="141">
        <f>IFERROR(INDEX($E$10:$J$257,$N56,COLUMNS($O$7:S53)),"")</f>
        <v>0.76047790631519063</v>
      </c>
      <c r="X53" s="142">
        <f>IFERROR(INDEX($E$10:$J$257,$N56,COLUMNS($O$7:T53)),"")</f>
        <v>0.72192226232735734</v>
      </c>
    </row>
    <row r="54" spans="2:24">
      <c r="C54" s="153" t="s">
        <v>284</v>
      </c>
      <c r="D54" s="153" t="s">
        <v>89</v>
      </c>
      <c r="E54" s="153">
        <v>0.68122842518747773</v>
      </c>
      <c r="F54" s="153">
        <v>0.68646250715512303</v>
      </c>
      <c r="G54" s="153">
        <v>0.73380350992291288</v>
      </c>
      <c r="H54" s="153">
        <v>0.73658718330849482</v>
      </c>
      <c r="I54" s="153">
        <v>0.75670534525394717</v>
      </c>
      <c r="J54" s="153">
        <v>0.71451987010978812</v>
      </c>
      <c r="K54" s="153" t="s">
        <v>346</v>
      </c>
      <c r="L54" s="153">
        <f>ROWS($K$10:K54)</f>
        <v>45</v>
      </c>
      <c r="M54" s="153">
        <f t="shared" si="0"/>
        <v>45</v>
      </c>
      <c r="N54" s="153">
        <f>IFERROR(SMALL($M$10:$M$257,ROWS(K$10:K54)),"")</f>
        <v>45</v>
      </c>
      <c r="P54" s="769"/>
      <c r="Q54" s="772"/>
      <c r="R54" s="276" t="s">
        <v>92</v>
      </c>
      <c r="S54" s="141">
        <f>IFERROR(INDEX($E$10:$J$257,$N57,COLUMNS($O$7:O54)),"")</f>
        <v>0.68708827404479578</v>
      </c>
      <c r="T54" s="141">
        <f>IFERROR(INDEX($E$10:$J$257,$N57,COLUMNS($O$7:P54)),"")</f>
        <v>0.69379102844638951</v>
      </c>
      <c r="U54" s="141">
        <f>IFERROR(INDEX($E$10:$J$257,$N57,COLUMNS($O$7:Q54)),"")</f>
        <v>0.72630216758330635</v>
      </c>
      <c r="V54" s="141">
        <f>IFERROR(INDEX($E$10:$J$257,$N57,COLUMNS($O$7:R54)),"")</f>
        <v>0.74443247126436785</v>
      </c>
      <c r="W54" s="141">
        <f>IFERROR(INDEX($E$10:$J$257,$N57,COLUMNS($O$7:S54)),"")</f>
        <v>0.75500188750471875</v>
      </c>
      <c r="X54" s="142">
        <f>IFERROR(INDEX($E$10:$J$257,$N57,COLUMNS($O$7:T54)),"")</f>
        <v>0.7166745871450636</v>
      </c>
    </row>
    <row r="55" spans="2:24">
      <c r="D55" s="153" t="s">
        <v>90</v>
      </c>
      <c r="E55" s="153">
        <v>0.668351302785265</v>
      </c>
      <c r="F55" s="153">
        <v>0.7059146425140661</v>
      </c>
      <c r="G55" s="153">
        <v>0.73126614987080107</v>
      </c>
      <c r="H55" s="153">
        <v>0.73821989528795806</v>
      </c>
      <c r="I55" s="153">
        <v>0.74834687322879279</v>
      </c>
      <c r="J55" s="153">
        <v>0.71317596049620624</v>
      </c>
      <c r="K55" s="153" t="s">
        <v>346</v>
      </c>
      <c r="L55" s="153">
        <f>ROWS($K$10:K55)</f>
        <v>46</v>
      </c>
      <c r="M55" s="153">
        <f t="shared" si="0"/>
        <v>46</v>
      </c>
      <c r="N55" s="153">
        <f>IFERROR(SMALL($M$10:$M$257,ROWS(K$10:K55)),"")</f>
        <v>46</v>
      </c>
      <c r="P55" s="769"/>
      <c r="Q55" s="772"/>
      <c r="R55" s="276" t="s">
        <v>93</v>
      </c>
      <c r="S55" s="141">
        <f>IFERROR(INDEX($E$10:$J$257,$N58,COLUMNS($O$7:O55)),"")</f>
        <v>0.67663943475380883</v>
      </c>
      <c r="T55" s="141">
        <f>IFERROR(INDEX($E$10:$J$257,$N58,COLUMNS($O$7:P55)),"")</f>
        <v>0.70240112994350279</v>
      </c>
      <c r="U55" s="141">
        <f>IFERROR(INDEX($E$10:$J$257,$N58,COLUMNS($O$7:Q55)),"")</f>
        <v>0.72823218997361483</v>
      </c>
      <c r="V55" s="141">
        <f>IFERROR(INDEX($E$10:$J$257,$N58,COLUMNS($O$7:R55)),"")</f>
        <v>0.73650851140890983</v>
      </c>
      <c r="W55" s="141">
        <f>IFERROR(INDEX($E$10:$J$257,$N58,COLUMNS($O$7:S55)),"")</f>
        <v>0.74838012958963285</v>
      </c>
      <c r="X55" s="142">
        <f>IFERROR(INDEX($E$10:$J$257,$N58,COLUMNS($O$7:T55)),"")</f>
        <v>0.71414479583906254</v>
      </c>
    </row>
    <row r="56" spans="2:24">
      <c r="D56" s="153" t="s">
        <v>91</v>
      </c>
      <c r="E56" s="153">
        <v>0.67684619655746803</v>
      </c>
      <c r="F56" s="153">
        <v>0.70640447903864534</v>
      </c>
      <c r="G56" s="153">
        <v>0.74279198566541782</v>
      </c>
      <c r="H56" s="153">
        <v>0.75271304038427322</v>
      </c>
      <c r="I56" s="153">
        <v>0.76047790631519063</v>
      </c>
      <c r="J56" s="153">
        <v>0.72192226232735734</v>
      </c>
      <c r="K56" s="153" t="s">
        <v>346</v>
      </c>
      <c r="L56" s="153">
        <f>ROWS($K$10:K56)</f>
        <v>47</v>
      </c>
      <c r="M56" s="153">
        <f t="shared" si="0"/>
        <v>47</v>
      </c>
      <c r="N56" s="153">
        <f>IFERROR(SMALL($M$10:$M$257,ROWS(K$10:K56)),"")</f>
        <v>47</v>
      </c>
      <c r="P56" s="770"/>
      <c r="Q56" s="777"/>
      <c r="R56" s="290" t="s">
        <v>94</v>
      </c>
      <c r="S56" s="145">
        <f>IFERROR(INDEX($E$10:$J$257,$N59,COLUMNS($O$7:O56)),"")</f>
        <v>0.66855681565488101</v>
      </c>
      <c r="T56" s="145">
        <f>IFERROR(INDEX($E$10:$J$257,$N59,COLUMNS($O$7:P56)),"")</f>
        <v>0.68536657761947162</v>
      </c>
      <c r="U56" s="145">
        <f>IFERROR(INDEX($E$10:$J$257,$N59,COLUMNS($O$7:Q56)),"")</f>
        <v>0.70304054054054055</v>
      </c>
      <c r="V56" s="145">
        <f>IFERROR(INDEX($E$10:$J$257,$N59,COLUMNS($O$7:R56)),"")</f>
        <v>0.73805378216289419</v>
      </c>
      <c r="W56" s="145">
        <f>IFERROR(INDEX($E$10:$J$257,$N59,COLUMNS($O$7:S56)),"")</f>
        <v>0.7342237708091367</v>
      </c>
      <c r="X56" s="146">
        <f>IFERROR(INDEX($E$10:$J$257,$N59,COLUMNS($O$7:T56)),"")</f>
        <v>0.70068576038725294</v>
      </c>
    </row>
    <row r="57" spans="2:24">
      <c r="D57" s="153" t="s">
        <v>92</v>
      </c>
      <c r="E57" s="153">
        <v>0.68708827404479578</v>
      </c>
      <c r="F57" s="153">
        <v>0.69379102844638951</v>
      </c>
      <c r="G57" s="153">
        <v>0.72630216758330635</v>
      </c>
      <c r="H57" s="153">
        <v>0.74443247126436785</v>
      </c>
      <c r="I57" s="153">
        <v>0.75500188750471875</v>
      </c>
      <c r="J57" s="153">
        <v>0.7166745871450636</v>
      </c>
      <c r="K57" s="153" t="s">
        <v>346</v>
      </c>
      <c r="L57" s="153">
        <f>ROWS($K$10:K57)</f>
        <v>48</v>
      </c>
      <c r="M57" s="153">
        <f t="shared" si="0"/>
        <v>48</v>
      </c>
      <c r="N57" s="153">
        <f>IFERROR(SMALL($M$10:$M$257,ROWS(K$10:K57)),"")</f>
        <v>48</v>
      </c>
      <c r="P57" s="768" t="s">
        <v>309</v>
      </c>
      <c r="Q57" s="771" t="s">
        <v>209</v>
      </c>
      <c r="R57" s="276" t="s">
        <v>89</v>
      </c>
      <c r="S57" s="141">
        <f>IFERROR(INDEX($E$10:$J$257,$N60,COLUMNS($O$7:O57)),"")</f>
        <v>0.68483240897034003</v>
      </c>
      <c r="T57" s="141">
        <f>IFERROR(INDEX($E$10:$J$257,$N60,COLUMNS($O$7:P57)),"")</f>
        <v>0.68697478991596639</v>
      </c>
      <c r="U57" s="141">
        <f>IFERROR(INDEX($E$10:$J$257,$N60,COLUMNS($O$7:Q57)),"")</f>
        <v>0.7384159482758621</v>
      </c>
      <c r="V57" s="141">
        <f>IFERROR(INDEX($E$10:$J$257,$N60,COLUMNS($O$7:R57)),"")</f>
        <v>0.73316777041942605</v>
      </c>
      <c r="W57" s="141">
        <f>IFERROR(INDEX($E$10:$J$257,$N60,COLUMNS($O$7:S57)),"")</f>
        <v>0.75100080064051244</v>
      </c>
      <c r="X57" s="142">
        <f>IFERROR(INDEX($E$10:$J$257,$N60,COLUMNS($O$7:T57)),"")</f>
        <v>0.71812712529427147</v>
      </c>
    </row>
    <row r="58" spans="2:24">
      <c r="D58" s="153" t="s">
        <v>93</v>
      </c>
      <c r="E58" s="153">
        <v>0.67663943475380883</v>
      </c>
      <c r="F58" s="153">
        <v>0.70240112994350279</v>
      </c>
      <c r="G58" s="153">
        <v>0.72823218997361483</v>
      </c>
      <c r="H58" s="153">
        <v>0.73650851140890983</v>
      </c>
      <c r="I58" s="153">
        <v>0.74838012958963285</v>
      </c>
      <c r="J58" s="153">
        <v>0.71414479583906254</v>
      </c>
      <c r="K58" s="153" t="s">
        <v>346</v>
      </c>
      <c r="L58" s="153">
        <f>ROWS($K$10:K58)</f>
        <v>49</v>
      </c>
      <c r="M58" s="153">
        <f t="shared" si="0"/>
        <v>49</v>
      </c>
      <c r="N58" s="153">
        <f>IFERROR(SMALL($M$10:$M$257,ROWS(K$10:K58)),"")</f>
        <v>49</v>
      </c>
      <c r="P58" s="769"/>
      <c r="Q58" s="772"/>
      <c r="R58" s="276" t="s">
        <v>90</v>
      </c>
      <c r="S58" s="141">
        <f>IFERROR(INDEX($E$10:$J$257,$N61,COLUMNS($O$7:O58)),"")</f>
        <v>0.66242038216560506</v>
      </c>
      <c r="T58" s="141">
        <f>IFERROR(INDEX($E$10:$J$257,$N61,COLUMNS($O$7:P58)),"")</f>
        <v>0.69694694694694692</v>
      </c>
      <c r="U58" s="141">
        <f>IFERROR(INDEX($E$10:$J$257,$N61,COLUMNS($O$7:Q58)),"")</f>
        <v>0.72580210299272041</v>
      </c>
      <c r="V58" s="141">
        <f>IFERROR(INDEX($E$10:$J$257,$N61,COLUMNS($O$7:R58)),"")</f>
        <v>0.73659217877094973</v>
      </c>
      <c r="W58" s="141">
        <f>IFERROR(INDEX($E$10:$J$257,$N61,COLUMNS($O$7:S58)),"")</f>
        <v>0.73601491742141711</v>
      </c>
      <c r="X58" s="142">
        <f>IFERROR(INDEX($E$10:$J$257,$N61,COLUMNS($O$7:T58)),"")</f>
        <v>0.70965428937259922</v>
      </c>
    </row>
    <row r="59" spans="2:24">
      <c r="D59" s="153" t="s">
        <v>94</v>
      </c>
      <c r="E59" s="153">
        <v>0.66855681565488101</v>
      </c>
      <c r="F59" s="153">
        <v>0.68536657761947162</v>
      </c>
      <c r="G59" s="153">
        <v>0.70304054054054055</v>
      </c>
      <c r="H59" s="153">
        <v>0.73805378216289419</v>
      </c>
      <c r="I59" s="153">
        <v>0.7342237708091367</v>
      </c>
      <c r="J59" s="153">
        <v>0.70068576038725294</v>
      </c>
      <c r="K59" s="153" t="s">
        <v>346</v>
      </c>
      <c r="L59" s="153">
        <f>ROWS($K$10:K59)</f>
        <v>50</v>
      </c>
      <c r="M59" s="153">
        <f t="shared" si="0"/>
        <v>50</v>
      </c>
      <c r="N59" s="153">
        <f>IFERROR(SMALL($M$10:$M$257,ROWS(K$10:K59)),"")</f>
        <v>50</v>
      </c>
      <c r="P59" s="769"/>
      <c r="Q59" s="772"/>
      <c r="R59" s="276" t="s">
        <v>91</v>
      </c>
      <c r="S59" s="141">
        <f>IFERROR(INDEX($E$10:$J$257,$N62,COLUMNS($O$7:O59)),"")</f>
        <v>0.66442048517520214</v>
      </c>
      <c r="T59" s="141">
        <f>IFERROR(INDEX($E$10:$J$257,$N62,COLUMNS($O$7:P59)),"")</f>
        <v>0.70649153826723921</v>
      </c>
      <c r="U59" s="141">
        <f>IFERROR(INDEX($E$10:$J$257,$N62,COLUMNS($O$7:Q59)),"")</f>
        <v>0.73377156943303201</v>
      </c>
      <c r="V59" s="141">
        <f>IFERROR(INDEX($E$10:$J$257,$N62,COLUMNS($O$7:R59)),"")</f>
        <v>0.75240899357601709</v>
      </c>
      <c r="W59" s="141">
        <f>IFERROR(INDEX($E$10:$J$257,$N62,COLUMNS($O$7:S59)),"")</f>
        <v>0.75693703308431159</v>
      </c>
      <c r="X59" s="142">
        <f>IFERROR(INDEX($E$10:$J$257,$N62,COLUMNS($O$7:T59)),"")</f>
        <v>0.72058298934923304</v>
      </c>
    </row>
    <row r="60" spans="2:24">
      <c r="B60" s="153" t="s">
        <v>309</v>
      </c>
      <c r="C60" s="153" t="s">
        <v>209</v>
      </c>
      <c r="D60" s="153" t="s">
        <v>89</v>
      </c>
      <c r="E60" s="153">
        <v>0.68483240897034003</v>
      </c>
      <c r="F60" s="153">
        <v>0.68697478991596639</v>
      </c>
      <c r="G60" s="153">
        <v>0.7384159482758621</v>
      </c>
      <c r="H60" s="153">
        <v>0.73316777041942605</v>
      </c>
      <c r="I60" s="153">
        <v>0.75100080064051244</v>
      </c>
      <c r="J60" s="153">
        <v>0.71812712529427147</v>
      </c>
      <c r="K60" s="153" t="s">
        <v>346</v>
      </c>
      <c r="L60" s="153">
        <f>ROWS($K$10:K60)</f>
        <v>51</v>
      </c>
      <c r="M60" s="153">
        <f t="shared" si="0"/>
        <v>51</v>
      </c>
      <c r="N60" s="153">
        <f>IFERROR(SMALL($M$10:$M$257,ROWS(K$10:K60)),"")</f>
        <v>51</v>
      </c>
      <c r="P60" s="769"/>
      <c r="Q60" s="772"/>
      <c r="R60" s="276" t="s">
        <v>92</v>
      </c>
      <c r="S60" s="141">
        <f>IFERROR(INDEX($E$10:$J$257,$N63,COLUMNS($O$7:O60)),"")</f>
        <v>0.68328511017137772</v>
      </c>
      <c r="T60" s="141">
        <f>IFERROR(INDEX($E$10:$J$257,$N63,COLUMNS($O$7:P60)),"")</f>
        <v>0.69023904382470125</v>
      </c>
      <c r="U60" s="141">
        <f>IFERROR(INDEX($E$10:$J$257,$N63,COLUMNS($O$7:Q60)),"")</f>
        <v>0.72546419098143233</v>
      </c>
      <c r="V60" s="141">
        <f>IFERROR(INDEX($E$10:$J$257,$N63,COLUMNS($O$7:R60)),"")</f>
        <v>0.73899204244031835</v>
      </c>
      <c r="W60" s="141">
        <f>IFERROR(INDEX($E$10:$J$257,$N63,COLUMNS($O$7:S60)),"")</f>
        <v>0.74044373162256083</v>
      </c>
      <c r="X60" s="142">
        <f>IFERROR(INDEX($E$10:$J$257,$N63,COLUMNS($O$7:T60)),"")</f>
        <v>0.7145802947241362</v>
      </c>
    </row>
    <row r="61" spans="2:24">
      <c r="D61" s="153" t="s">
        <v>90</v>
      </c>
      <c r="E61" s="153">
        <v>0.66242038216560506</v>
      </c>
      <c r="F61" s="153">
        <v>0.69694694694694692</v>
      </c>
      <c r="G61" s="153">
        <v>0.72580210299272041</v>
      </c>
      <c r="H61" s="153">
        <v>0.73659217877094973</v>
      </c>
      <c r="I61" s="153">
        <v>0.73601491742141711</v>
      </c>
      <c r="J61" s="153">
        <v>0.70965428937259922</v>
      </c>
      <c r="K61" s="153" t="s">
        <v>346</v>
      </c>
      <c r="L61" s="153">
        <f>ROWS($K$10:K61)</f>
        <v>52</v>
      </c>
      <c r="M61" s="153">
        <f t="shared" si="0"/>
        <v>52</v>
      </c>
      <c r="N61" s="153">
        <f>IFERROR(SMALL($M$10:$M$257,ROWS(K$10:K61)),"")</f>
        <v>52</v>
      </c>
      <c r="P61" s="769"/>
      <c r="Q61" s="772"/>
      <c r="R61" s="276" t="s">
        <v>93</v>
      </c>
      <c r="S61" s="141">
        <f>IFERROR(INDEX($E$10:$J$257,$N64,COLUMNS($O$7:O61)),"")</f>
        <v>0.66590597900502058</v>
      </c>
      <c r="T61" s="141">
        <f>IFERROR(INDEX($E$10:$J$257,$N64,COLUMNS($O$7:P61)),"")</f>
        <v>0.69358178053830233</v>
      </c>
      <c r="U61" s="141">
        <f>IFERROR(INDEX($E$10:$J$257,$N64,COLUMNS($O$7:Q61)),"")</f>
        <v>0.71834121903701642</v>
      </c>
      <c r="V61" s="141">
        <f>IFERROR(INDEX($E$10:$J$257,$N64,COLUMNS($O$7:R61)),"")</f>
        <v>0.73169413671980543</v>
      </c>
      <c r="W61" s="141">
        <f>IFERROR(INDEX($E$10:$J$257,$N64,COLUMNS($O$7:S61)),"")</f>
        <v>0.73692387364060075</v>
      </c>
      <c r="X61" s="142">
        <f>IFERROR(INDEX($E$10:$J$257,$N64,COLUMNS($O$7:T61)),"")</f>
        <v>0.70846587993842991</v>
      </c>
    </row>
    <row r="62" spans="2:24">
      <c r="D62" s="153" t="s">
        <v>91</v>
      </c>
      <c r="E62" s="153">
        <v>0.66442048517520214</v>
      </c>
      <c r="F62" s="153">
        <v>0.70649153826723921</v>
      </c>
      <c r="G62" s="153">
        <v>0.73377156943303201</v>
      </c>
      <c r="H62" s="153">
        <v>0.75240899357601709</v>
      </c>
      <c r="I62" s="153">
        <v>0.75693703308431159</v>
      </c>
      <c r="J62" s="153">
        <v>0.72058298934923304</v>
      </c>
      <c r="K62" s="153" t="s">
        <v>346</v>
      </c>
      <c r="L62" s="153">
        <f>ROWS($K$10:K62)</f>
        <v>53</v>
      </c>
      <c r="M62" s="153">
        <f t="shared" si="0"/>
        <v>53</v>
      </c>
      <c r="N62" s="153">
        <f>IFERROR(SMALL($M$10:$M$257,ROWS(K$10:K62)),"")</f>
        <v>53</v>
      </c>
      <c r="P62" s="769"/>
      <c r="Q62" s="772"/>
      <c r="R62" s="276" t="s">
        <v>94</v>
      </c>
      <c r="S62" s="141">
        <f>IFERROR(INDEX($E$10:$J$257,$N65,COLUMNS($O$7:O62)),"")</f>
        <v>0.65164031154118485</v>
      </c>
      <c r="T62" s="141">
        <f>IFERROR(INDEX($E$10:$J$257,$N65,COLUMNS($O$7:P62)),"")</f>
        <v>0.66509433962264153</v>
      </c>
      <c r="U62" s="141">
        <f>IFERROR(INDEX($E$10:$J$257,$N65,COLUMNS($O$7:Q62)),"")</f>
        <v>0.69076071116292626</v>
      </c>
      <c r="V62" s="141">
        <f>IFERROR(INDEX($E$10:$J$257,$N65,COLUMNS($O$7:R62)),"")</f>
        <v>0.72618334331935286</v>
      </c>
      <c r="W62" s="141">
        <f>IFERROR(INDEX($E$10:$J$257,$N65,COLUMNS($O$7:S62)),"")</f>
        <v>0.71026722925457098</v>
      </c>
      <c r="X62" s="142">
        <f>IFERROR(INDEX($E$10:$J$257,$N65,COLUMNS($O$7:T62)),"")</f>
        <v>0.68721261221808627</v>
      </c>
    </row>
    <row r="63" spans="2:24">
      <c r="D63" s="153" t="s">
        <v>92</v>
      </c>
      <c r="E63" s="153">
        <v>0.68328511017137772</v>
      </c>
      <c r="F63" s="153">
        <v>0.69023904382470125</v>
      </c>
      <c r="G63" s="153">
        <v>0.72546419098143233</v>
      </c>
      <c r="H63" s="153">
        <v>0.73899204244031835</v>
      </c>
      <c r="I63" s="153">
        <v>0.74044373162256083</v>
      </c>
      <c r="J63" s="153">
        <v>0.7145802947241362</v>
      </c>
      <c r="K63" s="153" t="s">
        <v>346</v>
      </c>
      <c r="L63" s="153">
        <f>ROWS($K$10:K63)</f>
        <v>54</v>
      </c>
      <c r="M63" s="153">
        <f t="shared" si="0"/>
        <v>54</v>
      </c>
      <c r="N63" s="153">
        <f>IFERROR(SMALL($M$10:$M$257,ROWS(K$10:K63)),"")</f>
        <v>54</v>
      </c>
      <c r="P63" s="769"/>
      <c r="Q63" s="772" t="s">
        <v>310</v>
      </c>
      <c r="R63" s="276" t="s">
        <v>89</v>
      </c>
      <c r="S63" s="141">
        <f>IFERROR(INDEX($E$10:$J$257,$N66,COLUMNS($O$7:O63)),"")</f>
        <v>0.67744202389318342</v>
      </c>
      <c r="T63" s="141">
        <f>IFERROR(INDEX($E$10:$J$257,$N66,COLUMNS($O$7:P63)),"")</f>
        <v>0.68569636135508161</v>
      </c>
      <c r="U63" s="141">
        <f>IFERROR(INDEX($E$10:$J$257,$N66,COLUMNS($O$7:Q63)),"")</f>
        <v>0.72582670573461694</v>
      </c>
      <c r="V63" s="141">
        <f>IFERROR(INDEX($E$10:$J$257,$N66,COLUMNS($O$7:R63)),"")</f>
        <v>0.74285714285714288</v>
      </c>
      <c r="W63" s="141">
        <f>IFERROR(INDEX($E$10:$J$257,$N66,COLUMNS($O$7:S63)),"")</f>
        <v>0.77035076108537393</v>
      </c>
      <c r="X63" s="142">
        <f>IFERROR(INDEX($E$10:$J$257,$N66,COLUMNS($O$7:T63)),"")</f>
        <v>0.70884261355062628</v>
      </c>
    </row>
    <row r="64" spans="2:24">
      <c r="D64" s="153" t="s">
        <v>93</v>
      </c>
      <c r="E64" s="153">
        <v>0.66590597900502058</v>
      </c>
      <c r="F64" s="153">
        <v>0.69358178053830233</v>
      </c>
      <c r="G64" s="153">
        <v>0.71834121903701642</v>
      </c>
      <c r="H64" s="153">
        <v>0.73169413671980543</v>
      </c>
      <c r="I64" s="153">
        <v>0.73692387364060075</v>
      </c>
      <c r="J64" s="153">
        <v>0.70846587993842991</v>
      </c>
      <c r="K64" s="153" t="s">
        <v>346</v>
      </c>
      <c r="L64" s="153">
        <f>ROWS($K$10:K64)</f>
        <v>55</v>
      </c>
      <c r="M64" s="153">
        <f t="shared" si="0"/>
        <v>55</v>
      </c>
      <c r="N64" s="153">
        <f>IFERROR(SMALL($M$10:$M$257,ROWS(K$10:K64)),"")</f>
        <v>55</v>
      </c>
      <c r="P64" s="769"/>
      <c r="Q64" s="772"/>
      <c r="R64" s="276" t="s">
        <v>90</v>
      </c>
      <c r="S64" s="141">
        <f>IFERROR(INDEX($E$10:$J$257,$N67,COLUMNS($O$7:O64)),"")</f>
        <v>0.67381215469613265</v>
      </c>
      <c r="T64" s="141">
        <f>IFERROR(INDEX($E$10:$J$257,$N67,COLUMNS($O$7:P64)),"")</f>
        <v>0.71666666666666667</v>
      </c>
      <c r="U64" s="141">
        <f>IFERROR(INDEX($E$10:$J$257,$N67,COLUMNS($O$7:Q64)),"")</f>
        <v>0.7390606182256122</v>
      </c>
      <c r="V64" s="141">
        <f>IFERROR(INDEX($E$10:$J$257,$N67,COLUMNS($O$7:R64)),"")</f>
        <v>0.74197183098591546</v>
      </c>
      <c r="W64" s="141">
        <f>IFERROR(INDEX($E$10:$J$257,$N67,COLUMNS($O$7:S64)),"")</f>
        <v>0.77799352750809059</v>
      </c>
      <c r="X64" s="142">
        <f>IFERROR(INDEX($E$10:$J$257,$N67,COLUMNS($O$7:T64)),"")</f>
        <v>0.71799912625600704</v>
      </c>
    </row>
    <row r="65" spans="2:24">
      <c r="D65" s="153" t="s">
        <v>94</v>
      </c>
      <c r="E65" s="153">
        <v>0.65164031154118485</v>
      </c>
      <c r="F65" s="153">
        <v>0.66509433962264153</v>
      </c>
      <c r="G65" s="153">
        <v>0.69076071116292626</v>
      </c>
      <c r="H65" s="153">
        <v>0.72618334331935286</v>
      </c>
      <c r="I65" s="153">
        <v>0.71026722925457098</v>
      </c>
      <c r="J65" s="153">
        <v>0.68721261221808627</v>
      </c>
      <c r="K65" s="153" t="s">
        <v>346</v>
      </c>
      <c r="L65" s="153">
        <f>ROWS($K$10:K65)</f>
        <v>56</v>
      </c>
      <c r="M65" s="153">
        <f t="shared" si="0"/>
        <v>56</v>
      </c>
      <c r="N65" s="153">
        <f>IFERROR(SMALL($M$10:$M$257,ROWS(K$10:K65)),"")</f>
        <v>56</v>
      </c>
      <c r="P65" s="769"/>
      <c r="Q65" s="772"/>
      <c r="R65" s="276" t="s">
        <v>91</v>
      </c>
      <c r="S65" s="141">
        <f>IFERROR(INDEX($E$10:$J$257,$N68,COLUMNS($O$7:O65)),"")</f>
        <v>0.68863833477883785</v>
      </c>
      <c r="T65" s="141">
        <f>IFERROR(INDEX($E$10:$J$257,$N68,COLUMNS($O$7:P65)),"")</f>
        <v>0.70634920634920639</v>
      </c>
      <c r="U65" s="141">
        <f>IFERROR(INDEX($E$10:$J$257,$N68,COLUMNS($O$7:Q65)),"")</f>
        <v>0.75386444708680145</v>
      </c>
      <c r="V65" s="141">
        <f>IFERROR(INDEX($E$10:$J$257,$N68,COLUMNS($O$7:R65)),"")</f>
        <v>0.7531380753138075</v>
      </c>
      <c r="W65" s="141">
        <f>IFERROR(INDEX($E$10:$J$257,$N68,COLUMNS($O$7:S65)),"")</f>
        <v>0.7658884565499352</v>
      </c>
      <c r="X65" s="142">
        <f>IFERROR(INDEX($E$10:$J$257,$N68,COLUMNS($O$7:T65)),"")</f>
        <v>0.72290098025287686</v>
      </c>
    </row>
    <row r="66" spans="2:24">
      <c r="C66" s="153" t="s">
        <v>310</v>
      </c>
      <c r="D66" s="153" t="s">
        <v>89</v>
      </c>
      <c r="E66" s="153">
        <v>0.67744202389318342</v>
      </c>
      <c r="F66" s="153">
        <v>0.68569636135508161</v>
      </c>
      <c r="G66" s="153">
        <v>0.72582670573461694</v>
      </c>
      <c r="H66" s="153">
        <v>0.74285714285714288</v>
      </c>
      <c r="I66" s="153">
        <v>0.77035076108537393</v>
      </c>
      <c r="J66" s="153">
        <v>0.70884261355062628</v>
      </c>
      <c r="K66" s="153" t="s">
        <v>346</v>
      </c>
      <c r="L66" s="153">
        <f>ROWS($K$10:K66)</f>
        <v>57</v>
      </c>
      <c r="M66" s="153">
        <f t="shared" si="0"/>
        <v>57</v>
      </c>
      <c r="N66" s="153">
        <f>IFERROR(SMALL($M$10:$M$257,ROWS(K$10:K66)),"")</f>
        <v>57</v>
      </c>
      <c r="P66" s="769"/>
      <c r="Q66" s="772"/>
      <c r="R66" s="276" t="s">
        <v>92</v>
      </c>
      <c r="S66" s="141">
        <f>IFERROR(INDEX($E$10:$J$257,$N69,COLUMNS($O$7:O66)),"")</f>
        <v>0.68815368196371396</v>
      </c>
      <c r="T66" s="141">
        <f>IFERROR(INDEX($E$10:$J$257,$N69,COLUMNS($O$7:P66)),"")</f>
        <v>0.69868342309994014</v>
      </c>
      <c r="U66" s="141">
        <f>IFERROR(INDEX($E$10:$J$257,$N69,COLUMNS($O$7:Q66)),"")</f>
        <v>0.72612244897959188</v>
      </c>
      <c r="V66" s="141">
        <f>IFERROR(INDEX($E$10:$J$257,$N69,COLUMNS($O$7:R66)),"")</f>
        <v>0.75641725832878204</v>
      </c>
      <c r="W66" s="141">
        <f>IFERROR(INDEX($E$10:$J$257,$N69,COLUMNS($O$7:S66)),"")</f>
        <v>0.78914141414141414</v>
      </c>
      <c r="X66" s="142">
        <f>IFERROR(INDEX($E$10:$J$257,$N69,COLUMNS($O$7:T66)),"")</f>
        <v>0.71868304527924587</v>
      </c>
    </row>
    <row r="67" spans="2:24">
      <c r="D67" s="153" t="s">
        <v>90</v>
      </c>
      <c r="E67" s="153">
        <v>0.67381215469613265</v>
      </c>
      <c r="F67" s="153">
        <v>0.71666666666666667</v>
      </c>
      <c r="G67" s="153">
        <v>0.7390606182256122</v>
      </c>
      <c r="H67" s="153">
        <v>0.74197183098591546</v>
      </c>
      <c r="I67" s="153">
        <v>0.77799352750809059</v>
      </c>
      <c r="J67" s="153">
        <v>0.71799912625600704</v>
      </c>
      <c r="K67" s="153" t="s">
        <v>346</v>
      </c>
      <c r="L67" s="153">
        <f>ROWS($K$10:K67)</f>
        <v>58</v>
      </c>
      <c r="M67" s="153">
        <f t="shared" si="0"/>
        <v>58</v>
      </c>
      <c r="N67" s="153">
        <f>IFERROR(SMALL($M$10:$M$257,ROWS(K$10:K67)),"")</f>
        <v>58</v>
      </c>
      <c r="P67" s="769"/>
      <c r="Q67" s="772"/>
      <c r="R67" s="276" t="s">
        <v>93</v>
      </c>
      <c r="S67" s="141">
        <f>IFERROR(INDEX($E$10:$J$257,$N70,COLUMNS($O$7:O67)),"")</f>
        <v>0.68284048313202828</v>
      </c>
      <c r="T67" s="141">
        <f>IFERROR(INDEX($E$10:$J$257,$N70,COLUMNS($O$7:P67)),"")</f>
        <v>0.70979443772672313</v>
      </c>
      <c r="U67" s="141">
        <f>IFERROR(INDEX($E$10:$J$257,$N70,COLUMNS($O$7:Q67)),"")</f>
        <v>0.74077014688368403</v>
      </c>
      <c r="V67" s="141">
        <f>IFERROR(INDEX($E$10:$J$257,$N70,COLUMNS($O$7:R67)),"")</f>
        <v>0.74466950959488276</v>
      </c>
      <c r="W67" s="141">
        <f>IFERROR(INDEX($E$10:$J$257,$N70,COLUMNS($O$7:S67)),"")</f>
        <v>0.77296360485268634</v>
      </c>
      <c r="X67" s="142">
        <f>IFERROR(INDEX($E$10:$J$257,$N70,COLUMNS($O$7:T67)),"")</f>
        <v>0.71924312246892896</v>
      </c>
    </row>
    <row r="68" spans="2:24" ht="15" thickBot="1">
      <c r="D68" s="153" t="s">
        <v>91</v>
      </c>
      <c r="E68" s="153">
        <v>0.68863833477883785</v>
      </c>
      <c r="F68" s="153">
        <v>0.70634920634920639</v>
      </c>
      <c r="G68" s="153">
        <v>0.75386444708680145</v>
      </c>
      <c r="H68" s="153">
        <v>0.7531380753138075</v>
      </c>
      <c r="I68" s="153">
        <v>0.7658884565499352</v>
      </c>
      <c r="J68" s="153">
        <v>0.72290098025287686</v>
      </c>
      <c r="K68" s="153" t="s">
        <v>346</v>
      </c>
      <c r="L68" s="153">
        <f>ROWS($K$10:K68)</f>
        <v>59</v>
      </c>
      <c r="M68" s="153">
        <f t="shared" si="0"/>
        <v>59</v>
      </c>
      <c r="N68" s="153">
        <f>IFERROR(SMALL($M$10:$M$257,ROWS(K$10:K68)),"")</f>
        <v>59</v>
      </c>
      <c r="P68" s="773"/>
      <c r="Q68" s="774"/>
      <c r="R68" s="291" t="s">
        <v>94</v>
      </c>
      <c r="S68" s="150">
        <f>IFERROR(INDEX($E$10:$J$257,$N71,COLUMNS($O$7:O68)),"")</f>
        <v>0.67783762218232591</v>
      </c>
      <c r="T68" s="150">
        <f>IFERROR(INDEX($E$10:$J$257,$N71,COLUMNS($O$7:P68)),"")</f>
        <v>0.70258751902587524</v>
      </c>
      <c r="U68" s="150">
        <f>IFERROR(INDEX($E$10:$J$257,$N71,COLUMNS($O$7:Q68)),"")</f>
        <v>0.71362408336549599</v>
      </c>
      <c r="V68" s="150">
        <f>IFERROR(INDEX($E$10:$J$257,$N71,COLUMNS($O$7:R68)),"")</f>
        <v>0.75222629649030903</v>
      </c>
      <c r="W68" s="150">
        <f>IFERROR(INDEX($E$10:$J$257,$N71,COLUMNS($O$7:S68)),"")</f>
        <v>0.78201310303752236</v>
      </c>
      <c r="X68" s="151">
        <f>IFERROR(INDEX($E$10:$J$257,$N71,COLUMNS($O$7:T68)),"")</f>
        <v>0.71214505644885395</v>
      </c>
    </row>
    <row r="69" spans="2:24">
      <c r="D69" s="153" t="s">
        <v>92</v>
      </c>
      <c r="E69" s="153">
        <v>0.68815368196371396</v>
      </c>
      <c r="F69" s="153">
        <v>0.69868342309994014</v>
      </c>
      <c r="G69" s="153">
        <v>0.72612244897959188</v>
      </c>
      <c r="H69" s="153">
        <v>0.75641725832878204</v>
      </c>
      <c r="I69" s="153">
        <v>0.78914141414141414</v>
      </c>
      <c r="J69" s="153">
        <v>0.71868304527924587</v>
      </c>
      <c r="K69" s="153" t="s">
        <v>346</v>
      </c>
      <c r="L69" s="153">
        <f>ROWS($K$10:K69)</f>
        <v>60</v>
      </c>
      <c r="M69" s="153">
        <f t="shared" si="0"/>
        <v>60</v>
      </c>
      <c r="N69" s="153">
        <f>IFERROR(SMALL($M$10:$M$257,ROWS(K$10:K69)),"")</f>
        <v>60</v>
      </c>
      <c r="S69" s="114"/>
      <c r="T69" s="114"/>
      <c r="U69" s="114"/>
      <c r="V69" s="114"/>
      <c r="W69" s="114"/>
      <c r="X69" s="114"/>
    </row>
    <row r="70" spans="2:24">
      <c r="D70" s="153" t="s">
        <v>93</v>
      </c>
      <c r="E70" s="153">
        <v>0.68284048313202828</v>
      </c>
      <c r="F70" s="153">
        <v>0.70979443772672313</v>
      </c>
      <c r="G70" s="153">
        <v>0.74077014688368403</v>
      </c>
      <c r="H70" s="153">
        <v>0.74466950959488276</v>
      </c>
      <c r="I70" s="153">
        <v>0.77296360485268634</v>
      </c>
      <c r="J70" s="153">
        <v>0.71924312246892896</v>
      </c>
      <c r="K70" s="153" t="s">
        <v>346</v>
      </c>
      <c r="L70" s="153">
        <f>ROWS($K$10:K70)</f>
        <v>61</v>
      </c>
      <c r="M70" s="153">
        <f t="shared" si="0"/>
        <v>61</v>
      </c>
      <c r="N70" s="153">
        <f>IFERROR(SMALL($M$10:$M$257,ROWS(K$10:K70)),"")</f>
        <v>61</v>
      </c>
      <c r="P70" s="1"/>
      <c r="Q70" s="1"/>
      <c r="R70" s="1"/>
      <c r="S70" s="1"/>
      <c r="T70" s="1"/>
      <c r="U70" s="1"/>
      <c r="V70" s="1"/>
      <c r="W70" s="1"/>
      <c r="X70" s="1"/>
    </row>
    <row r="71" spans="2:24">
      <c r="D71" s="153" t="s">
        <v>94</v>
      </c>
      <c r="E71" s="153">
        <v>0.67783762218232591</v>
      </c>
      <c r="F71" s="153">
        <v>0.70258751902587524</v>
      </c>
      <c r="G71" s="153">
        <v>0.71362408336549599</v>
      </c>
      <c r="H71" s="153">
        <v>0.75222629649030903</v>
      </c>
      <c r="I71" s="153">
        <v>0.78201310303752236</v>
      </c>
      <c r="J71" s="153">
        <v>0.71214505644885395</v>
      </c>
      <c r="K71" s="153" t="s">
        <v>346</v>
      </c>
      <c r="L71" s="153">
        <f>ROWS($K$10:K71)</f>
        <v>62</v>
      </c>
      <c r="M71" s="153">
        <f t="shared" si="0"/>
        <v>62</v>
      </c>
      <c r="N71" s="153">
        <f>IFERROR(SMALL($M$10:$M$257,ROWS(K$10:K71)),"")</f>
        <v>62</v>
      </c>
      <c r="P71" s="233" t="s">
        <v>82</v>
      </c>
      <c r="Q71" s="1"/>
      <c r="R71" s="1"/>
      <c r="S71" s="1"/>
      <c r="T71" s="1"/>
      <c r="U71" s="1"/>
      <c r="V71" s="1"/>
      <c r="W71" s="1"/>
      <c r="X71" s="1"/>
    </row>
    <row r="72" spans="2:24">
      <c r="B72" s="153" t="s">
        <v>298</v>
      </c>
      <c r="C72" s="153" t="s">
        <v>239</v>
      </c>
      <c r="D72" s="153" t="s">
        <v>89</v>
      </c>
      <c r="E72" s="153">
        <v>0.72436974789915964</v>
      </c>
      <c r="F72" s="153">
        <v>0.78153153153153154</v>
      </c>
      <c r="G72" s="153">
        <v>0.79869659666908033</v>
      </c>
      <c r="H72" s="153">
        <v>0.82422451994091583</v>
      </c>
      <c r="I72" s="153">
        <v>0.78534418948926721</v>
      </c>
      <c r="J72" s="153">
        <v>0.78883816816374619</v>
      </c>
      <c r="K72" s="153" t="s">
        <v>348</v>
      </c>
      <c r="L72" s="153">
        <f>ROWS($K$10:K72)</f>
        <v>63</v>
      </c>
      <c r="M72" s="153" t="str">
        <f t="shared" si="0"/>
        <v/>
      </c>
      <c r="N72" s="153" t="str">
        <f>IFERROR(SMALL($M$10:$M$257,ROWS(K$10:K72)),"")</f>
        <v/>
      </c>
      <c r="P72" s="194" t="s">
        <v>83</v>
      </c>
      <c r="Q72" s="1"/>
      <c r="R72" s="1"/>
      <c r="S72" s="1"/>
      <c r="T72" s="1"/>
      <c r="U72" s="1"/>
      <c r="V72" s="1"/>
      <c r="W72" s="1"/>
      <c r="X72" s="1"/>
    </row>
    <row r="73" spans="2:24">
      <c r="D73" s="153" t="s">
        <v>90</v>
      </c>
      <c r="E73" s="153">
        <v>0.78391167192429023</v>
      </c>
      <c r="F73" s="153">
        <v>0.7967479674796748</v>
      </c>
      <c r="G73" s="153">
        <v>0.81578947368421051</v>
      </c>
      <c r="H73" s="153">
        <v>0.82099596231493943</v>
      </c>
      <c r="I73" s="153">
        <v>0.80520393811533053</v>
      </c>
      <c r="J73" s="153">
        <v>0.80780905077262688</v>
      </c>
      <c r="K73" s="153" t="s">
        <v>348</v>
      </c>
      <c r="L73" s="153">
        <f>ROWS($K$10:K73)</f>
        <v>64</v>
      </c>
      <c r="M73" s="153" t="str">
        <f t="shared" si="0"/>
        <v/>
      </c>
      <c r="N73" s="153" t="str">
        <f>IFERROR(SMALL($M$10:$M$257,ROWS(K$10:K73)),"")</f>
        <v/>
      </c>
      <c r="P73" s="194" t="s">
        <v>84</v>
      </c>
      <c r="S73" s="114"/>
      <c r="T73" s="114"/>
      <c r="U73" s="114"/>
      <c r="V73" s="114"/>
      <c r="W73" s="114"/>
      <c r="X73" s="114"/>
    </row>
    <row r="74" spans="2:24">
      <c r="D74" s="153" t="s">
        <v>91</v>
      </c>
      <c r="E74" s="153">
        <v>0.77649769585253459</v>
      </c>
      <c r="F74" s="153">
        <v>0.7780187997107737</v>
      </c>
      <c r="G74" s="153">
        <v>0.80856760374832659</v>
      </c>
      <c r="H74" s="153">
        <v>0.82129032258064516</v>
      </c>
      <c r="I74" s="153">
        <v>0.80247813411078717</v>
      </c>
      <c r="J74" s="153">
        <v>0.80208762532619149</v>
      </c>
      <c r="K74" s="153" t="s">
        <v>348</v>
      </c>
      <c r="L74" s="153">
        <f>ROWS($K$10:K74)</f>
        <v>65</v>
      </c>
      <c r="M74" s="153" t="str">
        <f t="shared" si="0"/>
        <v/>
      </c>
      <c r="N74" s="153" t="str">
        <f>IFERROR(SMALL($M$10:$M$257,ROWS(K$10:K74)),"")</f>
        <v/>
      </c>
      <c r="P74" s="194" t="s">
        <v>85</v>
      </c>
      <c r="S74" s="114"/>
      <c r="T74" s="114"/>
      <c r="U74" s="114"/>
      <c r="V74" s="114"/>
      <c r="W74" s="114"/>
      <c r="X74" s="114"/>
    </row>
    <row r="75" spans="2:24">
      <c r="D75" s="153" t="s">
        <v>92</v>
      </c>
      <c r="E75" s="153">
        <v>0.75826771653543312</v>
      </c>
      <c r="F75" s="153">
        <v>0.79682997118155618</v>
      </c>
      <c r="G75" s="153">
        <v>0.80516898608349896</v>
      </c>
      <c r="H75" s="153">
        <v>0.79563492063492058</v>
      </c>
      <c r="I75" s="153">
        <v>0.79428571428571426</v>
      </c>
      <c r="J75" s="153">
        <v>0.79295154185022021</v>
      </c>
      <c r="K75" s="153" t="s">
        <v>348</v>
      </c>
      <c r="L75" s="153">
        <f>ROWS($K$10:K75)</f>
        <v>66</v>
      </c>
      <c r="M75" s="153" t="str">
        <f t="shared" ref="M75:M138" si="1">IF($S$4=K75,L75,"")</f>
        <v/>
      </c>
      <c r="N75" s="153" t="str">
        <f>IFERROR(SMALL($M$10:$M$257,ROWS(K$10:K75)),"")</f>
        <v/>
      </c>
      <c r="S75" s="114"/>
      <c r="T75" s="114"/>
      <c r="U75" s="114"/>
      <c r="V75" s="114"/>
      <c r="W75" s="114"/>
      <c r="X75" s="114"/>
    </row>
    <row r="76" spans="2:24">
      <c r="D76" s="153" t="s">
        <v>93</v>
      </c>
      <c r="E76" s="153">
        <v>0.784965034965035</v>
      </c>
      <c r="F76" s="153">
        <v>0.80434782608695654</v>
      </c>
      <c r="G76" s="153">
        <v>0.8007352941176471</v>
      </c>
      <c r="H76" s="153">
        <v>0.80715287517531553</v>
      </c>
      <c r="I76" s="153">
        <v>0.80780346820809246</v>
      </c>
      <c r="J76" s="153">
        <v>0.8051646597997969</v>
      </c>
      <c r="K76" s="153" t="s">
        <v>348</v>
      </c>
      <c r="L76" s="153">
        <f>ROWS($K$10:K76)</f>
        <v>67</v>
      </c>
      <c r="M76" s="153" t="str">
        <f t="shared" si="1"/>
        <v/>
      </c>
      <c r="N76" s="153" t="str">
        <f>IFERROR(SMALL($M$10:$M$257,ROWS(K$10:K76)),"")</f>
        <v/>
      </c>
      <c r="S76" s="114"/>
      <c r="T76" s="114"/>
      <c r="U76" s="114"/>
      <c r="V76" s="114"/>
      <c r="W76" s="114"/>
      <c r="X76" s="114"/>
    </row>
    <row r="77" spans="2:24" hidden="1">
      <c r="D77" s="153" t="s">
        <v>94</v>
      </c>
      <c r="E77" s="153">
        <v>0.77539223781998345</v>
      </c>
      <c r="F77" s="153">
        <v>0.77973258268824774</v>
      </c>
      <c r="G77" s="153">
        <v>0.82282282282282282</v>
      </c>
      <c r="H77" s="153">
        <v>0.80441176470588238</v>
      </c>
      <c r="I77" s="153">
        <v>0.80680061823802163</v>
      </c>
      <c r="J77" s="153">
        <v>0.79888514009094913</v>
      </c>
      <c r="K77" s="153" t="s">
        <v>348</v>
      </c>
      <c r="L77" s="153">
        <f>ROWS($K$10:K77)</f>
        <v>68</v>
      </c>
      <c r="M77" s="153" t="str">
        <f t="shared" si="1"/>
        <v/>
      </c>
      <c r="N77" s="153" t="str">
        <f>IFERROR(SMALL($M$10:$M$257,ROWS(K$10:K77)),"")</f>
        <v/>
      </c>
      <c r="S77" s="114"/>
      <c r="T77" s="114"/>
      <c r="U77" s="114"/>
      <c r="V77" s="114"/>
      <c r="W77" s="114"/>
      <c r="X77" s="114"/>
    </row>
    <row r="78" spans="2:24" hidden="1">
      <c r="C78" s="153" t="s">
        <v>240</v>
      </c>
      <c r="D78" s="153" t="s">
        <v>89</v>
      </c>
      <c r="E78" s="153">
        <v>0.74540441176470584</v>
      </c>
      <c r="F78" s="153">
        <v>0.75107665805340229</v>
      </c>
      <c r="G78" s="153">
        <v>0.75929368029739774</v>
      </c>
      <c r="H78" s="153">
        <v>0.76458112407211032</v>
      </c>
      <c r="I78" s="153">
        <v>0.76441717791411046</v>
      </c>
      <c r="J78" s="153">
        <v>0.75703674745895233</v>
      </c>
      <c r="K78" s="153" t="s">
        <v>348</v>
      </c>
      <c r="L78" s="153">
        <f>ROWS($K$10:K78)</f>
        <v>69</v>
      </c>
      <c r="M78" s="153" t="str">
        <f t="shared" si="1"/>
        <v/>
      </c>
      <c r="N78" s="153" t="str">
        <f>IFERROR(SMALL($M$10:$M$257,ROWS(K$10:K78)),"")</f>
        <v/>
      </c>
      <c r="S78" s="114"/>
      <c r="T78" s="114"/>
      <c r="U78" s="114"/>
      <c r="V78" s="114"/>
      <c r="W78" s="114"/>
      <c r="X78" s="114"/>
    </row>
    <row r="79" spans="2:24" hidden="1">
      <c r="D79" s="153" t="s">
        <v>90</v>
      </c>
      <c r="E79" s="153">
        <v>0.68767908309455583</v>
      </c>
      <c r="F79" s="153">
        <v>0.76419965576592086</v>
      </c>
      <c r="G79" s="153">
        <v>0.74492753623188401</v>
      </c>
      <c r="H79" s="153">
        <v>0.78338945005611671</v>
      </c>
      <c r="I79" s="153">
        <v>0.75876010781671155</v>
      </c>
      <c r="J79" s="153">
        <v>0.74602851323828923</v>
      </c>
      <c r="K79" s="153" t="s">
        <v>348</v>
      </c>
      <c r="L79" s="153">
        <f>ROWS($K$10:K79)</f>
        <v>70</v>
      </c>
      <c r="M79" s="153" t="str">
        <f t="shared" si="1"/>
        <v/>
      </c>
      <c r="N79" s="153" t="str">
        <f>IFERROR(SMALL($M$10:$M$257,ROWS(K$10:K79)),"")</f>
        <v/>
      </c>
      <c r="S79" s="114"/>
      <c r="T79" s="114"/>
      <c r="U79" s="114"/>
      <c r="V79" s="114"/>
      <c r="W79" s="114"/>
      <c r="X79" s="114"/>
    </row>
    <row r="80" spans="2:24" hidden="1">
      <c r="D80" s="153" t="s">
        <v>91</v>
      </c>
      <c r="E80" s="153">
        <v>0.71931493815413894</v>
      </c>
      <c r="F80" s="153">
        <v>0.74638989169675085</v>
      </c>
      <c r="G80" s="153">
        <v>0.78092540132200183</v>
      </c>
      <c r="H80" s="153">
        <v>0.78617710583153344</v>
      </c>
      <c r="I80" s="153">
        <v>0.81384790011350738</v>
      </c>
      <c r="J80" s="153">
        <v>0.7682106096595408</v>
      </c>
      <c r="K80" s="153" t="s">
        <v>348</v>
      </c>
      <c r="L80" s="153">
        <f>ROWS($K$10:K80)</f>
        <v>71</v>
      </c>
      <c r="M80" s="153" t="str">
        <f t="shared" si="1"/>
        <v/>
      </c>
      <c r="N80" s="153" t="str">
        <f>IFERROR(SMALL($M$10:$M$257,ROWS(K$10:K80)),"")</f>
        <v/>
      </c>
      <c r="S80" s="114"/>
      <c r="T80" s="114"/>
      <c r="U80" s="114"/>
      <c r="V80" s="114"/>
      <c r="W80" s="114"/>
      <c r="X80" s="114"/>
    </row>
    <row r="81" spans="2:24" hidden="1">
      <c r="D81" s="153" t="s">
        <v>92</v>
      </c>
      <c r="E81" s="153">
        <v>0.71562207670720301</v>
      </c>
      <c r="F81" s="153">
        <v>0.76687116564417179</v>
      </c>
      <c r="G81" s="153">
        <v>0.77458659704090516</v>
      </c>
      <c r="H81" s="153">
        <v>0.80932203389830504</v>
      </c>
      <c r="I81" s="153">
        <v>0.82784272051009566</v>
      </c>
      <c r="J81" s="153">
        <v>0.77704236006051441</v>
      </c>
      <c r="K81" s="153" t="s">
        <v>348</v>
      </c>
      <c r="L81" s="153">
        <f>ROWS($K$10:K81)</f>
        <v>72</v>
      </c>
      <c r="M81" s="153" t="str">
        <f t="shared" si="1"/>
        <v/>
      </c>
      <c r="N81" s="153" t="str">
        <f>IFERROR(SMALL($M$10:$M$257,ROWS(K$10:K81)),"")</f>
        <v/>
      </c>
      <c r="S81" s="114"/>
      <c r="T81" s="114"/>
      <c r="U81" s="114"/>
      <c r="V81" s="114"/>
      <c r="W81" s="114"/>
      <c r="X81" s="114"/>
    </row>
    <row r="82" spans="2:24" hidden="1">
      <c r="D82" s="153" t="s">
        <v>93</v>
      </c>
      <c r="E82" s="153">
        <v>0.77815126050420169</v>
      </c>
      <c r="F82" s="153">
        <v>0.76460481099656352</v>
      </c>
      <c r="G82" s="153">
        <v>0.81039197812215136</v>
      </c>
      <c r="H82" s="153">
        <v>0.81784386617100369</v>
      </c>
      <c r="I82" s="153">
        <v>0.84812442817932299</v>
      </c>
      <c r="J82" s="153">
        <v>0.80322924059616752</v>
      </c>
      <c r="K82" s="153" t="s">
        <v>348</v>
      </c>
      <c r="L82" s="153">
        <f>ROWS($K$10:K82)</f>
        <v>73</v>
      </c>
      <c r="M82" s="153" t="str">
        <f t="shared" si="1"/>
        <v/>
      </c>
      <c r="N82" s="153" t="str">
        <f>IFERROR(SMALL($M$10:$M$257,ROWS(K$10:K82)),"")</f>
        <v/>
      </c>
      <c r="S82" s="114"/>
      <c r="T82" s="114"/>
      <c r="U82" s="114"/>
      <c r="V82" s="114"/>
      <c r="W82" s="114"/>
      <c r="X82" s="114"/>
    </row>
    <row r="83" spans="2:24" hidden="1">
      <c r="D83" s="153" t="s">
        <v>94</v>
      </c>
      <c r="E83" s="153">
        <v>0.75150992234685077</v>
      </c>
      <c r="F83" s="153">
        <v>0.75912408759124084</v>
      </c>
      <c r="G83" s="153">
        <v>0.75829383886255919</v>
      </c>
      <c r="H83" s="153">
        <v>0.82472324723247237</v>
      </c>
      <c r="I83" s="153">
        <v>0.79585798816568043</v>
      </c>
      <c r="J83" s="153">
        <v>0.77716027249910358</v>
      </c>
      <c r="K83" s="153" t="s">
        <v>348</v>
      </c>
      <c r="L83" s="153">
        <f>ROWS($K$10:K83)</f>
        <v>74</v>
      </c>
      <c r="M83" s="153" t="str">
        <f t="shared" si="1"/>
        <v/>
      </c>
      <c r="N83" s="153" t="str">
        <f>IFERROR(SMALL($M$10:$M$257,ROWS(K$10:K83)),"")</f>
        <v/>
      </c>
      <c r="S83" s="114"/>
      <c r="T83" s="114"/>
      <c r="U83" s="114"/>
      <c r="V83" s="114"/>
      <c r="W83" s="114"/>
      <c r="X83" s="114"/>
    </row>
    <row r="84" spans="2:24" hidden="1">
      <c r="C84" s="153" t="s">
        <v>341</v>
      </c>
      <c r="K84" s="153" t="s">
        <v>348</v>
      </c>
      <c r="L84" s="153">
        <f>ROWS($K$10:K84)</f>
        <v>75</v>
      </c>
      <c r="M84" s="153" t="str">
        <f t="shared" si="1"/>
        <v/>
      </c>
      <c r="N84" s="153" t="str">
        <f>IFERROR(SMALL($M$10:$M$257,ROWS(K$10:K84)),"")</f>
        <v/>
      </c>
      <c r="S84" s="114"/>
      <c r="T84" s="114"/>
      <c r="U84" s="114"/>
      <c r="V84" s="114"/>
      <c r="W84" s="114"/>
      <c r="X84" s="114"/>
    </row>
    <row r="85" spans="2:24" hidden="1">
      <c r="B85" s="153" t="s">
        <v>272</v>
      </c>
      <c r="C85" s="153" t="s">
        <v>300</v>
      </c>
      <c r="D85" s="153" t="s">
        <v>89</v>
      </c>
      <c r="E85" s="153">
        <v>0.67346938775510201</v>
      </c>
      <c r="F85" s="153">
        <v>0.78301886792452835</v>
      </c>
      <c r="G85" s="153">
        <v>0.80555555555555558</v>
      </c>
      <c r="H85" s="153">
        <v>0.63492063492063489</v>
      </c>
      <c r="I85" s="153">
        <v>0.68656716417910446</v>
      </c>
      <c r="J85" s="153">
        <v>0.77241379310344827</v>
      </c>
      <c r="K85" s="153" t="s">
        <v>348</v>
      </c>
      <c r="L85" s="153">
        <f>ROWS($K$10:K85)</f>
        <v>76</v>
      </c>
      <c r="M85" s="153" t="str">
        <f t="shared" si="1"/>
        <v/>
      </c>
      <c r="N85" s="153" t="str">
        <f>IFERROR(SMALL($M$10:$M$257,ROWS(K$10:K85)),"")</f>
        <v/>
      </c>
      <c r="S85" s="114"/>
      <c r="T85" s="114"/>
      <c r="U85" s="114"/>
      <c r="V85" s="114"/>
      <c r="W85" s="114"/>
      <c r="X85" s="114"/>
    </row>
    <row r="86" spans="2:24" hidden="1">
      <c r="D86" s="153" t="s">
        <v>90</v>
      </c>
      <c r="E86" s="153">
        <v>0.66176470588235292</v>
      </c>
      <c r="F86" s="153">
        <v>0.7168141592920354</v>
      </c>
      <c r="G86" s="153">
        <v>0.734375</v>
      </c>
      <c r="H86" s="153">
        <v>0.67241379310344829</v>
      </c>
      <c r="I86" s="153">
        <v>0.66666666666666663</v>
      </c>
      <c r="J86" s="153">
        <v>0.73684210526315785</v>
      </c>
      <c r="K86" s="153" t="s">
        <v>348</v>
      </c>
      <c r="L86" s="153">
        <f>ROWS($K$10:K86)</f>
        <v>77</v>
      </c>
      <c r="M86" s="153" t="str">
        <f t="shared" si="1"/>
        <v/>
      </c>
      <c r="N86" s="153" t="str">
        <f>IFERROR(SMALL($M$10:$M$257,ROWS(K$10:K86)),"")</f>
        <v/>
      </c>
      <c r="S86" s="114"/>
      <c r="T86" s="114"/>
      <c r="U86" s="114"/>
      <c r="V86" s="114"/>
      <c r="W86" s="114"/>
      <c r="X86" s="114"/>
    </row>
    <row r="87" spans="2:24" hidden="1">
      <c r="D87" s="153" t="s">
        <v>91</v>
      </c>
      <c r="E87" s="153">
        <v>0.70129870129870131</v>
      </c>
      <c r="F87" s="153">
        <v>0.71698113207547165</v>
      </c>
      <c r="G87" s="153">
        <v>0.6966292134831461</v>
      </c>
      <c r="H87" s="153">
        <v>0.74683544303797467</v>
      </c>
      <c r="I87" s="153">
        <v>0.75</v>
      </c>
      <c r="J87" s="153">
        <v>0.77659574468085102</v>
      </c>
      <c r="K87" s="153" t="s">
        <v>348</v>
      </c>
      <c r="L87" s="153">
        <f>ROWS($K$10:K87)</f>
        <v>78</v>
      </c>
      <c r="M87" s="153" t="str">
        <f t="shared" si="1"/>
        <v/>
      </c>
      <c r="N87" s="153" t="str">
        <f>IFERROR(SMALL($M$10:$M$257,ROWS(K$10:K87)),"")</f>
        <v/>
      </c>
      <c r="S87" s="114"/>
      <c r="T87" s="114"/>
      <c r="U87" s="114"/>
      <c r="V87" s="114"/>
      <c r="W87" s="114"/>
      <c r="X87" s="114"/>
    </row>
    <row r="88" spans="2:24" hidden="1">
      <c r="D88" s="153" t="s">
        <v>92</v>
      </c>
      <c r="E88" s="153">
        <v>0.65608465608465605</v>
      </c>
      <c r="F88" s="153">
        <v>0.72881355932203384</v>
      </c>
      <c r="G88" s="153">
        <v>0.77215189873417722</v>
      </c>
      <c r="H88" s="153">
        <v>0.76666666666666672</v>
      </c>
      <c r="I88" s="153">
        <v>0.71</v>
      </c>
      <c r="J88" s="153">
        <v>0.74117647058823533</v>
      </c>
      <c r="K88" s="153" t="s">
        <v>348</v>
      </c>
      <c r="L88" s="153">
        <f>ROWS($K$10:K88)</f>
        <v>79</v>
      </c>
      <c r="M88" s="153" t="str">
        <f t="shared" si="1"/>
        <v/>
      </c>
      <c r="N88" s="153" t="str">
        <f>IFERROR(SMALL($M$10:$M$257,ROWS(K$10:K88)),"")</f>
        <v/>
      </c>
      <c r="S88" s="114"/>
      <c r="T88" s="114"/>
      <c r="U88" s="114"/>
      <c r="V88" s="114"/>
      <c r="W88" s="114"/>
      <c r="X88" s="114"/>
    </row>
    <row r="89" spans="2:24" hidden="1">
      <c r="D89" s="153" t="s">
        <v>93</v>
      </c>
      <c r="E89" s="153">
        <v>0.76635514018691586</v>
      </c>
      <c r="F89" s="153">
        <v>0.75221238938053092</v>
      </c>
      <c r="G89" s="153">
        <v>0.68131868131868134</v>
      </c>
      <c r="H89" s="153">
        <v>0.77551020408163263</v>
      </c>
      <c r="I89" s="153">
        <v>0.78333333333333333</v>
      </c>
      <c r="J89" s="153">
        <v>0.78423236514522821</v>
      </c>
      <c r="K89" s="153" t="s">
        <v>348</v>
      </c>
      <c r="L89" s="153">
        <f>ROWS($K$10:K89)</f>
        <v>80</v>
      </c>
      <c r="M89" s="153" t="str">
        <f t="shared" si="1"/>
        <v/>
      </c>
      <c r="N89" s="153" t="str">
        <f>IFERROR(SMALL($M$10:$M$257,ROWS(K$10:K89)),"")</f>
        <v/>
      </c>
      <c r="S89" s="114"/>
      <c r="T89" s="114"/>
      <c r="U89" s="114"/>
      <c r="V89" s="114"/>
      <c r="W89" s="114"/>
      <c r="X89" s="114"/>
    </row>
    <row r="90" spans="2:24" hidden="1">
      <c r="D90" s="153" t="s">
        <v>94</v>
      </c>
      <c r="E90" s="153">
        <v>0.66842105263157892</v>
      </c>
      <c r="F90" s="153">
        <v>0.72477064220183485</v>
      </c>
      <c r="G90" s="153">
        <v>0.72727272727272729</v>
      </c>
      <c r="H90" s="153">
        <v>0.83132530120481929</v>
      </c>
      <c r="I90" s="153">
        <v>0.80555555555555558</v>
      </c>
      <c r="J90" s="153">
        <v>0.76112759643916916</v>
      </c>
      <c r="K90" s="153" t="s">
        <v>348</v>
      </c>
      <c r="L90" s="153">
        <f>ROWS($K$10:K90)</f>
        <v>81</v>
      </c>
      <c r="M90" s="153" t="str">
        <f t="shared" si="1"/>
        <v/>
      </c>
      <c r="N90" s="153" t="str">
        <f>IFERROR(SMALL($M$10:$M$257,ROWS(K$10:K90)),"")</f>
        <v/>
      </c>
      <c r="S90" s="114"/>
      <c r="T90" s="114"/>
      <c r="U90" s="114"/>
      <c r="V90" s="114"/>
      <c r="W90" s="114"/>
      <c r="X90" s="114"/>
    </row>
    <row r="91" spans="2:24" hidden="1">
      <c r="C91" s="153" t="s">
        <v>277</v>
      </c>
      <c r="D91" s="153" t="s">
        <v>89</v>
      </c>
      <c r="E91" s="153">
        <v>0.74044360547428034</v>
      </c>
      <c r="F91" s="153">
        <v>0.76715789473684215</v>
      </c>
      <c r="G91" s="153">
        <v>0.78053917438921649</v>
      </c>
      <c r="H91" s="153">
        <v>0.80484522207267828</v>
      </c>
      <c r="I91" s="153">
        <v>0.77979894686452844</v>
      </c>
      <c r="J91" s="153">
        <v>0.77571833983682159</v>
      </c>
      <c r="K91" s="153" t="s">
        <v>348</v>
      </c>
      <c r="L91" s="153">
        <f>ROWS($K$10:K91)</f>
        <v>82</v>
      </c>
      <c r="M91" s="153" t="str">
        <f t="shared" si="1"/>
        <v/>
      </c>
      <c r="N91" s="153" t="str">
        <f>IFERROR(SMALL($M$10:$M$257,ROWS(K$10:K91)),"")</f>
        <v/>
      </c>
      <c r="S91" s="114"/>
      <c r="T91" s="114"/>
      <c r="U91" s="114"/>
      <c r="V91" s="114"/>
      <c r="W91" s="114"/>
      <c r="X91" s="114"/>
    </row>
    <row r="92" spans="2:24" hidden="1">
      <c r="D92" s="153" t="s">
        <v>90</v>
      </c>
      <c r="E92" s="153">
        <v>0.74630996309963105</v>
      </c>
      <c r="F92" s="153">
        <v>0.78517337584695102</v>
      </c>
      <c r="G92" s="153">
        <v>0.78743760399334439</v>
      </c>
      <c r="H92" s="153">
        <v>0.81047165729121595</v>
      </c>
      <c r="I92" s="153">
        <v>0.79256080114449212</v>
      </c>
      <c r="J92" s="153">
        <v>0.78513396715643902</v>
      </c>
      <c r="K92" s="153" t="s">
        <v>348</v>
      </c>
      <c r="L92" s="153">
        <f>ROWS($K$10:K92)</f>
        <v>83</v>
      </c>
      <c r="M92" s="153" t="str">
        <f t="shared" si="1"/>
        <v/>
      </c>
      <c r="N92" s="153" t="str">
        <f>IFERROR(SMALL($M$10:$M$257,ROWS(K$10:K92)),"")</f>
        <v/>
      </c>
      <c r="S92" s="114"/>
      <c r="T92" s="114"/>
      <c r="U92" s="114"/>
      <c r="V92" s="114"/>
      <c r="W92" s="114"/>
      <c r="X92" s="114"/>
    </row>
    <row r="93" spans="2:24" hidden="1">
      <c r="D93" s="153" t="s">
        <v>91</v>
      </c>
      <c r="E93" s="153">
        <v>0.75549450549450547</v>
      </c>
      <c r="F93" s="153">
        <v>0.76567101388304581</v>
      </c>
      <c r="G93" s="153">
        <v>0.80147058823529416</v>
      </c>
      <c r="H93" s="153">
        <v>0.81050420168067228</v>
      </c>
      <c r="I93" s="153">
        <v>0.81112669471715759</v>
      </c>
      <c r="J93" s="153">
        <v>0.78952364515015538</v>
      </c>
      <c r="K93" s="153" t="s">
        <v>348</v>
      </c>
      <c r="L93" s="153">
        <f>ROWS($K$10:K93)</f>
        <v>84</v>
      </c>
      <c r="M93" s="153" t="str">
        <f t="shared" si="1"/>
        <v/>
      </c>
      <c r="N93" s="153" t="str">
        <f>IFERROR(SMALL($M$10:$M$257,ROWS(K$10:K93)),"")</f>
        <v/>
      </c>
      <c r="S93" s="114"/>
      <c r="T93" s="114"/>
      <c r="U93" s="114"/>
      <c r="V93" s="114"/>
      <c r="W93" s="114"/>
      <c r="X93" s="114"/>
    </row>
    <row r="94" spans="2:24" hidden="1">
      <c r="D94" s="153" t="s">
        <v>92</v>
      </c>
      <c r="E94" s="153">
        <v>0.74581005586592175</v>
      </c>
      <c r="F94" s="153">
        <v>0.7857142857142857</v>
      </c>
      <c r="G94" s="153">
        <v>0.79254079254079257</v>
      </c>
      <c r="H94" s="153">
        <v>0.80159062369192136</v>
      </c>
      <c r="I94" s="153">
        <v>0.81241625725770428</v>
      </c>
      <c r="J94" s="153">
        <v>0.78876328665429396</v>
      </c>
      <c r="K94" s="153" t="s">
        <v>348</v>
      </c>
      <c r="L94" s="153">
        <f>ROWS($K$10:K94)</f>
        <v>85</v>
      </c>
      <c r="M94" s="153" t="str">
        <f t="shared" si="1"/>
        <v/>
      </c>
      <c r="N94" s="153" t="str">
        <f>IFERROR(SMALL($M$10:$M$257,ROWS(K$10:K94)),"")</f>
        <v/>
      </c>
      <c r="S94" s="114"/>
      <c r="T94" s="114"/>
      <c r="U94" s="114"/>
      <c r="V94" s="114"/>
      <c r="W94" s="114"/>
      <c r="X94" s="114"/>
    </row>
    <row r="95" spans="2:24" hidden="1">
      <c r="D95" s="153" t="s">
        <v>93</v>
      </c>
      <c r="E95" s="153">
        <v>0.78314393939393945</v>
      </c>
      <c r="F95" s="153">
        <v>0.78763222131814481</v>
      </c>
      <c r="G95" s="153">
        <v>0.80980810234541578</v>
      </c>
      <c r="H95" s="153">
        <v>0.81244743481917581</v>
      </c>
      <c r="I95" s="153">
        <v>0.82755669661959774</v>
      </c>
      <c r="J95" s="153">
        <v>0.80517594806969595</v>
      </c>
      <c r="K95" s="153" t="s">
        <v>348</v>
      </c>
      <c r="L95" s="153">
        <f>ROWS($K$10:K95)</f>
        <v>86</v>
      </c>
      <c r="M95" s="153" t="str">
        <f t="shared" si="1"/>
        <v/>
      </c>
      <c r="N95" s="153" t="str">
        <f>IFERROR(SMALL($M$10:$M$257,ROWS(K$10:K95)),"")</f>
        <v/>
      </c>
      <c r="S95" s="114"/>
      <c r="T95" s="114"/>
      <c r="U95" s="114"/>
      <c r="V95" s="114"/>
      <c r="W95" s="114"/>
      <c r="X95" s="114"/>
    </row>
    <row r="96" spans="2:24" hidden="1">
      <c r="D96" s="153" t="s">
        <v>94</v>
      </c>
      <c r="E96" s="153">
        <v>0.76915931258708781</v>
      </c>
      <c r="F96" s="153">
        <v>0.77097415506958256</v>
      </c>
      <c r="G96" s="153">
        <v>0.79506390480387834</v>
      </c>
      <c r="H96" s="153">
        <v>0.81091534164159862</v>
      </c>
      <c r="I96" s="153">
        <v>0.80528511821974968</v>
      </c>
      <c r="J96" s="153">
        <v>0.78982434887946695</v>
      </c>
      <c r="K96" s="153" t="s">
        <v>348</v>
      </c>
      <c r="L96" s="153">
        <f>ROWS($K$10:K96)</f>
        <v>87</v>
      </c>
      <c r="M96" s="153" t="str">
        <f t="shared" si="1"/>
        <v/>
      </c>
      <c r="N96" s="153" t="str">
        <f>IFERROR(SMALL($M$10:$M$257,ROWS(K$10:K96)),"")</f>
        <v/>
      </c>
      <c r="S96" s="114"/>
      <c r="T96" s="114"/>
      <c r="U96" s="114"/>
      <c r="V96" s="114"/>
      <c r="W96" s="114"/>
      <c r="X96" s="114"/>
    </row>
    <row r="97" spans="2:24" hidden="1">
      <c r="C97" s="153" t="s">
        <v>279</v>
      </c>
      <c r="K97" s="153" t="s">
        <v>348</v>
      </c>
      <c r="L97" s="153">
        <f>ROWS($K$10:K97)</f>
        <v>88</v>
      </c>
      <c r="M97" s="153" t="str">
        <f t="shared" si="1"/>
        <v/>
      </c>
      <c r="N97" s="153" t="str">
        <f>IFERROR(SMALL($M$10:$M$257,ROWS(K$10:K97)),"")</f>
        <v/>
      </c>
      <c r="S97" s="114"/>
      <c r="T97" s="114"/>
      <c r="U97" s="114"/>
      <c r="V97" s="114"/>
      <c r="W97" s="114"/>
      <c r="X97" s="114"/>
    </row>
    <row r="98" spans="2:24" hidden="1">
      <c r="B98" s="153" t="s">
        <v>301</v>
      </c>
      <c r="C98" s="153" t="s">
        <v>303</v>
      </c>
      <c r="D98" s="153" t="s">
        <v>89</v>
      </c>
      <c r="E98" s="153">
        <v>0.60101010101010099</v>
      </c>
      <c r="F98" s="153">
        <v>0.68041237113402064</v>
      </c>
      <c r="G98" s="153">
        <v>0.73291925465838514</v>
      </c>
      <c r="H98" s="153">
        <v>0.74033149171270718</v>
      </c>
      <c r="I98" s="153">
        <v>0.75172413793103443</v>
      </c>
      <c r="J98" s="153">
        <v>0.69775280898876402</v>
      </c>
      <c r="K98" s="153" t="s">
        <v>348</v>
      </c>
      <c r="L98" s="153">
        <f>ROWS($K$10:K98)</f>
        <v>89</v>
      </c>
      <c r="M98" s="153" t="str">
        <f t="shared" si="1"/>
        <v/>
      </c>
      <c r="N98" s="153" t="str">
        <f>IFERROR(SMALL($M$10:$M$257,ROWS(K$10:K98)),"")</f>
        <v/>
      </c>
      <c r="S98" s="114"/>
      <c r="T98" s="114"/>
      <c r="U98" s="114"/>
      <c r="V98" s="114"/>
      <c r="W98" s="114"/>
      <c r="X98" s="114"/>
    </row>
    <row r="99" spans="2:24" hidden="1">
      <c r="D99" s="153" t="s">
        <v>90</v>
      </c>
      <c r="E99" s="153">
        <v>0.67455621301775148</v>
      </c>
      <c r="F99" s="153">
        <v>0.7231638418079096</v>
      </c>
      <c r="G99" s="153">
        <v>0.70666666666666667</v>
      </c>
      <c r="H99" s="153">
        <v>0.73410404624277459</v>
      </c>
      <c r="I99" s="153">
        <v>0.78749999999999998</v>
      </c>
      <c r="J99" s="153">
        <v>0.72596153846153844</v>
      </c>
      <c r="K99" s="153" t="s">
        <v>348</v>
      </c>
      <c r="L99" s="153">
        <f>ROWS($K$10:K99)</f>
        <v>90</v>
      </c>
      <c r="M99" s="153" t="str">
        <f t="shared" si="1"/>
        <v/>
      </c>
      <c r="N99" s="153" t="str">
        <f>IFERROR(SMALL($M$10:$M$257,ROWS(K$10:K99)),"")</f>
        <v/>
      </c>
      <c r="S99" s="114"/>
      <c r="T99" s="114"/>
      <c r="U99" s="114"/>
      <c r="V99" s="114"/>
      <c r="W99" s="114"/>
      <c r="X99" s="114"/>
    </row>
    <row r="100" spans="2:24" hidden="1">
      <c r="D100" s="153" t="s">
        <v>91</v>
      </c>
      <c r="E100" s="153">
        <v>0.57407407407407407</v>
      </c>
      <c r="F100" s="153">
        <v>0.640625</v>
      </c>
      <c r="G100" s="153">
        <v>0.74731182795698925</v>
      </c>
      <c r="H100" s="153">
        <v>0.75274725274725274</v>
      </c>
      <c r="I100" s="153">
        <v>0.77248677248677244</v>
      </c>
      <c r="J100" s="153">
        <v>0.70196506550218341</v>
      </c>
      <c r="K100" s="153" t="s">
        <v>348</v>
      </c>
      <c r="L100" s="153">
        <f>ROWS($K$10:K100)</f>
        <v>91</v>
      </c>
      <c r="M100" s="153" t="str">
        <f t="shared" si="1"/>
        <v/>
      </c>
      <c r="N100" s="153" t="str">
        <f>IFERROR(SMALL($M$10:$M$257,ROWS(K$10:K100)),"")</f>
        <v/>
      </c>
      <c r="S100" s="114"/>
      <c r="T100" s="114"/>
      <c r="U100" s="114"/>
      <c r="V100" s="114"/>
      <c r="W100" s="114"/>
      <c r="X100" s="114"/>
    </row>
    <row r="101" spans="2:24" hidden="1">
      <c r="D101" s="153" t="s">
        <v>92</v>
      </c>
      <c r="E101" s="153">
        <v>0.5911949685534591</v>
      </c>
      <c r="F101" s="153">
        <v>0.69191919191919193</v>
      </c>
      <c r="G101" s="153">
        <v>0.66028708133971292</v>
      </c>
      <c r="H101" s="153">
        <v>0.78378378378378377</v>
      </c>
      <c r="I101" s="153">
        <v>0.77173913043478259</v>
      </c>
      <c r="J101" s="153">
        <v>0.70063694267515919</v>
      </c>
      <c r="K101" s="153" t="s">
        <v>348</v>
      </c>
      <c r="L101" s="153">
        <f>ROWS($K$10:K101)</f>
        <v>92</v>
      </c>
      <c r="M101" s="153" t="str">
        <f t="shared" si="1"/>
        <v/>
      </c>
      <c r="N101" s="153" t="str">
        <f>IFERROR(SMALL($M$10:$M$257,ROWS(K$10:K101)),"")</f>
        <v/>
      </c>
      <c r="S101" s="114"/>
      <c r="T101" s="114"/>
      <c r="U101" s="114"/>
      <c r="V101" s="114"/>
      <c r="W101" s="114"/>
      <c r="X101" s="114"/>
    </row>
    <row r="102" spans="2:24" hidden="1">
      <c r="D102" s="153" t="s">
        <v>93</v>
      </c>
      <c r="E102" s="153">
        <v>0.73399014778325122</v>
      </c>
      <c r="F102" s="153">
        <v>0.71065989847715738</v>
      </c>
      <c r="G102" s="153">
        <v>0.75824175824175821</v>
      </c>
      <c r="H102" s="153">
        <v>0.76616915422885568</v>
      </c>
      <c r="I102" s="153">
        <v>0.78604651162790695</v>
      </c>
      <c r="J102" s="153">
        <v>0.75298804780876494</v>
      </c>
      <c r="K102" s="153" t="s">
        <v>348</v>
      </c>
      <c r="L102" s="153">
        <f>ROWS($K$10:K102)</f>
        <v>93</v>
      </c>
      <c r="M102" s="153" t="str">
        <f t="shared" si="1"/>
        <v/>
      </c>
      <c r="N102" s="153" t="str">
        <f>IFERROR(SMALL($M$10:$M$257,ROWS(K$10:K102)),"")</f>
        <v/>
      </c>
      <c r="S102" s="114"/>
      <c r="T102" s="114"/>
      <c r="U102" s="114"/>
      <c r="V102" s="114"/>
      <c r="W102" s="114"/>
      <c r="X102" s="114"/>
    </row>
    <row r="103" spans="2:24" hidden="1">
      <c r="D103" s="153" t="s">
        <v>94</v>
      </c>
      <c r="E103" s="153">
        <v>0.65934065934065933</v>
      </c>
      <c r="F103" s="153">
        <v>0.64727272727272722</v>
      </c>
      <c r="G103" s="153">
        <v>0.7</v>
      </c>
      <c r="H103" s="153">
        <v>0.72608695652173916</v>
      </c>
      <c r="I103" s="153">
        <v>0.7695852534562212</v>
      </c>
      <c r="J103" s="153">
        <v>0.69672131147540983</v>
      </c>
      <c r="K103" s="153" t="s">
        <v>348</v>
      </c>
      <c r="L103" s="153">
        <f>ROWS($K$10:K103)</f>
        <v>94</v>
      </c>
      <c r="M103" s="153" t="str">
        <f t="shared" si="1"/>
        <v/>
      </c>
      <c r="N103" s="153" t="str">
        <f>IFERROR(SMALL($M$10:$M$257,ROWS(K$10:K103)),"")</f>
        <v/>
      </c>
      <c r="S103" s="114"/>
      <c r="T103" s="114"/>
      <c r="U103" s="114"/>
      <c r="V103" s="114"/>
      <c r="W103" s="114"/>
      <c r="X103" s="114"/>
    </row>
    <row r="104" spans="2:24" hidden="1">
      <c r="C104" s="153" t="s">
        <v>306</v>
      </c>
      <c r="D104" s="153" t="s">
        <v>89</v>
      </c>
      <c r="E104" s="153">
        <v>0.74711538461538463</v>
      </c>
      <c r="F104" s="153">
        <v>0.77468464549804261</v>
      </c>
      <c r="G104" s="153">
        <v>0.78484320557491294</v>
      </c>
      <c r="H104" s="153">
        <v>0.80482041587901698</v>
      </c>
      <c r="I104" s="153">
        <v>0.77931716971796139</v>
      </c>
      <c r="J104" s="153">
        <v>0.78142870109830265</v>
      </c>
      <c r="K104" s="153" t="s">
        <v>348</v>
      </c>
      <c r="L104" s="153">
        <f>ROWS($K$10:K104)</f>
        <v>95</v>
      </c>
      <c r="M104" s="153" t="str">
        <f t="shared" si="1"/>
        <v/>
      </c>
      <c r="N104" s="153" t="str">
        <f>IFERROR(SMALL($M$10:$M$257,ROWS(K$10:K104)),"")</f>
        <v/>
      </c>
      <c r="S104" s="114"/>
      <c r="T104" s="114"/>
      <c r="U104" s="114"/>
      <c r="V104" s="114"/>
      <c r="W104" s="114"/>
      <c r="X104" s="114"/>
    </row>
    <row r="105" spans="2:24" hidden="1">
      <c r="D105" s="153" t="s">
        <v>90</v>
      </c>
      <c r="E105" s="153">
        <v>0.74569166278528176</v>
      </c>
      <c r="F105" s="153">
        <v>0.78667208451848847</v>
      </c>
      <c r="G105" s="153">
        <v>0.79132674967797334</v>
      </c>
      <c r="H105" s="153">
        <v>0.81261343012704179</v>
      </c>
      <c r="I105" s="153">
        <v>0.78942115768463073</v>
      </c>
      <c r="J105" s="153">
        <v>0.78705747329389952</v>
      </c>
      <c r="K105" s="153" t="s">
        <v>348</v>
      </c>
      <c r="L105" s="153">
        <f>ROWS($K$10:K105)</f>
        <v>96</v>
      </c>
      <c r="M105" s="153" t="str">
        <f t="shared" si="1"/>
        <v/>
      </c>
      <c r="N105" s="153" t="str">
        <f>IFERROR(SMALL($M$10:$M$257,ROWS(K$10:K105)),"")</f>
        <v/>
      </c>
      <c r="S105" s="114"/>
      <c r="T105" s="114"/>
      <c r="U105" s="114"/>
      <c r="V105" s="114"/>
      <c r="W105" s="114"/>
      <c r="X105" s="114"/>
    </row>
    <row r="106" spans="2:24" hidden="1">
      <c r="D106" s="153" t="s">
        <v>91</v>
      </c>
      <c r="E106" s="153">
        <v>0.76403468735737101</v>
      </c>
      <c r="F106" s="153">
        <v>0.7742496737712049</v>
      </c>
      <c r="G106" s="153">
        <v>0.80101394169835238</v>
      </c>
      <c r="H106" s="153">
        <v>0.81263616557734208</v>
      </c>
      <c r="I106" s="153">
        <v>0.81007751937984496</v>
      </c>
      <c r="J106" s="153">
        <v>0.79514801191101769</v>
      </c>
      <c r="K106" s="153" t="s">
        <v>348</v>
      </c>
      <c r="L106" s="153">
        <f>ROWS($K$10:K106)</f>
        <v>97</v>
      </c>
      <c r="M106" s="153" t="str">
        <f t="shared" si="1"/>
        <v/>
      </c>
      <c r="N106" s="153" t="str">
        <f>IFERROR(SMALL($M$10:$M$257,ROWS(K$10:K106)),"")</f>
        <v/>
      </c>
      <c r="S106" s="114"/>
      <c r="T106" s="114"/>
      <c r="U106" s="114"/>
      <c r="V106" s="114"/>
      <c r="W106" s="114"/>
      <c r="X106" s="114"/>
    </row>
    <row r="107" spans="2:24" hidden="1">
      <c r="D107" s="153" t="s">
        <v>92</v>
      </c>
      <c r="E107" s="153">
        <v>0.74965612104539203</v>
      </c>
      <c r="F107" s="153">
        <v>0.79100642398286936</v>
      </c>
      <c r="G107" s="153">
        <v>0.80326530612244895</v>
      </c>
      <c r="H107" s="153">
        <v>0.80228974020255395</v>
      </c>
      <c r="I107" s="153">
        <v>0.81111111111111112</v>
      </c>
      <c r="J107" s="153">
        <v>0.79328743545611013</v>
      </c>
      <c r="K107" s="153" t="s">
        <v>348</v>
      </c>
      <c r="L107" s="153">
        <f>ROWS($K$10:K107)</f>
        <v>98</v>
      </c>
      <c r="M107" s="153" t="str">
        <f t="shared" si="1"/>
        <v/>
      </c>
      <c r="N107" s="153" t="str">
        <f>IFERROR(SMALL($M$10:$M$257,ROWS(K$10:K107)),"")</f>
        <v/>
      </c>
      <c r="S107" s="114"/>
      <c r="T107" s="114"/>
      <c r="U107" s="114"/>
      <c r="V107" s="114"/>
      <c r="W107" s="114"/>
      <c r="X107" s="114"/>
    </row>
    <row r="108" spans="2:24" hidden="1">
      <c r="D108" s="153" t="s">
        <v>93</v>
      </c>
      <c r="E108" s="153">
        <v>0.7858481724461106</v>
      </c>
      <c r="F108" s="153">
        <v>0.79324718632763647</v>
      </c>
      <c r="G108" s="153">
        <v>0.8087912087912088</v>
      </c>
      <c r="H108" s="153">
        <v>0.81537793223284105</v>
      </c>
      <c r="I108" s="153">
        <v>0.82942996022978344</v>
      </c>
      <c r="J108" s="153">
        <v>0.80877253814147021</v>
      </c>
      <c r="K108" s="153" t="s">
        <v>348</v>
      </c>
      <c r="L108" s="153">
        <f>ROWS($K$10:K108)</f>
        <v>99</v>
      </c>
      <c r="M108" s="153" t="str">
        <f t="shared" si="1"/>
        <v/>
      </c>
      <c r="N108" s="153" t="str">
        <f>IFERROR(SMALL($M$10:$M$257,ROWS(K$10:K108)),"")</f>
        <v/>
      </c>
      <c r="S108" s="114"/>
      <c r="T108" s="114"/>
      <c r="U108" s="114"/>
      <c r="V108" s="114"/>
      <c r="W108" s="114"/>
      <c r="X108" s="114"/>
    </row>
    <row r="109" spans="2:24" hidden="1">
      <c r="D109" s="153" t="s">
        <v>94</v>
      </c>
      <c r="E109" s="153">
        <v>0.77751423149905119</v>
      </c>
      <c r="F109" s="153">
        <v>0.78410041841004186</v>
      </c>
      <c r="G109" s="153">
        <v>0.80423767848917549</v>
      </c>
      <c r="H109" s="153">
        <v>0.82228236355435269</v>
      </c>
      <c r="I109" s="153">
        <v>0.80486641221374045</v>
      </c>
      <c r="J109" s="153">
        <v>0.79903666042279908</v>
      </c>
      <c r="K109" s="153" t="s">
        <v>348</v>
      </c>
      <c r="L109" s="153">
        <f>ROWS($K$10:K109)</f>
        <v>100</v>
      </c>
      <c r="M109" s="153" t="str">
        <f t="shared" si="1"/>
        <v/>
      </c>
      <c r="N109" s="153" t="str">
        <f>IFERROR(SMALL($M$10:$M$257,ROWS(K$10:K109)),"")</f>
        <v/>
      </c>
      <c r="S109" s="114"/>
      <c r="T109" s="114"/>
      <c r="U109" s="114"/>
      <c r="V109" s="114"/>
      <c r="W109" s="114"/>
      <c r="X109" s="114"/>
    </row>
    <row r="110" spans="2:24" hidden="1">
      <c r="B110" s="153" t="s">
        <v>308</v>
      </c>
      <c r="C110" s="153" t="s">
        <v>283</v>
      </c>
      <c r="D110" s="153" t="s">
        <v>89</v>
      </c>
      <c r="E110" s="153" t="s">
        <v>130</v>
      </c>
      <c r="F110" s="153" t="s">
        <v>130</v>
      </c>
      <c r="G110" s="153" t="s">
        <v>130</v>
      </c>
      <c r="H110" s="153" t="s">
        <v>130</v>
      </c>
      <c r="I110" s="153" t="s">
        <v>130</v>
      </c>
      <c r="J110" s="153" t="s">
        <v>130</v>
      </c>
      <c r="K110" s="153" t="s">
        <v>348</v>
      </c>
      <c r="L110" s="153">
        <f>ROWS($K$10:K110)</f>
        <v>101</v>
      </c>
      <c r="M110" s="153" t="str">
        <f t="shared" si="1"/>
        <v/>
      </c>
      <c r="N110" s="153" t="str">
        <f>IFERROR(SMALL($M$10:$M$257,ROWS(K$10:K110)),"")</f>
        <v/>
      </c>
      <c r="S110" s="114"/>
      <c r="T110" s="114"/>
      <c r="U110" s="114"/>
      <c r="V110" s="114"/>
      <c r="W110" s="114"/>
      <c r="X110" s="114"/>
    </row>
    <row r="111" spans="2:24" hidden="1">
      <c r="D111" s="153" t="s">
        <v>90</v>
      </c>
      <c r="E111" s="153" t="s">
        <v>130</v>
      </c>
      <c r="F111" s="153" t="s">
        <v>130</v>
      </c>
      <c r="G111" s="153" t="s">
        <v>130</v>
      </c>
      <c r="H111" s="153" t="s">
        <v>130</v>
      </c>
      <c r="I111" s="153" t="s">
        <v>130</v>
      </c>
      <c r="J111" s="153" t="s">
        <v>130</v>
      </c>
      <c r="K111" s="153" t="s">
        <v>348</v>
      </c>
      <c r="L111" s="153">
        <f>ROWS($K$10:K111)</f>
        <v>102</v>
      </c>
      <c r="M111" s="153" t="str">
        <f t="shared" si="1"/>
        <v/>
      </c>
      <c r="N111" s="153" t="str">
        <f>IFERROR(SMALL($M$10:$M$257,ROWS(K$10:K111)),"")</f>
        <v/>
      </c>
      <c r="S111" s="114"/>
      <c r="T111" s="114"/>
      <c r="U111" s="114"/>
      <c r="V111" s="114"/>
      <c r="W111" s="114"/>
      <c r="X111" s="114"/>
    </row>
    <row r="112" spans="2:24" hidden="1">
      <c r="D112" s="153" t="s">
        <v>91</v>
      </c>
      <c r="E112" s="153" t="s">
        <v>130</v>
      </c>
      <c r="F112" s="153" t="s">
        <v>130</v>
      </c>
      <c r="G112" s="153" t="s">
        <v>130</v>
      </c>
      <c r="H112" s="153" t="s">
        <v>130</v>
      </c>
      <c r="I112" s="153" t="s">
        <v>130</v>
      </c>
      <c r="J112" s="153">
        <v>0.61290322580645162</v>
      </c>
      <c r="K112" s="153" t="s">
        <v>348</v>
      </c>
      <c r="L112" s="153">
        <f>ROWS($K$10:K112)</f>
        <v>103</v>
      </c>
      <c r="M112" s="153" t="str">
        <f t="shared" si="1"/>
        <v/>
      </c>
      <c r="N112" s="153" t="str">
        <f>IFERROR(SMALL($M$10:$M$257,ROWS(K$10:K112)),"")</f>
        <v/>
      </c>
      <c r="S112" s="114"/>
      <c r="T112" s="114"/>
      <c r="U112" s="114"/>
      <c r="V112" s="114"/>
      <c r="W112" s="114"/>
      <c r="X112" s="114"/>
    </row>
    <row r="113" spans="2:24" hidden="1">
      <c r="D113" s="153" t="s">
        <v>92</v>
      </c>
      <c r="E113" s="153" t="s">
        <v>130</v>
      </c>
      <c r="F113" s="153" t="s">
        <v>130</v>
      </c>
      <c r="G113" s="153" t="s">
        <v>130</v>
      </c>
      <c r="H113" s="153" t="s">
        <v>130</v>
      </c>
      <c r="I113" s="153" t="s">
        <v>130</v>
      </c>
      <c r="J113" s="153">
        <v>0.78125</v>
      </c>
      <c r="K113" s="153" t="s">
        <v>348</v>
      </c>
      <c r="L113" s="153">
        <f>ROWS($K$10:K113)</f>
        <v>104</v>
      </c>
      <c r="M113" s="153" t="str">
        <f t="shared" si="1"/>
        <v/>
      </c>
      <c r="N113" s="153" t="str">
        <f>IFERROR(SMALL($M$10:$M$257,ROWS(K$10:K113)),"")</f>
        <v/>
      </c>
      <c r="S113" s="114"/>
      <c r="T113" s="114"/>
      <c r="U113" s="114"/>
      <c r="V113" s="114"/>
      <c r="W113" s="114"/>
      <c r="X113" s="114"/>
    </row>
    <row r="114" spans="2:24" hidden="1">
      <c r="D114" s="153" t="s">
        <v>93</v>
      </c>
      <c r="E114" s="153" t="s">
        <v>130</v>
      </c>
      <c r="F114" s="153" t="s">
        <v>130</v>
      </c>
      <c r="G114" s="153" t="s">
        <v>130</v>
      </c>
      <c r="H114" s="153" t="s">
        <v>130</v>
      </c>
      <c r="I114" s="153" t="s">
        <v>130</v>
      </c>
      <c r="J114" s="153">
        <v>0.5641025641025641</v>
      </c>
      <c r="K114" s="153" t="s">
        <v>348</v>
      </c>
      <c r="L114" s="153">
        <f>ROWS($K$10:K114)</f>
        <v>105</v>
      </c>
      <c r="M114" s="153" t="str">
        <f t="shared" si="1"/>
        <v/>
      </c>
      <c r="N114" s="153" t="str">
        <f>IFERROR(SMALL($M$10:$M$257,ROWS(K$10:K114)),"")</f>
        <v/>
      </c>
      <c r="S114" s="114"/>
      <c r="T114" s="114"/>
      <c r="U114" s="114"/>
      <c r="V114" s="114"/>
      <c r="W114" s="114"/>
      <c r="X114" s="114"/>
    </row>
    <row r="115" spans="2:24" hidden="1">
      <c r="D115" s="153" t="s">
        <v>94</v>
      </c>
      <c r="E115" s="153">
        <v>0.58823529411764708</v>
      </c>
      <c r="F115" s="153" t="s">
        <v>130</v>
      </c>
      <c r="G115" s="153" t="s">
        <v>130</v>
      </c>
      <c r="H115" s="153" t="s">
        <v>130</v>
      </c>
      <c r="I115" s="153" t="s">
        <v>130</v>
      </c>
      <c r="J115" s="153">
        <v>0.65217391304347827</v>
      </c>
      <c r="K115" s="153" t="s">
        <v>348</v>
      </c>
      <c r="L115" s="153">
        <f>ROWS($K$10:K115)</f>
        <v>106</v>
      </c>
      <c r="M115" s="153" t="str">
        <f t="shared" si="1"/>
        <v/>
      </c>
      <c r="N115" s="153" t="str">
        <f>IFERROR(SMALL($M$10:$M$257,ROWS(K$10:K115)),"")</f>
        <v/>
      </c>
      <c r="S115" s="114"/>
      <c r="T115" s="114"/>
      <c r="U115" s="114"/>
      <c r="V115" s="114"/>
      <c r="W115" s="114"/>
      <c r="X115" s="114"/>
    </row>
    <row r="116" spans="2:24" hidden="1">
      <c r="C116" s="153" t="s">
        <v>284</v>
      </c>
      <c r="D116" s="153" t="s">
        <v>89</v>
      </c>
      <c r="E116" s="153">
        <v>0.73462214411247806</v>
      </c>
      <c r="F116" s="153">
        <v>0.7673485760128359</v>
      </c>
      <c r="G116" s="153">
        <v>0.78126272912423622</v>
      </c>
      <c r="H116" s="153">
        <v>0.80008710801393723</v>
      </c>
      <c r="I116" s="153">
        <v>0.77746999076638967</v>
      </c>
      <c r="J116" s="153">
        <v>0.77524785750294067</v>
      </c>
      <c r="K116" s="153" t="s">
        <v>348</v>
      </c>
      <c r="L116" s="153">
        <f>ROWS($K$10:K116)</f>
        <v>107</v>
      </c>
      <c r="M116" s="153" t="str">
        <f t="shared" si="1"/>
        <v/>
      </c>
      <c r="N116" s="153" t="str">
        <f>IFERROR(SMALL($M$10:$M$257,ROWS(K$10:K116)),"")</f>
        <v/>
      </c>
      <c r="S116" s="114"/>
      <c r="T116" s="114"/>
      <c r="U116" s="114"/>
      <c r="V116" s="114"/>
      <c r="W116" s="114"/>
      <c r="X116" s="114"/>
    </row>
    <row r="117" spans="2:24" hidden="1">
      <c r="D117" s="153" t="s">
        <v>90</v>
      </c>
      <c r="E117" s="153">
        <v>0.740276577355229</v>
      </c>
      <c r="F117" s="153">
        <v>0.78262518968133532</v>
      </c>
      <c r="G117" s="153">
        <v>0.78643520387565602</v>
      </c>
      <c r="H117" s="153">
        <v>0.8072390572390572</v>
      </c>
      <c r="I117" s="153">
        <v>0.78927911275415896</v>
      </c>
      <c r="J117" s="153">
        <v>0.78299868334430545</v>
      </c>
      <c r="K117" s="153" t="s">
        <v>348</v>
      </c>
      <c r="L117" s="153">
        <f>ROWS($K$10:K117)</f>
        <v>108</v>
      </c>
      <c r="M117" s="153" t="str">
        <f t="shared" si="1"/>
        <v/>
      </c>
      <c r="N117" s="153" t="str">
        <f>IFERROR(SMALL($M$10:$M$257,ROWS(K$10:K117)),"")</f>
        <v/>
      </c>
      <c r="S117" s="114"/>
      <c r="T117" s="114"/>
      <c r="U117" s="114"/>
      <c r="V117" s="114"/>
      <c r="W117" s="114"/>
      <c r="X117" s="114"/>
    </row>
    <row r="118" spans="2:24" hidden="1">
      <c r="D118" s="153" t="s">
        <v>91</v>
      </c>
      <c r="E118" s="153">
        <v>0.75159778440562419</v>
      </c>
      <c r="F118" s="153">
        <v>0.76430298146655917</v>
      </c>
      <c r="G118" s="153">
        <v>0.79693637077769053</v>
      </c>
      <c r="H118" s="153">
        <v>0.80938891137191415</v>
      </c>
      <c r="I118" s="153">
        <v>0.80711111111111111</v>
      </c>
      <c r="J118" s="153">
        <v>0.78866943022027147</v>
      </c>
      <c r="K118" s="153" t="s">
        <v>348</v>
      </c>
      <c r="L118" s="153">
        <f>ROWS($K$10:K118)</f>
        <v>109</v>
      </c>
      <c r="M118" s="153" t="str">
        <f t="shared" si="1"/>
        <v/>
      </c>
      <c r="N118" s="153" t="str">
        <f>IFERROR(SMALL($M$10:$M$257,ROWS(K$10:K118)),"")</f>
        <v/>
      </c>
      <c r="S118" s="114"/>
      <c r="T118" s="114"/>
      <c r="U118" s="114"/>
      <c r="V118" s="114"/>
      <c r="W118" s="114"/>
      <c r="X118" s="114"/>
    </row>
    <row r="119" spans="2:24" hidden="1">
      <c r="D119" s="153" t="s">
        <v>92</v>
      </c>
      <c r="E119" s="153">
        <v>0.73948497854077255</v>
      </c>
      <c r="F119" s="153">
        <v>0.78361177406523463</v>
      </c>
      <c r="G119" s="153">
        <v>0.79144587433762303</v>
      </c>
      <c r="H119" s="153">
        <v>0.80049059689288637</v>
      </c>
      <c r="I119" s="153">
        <v>0.80821917808219179</v>
      </c>
      <c r="J119" s="153">
        <v>0.78636581853096499</v>
      </c>
      <c r="K119" s="153" t="s">
        <v>348</v>
      </c>
      <c r="L119" s="153">
        <f>ROWS($K$10:K119)</f>
        <v>110</v>
      </c>
      <c r="M119" s="153" t="str">
        <f t="shared" si="1"/>
        <v/>
      </c>
      <c r="N119" s="153" t="str">
        <f>IFERROR(SMALL($M$10:$M$257,ROWS(K$10:K119)),"")</f>
        <v/>
      </c>
      <c r="S119" s="114"/>
      <c r="T119" s="114"/>
      <c r="U119" s="114"/>
      <c r="V119" s="114"/>
      <c r="W119" s="114"/>
      <c r="X119" s="114"/>
    </row>
    <row r="120" spans="2:24" hidden="1">
      <c r="D120" s="153" t="s">
        <v>93</v>
      </c>
      <c r="E120" s="153">
        <v>0.78309616213885291</v>
      </c>
      <c r="F120" s="153">
        <v>0.78817162736760726</v>
      </c>
      <c r="G120" s="153">
        <v>0.80530612244897959</v>
      </c>
      <c r="H120" s="153">
        <v>0.81159999999999999</v>
      </c>
      <c r="I120" s="153">
        <v>0.82592891760904685</v>
      </c>
      <c r="J120" s="153">
        <v>0.80505559555235584</v>
      </c>
      <c r="K120" s="153" t="s">
        <v>348</v>
      </c>
      <c r="L120" s="153">
        <f>ROWS($K$10:K120)</f>
        <v>111</v>
      </c>
      <c r="M120" s="153" t="str">
        <f t="shared" si="1"/>
        <v/>
      </c>
      <c r="N120" s="153" t="str">
        <f>IFERROR(SMALL($M$10:$M$257,ROWS(K$10:K120)),"")</f>
        <v/>
      </c>
      <c r="S120" s="114"/>
      <c r="T120" s="114"/>
      <c r="U120" s="114"/>
      <c r="V120" s="114"/>
      <c r="W120" s="114"/>
      <c r="X120" s="114"/>
    </row>
    <row r="121" spans="2:24" hidden="1">
      <c r="D121" s="153" t="s">
        <v>94</v>
      </c>
      <c r="E121" s="153">
        <v>0.76651043885811676</v>
      </c>
      <c r="F121" s="153">
        <v>0.77080181543116488</v>
      </c>
      <c r="G121" s="153">
        <v>0.79529213955443467</v>
      </c>
      <c r="H121" s="153">
        <v>0.81362889983579634</v>
      </c>
      <c r="I121" s="153">
        <v>0.80208786428882117</v>
      </c>
      <c r="J121" s="153">
        <v>0.79001539833049683</v>
      </c>
      <c r="K121" s="153" t="s">
        <v>348</v>
      </c>
      <c r="L121" s="153">
        <f>ROWS($K$10:K121)</f>
        <v>112</v>
      </c>
      <c r="M121" s="153" t="str">
        <f t="shared" si="1"/>
        <v/>
      </c>
      <c r="N121" s="153" t="str">
        <f>IFERROR(SMALL($M$10:$M$257,ROWS(K$10:K121)),"")</f>
        <v/>
      </c>
      <c r="S121" s="114"/>
      <c r="T121" s="114"/>
      <c r="U121" s="114"/>
      <c r="V121" s="114"/>
      <c r="W121" s="114"/>
      <c r="X121" s="114"/>
    </row>
    <row r="122" spans="2:24" hidden="1">
      <c r="B122" s="153" t="s">
        <v>309</v>
      </c>
      <c r="C122" s="153" t="s">
        <v>209</v>
      </c>
      <c r="D122" s="153" t="s">
        <v>89</v>
      </c>
      <c r="E122" s="153">
        <v>0.76008064516129037</v>
      </c>
      <c r="F122" s="153">
        <v>0.78487394957983192</v>
      </c>
      <c r="G122" s="153">
        <v>0.8412921348314607</v>
      </c>
      <c r="H122" s="153">
        <v>0.83354838709677415</v>
      </c>
      <c r="I122" s="153">
        <v>0.81558441558441563</v>
      </c>
      <c r="J122" s="153">
        <v>0.81242568370986923</v>
      </c>
      <c r="K122" s="153" t="s">
        <v>348</v>
      </c>
      <c r="L122" s="153">
        <f>ROWS($K$10:K122)</f>
        <v>113</v>
      </c>
      <c r="M122" s="153" t="str">
        <f t="shared" si="1"/>
        <v/>
      </c>
      <c r="N122" s="153" t="str">
        <f>IFERROR(SMALL($M$10:$M$257,ROWS(K$10:K122)),"")</f>
        <v/>
      </c>
      <c r="S122" s="114"/>
      <c r="T122" s="114"/>
      <c r="U122" s="114"/>
      <c r="V122" s="114"/>
      <c r="W122" s="114"/>
      <c r="X122" s="114"/>
    </row>
    <row r="123" spans="2:24" hidden="1">
      <c r="D123" s="153" t="s">
        <v>90</v>
      </c>
      <c r="E123" s="153">
        <v>0.7874149659863946</v>
      </c>
      <c r="F123" s="153">
        <v>0.79245283018867929</v>
      </c>
      <c r="G123" s="153">
        <v>0.80219780219780223</v>
      </c>
      <c r="H123" s="153">
        <v>0.84309392265193372</v>
      </c>
      <c r="I123" s="153">
        <v>0.80884109916367986</v>
      </c>
      <c r="J123" s="153">
        <v>0.80948737566947204</v>
      </c>
      <c r="K123" s="153" t="s">
        <v>348</v>
      </c>
      <c r="L123" s="153">
        <f>ROWS($K$10:K123)</f>
        <v>114</v>
      </c>
      <c r="M123" s="153" t="str">
        <f t="shared" si="1"/>
        <v/>
      </c>
      <c r="N123" s="153" t="str">
        <f>IFERROR(SMALL($M$10:$M$257,ROWS(K$10:K123)),"")</f>
        <v/>
      </c>
      <c r="S123" s="114"/>
      <c r="T123" s="114"/>
      <c r="U123" s="114"/>
      <c r="V123" s="114"/>
      <c r="W123" s="114"/>
      <c r="X123" s="114"/>
    </row>
    <row r="124" spans="2:24" hidden="1">
      <c r="D124" s="153" t="s">
        <v>91</v>
      </c>
      <c r="E124" s="153">
        <v>0.74784110535405868</v>
      </c>
      <c r="F124" s="153">
        <v>0.73510971786833856</v>
      </c>
      <c r="G124" s="153">
        <v>0.82453637660485024</v>
      </c>
      <c r="H124" s="153">
        <v>0.82121573301549466</v>
      </c>
      <c r="I124" s="153">
        <v>0.80261437908496736</v>
      </c>
      <c r="J124" s="153">
        <v>0.79118395026843746</v>
      </c>
      <c r="K124" s="153" t="s">
        <v>348</v>
      </c>
      <c r="L124" s="153">
        <f>ROWS($K$10:K124)</f>
        <v>115</v>
      </c>
      <c r="M124" s="153" t="str">
        <f t="shared" si="1"/>
        <v/>
      </c>
      <c r="N124" s="153" t="str">
        <f>IFERROR(SMALL($M$10:$M$257,ROWS(K$10:K124)),"")</f>
        <v/>
      </c>
      <c r="S124" s="114"/>
      <c r="T124" s="114"/>
      <c r="U124" s="114"/>
      <c r="V124" s="114"/>
      <c r="W124" s="114"/>
      <c r="X124" s="114"/>
    </row>
    <row r="125" spans="2:24" hidden="1">
      <c r="D125" s="153" t="s">
        <v>92</v>
      </c>
      <c r="E125" s="153">
        <v>0.75</v>
      </c>
      <c r="F125" s="153">
        <v>0.8125</v>
      </c>
      <c r="G125" s="153">
        <v>0.84494086727989492</v>
      </c>
      <c r="H125" s="153">
        <v>0.8298653610771114</v>
      </c>
      <c r="I125" s="153">
        <v>0.82360097323600978</v>
      </c>
      <c r="J125" s="153">
        <v>0.81610446137105552</v>
      </c>
      <c r="K125" s="153" t="s">
        <v>348</v>
      </c>
      <c r="L125" s="153">
        <f>ROWS($K$10:K125)</f>
        <v>116</v>
      </c>
      <c r="M125" s="153" t="str">
        <f t="shared" si="1"/>
        <v/>
      </c>
      <c r="N125" s="153" t="str">
        <f>IFERROR(SMALL($M$10:$M$257,ROWS(K$10:K125)),"")</f>
        <v/>
      </c>
      <c r="S125" s="114"/>
      <c r="T125" s="114"/>
      <c r="U125" s="114"/>
      <c r="V125" s="114"/>
      <c r="W125" s="114"/>
      <c r="X125" s="114"/>
    </row>
    <row r="126" spans="2:24" hidden="1">
      <c r="D126" s="153" t="s">
        <v>93</v>
      </c>
      <c r="E126" s="153">
        <v>0.79922027290448339</v>
      </c>
      <c r="F126" s="153">
        <v>0.80826446280991737</v>
      </c>
      <c r="G126" s="153">
        <v>0.79869067103109659</v>
      </c>
      <c r="H126" s="153">
        <v>0.80894308943089432</v>
      </c>
      <c r="I126" s="153">
        <v>0.82646691635455682</v>
      </c>
      <c r="J126" s="153">
        <v>0.8107696988135078</v>
      </c>
      <c r="K126" s="153" t="s">
        <v>348</v>
      </c>
      <c r="L126" s="153">
        <f>ROWS($K$10:K126)</f>
        <v>117</v>
      </c>
      <c r="M126" s="153" t="str">
        <f t="shared" si="1"/>
        <v/>
      </c>
      <c r="N126" s="153" t="str">
        <f>IFERROR(SMALL($M$10:$M$257,ROWS(K$10:K126)),"")</f>
        <v/>
      </c>
      <c r="S126" s="114"/>
      <c r="T126" s="114"/>
      <c r="U126" s="114"/>
      <c r="V126" s="114"/>
      <c r="W126" s="114"/>
      <c r="X126" s="114"/>
    </row>
    <row r="127" spans="2:24" hidden="1">
      <c r="D127" s="153" t="s">
        <v>94</v>
      </c>
      <c r="E127" s="153">
        <v>0.77272727272727271</v>
      </c>
      <c r="F127" s="153">
        <v>0.7931034482758621</v>
      </c>
      <c r="G127" s="153">
        <v>0.82070240295748609</v>
      </c>
      <c r="H127" s="153">
        <v>0.81972789115646261</v>
      </c>
      <c r="I127" s="153">
        <v>0.80330578512396689</v>
      </c>
      <c r="J127" s="153">
        <v>0.80270655270655267</v>
      </c>
      <c r="K127" s="153" t="s">
        <v>348</v>
      </c>
      <c r="L127" s="153">
        <f>ROWS($K$10:K127)</f>
        <v>118</v>
      </c>
      <c r="M127" s="153" t="str">
        <f t="shared" si="1"/>
        <v/>
      </c>
      <c r="N127" s="153" t="str">
        <f>IFERROR(SMALL($M$10:$M$257,ROWS(K$10:K127)),"")</f>
        <v/>
      </c>
      <c r="S127" s="114"/>
      <c r="T127" s="114"/>
      <c r="U127" s="114"/>
      <c r="V127" s="114"/>
      <c r="W127" s="114"/>
      <c r="X127" s="114"/>
    </row>
    <row r="128" spans="2:24" hidden="1">
      <c r="C128" s="153" t="s">
        <v>310</v>
      </c>
      <c r="D128" s="153" t="s">
        <v>89</v>
      </c>
      <c r="E128" s="153">
        <v>0.72727272727272729</v>
      </c>
      <c r="F128" s="153">
        <v>0.76185458377239201</v>
      </c>
      <c r="G128" s="153">
        <v>0.75702005730659028</v>
      </c>
      <c r="H128" s="153">
        <v>0.78252299605781861</v>
      </c>
      <c r="I128" s="153">
        <v>0.7564469914040115</v>
      </c>
      <c r="J128" s="153">
        <v>0.76050567716258921</v>
      </c>
      <c r="K128" s="153" t="s">
        <v>348</v>
      </c>
      <c r="L128" s="153">
        <f>ROWS($K$10:K128)</f>
        <v>119</v>
      </c>
      <c r="M128" s="153" t="str">
        <f t="shared" si="1"/>
        <v/>
      </c>
      <c r="N128" s="153" t="str">
        <f>IFERROR(SMALL($M$10:$M$257,ROWS(K$10:K128)),"")</f>
        <v/>
      </c>
      <c r="S128" s="114"/>
      <c r="T128" s="114"/>
      <c r="U128" s="114"/>
      <c r="V128" s="114"/>
      <c r="W128" s="114"/>
      <c r="X128" s="114"/>
    </row>
    <row r="129" spans="2:24" hidden="1">
      <c r="D129" s="153" t="s">
        <v>90</v>
      </c>
      <c r="E129" s="153">
        <v>0.72453703703703709</v>
      </c>
      <c r="F129" s="153">
        <v>0.77848101265822789</v>
      </c>
      <c r="G129" s="153">
        <v>0.77831325301204823</v>
      </c>
      <c r="H129" s="153">
        <v>0.78464673913043481</v>
      </c>
      <c r="I129" s="153">
        <v>0.77694046721929166</v>
      </c>
      <c r="J129" s="153">
        <v>0.77021121631463951</v>
      </c>
      <c r="K129" s="153" t="s">
        <v>348</v>
      </c>
      <c r="L129" s="153">
        <f>ROWS($K$10:K129)</f>
        <v>120</v>
      </c>
      <c r="M129" s="153" t="str">
        <f t="shared" si="1"/>
        <v/>
      </c>
      <c r="N129" s="153" t="str">
        <f>IFERROR(SMALL($M$10:$M$257,ROWS(K$10:K129)),"")</f>
        <v/>
      </c>
      <c r="S129" s="114"/>
      <c r="T129" s="114"/>
      <c r="U129" s="114"/>
      <c r="V129" s="114"/>
      <c r="W129" s="114"/>
      <c r="X129" s="114"/>
    </row>
    <row r="130" spans="2:24" hidden="1">
      <c r="D130" s="153" t="s">
        <v>91</v>
      </c>
      <c r="E130" s="153">
        <v>0.75197294250281854</v>
      </c>
      <c r="F130" s="153">
        <v>0.77388019427954668</v>
      </c>
      <c r="G130" s="153">
        <v>0.78671706263498919</v>
      </c>
      <c r="H130" s="153">
        <v>0.80158730158730163</v>
      </c>
      <c r="I130" s="153">
        <v>0.80913978494623651</v>
      </c>
      <c r="J130" s="153">
        <v>0.78703808982376355</v>
      </c>
      <c r="K130" s="153" t="s">
        <v>348</v>
      </c>
      <c r="L130" s="153">
        <f>ROWS($K$10:K130)</f>
        <v>121</v>
      </c>
      <c r="M130" s="153" t="str">
        <f t="shared" si="1"/>
        <v/>
      </c>
      <c r="N130" s="153" t="str">
        <f>IFERROR(SMALL($M$10:$M$257,ROWS(K$10:K130)),"")</f>
        <v/>
      </c>
      <c r="S130" s="114"/>
      <c r="T130" s="114"/>
      <c r="U130" s="114"/>
      <c r="V130" s="114"/>
      <c r="W130" s="114"/>
      <c r="X130" s="114"/>
    </row>
    <row r="131" spans="2:24" hidden="1">
      <c r="D131" s="153" t="s">
        <v>92</v>
      </c>
      <c r="E131" s="153">
        <v>0.73515981735159819</v>
      </c>
      <c r="F131" s="153">
        <v>0.77270284793121979</v>
      </c>
      <c r="G131" s="153">
        <v>0.77081138040042152</v>
      </c>
      <c r="H131" s="153">
        <v>0.78645515558267232</v>
      </c>
      <c r="I131" s="153">
        <v>0.79960578186596587</v>
      </c>
      <c r="J131" s="153">
        <v>0.77402655863155523</v>
      </c>
      <c r="K131" s="153" t="s">
        <v>348</v>
      </c>
      <c r="L131" s="153">
        <f>ROWS($K$10:K131)</f>
        <v>122</v>
      </c>
      <c r="M131" s="153" t="str">
        <f t="shared" si="1"/>
        <v/>
      </c>
      <c r="N131" s="153" t="str">
        <f>IFERROR(SMALL($M$10:$M$257,ROWS(K$10:K131)),"")</f>
        <v/>
      </c>
      <c r="S131" s="114"/>
      <c r="T131" s="114"/>
      <c r="U131" s="114"/>
      <c r="V131" s="114"/>
      <c r="W131" s="114"/>
      <c r="X131" s="114"/>
    </row>
    <row r="132" spans="2:24" hidden="1">
      <c r="D132" s="153" t="s">
        <v>93</v>
      </c>
      <c r="E132" s="153">
        <v>0.77631578947368418</v>
      </c>
      <c r="F132" s="153">
        <v>0.78051230537418381</v>
      </c>
      <c r="G132" s="153">
        <v>0.80715059588299021</v>
      </c>
      <c r="H132" s="153">
        <v>0.81246458923512743</v>
      </c>
      <c r="I132" s="153">
        <v>0.82528324388789509</v>
      </c>
      <c r="J132" s="153">
        <v>0.80201015886739435</v>
      </c>
      <c r="K132" s="153" t="s">
        <v>348</v>
      </c>
      <c r="L132" s="153">
        <f>ROWS($K$10:K132)</f>
        <v>123</v>
      </c>
      <c r="M132" s="153" t="str">
        <f t="shared" si="1"/>
        <v/>
      </c>
      <c r="N132" s="153" t="str">
        <f>IFERROR(SMALL($M$10:$M$257,ROWS(K$10:K132)),"")</f>
        <v/>
      </c>
      <c r="S132" s="114"/>
      <c r="T132" s="114"/>
      <c r="U132" s="114"/>
      <c r="V132" s="114"/>
      <c r="W132" s="114"/>
      <c r="X132" s="114"/>
    </row>
    <row r="133" spans="2:24" hidden="1">
      <c r="D133" s="153" t="s">
        <v>94</v>
      </c>
      <c r="E133" s="153">
        <v>0.76172904586188717</v>
      </c>
      <c r="F133" s="153">
        <v>0.76395458845789976</v>
      </c>
      <c r="G133" s="153">
        <v>0.78702702702702698</v>
      </c>
      <c r="H133" s="153">
        <v>0.81118881118881114</v>
      </c>
      <c r="I133" s="153">
        <v>0.80093676814988291</v>
      </c>
      <c r="J133" s="153">
        <v>0.78499428452665487</v>
      </c>
      <c r="K133" s="153" t="s">
        <v>348</v>
      </c>
      <c r="L133" s="153">
        <f>ROWS($K$10:K133)</f>
        <v>124</v>
      </c>
      <c r="M133" s="153" t="str">
        <f t="shared" si="1"/>
        <v/>
      </c>
      <c r="N133" s="153" t="str">
        <f>IFERROR(SMALL($M$10:$M$257,ROWS(K$10:K133)),"")</f>
        <v/>
      </c>
      <c r="S133" s="114"/>
      <c r="T133" s="114"/>
      <c r="U133" s="114"/>
      <c r="V133" s="114"/>
      <c r="W133" s="114"/>
      <c r="X133" s="114"/>
    </row>
    <row r="134" spans="2:24" hidden="1">
      <c r="B134" s="153" t="s">
        <v>298</v>
      </c>
      <c r="C134" s="153" t="s">
        <v>239</v>
      </c>
      <c r="D134" s="153" t="s">
        <v>89</v>
      </c>
      <c r="E134" s="153">
        <v>0.627352902461498</v>
      </c>
      <c r="F134" s="153">
        <v>0.647006730428622</v>
      </c>
      <c r="G134" s="153">
        <v>0.66940497335701599</v>
      </c>
      <c r="H134" s="153">
        <v>0.67386162034299235</v>
      </c>
      <c r="I134" s="153">
        <v>0.67091633466135459</v>
      </c>
      <c r="J134" s="153">
        <v>0.65170715278070135</v>
      </c>
      <c r="K134" s="153" t="s">
        <v>349</v>
      </c>
      <c r="L134" s="153">
        <f>ROWS($K$10:K134)</f>
        <v>125</v>
      </c>
      <c r="M134" s="153" t="str">
        <f t="shared" si="1"/>
        <v/>
      </c>
      <c r="N134" s="153" t="str">
        <f>IFERROR(SMALL($M$10:$M$257,ROWS(K$10:K134)),"")</f>
        <v/>
      </c>
      <c r="S134" s="114"/>
      <c r="T134" s="114"/>
      <c r="U134" s="114"/>
      <c r="V134" s="114"/>
      <c r="W134" s="114"/>
      <c r="X134" s="114"/>
    </row>
    <row r="135" spans="2:24" hidden="1">
      <c r="D135" s="153" t="s">
        <v>90</v>
      </c>
      <c r="E135" s="153">
        <v>0.59771223814773977</v>
      </c>
      <c r="F135" s="153">
        <v>0.62649078424286231</v>
      </c>
      <c r="G135" s="153">
        <v>0.64463176574977821</v>
      </c>
      <c r="H135" s="153">
        <v>0.66686728859464339</v>
      </c>
      <c r="I135" s="153">
        <v>0.67728055077452665</v>
      </c>
      <c r="J135" s="153">
        <v>0.63210905617782409</v>
      </c>
      <c r="K135" s="153" t="s">
        <v>349</v>
      </c>
      <c r="L135" s="153">
        <f>ROWS($K$10:K135)</f>
        <v>126</v>
      </c>
      <c r="M135" s="153" t="str">
        <f t="shared" si="1"/>
        <v/>
      </c>
      <c r="N135" s="153" t="str">
        <f>IFERROR(SMALL($M$10:$M$257,ROWS(K$10:K135)),"")</f>
        <v/>
      </c>
      <c r="S135" s="114"/>
      <c r="T135" s="114"/>
      <c r="U135" s="114"/>
      <c r="V135" s="114"/>
      <c r="W135" s="114"/>
      <c r="X135" s="114"/>
    </row>
    <row r="136" spans="2:24" hidden="1">
      <c r="D136" s="153" t="s">
        <v>91</v>
      </c>
      <c r="E136" s="153">
        <v>0.62374081132589165</v>
      </c>
      <c r="F136" s="153">
        <v>0.64148897723165887</v>
      </c>
      <c r="G136" s="153">
        <v>0.66935483870967738</v>
      </c>
      <c r="H136" s="153">
        <v>0.69833382052031567</v>
      </c>
      <c r="I136" s="153">
        <v>0.69281314168377828</v>
      </c>
      <c r="J136" s="153">
        <v>0.65559538720684141</v>
      </c>
      <c r="K136" s="153" t="s">
        <v>349</v>
      </c>
      <c r="L136" s="153">
        <f>ROWS($K$10:K136)</f>
        <v>127</v>
      </c>
      <c r="M136" s="153" t="str">
        <f t="shared" si="1"/>
        <v/>
      </c>
      <c r="N136" s="153" t="str">
        <f>IFERROR(SMALL($M$10:$M$257,ROWS(K$10:K136)),"")</f>
        <v/>
      </c>
      <c r="S136" s="114"/>
      <c r="T136" s="114"/>
      <c r="U136" s="114"/>
      <c r="V136" s="114"/>
      <c r="W136" s="114"/>
      <c r="X136" s="114"/>
    </row>
    <row r="137" spans="2:24" hidden="1">
      <c r="D137" s="153" t="s">
        <v>92</v>
      </c>
      <c r="E137" s="153">
        <v>0.62067589143161261</v>
      </c>
      <c r="F137" s="153">
        <v>0.6407818277865821</v>
      </c>
      <c r="G137" s="153">
        <v>0.67569397427217337</v>
      </c>
      <c r="H137" s="153">
        <v>0.68529904974846279</v>
      </c>
      <c r="I137" s="153">
        <v>0.6915963007639726</v>
      </c>
      <c r="J137" s="153">
        <v>0.6534033613445378</v>
      </c>
      <c r="K137" s="153" t="s">
        <v>349</v>
      </c>
      <c r="L137" s="153">
        <f>ROWS($K$10:K137)</f>
        <v>128</v>
      </c>
      <c r="M137" s="153" t="str">
        <f t="shared" si="1"/>
        <v/>
      </c>
      <c r="N137" s="153" t="str">
        <f>IFERROR(SMALL($M$10:$M$257,ROWS(K$10:K137)),"")</f>
        <v/>
      </c>
      <c r="S137" s="114"/>
      <c r="T137" s="114"/>
      <c r="U137" s="114"/>
      <c r="V137" s="114"/>
      <c r="W137" s="114"/>
      <c r="X137" s="114"/>
    </row>
    <row r="138" spans="2:24" hidden="1">
      <c r="D138" s="153" t="s">
        <v>93</v>
      </c>
      <c r="E138" s="153">
        <v>0.63290802764486975</v>
      </c>
      <c r="F138" s="153">
        <v>0.64260563380281688</v>
      </c>
      <c r="G138" s="153">
        <v>0.66911274182788527</v>
      </c>
      <c r="H138" s="153">
        <v>0.70965011286681712</v>
      </c>
      <c r="I138" s="153">
        <v>0.69526047786917355</v>
      </c>
      <c r="J138" s="153">
        <v>0.66092964824120604</v>
      </c>
      <c r="K138" s="153" t="s">
        <v>349</v>
      </c>
      <c r="L138" s="153">
        <f>ROWS($K$10:K138)</f>
        <v>129</v>
      </c>
      <c r="M138" s="153" t="str">
        <f t="shared" si="1"/>
        <v/>
      </c>
      <c r="N138" s="153" t="str">
        <f>IFERROR(SMALL($M$10:$M$257,ROWS(K$10:K138)),"")</f>
        <v/>
      </c>
      <c r="S138" s="114"/>
      <c r="T138" s="114"/>
      <c r="U138" s="114"/>
      <c r="V138" s="114"/>
      <c r="W138" s="114"/>
      <c r="X138" s="114"/>
    </row>
    <row r="139" spans="2:24" hidden="1">
      <c r="D139" s="153" t="s">
        <v>94</v>
      </c>
      <c r="E139" s="153">
        <v>0.62291897891231962</v>
      </c>
      <c r="F139" s="153">
        <v>0.6422932330827068</v>
      </c>
      <c r="G139" s="153">
        <v>0.66815034619188918</v>
      </c>
      <c r="H139" s="153">
        <v>0.69438669438669443</v>
      </c>
      <c r="I139" s="153">
        <v>0.6858067124949454</v>
      </c>
      <c r="J139" s="153">
        <v>0.65398969255375872</v>
      </c>
      <c r="K139" s="153" t="s">
        <v>349</v>
      </c>
      <c r="L139" s="153">
        <f>ROWS($K$10:K139)</f>
        <v>130</v>
      </c>
      <c r="M139" s="153" t="str">
        <f t="shared" ref="M139:M202" si="2">IF($S$4=K139,L139,"")</f>
        <v/>
      </c>
      <c r="N139" s="153" t="str">
        <f>IFERROR(SMALL($M$10:$M$257,ROWS(K$10:K139)),"")</f>
        <v/>
      </c>
      <c r="S139" s="114"/>
      <c r="T139" s="114"/>
      <c r="U139" s="114"/>
      <c r="V139" s="114"/>
      <c r="W139" s="114"/>
      <c r="X139" s="114"/>
    </row>
    <row r="140" spans="2:24" hidden="1">
      <c r="C140" s="153" t="s">
        <v>240</v>
      </c>
      <c r="D140" s="153" t="s">
        <v>89</v>
      </c>
      <c r="E140" s="153">
        <v>0.64404725840654342</v>
      </c>
      <c r="F140" s="153">
        <v>0.65556529360210347</v>
      </c>
      <c r="G140" s="153">
        <v>0.68063241106719363</v>
      </c>
      <c r="H140" s="153">
        <v>0.69122516556291391</v>
      </c>
      <c r="I140" s="153">
        <v>0.7005097706032285</v>
      </c>
      <c r="J140" s="153">
        <v>0.66469364327737124</v>
      </c>
      <c r="K140" s="153" t="s">
        <v>349</v>
      </c>
      <c r="L140" s="153">
        <f>ROWS($K$10:K140)</f>
        <v>131</v>
      </c>
      <c r="M140" s="153" t="str">
        <f t="shared" si="2"/>
        <v/>
      </c>
      <c r="N140" s="153" t="str">
        <f>IFERROR(SMALL($M$10:$M$257,ROWS(K$10:K140)),"")</f>
        <v/>
      </c>
      <c r="S140" s="114"/>
      <c r="T140" s="114"/>
      <c r="U140" s="114"/>
      <c r="V140" s="114"/>
      <c r="W140" s="114"/>
      <c r="X140" s="114"/>
    </row>
    <row r="141" spans="2:24" hidden="1">
      <c r="D141" s="153" t="s">
        <v>90</v>
      </c>
      <c r="E141" s="153">
        <v>0.61900982240301616</v>
      </c>
      <c r="F141" s="153">
        <v>0.64760543245175128</v>
      </c>
      <c r="G141" s="153">
        <v>0.66016489040820425</v>
      </c>
      <c r="H141" s="153">
        <v>0.67380281690140842</v>
      </c>
      <c r="I141" s="153">
        <v>0.6835385316917465</v>
      </c>
      <c r="J141" s="153">
        <v>0.64603516325798349</v>
      </c>
      <c r="K141" s="153" t="s">
        <v>349</v>
      </c>
      <c r="L141" s="153">
        <f>ROWS($K$10:K141)</f>
        <v>132</v>
      </c>
      <c r="M141" s="153" t="str">
        <f t="shared" si="2"/>
        <v/>
      </c>
      <c r="N141" s="153" t="str">
        <f>IFERROR(SMALL($M$10:$M$257,ROWS(K$10:K141)),"")</f>
        <v/>
      </c>
      <c r="S141" s="114"/>
      <c r="T141" s="114"/>
      <c r="U141" s="114"/>
      <c r="V141" s="114"/>
      <c r="W141" s="114"/>
      <c r="X141" s="114"/>
    </row>
    <row r="142" spans="2:24" hidden="1">
      <c r="D142" s="153" t="s">
        <v>91</v>
      </c>
      <c r="E142" s="153">
        <v>0.63296499018899099</v>
      </c>
      <c r="F142" s="153">
        <v>0.64681419872270907</v>
      </c>
      <c r="G142" s="153">
        <v>0.65652988960633196</v>
      </c>
      <c r="H142" s="153">
        <v>0.69144210838021913</v>
      </c>
      <c r="I142" s="153">
        <v>0.7126654064272212</v>
      </c>
      <c r="J142" s="153">
        <v>0.65475123263110713</v>
      </c>
      <c r="K142" s="153" t="s">
        <v>349</v>
      </c>
      <c r="L142" s="153">
        <f>ROWS($K$10:K142)</f>
        <v>133</v>
      </c>
      <c r="M142" s="153" t="str">
        <f t="shared" si="2"/>
        <v/>
      </c>
      <c r="N142" s="153" t="str">
        <f>IFERROR(SMALL($M$10:$M$257,ROWS(K$10:K142)),"")</f>
        <v/>
      </c>
      <c r="S142" s="114"/>
      <c r="T142" s="114"/>
      <c r="U142" s="114"/>
      <c r="V142" s="114"/>
      <c r="W142" s="114"/>
      <c r="X142" s="114"/>
    </row>
    <row r="143" spans="2:24" hidden="1">
      <c r="D143" s="153" t="s">
        <v>92</v>
      </c>
      <c r="E143" s="153">
        <v>0.63236514522821574</v>
      </c>
      <c r="F143" s="153">
        <v>0.63639172072907013</v>
      </c>
      <c r="G143" s="153">
        <v>0.65471333476487004</v>
      </c>
      <c r="H143" s="153">
        <v>0.69128329297820823</v>
      </c>
      <c r="I143" s="153">
        <v>0.71310679611650485</v>
      </c>
      <c r="J143" s="153">
        <v>0.6517469741950217</v>
      </c>
      <c r="K143" s="153" t="s">
        <v>349</v>
      </c>
      <c r="L143" s="153">
        <f>ROWS($K$10:K143)</f>
        <v>134</v>
      </c>
      <c r="M143" s="153" t="str">
        <f t="shared" si="2"/>
        <v/>
      </c>
      <c r="N143" s="153" t="str">
        <f>IFERROR(SMALL($M$10:$M$257,ROWS(K$10:K143)),"")</f>
        <v/>
      </c>
      <c r="S143" s="114"/>
      <c r="T143" s="114"/>
      <c r="U143" s="114"/>
      <c r="V143" s="114"/>
      <c r="W143" s="114"/>
      <c r="X143" s="114"/>
    </row>
    <row r="144" spans="2:24" hidden="1">
      <c r="D144" s="153" t="s">
        <v>93</v>
      </c>
      <c r="E144" s="153">
        <v>0.64317507418397624</v>
      </c>
      <c r="F144" s="153">
        <v>0.65377207062600318</v>
      </c>
      <c r="G144" s="153">
        <v>0.65475387727579226</v>
      </c>
      <c r="H144" s="153">
        <v>0.70657351540171487</v>
      </c>
      <c r="I144" s="153">
        <v>0.70757946210268952</v>
      </c>
      <c r="J144" s="153">
        <v>0.66120003153827955</v>
      </c>
      <c r="K144" s="153" t="s">
        <v>349</v>
      </c>
      <c r="L144" s="153">
        <f>ROWS($K$10:K144)</f>
        <v>135</v>
      </c>
      <c r="M144" s="153" t="str">
        <f t="shared" si="2"/>
        <v/>
      </c>
      <c r="N144" s="153" t="str">
        <f>IFERROR(SMALL($M$10:$M$257,ROWS(K$10:K144)),"")</f>
        <v/>
      </c>
      <c r="S144" s="114"/>
      <c r="T144" s="114"/>
      <c r="U144" s="114"/>
      <c r="V144" s="114"/>
      <c r="W144" s="114"/>
      <c r="X144" s="114"/>
    </row>
    <row r="145" spans="2:24" hidden="1">
      <c r="D145" s="153" t="s">
        <v>94</v>
      </c>
      <c r="E145" s="153">
        <v>0.63470966336202206</v>
      </c>
      <c r="F145" s="153">
        <v>0.63550761855846605</v>
      </c>
      <c r="G145" s="153">
        <v>0.65106983305901711</v>
      </c>
      <c r="H145" s="153">
        <v>0.6800262812089356</v>
      </c>
      <c r="I145" s="153">
        <v>0.71186440677966101</v>
      </c>
      <c r="J145" s="153">
        <v>0.64996103842841324</v>
      </c>
      <c r="K145" s="153" t="s">
        <v>349</v>
      </c>
      <c r="L145" s="153">
        <f>ROWS($K$10:K145)</f>
        <v>136</v>
      </c>
      <c r="M145" s="153" t="str">
        <f t="shared" si="2"/>
        <v/>
      </c>
      <c r="N145" s="153" t="str">
        <f>IFERROR(SMALL($M$10:$M$257,ROWS(K$10:K145)),"")</f>
        <v/>
      </c>
      <c r="S145" s="114"/>
      <c r="T145" s="114"/>
      <c r="U145" s="114"/>
      <c r="V145" s="114"/>
      <c r="W145" s="114"/>
      <c r="X145" s="114"/>
    </row>
    <row r="146" spans="2:24" hidden="1">
      <c r="C146" s="153" t="s">
        <v>341</v>
      </c>
      <c r="K146" s="153" t="s">
        <v>349</v>
      </c>
      <c r="L146" s="153">
        <f>ROWS($K$10:K146)</f>
        <v>137</v>
      </c>
      <c r="M146" s="153" t="str">
        <f t="shared" si="2"/>
        <v/>
      </c>
      <c r="N146" s="153" t="str">
        <f>IFERROR(SMALL($M$10:$M$257,ROWS(K$10:K146)),"")</f>
        <v/>
      </c>
      <c r="S146" s="114"/>
      <c r="T146" s="114"/>
      <c r="U146" s="114"/>
      <c r="V146" s="114"/>
      <c r="W146" s="114"/>
      <c r="X146" s="114"/>
    </row>
    <row r="147" spans="2:24" hidden="1">
      <c r="B147" s="153" t="s">
        <v>272</v>
      </c>
      <c r="C147" s="153" t="s">
        <v>300</v>
      </c>
      <c r="D147" s="153" t="s">
        <v>89</v>
      </c>
      <c r="E147" s="153">
        <v>0.68026460859977944</v>
      </c>
      <c r="F147" s="153">
        <v>0.63073394495412849</v>
      </c>
      <c r="G147" s="153">
        <v>0.72972972972972971</v>
      </c>
      <c r="H147" s="153">
        <v>0.6563573883161512</v>
      </c>
      <c r="I147" s="153">
        <v>0.64372469635627527</v>
      </c>
      <c r="J147" s="153">
        <v>0.67195068251871426</v>
      </c>
      <c r="K147" s="153" t="s">
        <v>349</v>
      </c>
      <c r="L147" s="153">
        <f>ROWS($K$10:K147)</f>
        <v>138</v>
      </c>
      <c r="M147" s="153" t="str">
        <f t="shared" si="2"/>
        <v/>
      </c>
      <c r="N147" s="153" t="str">
        <f>IFERROR(SMALL($M$10:$M$257,ROWS(K$10:K147)),"")</f>
        <v/>
      </c>
      <c r="S147" s="114"/>
      <c r="T147" s="114"/>
      <c r="U147" s="114"/>
      <c r="V147" s="114"/>
      <c r="W147" s="114"/>
      <c r="X147" s="114"/>
    </row>
    <row r="148" spans="2:24" hidden="1">
      <c r="D148" s="153" t="s">
        <v>90</v>
      </c>
      <c r="E148" s="153">
        <v>0.67726737338044762</v>
      </c>
      <c r="F148" s="153">
        <v>0.66019417475728159</v>
      </c>
      <c r="G148" s="153">
        <v>0.66666666666666663</v>
      </c>
      <c r="H148" s="153">
        <v>0.62411347517730498</v>
      </c>
      <c r="I148" s="153">
        <v>0.63385826771653542</v>
      </c>
      <c r="J148" s="153">
        <v>0.65957446808510634</v>
      </c>
      <c r="K148" s="153" t="s">
        <v>349</v>
      </c>
      <c r="L148" s="153">
        <f>ROWS($K$10:K148)</f>
        <v>139</v>
      </c>
      <c r="M148" s="153" t="str">
        <f t="shared" si="2"/>
        <v/>
      </c>
      <c r="N148" s="153" t="str">
        <f>IFERROR(SMALL($M$10:$M$257,ROWS(K$10:K148)),"")</f>
        <v/>
      </c>
      <c r="S148" s="114"/>
      <c r="T148" s="114"/>
      <c r="U148" s="114"/>
      <c r="V148" s="114"/>
      <c r="W148" s="114"/>
      <c r="X148" s="114"/>
    </row>
    <row r="149" spans="2:24" hidden="1">
      <c r="D149" s="153" t="s">
        <v>91</v>
      </c>
      <c r="E149" s="153">
        <v>0.67934782608695654</v>
      </c>
      <c r="F149" s="153">
        <v>0.66349809885931554</v>
      </c>
      <c r="G149" s="153">
        <v>0.70822281167108758</v>
      </c>
      <c r="H149" s="153">
        <v>0.69256756756756754</v>
      </c>
      <c r="I149" s="153">
        <v>0.72413793103448276</v>
      </c>
      <c r="J149" s="153">
        <v>0.6875</v>
      </c>
      <c r="K149" s="153" t="s">
        <v>349</v>
      </c>
      <c r="L149" s="153">
        <f>ROWS($K$10:K149)</f>
        <v>140</v>
      </c>
      <c r="M149" s="153" t="str">
        <f t="shared" si="2"/>
        <v/>
      </c>
      <c r="N149" s="153" t="str">
        <f>IFERROR(SMALL($M$10:$M$257,ROWS(K$10:K149)),"")</f>
        <v/>
      </c>
      <c r="S149" s="114"/>
      <c r="T149" s="114"/>
      <c r="U149" s="114"/>
      <c r="V149" s="114"/>
      <c r="W149" s="114"/>
      <c r="X149" s="114"/>
    </row>
    <row r="150" spans="2:24" hidden="1">
      <c r="D150" s="153" t="s">
        <v>92</v>
      </c>
      <c r="E150" s="153">
        <v>0.66732477788746303</v>
      </c>
      <c r="F150" s="153">
        <v>0.69776119402985071</v>
      </c>
      <c r="G150" s="153">
        <v>0.64622641509433965</v>
      </c>
      <c r="H150" s="153">
        <v>0.62939297124600635</v>
      </c>
      <c r="I150" s="153">
        <v>0.660377358490566</v>
      </c>
      <c r="J150" s="153">
        <v>0.66472416472416473</v>
      </c>
      <c r="K150" s="153" t="s">
        <v>349</v>
      </c>
      <c r="L150" s="153">
        <f>ROWS($K$10:K150)</f>
        <v>141</v>
      </c>
      <c r="M150" s="153" t="str">
        <f t="shared" si="2"/>
        <v/>
      </c>
      <c r="N150" s="153" t="str">
        <f>IFERROR(SMALL($M$10:$M$257,ROWS(K$10:K150)),"")</f>
        <v/>
      </c>
      <c r="S150" s="114"/>
      <c r="T150" s="114"/>
      <c r="U150" s="114"/>
      <c r="V150" s="114"/>
      <c r="W150" s="114"/>
      <c r="X150" s="114"/>
    </row>
    <row r="151" spans="2:24" hidden="1">
      <c r="D151" s="153" t="s">
        <v>93</v>
      </c>
      <c r="E151" s="153">
        <v>0.66927286942924158</v>
      </c>
      <c r="F151" s="153">
        <v>0.69572953736654808</v>
      </c>
      <c r="G151" s="153">
        <v>0.67685589519650657</v>
      </c>
      <c r="H151" s="153">
        <v>0.71250000000000002</v>
      </c>
      <c r="I151" s="153">
        <v>0.66220735785953178</v>
      </c>
      <c r="J151" s="153">
        <v>0.68121377429253327</v>
      </c>
      <c r="K151" s="153" t="s">
        <v>349</v>
      </c>
      <c r="L151" s="153">
        <f>ROWS($K$10:K151)</f>
        <v>142</v>
      </c>
      <c r="M151" s="153" t="str">
        <f t="shared" si="2"/>
        <v/>
      </c>
      <c r="N151" s="153" t="str">
        <f>IFERROR(SMALL($M$10:$M$257,ROWS(K$10:K151)),"")</f>
        <v/>
      </c>
      <c r="S151" s="114"/>
      <c r="T151" s="114"/>
      <c r="U151" s="114"/>
      <c r="V151" s="114"/>
      <c r="W151" s="114"/>
      <c r="X151" s="114"/>
    </row>
    <row r="152" spans="2:24" hidden="1">
      <c r="D152" s="153" t="s">
        <v>94</v>
      </c>
      <c r="E152" s="153">
        <v>0.67892503536067894</v>
      </c>
      <c r="F152" s="153">
        <v>0.65500000000000003</v>
      </c>
      <c r="G152" s="153">
        <v>0.65853658536585369</v>
      </c>
      <c r="H152" s="153">
        <v>0.70923913043478259</v>
      </c>
      <c r="I152" s="153">
        <v>0.69781931464174451</v>
      </c>
      <c r="J152" s="153">
        <v>0.67731730465042705</v>
      </c>
      <c r="K152" s="153" t="s">
        <v>349</v>
      </c>
      <c r="L152" s="153">
        <f>ROWS($K$10:K152)</f>
        <v>143</v>
      </c>
      <c r="M152" s="153" t="str">
        <f t="shared" si="2"/>
        <v/>
      </c>
      <c r="N152" s="153" t="str">
        <f>IFERROR(SMALL($M$10:$M$257,ROWS(K$10:K152)),"")</f>
        <v/>
      </c>
      <c r="S152" s="114"/>
      <c r="T152" s="114"/>
      <c r="U152" s="114"/>
      <c r="V152" s="114"/>
      <c r="W152" s="114"/>
      <c r="X152" s="114"/>
    </row>
    <row r="153" spans="2:24" hidden="1">
      <c r="C153" s="153" t="s">
        <v>277</v>
      </c>
      <c r="D153" s="153" t="s">
        <v>89</v>
      </c>
      <c r="E153" s="153">
        <v>0.63503384912959382</v>
      </c>
      <c r="F153" s="153">
        <v>0.65284715284715289</v>
      </c>
      <c r="G153" s="153">
        <v>0.67320902845927377</v>
      </c>
      <c r="H153" s="153">
        <v>0.68428912783751494</v>
      </c>
      <c r="I153" s="153">
        <v>0.68808335142174948</v>
      </c>
      <c r="J153" s="153">
        <v>0.65852518643447866</v>
      </c>
      <c r="K153" s="153" t="s">
        <v>349</v>
      </c>
      <c r="L153" s="153">
        <f>ROWS($K$10:K153)</f>
        <v>144</v>
      </c>
      <c r="M153" s="153" t="str">
        <f t="shared" si="2"/>
        <v/>
      </c>
      <c r="N153" s="153" t="str">
        <f>IFERROR(SMALL($M$10:$M$257,ROWS(K$10:K153)),"")</f>
        <v/>
      </c>
      <c r="S153" s="114"/>
      <c r="T153" s="114"/>
      <c r="U153" s="114"/>
      <c r="V153" s="114"/>
      <c r="W153" s="114"/>
      <c r="X153" s="114"/>
    </row>
    <row r="154" spans="2:24" hidden="1">
      <c r="D154" s="153" t="s">
        <v>90</v>
      </c>
      <c r="E154" s="153">
        <v>0.60723184442418721</v>
      </c>
      <c r="F154" s="153">
        <v>0.63741763283009423</v>
      </c>
      <c r="G154" s="153">
        <v>0.6521404203807637</v>
      </c>
      <c r="H154" s="153">
        <v>0.67238500075907093</v>
      </c>
      <c r="I154" s="153">
        <v>0.68332160450387047</v>
      </c>
      <c r="J154" s="153">
        <v>0.63903082248228116</v>
      </c>
      <c r="K154" s="153" t="s">
        <v>349</v>
      </c>
      <c r="L154" s="153">
        <f>ROWS($K$10:K154)</f>
        <v>145</v>
      </c>
      <c r="M154" s="153" t="str">
        <f t="shared" si="2"/>
        <v/>
      </c>
      <c r="N154" s="153" t="str">
        <f>IFERROR(SMALL($M$10:$M$257,ROWS(K$10:K154)),"")</f>
        <v/>
      </c>
      <c r="S154" s="114"/>
      <c r="T154" s="114"/>
      <c r="U154" s="114"/>
      <c r="V154" s="114"/>
      <c r="W154" s="114"/>
      <c r="X154" s="114"/>
    </row>
    <row r="155" spans="2:24" hidden="1">
      <c r="D155" s="153" t="s">
        <v>91</v>
      </c>
      <c r="E155" s="153">
        <v>0.62598694435809765</v>
      </c>
      <c r="F155" s="153">
        <v>0.6435516888433982</v>
      </c>
      <c r="G155" s="153">
        <v>0.66076729846997029</v>
      </c>
      <c r="H155" s="153">
        <v>0.69498307171437368</v>
      </c>
      <c r="I155" s="153">
        <v>0.70079849694692342</v>
      </c>
      <c r="J155" s="153">
        <v>0.65350331893372671</v>
      </c>
      <c r="K155" s="153" t="s">
        <v>349</v>
      </c>
      <c r="L155" s="153">
        <f>ROWS($K$10:K155)</f>
        <v>146</v>
      </c>
      <c r="M155" s="153" t="str">
        <f t="shared" si="2"/>
        <v/>
      </c>
      <c r="N155" s="153" t="str">
        <f>IFERROR(SMALL($M$10:$M$257,ROWS(K$10:K155)),"")</f>
        <v/>
      </c>
      <c r="S155" s="114"/>
      <c r="T155" s="114"/>
      <c r="U155" s="114"/>
      <c r="V155" s="114"/>
      <c r="W155" s="114"/>
      <c r="X155" s="114"/>
    </row>
    <row r="156" spans="2:24" hidden="1">
      <c r="D156" s="153" t="s">
        <v>92</v>
      </c>
      <c r="E156" s="153">
        <v>0.62465889357479532</v>
      </c>
      <c r="F156" s="153">
        <v>0.63581523612547397</v>
      </c>
      <c r="G156" s="153">
        <v>0.66566578126804477</v>
      </c>
      <c r="H156" s="153">
        <v>0.69079548918012801</v>
      </c>
      <c r="I156" s="153">
        <v>0.70460387941107738</v>
      </c>
      <c r="J156" s="153">
        <v>0.65188713042378776</v>
      </c>
      <c r="K156" s="153" t="s">
        <v>349</v>
      </c>
      <c r="L156" s="153">
        <f>ROWS($K$10:K156)</f>
        <v>147</v>
      </c>
      <c r="M156" s="153" t="str">
        <f t="shared" si="2"/>
        <v/>
      </c>
      <c r="N156" s="153" t="str">
        <f>IFERROR(SMALL($M$10:$M$257,ROWS(K$10:K156)),"")</f>
        <v/>
      </c>
      <c r="S156" s="114"/>
      <c r="T156" s="114"/>
      <c r="U156" s="114"/>
      <c r="V156" s="114"/>
      <c r="W156" s="114"/>
      <c r="X156" s="114"/>
    </row>
    <row r="157" spans="2:24" hidden="1">
      <c r="D157" s="153" t="s">
        <v>93</v>
      </c>
      <c r="E157" s="153">
        <v>0.63613719103276489</v>
      </c>
      <c r="F157" s="153">
        <v>0.64648247859475683</v>
      </c>
      <c r="G157" s="153">
        <v>0.66188066376368127</v>
      </c>
      <c r="H157" s="153">
        <v>0.70900220333648101</v>
      </c>
      <c r="I157" s="153">
        <v>0.70334034104181264</v>
      </c>
      <c r="J157" s="153">
        <v>0.66013538355068235</v>
      </c>
      <c r="K157" s="153" t="s">
        <v>349</v>
      </c>
      <c r="L157" s="153">
        <f>ROWS($K$10:K157)</f>
        <v>148</v>
      </c>
      <c r="M157" s="153" t="str">
        <f t="shared" si="2"/>
        <v/>
      </c>
      <c r="N157" s="153" t="str">
        <f>IFERROR(SMALL($M$10:$M$257,ROWS(K$10:K157)),"")</f>
        <v/>
      </c>
      <c r="S157" s="114"/>
      <c r="T157" s="114"/>
      <c r="U157" s="114"/>
      <c r="V157" s="114"/>
      <c r="W157" s="114"/>
      <c r="X157" s="114"/>
    </row>
    <row r="158" spans="2:24" hidden="1">
      <c r="D158" s="153" t="s">
        <v>94</v>
      </c>
      <c r="E158" s="153">
        <v>0.62479957242116513</v>
      </c>
      <c r="F158" s="153">
        <v>0.63903641881638851</v>
      </c>
      <c r="G158" s="153">
        <v>0.66004077471967382</v>
      </c>
      <c r="H158" s="153">
        <v>0.68650793650793651</v>
      </c>
      <c r="I158" s="153">
        <v>0.69794933655006031</v>
      </c>
      <c r="J158" s="153">
        <v>0.65057897386608088</v>
      </c>
      <c r="K158" s="153" t="s">
        <v>349</v>
      </c>
      <c r="L158" s="153">
        <f>ROWS($K$10:K158)</f>
        <v>149</v>
      </c>
      <c r="M158" s="153" t="str">
        <f t="shared" si="2"/>
        <v/>
      </c>
      <c r="N158" s="153" t="str">
        <f>IFERROR(SMALL($M$10:$M$257,ROWS(K$10:K158)),"")</f>
        <v/>
      </c>
      <c r="S158" s="114"/>
      <c r="T158" s="114"/>
      <c r="U158" s="114"/>
      <c r="V158" s="114"/>
      <c r="W158" s="114"/>
      <c r="X158" s="114"/>
    </row>
    <row r="159" spans="2:24" hidden="1">
      <c r="C159" s="153" t="s">
        <v>279</v>
      </c>
      <c r="K159" s="153" t="s">
        <v>349</v>
      </c>
      <c r="L159" s="153">
        <f>ROWS($K$10:K159)</f>
        <v>150</v>
      </c>
      <c r="M159" s="153" t="str">
        <f t="shared" si="2"/>
        <v/>
      </c>
      <c r="N159" s="153" t="str">
        <f>IFERROR(SMALL($M$10:$M$257,ROWS(K$10:K159)),"")</f>
        <v/>
      </c>
      <c r="S159" s="114"/>
      <c r="T159" s="114"/>
      <c r="U159" s="114"/>
      <c r="V159" s="114"/>
      <c r="W159" s="114"/>
      <c r="X159" s="114"/>
    </row>
    <row r="160" spans="2:24" hidden="1">
      <c r="B160" s="153" t="s">
        <v>301</v>
      </c>
      <c r="C160" s="153" t="s">
        <v>303</v>
      </c>
      <c r="D160" s="153" t="s">
        <v>89</v>
      </c>
      <c r="E160" s="153">
        <v>0.63458172908645427</v>
      </c>
      <c r="F160" s="153">
        <v>0.6411100658513641</v>
      </c>
      <c r="G160" s="153">
        <v>0.67893544733861833</v>
      </c>
      <c r="H160" s="153">
        <v>0.70159453302961272</v>
      </c>
      <c r="I160" s="153">
        <v>0.70447110141766633</v>
      </c>
      <c r="J160" s="153">
        <v>0.66163242642976128</v>
      </c>
      <c r="K160" s="153" t="s">
        <v>349</v>
      </c>
      <c r="L160" s="153">
        <f>ROWS($K$10:K160)</f>
        <v>151</v>
      </c>
      <c r="M160" s="153" t="str">
        <f t="shared" si="2"/>
        <v/>
      </c>
      <c r="N160" s="153" t="str">
        <f>IFERROR(SMALL($M$10:$M$257,ROWS(K$10:K160)),"")</f>
        <v/>
      </c>
      <c r="S160" s="114"/>
      <c r="T160" s="114"/>
      <c r="U160" s="114"/>
      <c r="V160" s="114"/>
      <c r="W160" s="114"/>
      <c r="X160" s="114"/>
    </row>
    <row r="161" spans="2:24" hidden="1">
      <c r="D161" s="153" t="s">
        <v>90</v>
      </c>
      <c r="E161" s="153">
        <v>0.60325406758448064</v>
      </c>
      <c r="F161" s="153">
        <v>0.64165588615782665</v>
      </c>
      <c r="G161" s="153">
        <v>0.63871308016877637</v>
      </c>
      <c r="H161" s="153">
        <v>0.6709986320109439</v>
      </c>
      <c r="I161" s="153">
        <v>0.6806451612903226</v>
      </c>
      <c r="J161" s="153">
        <v>0.63667820069204151</v>
      </c>
      <c r="K161" s="153" t="s">
        <v>349</v>
      </c>
      <c r="L161" s="153">
        <f>ROWS($K$10:K161)</f>
        <v>152</v>
      </c>
      <c r="M161" s="153" t="str">
        <f t="shared" si="2"/>
        <v/>
      </c>
      <c r="N161" s="153" t="str">
        <f>IFERROR(SMALL($M$10:$M$257,ROWS(K$10:K161)),"")</f>
        <v/>
      </c>
      <c r="S161" s="114"/>
      <c r="T161" s="114"/>
      <c r="U161" s="114"/>
      <c r="V161" s="114"/>
      <c r="W161" s="114"/>
      <c r="X161" s="114"/>
    </row>
    <row r="162" spans="2:24" hidden="1">
      <c r="D162" s="153" t="s">
        <v>91</v>
      </c>
      <c r="E162" s="153">
        <v>0.61156773211567728</v>
      </c>
      <c r="F162" s="153">
        <v>0.62193126022913259</v>
      </c>
      <c r="G162" s="153">
        <v>0.6466009340944473</v>
      </c>
      <c r="H162" s="153">
        <v>0.68498942917547567</v>
      </c>
      <c r="I162" s="153">
        <v>0.68464730290456433</v>
      </c>
      <c r="J162" s="153">
        <v>0.63881160572337048</v>
      </c>
      <c r="K162" s="153" t="s">
        <v>349</v>
      </c>
      <c r="L162" s="153">
        <f>ROWS($K$10:K162)</f>
        <v>153</v>
      </c>
      <c r="M162" s="153" t="str">
        <f t="shared" si="2"/>
        <v/>
      </c>
      <c r="N162" s="153" t="str">
        <f>IFERROR(SMALL($M$10:$M$257,ROWS(K$10:K162)),"")</f>
        <v/>
      </c>
      <c r="S162" s="114"/>
      <c r="T162" s="114"/>
      <c r="U162" s="114"/>
      <c r="V162" s="114"/>
      <c r="W162" s="114"/>
      <c r="X162" s="114"/>
    </row>
    <row r="163" spans="2:24" hidden="1">
      <c r="D163" s="153" t="s">
        <v>92</v>
      </c>
      <c r="E163" s="153">
        <v>0.61568509615384615</v>
      </c>
      <c r="F163" s="153">
        <v>0.63090306545153274</v>
      </c>
      <c r="G163" s="153">
        <v>0.63731109953100573</v>
      </c>
      <c r="H163" s="153">
        <v>0.6824966078697422</v>
      </c>
      <c r="I163" s="153">
        <v>0.6962890625</v>
      </c>
      <c r="J163" s="153">
        <v>0.64149833300647185</v>
      </c>
      <c r="K163" s="153" t="s">
        <v>349</v>
      </c>
      <c r="L163" s="153">
        <f>ROWS($K$10:K163)</f>
        <v>154</v>
      </c>
      <c r="M163" s="153" t="str">
        <f t="shared" si="2"/>
        <v/>
      </c>
      <c r="N163" s="153" t="str">
        <f>IFERROR(SMALL($M$10:$M$257,ROWS(K$10:K163)),"")</f>
        <v/>
      </c>
      <c r="S163" s="114"/>
      <c r="T163" s="114"/>
      <c r="U163" s="114"/>
      <c r="V163" s="114"/>
      <c r="W163" s="114"/>
      <c r="X163" s="114"/>
    </row>
    <row r="164" spans="2:24" hidden="1">
      <c r="D164" s="153" t="s">
        <v>93</v>
      </c>
      <c r="E164" s="153">
        <v>0.6242726517040732</v>
      </c>
      <c r="F164" s="153">
        <v>0.63743551952837141</v>
      </c>
      <c r="G164" s="153">
        <v>0.66893865628042848</v>
      </c>
      <c r="H164" s="153">
        <v>0.70073480293921175</v>
      </c>
      <c r="I164" s="153">
        <v>0.72295514511873349</v>
      </c>
      <c r="J164" s="153">
        <v>0.65657572736336445</v>
      </c>
      <c r="K164" s="153" t="s">
        <v>349</v>
      </c>
      <c r="L164" s="153">
        <f>ROWS($K$10:K164)</f>
        <v>155</v>
      </c>
      <c r="M164" s="153" t="str">
        <f t="shared" si="2"/>
        <v/>
      </c>
      <c r="N164" s="153" t="str">
        <f>IFERROR(SMALL($M$10:$M$257,ROWS(K$10:K164)),"")</f>
        <v/>
      </c>
      <c r="S164" s="114"/>
      <c r="T164" s="114"/>
      <c r="U164" s="114"/>
      <c r="V164" s="114"/>
      <c r="W164" s="114"/>
      <c r="X164" s="114"/>
    </row>
    <row r="165" spans="2:24" hidden="1">
      <c r="D165" s="153" t="s">
        <v>94</v>
      </c>
      <c r="E165" s="153">
        <v>0.61941031941031943</v>
      </c>
      <c r="F165" s="153">
        <v>0.63073237508555779</v>
      </c>
      <c r="G165" s="153">
        <v>0.63143254520166903</v>
      </c>
      <c r="H165" s="153">
        <v>0.68274582560296848</v>
      </c>
      <c r="I165" s="153">
        <v>0.68163592622293501</v>
      </c>
      <c r="J165" s="153">
        <v>0.63934835009558644</v>
      </c>
      <c r="K165" s="153" t="s">
        <v>349</v>
      </c>
      <c r="L165" s="153">
        <f>ROWS($K$10:K165)</f>
        <v>156</v>
      </c>
      <c r="M165" s="153" t="str">
        <f t="shared" si="2"/>
        <v/>
      </c>
      <c r="N165" s="153" t="str">
        <f>IFERROR(SMALL($M$10:$M$257,ROWS(K$10:K165)),"")</f>
        <v/>
      </c>
      <c r="S165" s="114"/>
      <c r="T165" s="114"/>
      <c r="U165" s="114"/>
      <c r="V165" s="114"/>
      <c r="W165" s="114"/>
      <c r="X165" s="114"/>
    </row>
    <row r="166" spans="2:24" hidden="1">
      <c r="C166" s="153" t="s">
        <v>306</v>
      </c>
      <c r="D166" s="153" t="s">
        <v>89</v>
      </c>
      <c r="E166" s="153">
        <v>0.63723280748480504</v>
      </c>
      <c r="F166" s="153">
        <v>0.65386841597530387</v>
      </c>
      <c r="G166" s="153">
        <v>0.67453193126442679</v>
      </c>
      <c r="H166" s="153">
        <v>0.67850237300052729</v>
      </c>
      <c r="I166" s="153">
        <v>0.68077020521915377</v>
      </c>
      <c r="J166" s="153">
        <v>0.65810341591591592</v>
      </c>
      <c r="K166" s="153" t="s">
        <v>349</v>
      </c>
      <c r="L166" s="153">
        <f>ROWS($K$10:K166)</f>
        <v>157</v>
      </c>
      <c r="M166" s="153" t="str">
        <f t="shared" si="2"/>
        <v/>
      </c>
      <c r="N166" s="153" t="str">
        <f>IFERROR(SMALL($M$10:$M$257,ROWS(K$10:K166)),"")</f>
        <v/>
      </c>
      <c r="S166" s="114"/>
      <c r="T166" s="114"/>
      <c r="U166" s="114"/>
      <c r="V166" s="114"/>
      <c r="W166" s="114"/>
      <c r="X166" s="114"/>
    </row>
    <row r="167" spans="2:24" hidden="1">
      <c r="D167" s="153" t="s">
        <v>90</v>
      </c>
      <c r="E167" s="153">
        <v>0.61179048561532479</v>
      </c>
      <c r="F167" s="153">
        <v>0.63758323540932238</v>
      </c>
      <c r="G167" s="153">
        <v>0.65604004742458177</v>
      </c>
      <c r="H167" s="153">
        <v>0.67036011080332414</v>
      </c>
      <c r="I167" s="153">
        <v>0.68012249443207129</v>
      </c>
      <c r="J167" s="153">
        <v>0.64048852881784779</v>
      </c>
      <c r="K167" s="153" t="s">
        <v>349</v>
      </c>
      <c r="L167" s="153">
        <f>ROWS($K$10:K167)</f>
        <v>158</v>
      </c>
      <c r="M167" s="153" t="str">
        <f t="shared" si="2"/>
        <v/>
      </c>
      <c r="N167" s="153" t="str">
        <f>IFERROR(SMALL($M$10:$M$257,ROWS(K$10:K167)),"")</f>
        <v/>
      </c>
      <c r="S167" s="114"/>
      <c r="T167" s="114"/>
      <c r="U167" s="114"/>
      <c r="V167" s="114"/>
      <c r="W167" s="114"/>
      <c r="X167" s="114"/>
    </row>
    <row r="168" spans="2:24" hidden="1">
      <c r="D168" s="153" t="s">
        <v>91</v>
      </c>
      <c r="E168" s="153">
        <v>0.63317824949113111</v>
      </c>
      <c r="F168" s="153">
        <v>0.65011700071217826</v>
      </c>
      <c r="G168" s="153">
        <v>0.66703601108033239</v>
      </c>
      <c r="H168" s="153">
        <v>0.6975664127809772</v>
      </c>
      <c r="I168" s="153">
        <v>0.70668523676880224</v>
      </c>
      <c r="J168" s="153">
        <v>0.65933019151709615</v>
      </c>
      <c r="K168" s="153" t="s">
        <v>349</v>
      </c>
      <c r="L168" s="153">
        <f>ROWS($K$10:K168)</f>
        <v>159</v>
      </c>
      <c r="M168" s="153" t="str">
        <f t="shared" si="2"/>
        <v/>
      </c>
      <c r="N168" s="153" t="str">
        <f>IFERROR(SMALL($M$10:$M$257,ROWS(K$10:K168)),"")</f>
        <v/>
      </c>
      <c r="S168" s="114"/>
      <c r="T168" s="114"/>
      <c r="U168" s="114"/>
      <c r="V168" s="114"/>
      <c r="W168" s="114"/>
      <c r="X168" s="114"/>
    </row>
    <row r="169" spans="2:24" hidden="1">
      <c r="D169" s="153" t="s">
        <v>92</v>
      </c>
      <c r="E169" s="153">
        <v>0.63015380171853563</v>
      </c>
      <c r="F169" s="153">
        <v>0.64048400328137822</v>
      </c>
      <c r="G169" s="153">
        <v>0.6724233983286908</v>
      </c>
      <c r="H169" s="153">
        <v>0.68980797636632196</v>
      </c>
      <c r="I169" s="153">
        <v>0.7031471505528778</v>
      </c>
      <c r="J169" s="153">
        <v>0.65549795908146147</v>
      </c>
      <c r="K169" s="153" t="s">
        <v>349</v>
      </c>
      <c r="L169" s="153">
        <f>ROWS($K$10:K169)</f>
        <v>160</v>
      </c>
      <c r="M169" s="153" t="str">
        <f t="shared" si="2"/>
        <v/>
      </c>
      <c r="N169" s="153" t="str">
        <f>IFERROR(SMALL($M$10:$M$257,ROWS(K$10:K169)),"")</f>
        <v/>
      </c>
      <c r="S169" s="114"/>
      <c r="T169" s="114"/>
      <c r="U169" s="114"/>
      <c r="V169" s="114"/>
      <c r="W169" s="114"/>
      <c r="X169" s="114"/>
    </row>
    <row r="170" spans="2:24" hidden="1">
      <c r="D170" s="153" t="s">
        <v>93</v>
      </c>
      <c r="E170" s="153">
        <v>0.6427238109460166</v>
      </c>
      <c r="F170" s="153">
        <v>0.65188157466652208</v>
      </c>
      <c r="G170" s="153">
        <v>0.66088965915655695</v>
      </c>
      <c r="H170" s="153">
        <v>0.71082949308755761</v>
      </c>
      <c r="I170" s="153">
        <v>0.69346009795447994</v>
      </c>
      <c r="J170" s="153">
        <v>0.66273640276509715</v>
      </c>
      <c r="K170" s="153" t="s">
        <v>349</v>
      </c>
      <c r="L170" s="153">
        <f>ROWS($K$10:K170)</f>
        <v>161</v>
      </c>
      <c r="M170" s="153" t="str">
        <f t="shared" si="2"/>
        <v/>
      </c>
      <c r="N170" s="153" t="str">
        <f>IFERROR(SMALL($M$10:$M$257,ROWS(K$10:K170)),"")</f>
        <v/>
      </c>
      <c r="S170" s="114"/>
      <c r="T170" s="114"/>
      <c r="U170" s="114"/>
      <c r="V170" s="114"/>
      <c r="W170" s="114"/>
      <c r="X170" s="114"/>
    </row>
    <row r="171" spans="2:24" hidden="1">
      <c r="D171" s="153" t="s">
        <v>94</v>
      </c>
      <c r="E171" s="153">
        <v>0.63328768226858934</v>
      </c>
      <c r="F171" s="153">
        <v>0.64186663451103343</v>
      </c>
      <c r="G171" s="153">
        <v>0.66963130659767145</v>
      </c>
      <c r="H171" s="153">
        <v>0.68935463789167872</v>
      </c>
      <c r="I171" s="153">
        <v>0.70280258700338771</v>
      </c>
      <c r="J171" s="153">
        <v>0.65643699777739783</v>
      </c>
      <c r="K171" s="153" t="s">
        <v>349</v>
      </c>
      <c r="L171" s="153">
        <f>ROWS($K$10:K171)</f>
        <v>162</v>
      </c>
      <c r="M171" s="153" t="str">
        <f t="shared" si="2"/>
        <v/>
      </c>
      <c r="N171" s="153" t="str">
        <f>IFERROR(SMALL($M$10:$M$257,ROWS(K$10:K171)),"")</f>
        <v/>
      </c>
      <c r="S171" s="114"/>
      <c r="T171" s="114"/>
      <c r="U171" s="114"/>
      <c r="V171" s="114"/>
      <c r="W171" s="114"/>
      <c r="X171" s="114"/>
    </row>
    <row r="172" spans="2:24" hidden="1">
      <c r="B172" s="153" t="s">
        <v>308</v>
      </c>
      <c r="C172" s="153" t="s">
        <v>283</v>
      </c>
      <c r="D172" s="153" t="s">
        <v>89</v>
      </c>
      <c r="E172" s="153">
        <v>0.53703703703703709</v>
      </c>
      <c r="F172" s="153">
        <v>0.45238095238095238</v>
      </c>
      <c r="G172" s="153">
        <v>0.61538461538461542</v>
      </c>
      <c r="H172" s="153" t="s">
        <v>130</v>
      </c>
      <c r="I172" s="153" t="s">
        <v>130</v>
      </c>
      <c r="J172" s="153">
        <v>0.53233830845771146</v>
      </c>
      <c r="K172" s="153" t="s">
        <v>349</v>
      </c>
      <c r="L172" s="153">
        <f>ROWS($K$10:K172)</f>
        <v>163</v>
      </c>
      <c r="M172" s="153" t="str">
        <f t="shared" si="2"/>
        <v/>
      </c>
      <c r="N172" s="153" t="str">
        <f>IFERROR(SMALL($M$10:$M$257,ROWS(K$10:K172)),"")</f>
        <v/>
      </c>
      <c r="S172" s="114"/>
      <c r="T172" s="114"/>
      <c r="U172" s="114"/>
      <c r="V172" s="114"/>
      <c r="W172" s="114"/>
      <c r="X172" s="114"/>
    </row>
    <row r="173" spans="2:24" hidden="1">
      <c r="D173" s="153" t="s">
        <v>90</v>
      </c>
      <c r="E173" s="153">
        <v>0.49397590361445781</v>
      </c>
      <c r="F173" s="153">
        <v>0.58490566037735847</v>
      </c>
      <c r="G173" s="153">
        <v>0.4642857142857143</v>
      </c>
      <c r="H173" s="153" t="s">
        <v>130</v>
      </c>
      <c r="I173" s="153" t="s">
        <v>130</v>
      </c>
      <c r="J173" s="153">
        <v>0.5243243243243243</v>
      </c>
      <c r="K173" s="153" t="s">
        <v>349</v>
      </c>
      <c r="L173" s="153">
        <f>ROWS($K$10:K173)</f>
        <v>164</v>
      </c>
      <c r="M173" s="153" t="str">
        <f t="shared" si="2"/>
        <v/>
      </c>
      <c r="N173" s="153" t="str">
        <f>IFERROR(SMALL($M$10:$M$257,ROWS(K$10:K173)),"")</f>
        <v/>
      </c>
      <c r="S173" s="114"/>
      <c r="T173" s="114"/>
      <c r="U173" s="114"/>
      <c r="V173" s="114"/>
      <c r="W173" s="114"/>
      <c r="X173" s="114"/>
    </row>
    <row r="174" spans="2:24" hidden="1">
      <c r="D174" s="153" t="s">
        <v>91</v>
      </c>
      <c r="E174" s="153">
        <v>0.55516014234875444</v>
      </c>
      <c r="F174" s="153">
        <v>0.49760765550239233</v>
      </c>
      <c r="G174" s="153">
        <v>0.49707602339181284</v>
      </c>
      <c r="H174" s="153">
        <v>0.63492063492063489</v>
      </c>
      <c r="I174" s="153">
        <v>0.60416666666666663</v>
      </c>
      <c r="J174" s="153">
        <v>0.5430622009569378</v>
      </c>
      <c r="K174" s="153" t="s">
        <v>349</v>
      </c>
      <c r="L174" s="153">
        <f>ROWS($K$10:K174)</f>
        <v>165</v>
      </c>
      <c r="M174" s="153" t="str">
        <f t="shared" si="2"/>
        <v/>
      </c>
      <c r="N174" s="153" t="str">
        <f>IFERROR(SMALL($M$10:$M$257,ROWS(K$10:K174)),"")</f>
        <v/>
      </c>
      <c r="S174" s="114"/>
      <c r="T174" s="114"/>
      <c r="U174" s="114"/>
      <c r="V174" s="114"/>
      <c r="W174" s="114"/>
      <c r="X174" s="114"/>
    </row>
    <row r="175" spans="2:24" hidden="1">
      <c r="D175" s="153" t="s">
        <v>92</v>
      </c>
      <c r="E175" s="153">
        <v>0.46804123711340206</v>
      </c>
      <c r="F175" s="153">
        <v>0.52188552188552184</v>
      </c>
      <c r="G175" s="153">
        <v>0.5605381165919282</v>
      </c>
      <c r="H175" s="153">
        <v>0.59210526315789469</v>
      </c>
      <c r="I175" s="153">
        <v>0.647887323943662</v>
      </c>
      <c r="J175" s="153">
        <v>0.52396425670186841</v>
      </c>
      <c r="K175" s="153" t="s">
        <v>349</v>
      </c>
      <c r="L175" s="153">
        <f>ROWS($K$10:K175)</f>
        <v>166</v>
      </c>
      <c r="M175" s="153" t="str">
        <f t="shared" si="2"/>
        <v/>
      </c>
      <c r="N175" s="153" t="str">
        <f>IFERROR(SMALL($M$10:$M$257,ROWS(K$10:K175)),"")</f>
        <v/>
      </c>
      <c r="S175" s="114"/>
      <c r="T175" s="114"/>
      <c r="U175" s="114"/>
      <c r="V175" s="114"/>
      <c r="W175" s="114"/>
      <c r="X175" s="114"/>
    </row>
    <row r="176" spans="2:24" hidden="1">
      <c r="D176" s="153" t="s">
        <v>93</v>
      </c>
      <c r="E176" s="153">
        <v>0.46204620462046203</v>
      </c>
      <c r="F176" s="153">
        <v>0.50837988826815639</v>
      </c>
      <c r="G176" s="153">
        <v>0.56916996047430835</v>
      </c>
      <c r="H176" s="153">
        <v>0.52095808383233533</v>
      </c>
      <c r="I176" s="153">
        <v>0.66666666666666663</v>
      </c>
      <c r="J176" s="153">
        <v>0.50981719702098849</v>
      </c>
      <c r="K176" s="153" t="s">
        <v>349</v>
      </c>
      <c r="L176" s="153">
        <f>ROWS($K$10:K176)</f>
        <v>167</v>
      </c>
      <c r="M176" s="153" t="str">
        <f t="shared" si="2"/>
        <v/>
      </c>
      <c r="N176" s="153" t="str">
        <f>IFERROR(SMALL($M$10:$M$257,ROWS(K$10:K176)),"")</f>
        <v/>
      </c>
      <c r="S176" s="114"/>
      <c r="T176" s="114"/>
      <c r="U176" s="114"/>
      <c r="V176" s="114"/>
      <c r="W176" s="114"/>
      <c r="X176" s="114"/>
    </row>
    <row r="177" spans="2:24" hidden="1">
      <c r="D177" s="153" t="s">
        <v>94</v>
      </c>
      <c r="E177" s="153">
        <v>0.57023255813953488</v>
      </c>
      <c r="F177" s="153">
        <v>0.57679738562091498</v>
      </c>
      <c r="G177" s="153">
        <v>0.55249999999999999</v>
      </c>
      <c r="H177" s="153">
        <v>0.63468634686346859</v>
      </c>
      <c r="I177" s="153">
        <v>0.62676056338028174</v>
      </c>
      <c r="J177" s="153">
        <v>0.57987220447284349</v>
      </c>
      <c r="K177" s="153" t="s">
        <v>349</v>
      </c>
      <c r="L177" s="153">
        <f>ROWS($K$10:K177)</f>
        <v>168</v>
      </c>
      <c r="M177" s="153" t="str">
        <f t="shared" si="2"/>
        <v/>
      </c>
      <c r="N177" s="153" t="str">
        <f>IFERROR(SMALL($M$10:$M$257,ROWS(K$10:K177)),"")</f>
        <v/>
      </c>
      <c r="S177" s="114"/>
      <c r="T177" s="114"/>
      <c r="U177" s="114"/>
      <c r="V177" s="114"/>
      <c r="W177" s="114"/>
      <c r="X177" s="114"/>
    </row>
    <row r="178" spans="2:24" hidden="1">
      <c r="C178" s="153" t="s">
        <v>284</v>
      </c>
      <c r="D178" s="153" t="s">
        <v>89</v>
      </c>
      <c r="E178" s="153">
        <v>0.63741950321987118</v>
      </c>
      <c r="F178" s="153">
        <v>0.65236947791164657</v>
      </c>
      <c r="G178" s="153">
        <v>0.67550849234640387</v>
      </c>
      <c r="H178" s="153">
        <v>0.68326180257510727</v>
      </c>
      <c r="I178" s="153">
        <v>0.68527291452111228</v>
      </c>
      <c r="J178" s="153">
        <v>0.65921288014311274</v>
      </c>
      <c r="K178" s="153" t="s">
        <v>349</v>
      </c>
      <c r="L178" s="153">
        <f>ROWS($K$10:K178)</f>
        <v>169</v>
      </c>
      <c r="M178" s="153" t="str">
        <f t="shared" si="2"/>
        <v/>
      </c>
      <c r="N178" s="153" t="str">
        <f>IFERROR(SMALL($M$10:$M$257,ROWS(K$10:K178)),"")</f>
        <v/>
      </c>
      <c r="S178" s="114"/>
      <c r="T178" s="114"/>
      <c r="U178" s="114"/>
      <c r="V178" s="114"/>
      <c r="W178" s="114"/>
      <c r="X178" s="114"/>
    </row>
    <row r="179" spans="2:24" hidden="1">
      <c r="D179" s="153" t="s">
        <v>90</v>
      </c>
      <c r="E179" s="153">
        <v>0.61077636152954806</v>
      </c>
      <c r="F179" s="153">
        <v>0.63856387241545121</v>
      </c>
      <c r="G179" s="153">
        <v>0.65313458082249709</v>
      </c>
      <c r="H179" s="153">
        <v>0.67079568638880793</v>
      </c>
      <c r="I179" s="153">
        <v>0.68024800708591671</v>
      </c>
      <c r="J179" s="153">
        <v>0.64017420778811285</v>
      </c>
      <c r="K179" s="153" t="s">
        <v>349</v>
      </c>
      <c r="L179" s="153">
        <f>ROWS($K$10:K179)</f>
        <v>170</v>
      </c>
      <c r="M179" s="153" t="str">
        <f t="shared" si="2"/>
        <v/>
      </c>
      <c r="N179" s="153" t="str">
        <f>IFERROR(SMALL($M$10:$M$257,ROWS(K$10:K179)),"")</f>
        <v/>
      </c>
      <c r="S179" s="114"/>
      <c r="T179" s="114"/>
      <c r="U179" s="114"/>
      <c r="V179" s="114"/>
      <c r="W179" s="114"/>
      <c r="X179" s="114"/>
    </row>
    <row r="180" spans="2:24" hidden="1">
      <c r="D180" s="153" t="s">
        <v>91</v>
      </c>
      <c r="E180" s="153">
        <v>0.63025059665871119</v>
      </c>
      <c r="F180" s="153">
        <v>0.64704907161803715</v>
      </c>
      <c r="G180" s="153">
        <v>0.66588680926916222</v>
      </c>
      <c r="H180" s="153">
        <v>0.69607549430796889</v>
      </c>
      <c r="I180" s="153">
        <v>0.70306258322237014</v>
      </c>
      <c r="J180" s="153">
        <v>0.65710504885993481</v>
      </c>
      <c r="K180" s="153" t="s">
        <v>349</v>
      </c>
      <c r="L180" s="153">
        <f>ROWS($K$10:K180)</f>
        <v>171</v>
      </c>
      <c r="M180" s="153" t="str">
        <f t="shared" si="2"/>
        <v/>
      </c>
      <c r="N180" s="153" t="str">
        <f>IFERROR(SMALL($M$10:$M$257,ROWS(K$10:K180)),"")</f>
        <v/>
      </c>
      <c r="S180" s="114"/>
      <c r="T180" s="114"/>
      <c r="U180" s="114"/>
      <c r="V180" s="114"/>
      <c r="W180" s="114"/>
      <c r="X180" s="114"/>
    </row>
    <row r="181" spans="2:24" hidden="1">
      <c r="D181" s="153" t="s">
        <v>92</v>
      </c>
      <c r="E181" s="153">
        <v>0.63197939132518577</v>
      </c>
      <c r="F181" s="153">
        <v>0.64150307523801497</v>
      </c>
      <c r="G181" s="153">
        <v>0.66764308246958093</v>
      </c>
      <c r="H181" s="153">
        <v>0.6904125853368952</v>
      </c>
      <c r="I181" s="153">
        <v>0.70245535714285712</v>
      </c>
      <c r="J181" s="153">
        <v>0.65588957055214725</v>
      </c>
      <c r="K181" s="153" t="s">
        <v>349</v>
      </c>
      <c r="L181" s="153">
        <f>ROWS($K$10:K181)</f>
        <v>172</v>
      </c>
      <c r="M181" s="153" t="str">
        <f t="shared" si="2"/>
        <v/>
      </c>
      <c r="N181" s="153" t="str">
        <f>IFERROR(SMALL($M$10:$M$257,ROWS(K$10:K181)),"")</f>
        <v/>
      </c>
      <c r="S181" s="114"/>
      <c r="T181" s="114"/>
      <c r="U181" s="114"/>
      <c r="V181" s="114"/>
      <c r="W181" s="114"/>
      <c r="X181" s="114"/>
    </row>
    <row r="182" spans="2:24" hidden="1">
      <c r="D182" s="153" t="s">
        <v>93</v>
      </c>
      <c r="E182" s="153">
        <v>0.64534032690900223</v>
      </c>
      <c r="F182" s="153">
        <v>0.65293253865422818</v>
      </c>
      <c r="G182" s="153">
        <v>0.66544412607449854</v>
      </c>
      <c r="H182" s="153">
        <v>0.71336800244723153</v>
      </c>
      <c r="I182" s="153">
        <v>0.70139349701393494</v>
      </c>
      <c r="J182" s="153">
        <v>0.66603328391555827</v>
      </c>
      <c r="K182" s="153" t="s">
        <v>349</v>
      </c>
      <c r="L182" s="153">
        <f>ROWS($K$10:K182)</f>
        <v>173</v>
      </c>
      <c r="M182" s="153" t="str">
        <f t="shared" si="2"/>
        <v/>
      </c>
      <c r="N182" s="153" t="str">
        <f>IFERROR(SMALL($M$10:$M$257,ROWS(K$10:K182)),"")</f>
        <v/>
      </c>
      <c r="S182" s="114"/>
      <c r="T182" s="114"/>
      <c r="U182" s="114"/>
      <c r="V182" s="114"/>
      <c r="W182" s="114"/>
      <c r="X182" s="114"/>
    </row>
    <row r="183" spans="2:24" hidden="1">
      <c r="D183" s="153" t="s">
        <v>94</v>
      </c>
      <c r="E183" s="153">
        <v>0.63402128764278298</v>
      </c>
      <c r="F183" s="153">
        <v>0.64255399415259828</v>
      </c>
      <c r="G183" s="153">
        <v>0.6651555219745624</v>
      </c>
      <c r="H183" s="153">
        <v>0.69002433090024329</v>
      </c>
      <c r="I183" s="153">
        <v>0.69921875</v>
      </c>
      <c r="J183" s="153">
        <v>0.65612603930884561</v>
      </c>
      <c r="K183" s="153" t="s">
        <v>349</v>
      </c>
      <c r="L183" s="153">
        <f>ROWS($K$10:K183)</f>
        <v>174</v>
      </c>
      <c r="M183" s="153" t="str">
        <f t="shared" si="2"/>
        <v/>
      </c>
      <c r="N183" s="153" t="str">
        <f>IFERROR(SMALL($M$10:$M$257,ROWS(K$10:K183)),"")</f>
        <v/>
      </c>
      <c r="S183" s="114"/>
      <c r="T183" s="114"/>
      <c r="U183" s="114"/>
      <c r="V183" s="114"/>
      <c r="W183" s="114"/>
      <c r="X183" s="114"/>
    </row>
    <row r="184" spans="2:24" hidden="1">
      <c r="B184" s="153" t="s">
        <v>309</v>
      </c>
      <c r="C184" s="153" t="s">
        <v>209</v>
      </c>
      <c r="D184" s="153" t="s">
        <v>89</v>
      </c>
      <c r="E184" s="153">
        <v>0.6154415164123902</v>
      </c>
      <c r="F184" s="153">
        <v>0.62903423732973374</v>
      </c>
      <c r="G184" s="153">
        <v>0.66334049739023637</v>
      </c>
      <c r="H184" s="153">
        <v>0.66837035580892468</v>
      </c>
      <c r="I184" s="153">
        <v>0.66582135812905041</v>
      </c>
      <c r="J184" s="153">
        <v>0.64105186267348424</v>
      </c>
      <c r="K184" s="153" t="s">
        <v>349</v>
      </c>
      <c r="L184" s="153">
        <f>ROWS($K$10:K184)</f>
        <v>175</v>
      </c>
      <c r="M184" s="153" t="str">
        <f t="shared" si="2"/>
        <v/>
      </c>
      <c r="N184" s="153" t="str">
        <f>IFERROR(SMALL($M$10:$M$257,ROWS(K$10:K184)),"")</f>
        <v/>
      </c>
      <c r="S184" s="114"/>
      <c r="T184" s="114"/>
      <c r="U184" s="114"/>
      <c r="V184" s="114"/>
      <c r="W184" s="114"/>
      <c r="X184" s="114"/>
    </row>
    <row r="185" spans="2:24" hidden="1">
      <c r="D185" s="153" t="s">
        <v>90</v>
      </c>
      <c r="E185" s="153">
        <v>0.58206051172293027</v>
      </c>
      <c r="F185" s="153">
        <v>0.6108211330362826</v>
      </c>
      <c r="G185" s="153">
        <v>0.62720599718881775</v>
      </c>
      <c r="H185" s="153">
        <v>0.65645559210526316</v>
      </c>
      <c r="I185" s="153">
        <v>0.66355721393034828</v>
      </c>
      <c r="J185" s="153">
        <v>0.61712538226299696</v>
      </c>
      <c r="K185" s="153" t="s">
        <v>349</v>
      </c>
      <c r="L185" s="153">
        <f>ROWS($K$10:K185)</f>
        <v>176</v>
      </c>
      <c r="M185" s="153" t="str">
        <f t="shared" si="2"/>
        <v/>
      </c>
      <c r="N185" s="153" t="str">
        <f>IFERROR(SMALL($M$10:$M$257,ROWS(K$10:K185)),"")</f>
        <v/>
      </c>
      <c r="S185" s="114"/>
      <c r="T185" s="114"/>
      <c r="U185" s="114"/>
      <c r="V185" s="114"/>
      <c r="W185" s="114"/>
      <c r="X185" s="114"/>
    </row>
    <row r="186" spans="2:24" hidden="1">
      <c r="D186" s="153" t="s">
        <v>91</v>
      </c>
      <c r="E186" s="153">
        <v>0.59850000000000003</v>
      </c>
      <c r="F186" s="153">
        <v>0.62059905412506566</v>
      </c>
      <c r="G186" s="153">
        <v>0.63998693237504078</v>
      </c>
      <c r="H186" s="153">
        <v>0.67686225551394086</v>
      </c>
      <c r="I186" s="153">
        <v>0.67894413750767346</v>
      </c>
      <c r="J186" s="153">
        <v>0.63226757867653982</v>
      </c>
      <c r="K186" s="153" t="s">
        <v>349</v>
      </c>
      <c r="L186" s="153">
        <f>ROWS($K$10:K186)</f>
        <v>177</v>
      </c>
      <c r="M186" s="153" t="str">
        <f t="shared" si="2"/>
        <v/>
      </c>
      <c r="N186" s="153" t="str">
        <f>IFERROR(SMALL($M$10:$M$257,ROWS(K$10:K186)),"")</f>
        <v/>
      </c>
      <c r="S186" s="114"/>
      <c r="T186" s="114"/>
      <c r="U186" s="114"/>
      <c r="V186" s="114"/>
      <c r="W186" s="114"/>
      <c r="X186" s="114"/>
    </row>
    <row r="187" spans="2:24" hidden="1">
      <c r="D187" s="153" t="s">
        <v>92</v>
      </c>
      <c r="E187" s="153">
        <v>0.58596246006389774</v>
      </c>
      <c r="F187" s="153">
        <v>0.60546003412521332</v>
      </c>
      <c r="G187" s="153">
        <v>0.64320429026311376</v>
      </c>
      <c r="H187" s="153">
        <v>0.67431192660550454</v>
      </c>
      <c r="I187" s="153">
        <v>0.67530440212300968</v>
      </c>
      <c r="J187" s="153">
        <v>0.62425960932577185</v>
      </c>
      <c r="K187" s="153" t="s">
        <v>349</v>
      </c>
      <c r="L187" s="153">
        <f>ROWS($K$10:K187)</f>
        <v>178</v>
      </c>
      <c r="M187" s="153" t="str">
        <f t="shared" si="2"/>
        <v/>
      </c>
      <c r="N187" s="153" t="str">
        <f>IFERROR(SMALL($M$10:$M$257,ROWS(K$10:K187)),"")</f>
        <v/>
      </c>
      <c r="S187" s="114"/>
      <c r="T187" s="114"/>
      <c r="U187" s="114"/>
      <c r="V187" s="114"/>
      <c r="W187" s="114"/>
      <c r="X187" s="114"/>
    </row>
    <row r="188" spans="2:24" hidden="1">
      <c r="D188" s="153" t="s">
        <v>93</v>
      </c>
      <c r="E188" s="153">
        <v>0.60912879943072074</v>
      </c>
      <c r="F188" s="153">
        <v>0.62335904723237245</v>
      </c>
      <c r="G188" s="153">
        <v>0.64077837093163426</v>
      </c>
      <c r="H188" s="153">
        <v>0.68900569426193603</v>
      </c>
      <c r="I188" s="153">
        <v>0.67636022514071292</v>
      </c>
      <c r="J188" s="153">
        <v>0.63779757085020239</v>
      </c>
      <c r="K188" s="153" t="s">
        <v>349</v>
      </c>
      <c r="L188" s="153">
        <f>ROWS($K$10:K188)</f>
        <v>179</v>
      </c>
      <c r="M188" s="153" t="str">
        <f t="shared" si="2"/>
        <v/>
      </c>
      <c r="N188" s="153" t="str">
        <f>IFERROR(SMALL($M$10:$M$257,ROWS(K$10:K188)),"")</f>
        <v/>
      </c>
      <c r="S188" s="114"/>
      <c r="T188" s="114"/>
      <c r="U188" s="114"/>
      <c r="V188" s="114"/>
      <c r="W188" s="114"/>
      <c r="X188" s="114"/>
    </row>
    <row r="189" spans="2:24" hidden="1">
      <c r="D189" s="153" t="s">
        <v>94</v>
      </c>
      <c r="E189" s="153">
        <v>0.58487720809995691</v>
      </c>
      <c r="F189" s="153">
        <v>0.6067628625564786</v>
      </c>
      <c r="G189" s="153">
        <v>0.63309885227693452</v>
      </c>
      <c r="H189" s="153">
        <v>0.66597938144329893</v>
      </c>
      <c r="I189" s="153">
        <v>0.67618741976893448</v>
      </c>
      <c r="J189" s="153">
        <v>0.62158451187697372</v>
      </c>
      <c r="K189" s="153" t="s">
        <v>349</v>
      </c>
      <c r="L189" s="153">
        <f>ROWS($K$10:K189)</f>
        <v>180</v>
      </c>
      <c r="M189" s="153" t="str">
        <f t="shared" si="2"/>
        <v/>
      </c>
      <c r="N189" s="153" t="str">
        <f>IFERROR(SMALL($M$10:$M$257,ROWS(K$10:K189)),"")</f>
        <v/>
      </c>
      <c r="S189" s="114"/>
      <c r="T189" s="114"/>
      <c r="U189" s="114"/>
      <c r="V189" s="114"/>
      <c r="W189" s="114"/>
      <c r="X189" s="114"/>
    </row>
    <row r="190" spans="2:24" hidden="1">
      <c r="C190" s="153" t="s">
        <v>310</v>
      </c>
      <c r="D190" s="153" t="s">
        <v>89</v>
      </c>
      <c r="E190" s="153">
        <v>0.67135377711293942</v>
      </c>
      <c r="F190" s="153">
        <v>0.69422058484918259</v>
      </c>
      <c r="G190" s="153">
        <v>0.70098360655737701</v>
      </c>
      <c r="H190" s="153">
        <v>0.72120896300156334</v>
      </c>
      <c r="I190" s="153">
        <v>0.73764258555133078</v>
      </c>
      <c r="J190" s="153">
        <v>0.69346127327051255</v>
      </c>
      <c r="K190" s="153" t="s">
        <v>349</v>
      </c>
      <c r="L190" s="153">
        <f>ROWS($K$10:K190)</f>
        <v>181</v>
      </c>
      <c r="M190" s="153" t="str">
        <f t="shared" si="2"/>
        <v/>
      </c>
      <c r="N190" s="153" t="str">
        <f>IFERROR(SMALL($M$10:$M$257,ROWS(K$10:K190)),"")</f>
        <v/>
      </c>
      <c r="S190" s="114"/>
      <c r="T190" s="114"/>
      <c r="U190" s="114"/>
      <c r="V190" s="114"/>
      <c r="W190" s="114"/>
      <c r="X190" s="114"/>
    </row>
    <row r="191" spans="2:24" hidden="1">
      <c r="D191" s="153" t="s">
        <v>90</v>
      </c>
      <c r="E191" s="153">
        <v>0.65118912797281991</v>
      </c>
      <c r="F191" s="153">
        <v>0.68455945252352435</v>
      </c>
      <c r="G191" s="153">
        <v>0.70525291828793779</v>
      </c>
      <c r="H191" s="153">
        <v>0.70442126179831099</v>
      </c>
      <c r="I191" s="153">
        <v>0.72128637059724354</v>
      </c>
      <c r="J191" s="153">
        <v>0.6803445060069121</v>
      </c>
      <c r="K191" s="153" t="s">
        <v>349</v>
      </c>
      <c r="L191" s="153">
        <f>ROWS($K$10:K191)</f>
        <v>182</v>
      </c>
      <c r="M191" s="153" t="str">
        <f t="shared" si="2"/>
        <v/>
      </c>
      <c r="N191" s="153" t="str">
        <f>IFERROR(SMALL($M$10:$M$257,ROWS(K$10:K191)),"")</f>
        <v/>
      </c>
      <c r="S191" s="114"/>
      <c r="T191" s="114"/>
      <c r="U191" s="114"/>
      <c r="V191" s="114"/>
      <c r="W191" s="114"/>
      <c r="X191" s="114"/>
    </row>
    <row r="192" spans="2:24" hidden="1">
      <c r="D192" s="153" t="s">
        <v>91</v>
      </c>
      <c r="E192" s="153">
        <v>0.67234767788666383</v>
      </c>
      <c r="F192" s="153">
        <v>0.68354430379746833</v>
      </c>
      <c r="G192" s="153">
        <v>0.7087603305785124</v>
      </c>
      <c r="H192" s="153">
        <v>0.73847695390781565</v>
      </c>
      <c r="I192" s="153">
        <v>0.76003086419753085</v>
      </c>
      <c r="J192" s="153">
        <v>0.69560409178877525</v>
      </c>
      <c r="K192" s="153" t="s">
        <v>349</v>
      </c>
      <c r="L192" s="153">
        <f>ROWS($K$10:K192)</f>
        <v>183</v>
      </c>
      <c r="M192" s="153" t="str">
        <f t="shared" si="2"/>
        <v/>
      </c>
      <c r="N192" s="153" t="str">
        <f>IFERROR(SMALL($M$10:$M$257,ROWS(K$10:K192)),"")</f>
        <v/>
      </c>
      <c r="S192" s="114"/>
      <c r="T192" s="114"/>
      <c r="U192" s="114"/>
      <c r="V192" s="114"/>
      <c r="W192" s="114"/>
      <c r="X192" s="114"/>
    </row>
    <row r="193" spans="2:24" hidden="1">
      <c r="D193" s="153" t="s">
        <v>92</v>
      </c>
      <c r="E193" s="153">
        <v>0.68523949169110454</v>
      </c>
      <c r="F193" s="153">
        <v>0.69408401143611176</v>
      </c>
      <c r="G193" s="153">
        <v>0.70657726692209455</v>
      </c>
      <c r="H193" s="153">
        <v>0.72015281757402105</v>
      </c>
      <c r="I193" s="153">
        <v>0.76409495548961426</v>
      </c>
      <c r="J193" s="153">
        <v>0.70164754499483439</v>
      </c>
      <c r="K193" s="153" t="s">
        <v>349</v>
      </c>
      <c r="L193" s="153">
        <f>ROWS($K$10:K193)</f>
        <v>184</v>
      </c>
      <c r="M193" s="153" t="str">
        <f t="shared" si="2"/>
        <v/>
      </c>
      <c r="N193" s="153" t="str">
        <f>IFERROR(SMALL($M$10:$M$257,ROWS(K$10:K193)),"")</f>
        <v/>
      </c>
      <c r="S193" s="114"/>
      <c r="T193" s="114"/>
      <c r="U193" s="114"/>
      <c r="V193" s="114"/>
      <c r="W193" s="114"/>
      <c r="X193" s="114"/>
    </row>
    <row r="194" spans="2:24" hidden="1">
      <c r="D194" s="153" t="s">
        <v>93</v>
      </c>
      <c r="E194" s="153">
        <v>0.67955338450802516</v>
      </c>
      <c r="F194" s="153">
        <v>0.68961724593048834</v>
      </c>
      <c r="G194" s="153">
        <v>0.70293282876064334</v>
      </c>
      <c r="H194" s="153">
        <v>0.75035063113604483</v>
      </c>
      <c r="I194" s="153">
        <v>0.75602836879432622</v>
      </c>
      <c r="J194" s="153">
        <v>0.70069756123938787</v>
      </c>
      <c r="K194" s="153" t="s">
        <v>349</v>
      </c>
      <c r="L194" s="153">
        <f>ROWS($K$10:K194)</f>
        <v>185</v>
      </c>
      <c r="M194" s="153" t="str">
        <f t="shared" si="2"/>
        <v/>
      </c>
      <c r="N194" s="153" t="str">
        <f>IFERROR(SMALL($M$10:$M$257,ROWS(K$10:K194)),"")</f>
        <v/>
      </c>
      <c r="S194" s="114"/>
      <c r="T194" s="114"/>
      <c r="U194" s="114"/>
      <c r="V194" s="114"/>
      <c r="W194" s="114"/>
      <c r="X194" s="114"/>
    </row>
    <row r="195" spans="2:24" hidden="1">
      <c r="D195" s="153" t="s">
        <v>94</v>
      </c>
      <c r="E195" s="153">
        <v>0.68787331573829702</v>
      </c>
      <c r="F195" s="153">
        <v>0.68971061093247588</v>
      </c>
      <c r="G195" s="153">
        <v>0.70874447090847226</v>
      </c>
      <c r="H195" s="153">
        <v>0.73346209560598741</v>
      </c>
      <c r="I195" s="153">
        <v>0.74383164005805513</v>
      </c>
      <c r="J195" s="153">
        <v>0.70143944867448449</v>
      </c>
      <c r="K195" s="153" t="s">
        <v>349</v>
      </c>
      <c r="L195" s="153">
        <f>ROWS($K$10:K195)</f>
        <v>186</v>
      </c>
      <c r="M195" s="153" t="str">
        <f t="shared" si="2"/>
        <v/>
      </c>
      <c r="N195" s="153" t="str">
        <f>IFERROR(SMALL($M$10:$M$257,ROWS(K$10:K195)),"")</f>
        <v/>
      </c>
      <c r="S195" s="114"/>
      <c r="T195" s="114"/>
      <c r="U195" s="114"/>
      <c r="V195" s="114"/>
      <c r="W195" s="114"/>
      <c r="X195" s="114"/>
    </row>
    <row r="196" spans="2:24" hidden="1">
      <c r="B196" s="153" t="s">
        <v>298</v>
      </c>
      <c r="C196" s="153" t="s">
        <v>239</v>
      </c>
      <c r="D196" s="153" t="s">
        <v>89</v>
      </c>
      <c r="E196" s="153">
        <v>0.74391723153763822</v>
      </c>
      <c r="F196" s="153">
        <v>0.80192701227830832</v>
      </c>
      <c r="G196" s="153">
        <v>0.82374066723372086</v>
      </c>
      <c r="H196" s="153">
        <v>0.84878261818975875</v>
      </c>
      <c r="I196" s="153">
        <v>0.82685825793861978</v>
      </c>
      <c r="J196" s="153">
        <v>0.80266212660578862</v>
      </c>
      <c r="K196" s="153" t="s">
        <v>350</v>
      </c>
      <c r="L196" s="153">
        <f>ROWS($K$10:K196)</f>
        <v>187</v>
      </c>
      <c r="M196" s="153" t="str">
        <f t="shared" si="2"/>
        <v/>
      </c>
      <c r="N196" s="153" t="str">
        <f>IFERROR(SMALL($M$10:$M$257,ROWS(K$10:K196)),"")</f>
        <v/>
      </c>
      <c r="S196" s="114"/>
      <c r="T196" s="114"/>
      <c r="U196" s="114"/>
      <c r="V196" s="114"/>
      <c r="W196" s="114"/>
      <c r="X196" s="114"/>
    </row>
    <row r="197" spans="2:24" hidden="1">
      <c r="D197" s="153" t="s">
        <v>90</v>
      </c>
      <c r="E197" s="153">
        <v>0.74242010379677681</v>
      </c>
      <c r="F197" s="153">
        <v>0.7825655446199653</v>
      </c>
      <c r="G197" s="153">
        <v>0.81406250000000002</v>
      </c>
      <c r="H197" s="153">
        <v>0.82959118830756196</v>
      </c>
      <c r="I197" s="153">
        <v>0.81826907694768836</v>
      </c>
      <c r="J197" s="153">
        <v>0.79125464103223908</v>
      </c>
      <c r="K197" s="153" t="s">
        <v>350</v>
      </c>
      <c r="L197" s="153">
        <f>ROWS($K$10:K197)</f>
        <v>188</v>
      </c>
      <c r="M197" s="153" t="str">
        <f t="shared" si="2"/>
        <v/>
      </c>
      <c r="N197" s="153" t="str">
        <f>IFERROR(SMALL($M$10:$M$257,ROWS(K$10:K197)),"")</f>
        <v/>
      </c>
    </row>
    <row r="198" spans="2:24" hidden="1">
      <c r="D198" s="153" t="s">
        <v>91</v>
      </c>
      <c r="E198" s="153">
        <v>0.73910205265830131</v>
      </c>
      <c r="F198" s="153">
        <v>0.77828508811980646</v>
      </c>
      <c r="G198" s="153">
        <v>0.81261278374014623</v>
      </c>
      <c r="H198" s="153">
        <v>0.83042450174529892</v>
      </c>
      <c r="I198" s="153">
        <v>0.80645736710667137</v>
      </c>
      <c r="J198" s="153">
        <v>0.78783173067351531</v>
      </c>
      <c r="K198" s="153" t="s">
        <v>350</v>
      </c>
      <c r="L198" s="153">
        <f>ROWS($K$10:K198)</f>
        <v>189</v>
      </c>
      <c r="M198" s="153" t="str">
        <f t="shared" si="2"/>
        <v/>
      </c>
      <c r="N198" s="153" t="str">
        <f>IFERROR(SMALL($M$10:$M$257,ROWS(K$10:K198)),"")</f>
        <v/>
      </c>
    </row>
    <row r="199" spans="2:24" hidden="1">
      <c r="D199" s="153" t="s">
        <v>92</v>
      </c>
      <c r="E199" s="153">
        <v>0.7529522567557777</v>
      </c>
      <c r="F199" s="153">
        <v>0.78154718361375275</v>
      </c>
      <c r="G199" s="153">
        <v>0.82705653742944385</v>
      </c>
      <c r="H199" s="153">
        <v>0.85171790235081379</v>
      </c>
      <c r="I199" s="153">
        <v>0.81863848952018015</v>
      </c>
      <c r="J199" s="153">
        <v>0.80149212921370261</v>
      </c>
      <c r="K199" s="153" t="s">
        <v>350</v>
      </c>
      <c r="L199" s="153">
        <f>ROWS($K$10:K199)</f>
        <v>190</v>
      </c>
      <c r="M199" s="153" t="str">
        <f t="shared" si="2"/>
        <v/>
      </c>
      <c r="N199" s="153" t="str">
        <f>IFERROR(SMALL($M$10:$M$257,ROWS(K$10:K199)),"")</f>
        <v/>
      </c>
    </row>
    <row r="200" spans="2:24" hidden="1">
      <c r="D200" s="153" t="s">
        <v>93</v>
      </c>
      <c r="E200" s="153">
        <v>0.76031323161378861</v>
      </c>
      <c r="F200" s="153">
        <v>0.79234478601567204</v>
      </c>
      <c r="G200" s="153">
        <v>0.83506020722486696</v>
      </c>
      <c r="H200" s="153">
        <v>0.85197402329656735</v>
      </c>
      <c r="I200" s="153">
        <v>0.82755662319835277</v>
      </c>
      <c r="J200" s="153">
        <v>0.81078105567901482</v>
      </c>
      <c r="K200" s="153" t="s">
        <v>350</v>
      </c>
      <c r="L200" s="153">
        <f>ROWS($K$10:K200)</f>
        <v>191</v>
      </c>
      <c r="M200" s="153" t="str">
        <f t="shared" si="2"/>
        <v/>
      </c>
      <c r="N200" s="153" t="str">
        <f>IFERROR(SMALL($M$10:$M$257,ROWS(K$10:K200)),"")</f>
        <v/>
      </c>
    </row>
    <row r="201" spans="2:24" hidden="1">
      <c r="D201" s="153" t="s">
        <v>94</v>
      </c>
      <c r="E201" s="153">
        <v>0.77420107301142993</v>
      </c>
      <c r="F201" s="153">
        <v>0.82135076252723316</v>
      </c>
      <c r="G201" s="153">
        <v>0.84699038947900862</v>
      </c>
      <c r="H201" s="153">
        <v>0.86288864786695585</v>
      </c>
      <c r="I201" s="153">
        <v>0.8414651802519183</v>
      </c>
      <c r="J201" s="153">
        <v>0.82799058892728472</v>
      </c>
      <c r="K201" s="153" t="s">
        <v>350</v>
      </c>
      <c r="L201" s="153">
        <f>ROWS($K$10:K201)</f>
        <v>192</v>
      </c>
      <c r="M201" s="153" t="str">
        <f t="shared" si="2"/>
        <v/>
      </c>
      <c r="N201" s="153" t="str">
        <f>IFERROR(SMALL($M$10:$M$257,ROWS(K$10:K201)),"")</f>
        <v/>
      </c>
    </row>
    <row r="202" spans="2:24" hidden="1">
      <c r="C202" s="153" t="s">
        <v>240</v>
      </c>
      <c r="D202" s="153" t="s">
        <v>89</v>
      </c>
      <c r="E202" s="153">
        <v>0.70955103089472671</v>
      </c>
      <c r="F202" s="153">
        <v>0.76290157211209841</v>
      </c>
      <c r="G202" s="153">
        <v>0.77783151175162013</v>
      </c>
      <c r="H202" s="153">
        <v>0.79114897645249083</v>
      </c>
      <c r="I202" s="153">
        <v>0.79578947368421049</v>
      </c>
      <c r="J202" s="153">
        <v>0.75866976976784439</v>
      </c>
      <c r="K202" s="153" t="s">
        <v>350</v>
      </c>
      <c r="L202" s="153">
        <f>ROWS($K$10:K202)</f>
        <v>193</v>
      </c>
      <c r="M202" s="153" t="str">
        <f t="shared" si="2"/>
        <v/>
      </c>
      <c r="N202" s="153" t="str">
        <f>IFERROR(SMALL($M$10:$M$257,ROWS(K$10:K202)),"")</f>
        <v/>
      </c>
    </row>
    <row r="203" spans="2:24" hidden="1">
      <c r="D203" s="153" t="s">
        <v>90</v>
      </c>
      <c r="E203" s="153">
        <v>0.69111945350483106</v>
      </c>
      <c r="F203" s="153">
        <v>0.72246010120669524</v>
      </c>
      <c r="G203" s="153">
        <v>0.74156696950616174</v>
      </c>
      <c r="H203" s="153">
        <v>0.76088888888888884</v>
      </c>
      <c r="I203" s="153">
        <v>0.75293361195949204</v>
      </c>
      <c r="J203" s="153">
        <v>0.72723843058350102</v>
      </c>
      <c r="K203" s="153" t="s">
        <v>350</v>
      </c>
      <c r="L203" s="153">
        <f>ROWS($K$10:K203)</f>
        <v>194</v>
      </c>
      <c r="M203" s="153" t="str">
        <f t="shared" ref="M203:M257" si="3">IF($S$4=K203,L203,"")</f>
        <v/>
      </c>
      <c r="N203" s="153" t="str">
        <f>IFERROR(SMALL($M$10:$M$257,ROWS(K$10:K203)),"")</f>
        <v/>
      </c>
    </row>
    <row r="204" spans="2:24" hidden="1">
      <c r="D204" s="153" t="s">
        <v>91</v>
      </c>
      <c r="E204" s="153">
        <v>0.67652256661228927</v>
      </c>
      <c r="F204" s="153">
        <v>0.68767294474694274</v>
      </c>
      <c r="G204" s="153">
        <v>0.70518772708922084</v>
      </c>
      <c r="H204" s="153">
        <v>0.72220824949698192</v>
      </c>
      <c r="I204" s="153">
        <v>0.72434683831881863</v>
      </c>
      <c r="J204" s="153">
        <v>0.69803421914816166</v>
      </c>
      <c r="K204" s="153" t="s">
        <v>350</v>
      </c>
      <c r="L204" s="153">
        <f>ROWS($K$10:K204)</f>
        <v>195</v>
      </c>
      <c r="M204" s="153" t="str">
        <f t="shared" si="3"/>
        <v/>
      </c>
      <c r="N204" s="153" t="str">
        <f>IFERROR(SMALL($M$10:$M$257,ROWS(K$10:K204)),"")</f>
        <v/>
      </c>
    </row>
    <row r="205" spans="2:24" hidden="1">
      <c r="D205" s="153" t="s">
        <v>92</v>
      </c>
      <c r="E205" s="153">
        <v>0.71532994923857873</v>
      </c>
      <c r="F205" s="153">
        <v>0.72224264705882357</v>
      </c>
      <c r="G205" s="153">
        <v>0.75010326311441555</v>
      </c>
      <c r="H205" s="153">
        <v>0.77557921102066374</v>
      </c>
      <c r="I205" s="153">
        <v>0.76597856292179434</v>
      </c>
      <c r="J205" s="153">
        <v>0.73976656255137263</v>
      </c>
      <c r="K205" s="153" t="s">
        <v>350</v>
      </c>
      <c r="L205" s="153">
        <f>ROWS($K$10:K205)</f>
        <v>196</v>
      </c>
      <c r="M205" s="153" t="str">
        <f t="shared" si="3"/>
        <v/>
      </c>
      <c r="N205" s="153" t="str">
        <f>IFERROR(SMALL($M$10:$M$257,ROWS(K$10:K205)),"")</f>
        <v/>
      </c>
    </row>
    <row r="206" spans="2:24" hidden="1">
      <c r="D206" s="153" t="s">
        <v>93</v>
      </c>
      <c r="E206" s="153">
        <v>0.7252331206618523</v>
      </c>
      <c r="F206" s="153">
        <v>0.73968691542778375</v>
      </c>
      <c r="G206" s="153">
        <v>0.76330376940133038</v>
      </c>
      <c r="H206" s="153">
        <v>0.78078999018645734</v>
      </c>
      <c r="I206" s="153">
        <v>0.77809439002671421</v>
      </c>
      <c r="J206" s="153">
        <v>0.75206820867803481</v>
      </c>
      <c r="K206" s="153" t="s">
        <v>350</v>
      </c>
      <c r="L206" s="153">
        <f>ROWS($K$10:K206)</f>
        <v>197</v>
      </c>
      <c r="M206" s="153" t="str">
        <f t="shared" si="3"/>
        <v/>
      </c>
      <c r="N206" s="153" t="str">
        <f>IFERROR(SMALL($M$10:$M$257,ROWS(K$10:K206)),"")</f>
        <v/>
      </c>
    </row>
    <row r="207" spans="2:24" hidden="1">
      <c r="D207" s="153" t="s">
        <v>94</v>
      </c>
      <c r="E207" s="153">
        <v>0.75505529742817878</v>
      </c>
      <c r="F207" s="153">
        <v>0.74777257279323961</v>
      </c>
      <c r="G207" s="153">
        <v>0.77560877440128795</v>
      </c>
      <c r="H207" s="153">
        <v>0.77461229178632973</v>
      </c>
      <c r="I207" s="153">
        <v>0.77494160827494163</v>
      </c>
      <c r="J207" s="153">
        <v>0.76363137470110931</v>
      </c>
      <c r="K207" s="153" t="s">
        <v>350</v>
      </c>
      <c r="L207" s="153">
        <f>ROWS($K$10:K207)</f>
        <v>198</v>
      </c>
      <c r="M207" s="153" t="str">
        <f t="shared" si="3"/>
        <v/>
      </c>
      <c r="N207" s="153" t="str">
        <f>IFERROR(SMALL($M$10:$M$257,ROWS(K$10:K207)),"")</f>
        <v/>
      </c>
    </row>
    <row r="208" spans="2:24" hidden="1">
      <c r="C208" s="153" t="s">
        <v>341</v>
      </c>
      <c r="K208" s="153" t="s">
        <v>350</v>
      </c>
      <c r="L208" s="153">
        <f>ROWS($K$10:K208)</f>
        <v>199</v>
      </c>
      <c r="M208" s="153" t="str">
        <f t="shared" si="3"/>
        <v/>
      </c>
      <c r="N208" s="153" t="str">
        <f>IFERROR(SMALL($M$10:$M$257,ROWS(K$10:K208)),"")</f>
        <v/>
      </c>
    </row>
    <row r="209" spans="2:14" hidden="1">
      <c r="B209" s="153" t="s">
        <v>272</v>
      </c>
      <c r="C209" s="153" t="s">
        <v>300</v>
      </c>
      <c r="D209" s="153" t="s">
        <v>89</v>
      </c>
      <c r="E209" s="153">
        <v>0.67125220458553791</v>
      </c>
      <c r="F209" s="153">
        <v>0.72164231036882398</v>
      </c>
      <c r="G209" s="153">
        <v>0.76304801670146138</v>
      </c>
      <c r="H209" s="153">
        <v>0.75197889182058042</v>
      </c>
      <c r="I209" s="153">
        <v>0.74715909090909094</v>
      </c>
      <c r="J209" s="153">
        <v>0.71395007342143901</v>
      </c>
      <c r="K209" s="153" t="s">
        <v>350</v>
      </c>
      <c r="L209" s="153">
        <f>ROWS($K$10:K209)</f>
        <v>200</v>
      </c>
      <c r="M209" s="153" t="str">
        <f t="shared" si="3"/>
        <v/>
      </c>
      <c r="N209" s="153" t="str">
        <f>IFERROR(SMALL($M$10:$M$257,ROWS(K$10:K209)),"")</f>
        <v/>
      </c>
    </row>
    <row r="210" spans="2:14" hidden="1">
      <c r="D210" s="153" t="s">
        <v>90</v>
      </c>
      <c r="E210" s="153">
        <v>0.71507352941176472</v>
      </c>
      <c r="F210" s="153">
        <v>0.73157894736842111</v>
      </c>
      <c r="G210" s="153">
        <v>0.71812080536912748</v>
      </c>
      <c r="H210" s="153">
        <v>0.72816901408450707</v>
      </c>
      <c r="I210" s="153">
        <v>0.76212121212121209</v>
      </c>
      <c r="J210" s="153">
        <v>0.72352092352092356</v>
      </c>
      <c r="K210" s="153" t="s">
        <v>350</v>
      </c>
      <c r="L210" s="153">
        <f>ROWS($K$10:K210)</f>
        <v>201</v>
      </c>
      <c r="M210" s="153" t="str">
        <f t="shared" si="3"/>
        <v/>
      </c>
      <c r="N210" s="153" t="str">
        <f>IFERROR(SMALL($M$10:$M$257,ROWS(K$10:K210)),"")</f>
        <v/>
      </c>
    </row>
    <row r="211" spans="2:14" hidden="1">
      <c r="D211" s="153" t="s">
        <v>91</v>
      </c>
      <c r="E211" s="153">
        <v>0.78382999511480211</v>
      </c>
      <c r="F211" s="153">
        <v>0.7439278278972935</v>
      </c>
      <c r="G211" s="153">
        <v>0.74200661521499445</v>
      </c>
      <c r="H211" s="153">
        <v>0.75146198830409361</v>
      </c>
      <c r="I211" s="153">
        <v>0.75638841567291315</v>
      </c>
      <c r="J211" s="153">
        <v>0.76630017898235747</v>
      </c>
      <c r="K211" s="153" t="s">
        <v>350</v>
      </c>
      <c r="L211" s="153">
        <f>ROWS($K$10:K211)</f>
        <v>202</v>
      </c>
      <c r="M211" s="153" t="str">
        <f t="shared" si="3"/>
        <v/>
      </c>
      <c r="N211" s="153" t="str">
        <f>IFERROR(SMALL($M$10:$M$257,ROWS(K$10:K211)),"")</f>
        <v/>
      </c>
    </row>
    <row r="212" spans="2:14" hidden="1">
      <c r="D212" s="153" t="s">
        <v>92</v>
      </c>
      <c r="E212" s="153">
        <v>0.80268199233716475</v>
      </c>
      <c r="F212" s="153">
        <v>0.75190048375950247</v>
      </c>
      <c r="G212" s="153">
        <v>0.76972281449893387</v>
      </c>
      <c r="H212" s="153">
        <v>0.78002894356005792</v>
      </c>
      <c r="I212" s="153">
        <v>0.78804347826086951</v>
      </c>
      <c r="J212" s="153">
        <v>0.78753271472757558</v>
      </c>
      <c r="K212" s="153" t="s">
        <v>350</v>
      </c>
      <c r="L212" s="153">
        <f>ROWS($K$10:K212)</f>
        <v>203</v>
      </c>
      <c r="M212" s="153" t="str">
        <f t="shared" si="3"/>
        <v/>
      </c>
      <c r="N212" s="153" t="str">
        <f>IFERROR(SMALL($M$10:$M$257,ROWS(K$10:K212)),"")</f>
        <v/>
      </c>
    </row>
    <row r="213" spans="2:14" hidden="1">
      <c r="D213" s="153" t="s">
        <v>93</v>
      </c>
      <c r="E213" s="153">
        <v>0.77400768245838669</v>
      </c>
      <c r="F213" s="153">
        <v>0.7838235294117647</v>
      </c>
      <c r="G213" s="153">
        <v>0.78913738019169333</v>
      </c>
      <c r="H213" s="153">
        <v>0.78232189973614774</v>
      </c>
      <c r="I213" s="153">
        <v>0.74961597542242708</v>
      </c>
      <c r="J213" s="153">
        <v>0.77648731926996917</v>
      </c>
      <c r="K213" s="153" t="s">
        <v>350</v>
      </c>
      <c r="L213" s="153">
        <f>ROWS($K$10:K213)</f>
        <v>204</v>
      </c>
      <c r="M213" s="153" t="str">
        <f t="shared" si="3"/>
        <v/>
      </c>
      <c r="N213" s="153" t="str">
        <f>IFERROR(SMALL($M$10:$M$257,ROWS(K$10:K213)),"")</f>
        <v/>
      </c>
    </row>
    <row r="214" spans="2:14" hidden="1">
      <c r="D214" s="153" t="s">
        <v>94</v>
      </c>
      <c r="E214" s="153">
        <v>0.80091669988043046</v>
      </c>
      <c r="F214" s="153">
        <v>0.78194444444444444</v>
      </c>
      <c r="G214" s="153">
        <v>0.77577577577577572</v>
      </c>
      <c r="H214" s="153">
        <v>0.79448621553884713</v>
      </c>
      <c r="I214" s="153">
        <v>0.73925104022191401</v>
      </c>
      <c r="J214" s="153">
        <v>0.79050772626931565</v>
      </c>
      <c r="K214" s="153" t="s">
        <v>350</v>
      </c>
      <c r="L214" s="153">
        <f>ROWS($K$10:K214)</f>
        <v>205</v>
      </c>
      <c r="M214" s="153" t="str">
        <f t="shared" si="3"/>
        <v/>
      </c>
      <c r="N214" s="153" t="str">
        <f>IFERROR(SMALL($M$10:$M$257,ROWS(K$10:K214)),"")</f>
        <v/>
      </c>
    </row>
    <row r="215" spans="2:14" hidden="1">
      <c r="C215" s="153" t="s">
        <v>277</v>
      </c>
      <c r="D215" s="153" t="s">
        <v>89</v>
      </c>
      <c r="E215" s="153">
        <v>0.73181869645620257</v>
      </c>
      <c r="F215" s="153">
        <v>0.78621163536417771</v>
      </c>
      <c r="G215" s="153">
        <v>0.80315317584244195</v>
      </c>
      <c r="H215" s="153">
        <v>0.82436784351145043</v>
      </c>
      <c r="I215" s="153">
        <v>0.81544861491916421</v>
      </c>
      <c r="J215" s="153">
        <v>0.78545068973044896</v>
      </c>
      <c r="K215" s="153" t="s">
        <v>350</v>
      </c>
      <c r="L215" s="153">
        <f>ROWS($K$10:K215)</f>
        <v>206</v>
      </c>
      <c r="M215" s="153" t="str">
        <f t="shared" si="3"/>
        <v/>
      </c>
      <c r="N215" s="153" t="str">
        <f>IFERROR(SMALL($M$10:$M$257,ROWS(K$10:K215)),"")</f>
        <v/>
      </c>
    </row>
    <row r="216" spans="2:14" hidden="1">
      <c r="D216" s="153" t="s">
        <v>90</v>
      </c>
      <c r="E216" s="153">
        <v>0.71572185526602305</v>
      </c>
      <c r="F216" s="153">
        <v>0.75351603994051408</v>
      </c>
      <c r="G216" s="153">
        <v>0.78144168242401879</v>
      </c>
      <c r="H216" s="153">
        <v>0.79899469106517562</v>
      </c>
      <c r="I216" s="153">
        <v>0.7867017216521075</v>
      </c>
      <c r="J216" s="153">
        <v>0.76161965670742371</v>
      </c>
      <c r="K216" s="153" t="s">
        <v>350</v>
      </c>
      <c r="L216" s="153">
        <f>ROWS($K$10:K216)</f>
        <v>207</v>
      </c>
      <c r="M216" s="153" t="str">
        <f t="shared" si="3"/>
        <v/>
      </c>
      <c r="N216" s="153" t="str">
        <f>IFERROR(SMALL($M$10:$M$257,ROWS(K$10:K216)),"")</f>
        <v/>
      </c>
    </row>
    <row r="217" spans="2:14" hidden="1">
      <c r="D217" s="153" t="s">
        <v>91</v>
      </c>
      <c r="E217" s="153">
        <v>0.69401020240250122</v>
      </c>
      <c r="F217" s="153">
        <v>0.73196176427774273</v>
      </c>
      <c r="G217" s="153">
        <v>0.76198559670781896</v>
      </c>
      <c r="H217" s="153">
        <v>0.7811916905087698</v>
      </c>
      <c r="I217" s="153">
        <v>0.76764820592823713</v>
      </c>
      <c r="J217" s="153">
        <v>0.74177037992956973</v>
      </c>
      <c r="K217" s="153" t="s">
        <v>350</v>
      </c>
      <c r="L217" s="153">
        <f>ROWS($K$10:K217)</f>
        <v>208</v>
      </c>
      <c r="M217" s="153" t="str">
        <f t="shared" si="3"/>
        <v/>
      </c>
      <c r="N217" s="153" t="str">
        <f>IFERROR(SMALL($M$10:$M$257,ROWS(K$10:K217)),"")</f>
        <v/>
      </c>
    </row>
    <row r="218" spans="2:14" hidden="1">
      <c r="D218" s="153" t="s">
        <v>92</v>
      </c>
      <c r="E218" s="153">
        <v>0.72068834298761153</v>
      </c>
      <c r="F218" s="153">
        <v>0.75220406141654284</v>
      </c>
      <c r="G218" s="153">
        <v>0.79249174917491749</v>
      </c>
      <c r="H218" s="153">
        <v>0.81801692865779929</v>
      </c>
      <c r="I218" s="153">
        <v>0.79481855038069815</v>
      </c>
      <c r="J218" s="153">
        <v>0.77034068578746329</v>
      </c>
      <c r="K218" s="153" t="s">
        <v>350</v>
      </c>
      <c r="L218" s="153">
        <f>ROWS($K$10:K218)</f>
        <v>209</v>
      </c>
      <c r="M218" s="153" t="str">
        <f t="shared" si="3"/>
        <v/>
      </c>
      <c r="N218" s="153" t="str">
        <f>IFERROR(SMALL($M$10:$M$257,ROWS(K$10:K218)),"")</f>
        <v/>
      </c>
    </row>
    <row r="219" spans="2:14" hidden="1">
      <c r="D219" s="153" t="s">
        <v>93</v>
      </c>
      <c r="E219" s="153">
        <v>0.73473062185494664</v>
      </c>
      <c r="F219" s="153">
        <v>0.76425876010781668</v>
      </c>
      <c r="G219" s="153">
        <v>0.80365518356784738</v>
      </c>
      <c r="H219" s="153">
        <v>0.82070932097665306</v>
      </c>
      <c r="I219" s="153">
        <v>0.80359877488514553</v>
      </c>
      <c r="J219" s="153">
        <v>0.7819062258023507</v>
      </c>
      <c r="K219" s="153" t="s">
        <v>350</v>
      </c>
      <c r="L219" s="153">
        <f>ROWS($K$10:K219)</f>
        <v>210</v>
      </c>
      <c r="M219" s="153" t="str">
        <f t="shared" si="3"/>
        <v/>
      </c>
      <c r="N219" s="153" t="str">
        <f>IFERROR(SMALL($M$10:$M$257,ROWS(K$10:K219)),"")</f>
        <v/>
      </c>
    </row>
    <row r="220" spans="2:14" hidden="1">
      <c r="D220" s="153" t="s">
        <v>94</v>
      </c>
      <c r="E220" s="153">
        <v>0.75376106194690262</v>
      </c>
      <c r="F220" s="153">
        <v>0.78191994403078302</v>
      </c>
      <c r="G220" s="153">
        <v>0.81408119239066479</v>
      </c>
      <c r="H220" s="153">
        <v>0.82262419006479481</v>
      </c>
      <c r="I220" s="153">
        <v>0.81140276120674959</v>
      </c>
      <c r="J220" s="153">
        <v>0.79469719538664507</v>
      </c>
      <c r="K220" s="153" t="s">
        <v>350</v>
      </c>
      <c r="L220" s="153">
        <f>ROWS($K$10:K220)</f>
        <v>211</v>
      </c>
      <c r="M220" s="153" t="str">
        <f t="shared" si="3"/>
        <v/>
      </c>
      <c r="N220" s="153" t="str">
        <f>IFERROR(SMALL($M$10:$M$257,ROWS(K$10:K220)),"")</f>
        <v/>
      </c>
    </row>
    <row r="221" spans="2:14" hidden="1">
      <c r="C221" s="153" t="s">
        <v>279</v>
      </c>
      <c r="K221" s="153" t="s">
        <v>350</v>
      </c>
      <c r="L221" s="153">
        <f>ROWS($K$10:K221)</f>
        <v>212</v>
      </c>
      <c r="M221" s="153" t="str">
        <f t="shared" si="3"/>
        <v/>
      </c>
      <c r="N221" s="153" t="str">
        <f>IFERROR(SMALL($M$10:$M$257,ROWS(K$10:K221)),"")</f>
        <v/>
      </c>
    </row>
    <row r="222" spans="2:14" hidden="1">
      <c r="B222" s="153" t="s">
        <v>301</v>
      </c>
      <c r="C222" s="153" t="s">
        <v>303</v>
      </c>
      <c r="D222" s="153" t="s">
        <v>89</v>
      </c>
      <c r="E222" s="153">
        <v>0.710550250113688</v>
      </c>
      <c r="F222" s="153">
        <v>0.76037789865445171</v>
      </c>
      <c r="G222" s="153">
        <v>0.75966562173458729</v>
      </c>
      <c r="H222" s="153">
        <v>0.77454387489139875</v>
      </c>
      <c r="I222" s="153">
        <v>0.79446064139941686</v>
      </c>
      <c r="J222" s="153">
        <v>0.75132712857635298</v>
      </c>
      <c r="K222" s="153" t="s">
        <v>350</v>
      </c>
      <c r="L222" s="153">
        <f>ROWS($K$10:K222)</f>
        <v>213</v>
      </c>
      <c r="M222" s="153" t="str">
        <f t="shared" si="3"/>
        <v/>
      </c>
      <c r="N222" s="153" t="str">
        <f>IFERROR(SMALL($M$10:$M$257,ROWS(K$10:K222)),"")</f>
        <v/>
      </c>
    </row>
    <row r="223" spans="2:14" hidden="1">
      <c r="D223" s="153" t="s">
        <v>90</v>
      </c>
      <c r="E223" s="153">
        <v>0.71214988644965938</v>
      </c>
      <c r="F223" s="153">
        <v>0.72330746588172334</v>
      </c>
      <c r="G223" s="153">
        <v>0.73337700622338686</v>
      </c>
      <c r="H223" s="153">
        <v>0.76437474869320465</v>
      </c>
      <c r="I223" s="153">
        <v>0.77701863354037271</v>
      </c>
      <c r="J223" s="153">
        <v>0.7337810362885836</v>
      </c>
      <c r="K223" s="153" t="s">
        <v>350</v>
      </c>
      <c r="L223" s="153">
        <f>ROWS($K$10:K223)</f>
        <v>214</v>
      </c>
      <c r="M223" s="153" t="str">
        <f t="shared" si="3"/>
        <v/>
      </c>
      <c r="N223" s="153" t="str">
        <f>IFERROR(SMALL($M$10:$M$257,ROWS(K$10:K223)),"")</f>
        <v/>
      </c>
    </row>
    <row r="224" spans="2:14" hidden="1">
      <c r="D224" s="153" t="s">
        <v>91</v>
      </c>
      <c r="E224" s="153">
        <v>0.68457300275482091</v>
      </c>
      <c r="F224" s="153">
        <v>0.69304556354916069</v>
      </c>
      <c r="G224" s="153">
        <v>0.73297907671869811</v>
      </c>
      <c r="H224" s="153">
        <v>0.7518457752255947</v>
      </c>
      <c r="I224" s="153">
        <v>0.75821917808219175</v>
      </c>
      <c r="J224" s="153">
        <v>0.71293196032598394</v>
      </c>
      <c r="K224" s="153" t="s">
        <v>350</v>
      </c>
      <c r="L224" s="153">
        <f>ROWS($K$10:K224)</f>
        <v>215</v>
      </c>
      <c r="M224" s="153" t="str">
        <f t="shared" si="3"/>
        <v/>
      </c>
      <c r="N224" s="153" t="str">
        <f>IFERROR(SMALL($M$10:$M$257,ROWS(K$10:K224)),"")</f>
        <v/>
      </c>
    </row>
    <row r="225" spans="2:14" hidden="1">
      <c r="D225" s="153" t="s">
        <v>92</v>
      </c>
      <c r="E225" s="153">
        <v>0.73868471953578341</v>
      </c>
      <c r="F225" s="153">
        <v>0.73294858342077651</v>
      </c>
      <c r="G225" s="153">
        <v>0.75229057591623039</v>
      </c>
      <c r="H225" s="153">
        <v>0.78511066398390339</v>
      </c>
      <c r="I225" s="153">
        <v>0.76164383561643834</v>
      </c>
      <c r="J225" s="153">
        <v>0.74961100392108049</v>
      </c>
      <c r="K225" s="153" t="s">
        <v>350</v>
      </c>
      <c r="L225" s="153">
        <f>ROWS($K$10:K225)</f>
        <v>216</v>
      </c>
      <c r="M225" s="153" t="str">
        <f t="shared" si="3"/>
        <v/>
      </c>
      <c r="N225" s="153" t="str">
        <f>IFERROR(SMALL($M$10:$M$257,ROWS(K$10:K225)),"")</f>
        <v/>
      </c>
    </row>
    <row r="226" spans="2:14" hidden="1">
      <c r="D226" s="153" t="s">
        <v>93</v>
      </c>
      <c r="E226" s="153">
        <v>0.71399092034667766</v>
      </c>
      <c r="F226" s="153">
        <v>0.72606232294617568</v>
      </c>
      <c r="G226" s="153">
        <v>0.75200534759358284</v>
      </c>
      <c r="H226" s="153">
        <v>0.77493713327745184</v>
      </c>
      <c r="I226" s="153">
        <v>0.78892508143322471</v>
      </c>
      <c r="J226" s="153">
        <v>0.74146690984887964</v>
      </c>
      <c r="K226" s="153" t="s">
        <v>350</v>
      </c>
      <c r="L226" s="153">
        <f>ROWS($K$10:K226)</f>
        <v>217</v>
      </c>
      <c r="M226" s="153" t="str">
        <f t="shared" si="3"/>
        <v/>
      </c>
      <c r="N226" s="153" t="str">
        <f>IFERROR(SMALL($M$10:$M$257,ROWS(K$10:K226)),"")</f>
        <v/>
      </c>
    </row>
    <row r="227" spans="2:14" hidden="1">
      <c r="D227" s="153" t="s">
        <v>94</v>
      </c>
      <c r="E227" s="153">
        <v>0.72287673641638828</v>
      </c>
      <c r="F227" s="153">
        <v>0.72415598010991888</v>
      </c>
      <c r="G227" s="153">
        <v>0.73483693995733013</v>
      </c>
      <c r="H227" s="153">
        <v>0.75589666791463872</v>
      </c>
      <c r="I227" s="153">
        <v>0.7587392550143266</v>
      </c>
      <c r="J227" s="153">
        <v>0.73416401043175894</v>
      </c>
      <c r="K227" s="153" t="s">
        <v>350</v>
      </c>
      <c r="L227" s="153">
        <f>ROWS($K$10:K227)</f>
        <v>218</v>
      </c>
      <c r="M227" s="153" t="str">
        <f t="shared" si="3"/>
        <v/>
      </c>
      <c r="N227" s="153" t="str">
        <f>IFERROR(SMALL($M$10:$M$257,ROWS(K$10:K227)),"")</f>
        <v/>
      </c>
    </row>
    <row r="228" spans="2:14" hidden="1">
      <c r="C228" s="153" t="s">
        <v>306</v>
      </c>
      <c r="D228" s="153" t="s">
        <v>89</v>
      </c>
      <c r="E228" s="153">
        <v>0.7284999602954022</v>
      </c>
      <c r="F228" s="153">
        <v>0.78629820953909424</v>
      </c>
      <c r="G228" s="153">
        <v>0.8076347720095296</v>
      </c>
      <c r="H228" s="153">
        <v>0.82812908283250586</v>
      </c>
      <c r="I228" s="153">
        <v>0.81354741595584545</v>
      </c>
      <c r="J228" s="153">
        <v>0.78536344674456682</v>
      </c>
      <c r="K228" s="153" t="s">
        <v>350</v>
      </c>
      <c r="L228" s="153">
        <f>ROWS($K$10:K228)</f>
        <v>219</v>
      </c>
      <c r="M228" s="153" t="str">
        <f t="shared" si="3"/>
        <v/>
      </c>
      <c r="N228" s="153" t="str">
        <f>IFERROR(SMALL($M$10:$M$257,ROWS(K$10:K228)),"")</f>
        <v/>
      </c>
    </row>
    <row r="229" spans="2:14" hidden="1">
      <c r="D229" s="153" t="s">
        <v>90</v>
      </c>
      <c r="E229" s="153">
        <v>0.71612071994690196</v>
      </c>
      <c r="F229" s="153">
        <v>0.75667263981891919</v>
      </c>
      <c r="G229" s="153">
        <v>0.78552100883238885</v>
      </c>
      <c r="H229" s="153">
        <v>0.80091461504729689</v>
      </c>
      <c r="I229" s="153">
        <v>0.78688373804267842</v>
      </c>
      <c r="J229" s="153">
        <v>0.76323078234191244</v>
      </c>
      <c r="K229" s="153" t="s">
        <v>350</v>
      </c>
      <c r="L229" s="153">
        <f>ROWS($K$10:K229)</f>
        <v>220</v>
      </c>
      <c r="M229" s="153" t="str">
        <f t="shared" si="3"/>
        <v/>
      </c>
      <c r="N229" s="153" t="str">
        <f>IFERROR(SMALL($M$10:$M$257,ROWS(K$10:K229)),"")</f>
        <v/>
      </c>
    </row>
    <row r="230" spans="2:14" hidden="1">
      <c r="D230" s="153" t="s">
        <v>91</v>
      </c>
      <c r="E230" s="153">
        <v>0.71156061963897066</v>
      </c>
      <c r="F230" s="153">
        <v>0.74044101672822071</v>
      </c>
      <c r="G230" s="153">
        <v>0.76529968454258679</v>
      </c>
      <c r="H230" s="153">
        <v>0.78385886928740101</v>
      </c>
      <c r="I230" s="153">
        <v>0.76796692813228751</v>
      </c>
      <c r="J230" s="153">
        <v>0.74896295236732946</v>
      </c>
      <c r="K230" s="153" t="s">
        <v>350</v>
      </c>
      <c r="L230" s="153">
        <f>ROWS($K$10:K230)</f>
        <v>221</v>
      </c>
      <c r="M230" s="153" t="str">
        <f t="shared" si="3"/>
        <v/>
      </c>
      <c r="N230" s="153" t="str">
        <f>IFERROR(SMALL($M$10:$M$257,ROWS(K$10:K230)),"")</f>
        <v/>
      </c>
    </row>
    <row r="231" spans="2:14" hidden="1">
      <c r="D231" s="153" t="s">
        <v>92</v>
      </c>
      <c r="E231" s="153">
        <v>0.73232280102476521</v>
      </c>
      <c r="F231" s="153">
        <v>0.75606506412035757</v>
      </c>
      <c r="G231" s="153">
        <v>0.79737475639114985</v>
      </c>
      <c r="H231" s="153">
        <v>0.82196741098370552</v>
      </c>
      <c r="I231" s="153">
        <v>0.79905942710560074</v>
      </c>
      <c r="J231" s="153">
        <v>0.77557007919091692</v>
      </c>
      <c r="K231" s="153" t="s">
        <v>350</v>
      </c>
      <c r="L231" s="153">
        <f>ROWS($K$10:K231)</f>
        <v>222</v>
      </c>
      <c r="M231" s="153" t="str">
        <f t="shared" si="3"/>
        <v/>
      </c>
      <c r="N231" s="153" t="str">
        <f>IFERROR(SMALL($M$10:$M$257,ROWS(K$10:K231)),"")</f>
        <v/>
      </c>
    </row>
    <row r="232" spans="2:14" hidden="1">
      <c r="D232" s="153" t="s">
        <v>93</v>
      </c>
      <c r="E232" s="153">
        <v>0.74778153874302444</v>
      </c>
      <c r="F232" s="153">
        <v>0.77413533834586468</v>
      </c>
      <c r="G232" s="153">
        <v>0.81130502114479719</v>
      </c>
      <c r="H232" s="153">
        <v>0.82630865552184862</v>
      </c>
      <c r="I232" s="153">
        <v>0.80549959709911367</v>
      </c>
      <c r="J232" s="153">
        <v>0.78960125001537917</v>
      </c>
      <c r="K232" s="153" t="s">
        <v>350</v>
      </c>
      <c r="L232" s="153">
        <f>ROWS($K$10:K232)</f>
        <v>223</v>
      </c>
      <c r="M232" s="153" t="str">
        <f t="shared" si="3"/>
        <v/>
      </c>
      <c r="N232" s="153" t="str">
        <f>IFERROR(SMALL($M$10:$M$257,ROWS(K$10:K232)),"")</f>
        <v/>
      </c>
    </row>
    <row r="233" spans="2:14" hidden="1">
      <c r="D233" s="153" t="s">
        <v>94</v>
      </c>
      <c r="E233" s="153">
        <v>0.77437943262411346</v>
      </c>
      <c r="F233" s="153">
        <v>0.79745440520138855</v>
      </c>
      <c r="G233" s="153">
        <v>0.82853607359982784</v>
      </c>
      <c r="H233" s="153">
        <v>0.83484954513645904</v>
      </c>
      <c r="I233" s="153">
        <v>0.81880754447126125</v>
      </c>
      <c r="J233" s="153">
        <v>0.80916919043529356</v>
      </c>
      <c r="K233" s="153" t="s">
        <v>350</v>
      </c>
      <c r="L233" s="153">
        <f>ROWS($K$10:K233)</f>
        <v>224</v>
      </c>
      <c r="M233" s="153" t="str">
        <f t="shared" si="3"/>
        <v/>
      </c>
      <c r="N233" s="153" t="str">
        <f>IFERROR(SMALL($M$10:$M$257,ROWS(K$10:K233)),"")</f>
        <v/>
      </c>
    </row>
    <row r="234" spans="2:14" hidden="1">
      <c r="B234" s="153" t="s">
        <v>308</v>
      </c>
      <c r="C234" s="153" t="s">
        <v>283</v>
      </c>
      <c r="D234" s="153" t="s">
        <v>89</v>
      </c>
      <c r="E234" s="153">
        <v>0.58108108108108103</v>
      </c>
      <c r="F234" s="153">
        <v>0.73611111111111116</v>
      </c>
      <c r="G234" s="153">
        <v>0.65909090909090906</v>
      </c>
      <c r="H234" s="153" t="s">
        <v>130</v>
      </c>
      <c r="I234" s="153" t="s">
        <v>130</v>
      </c>
      <c r="J234" s="153">
        <v>0.64820846905537455</v>
      </c>
      <c r="K234" s="153" t="s">
        <v>350</v>
      </c>
      <c r="L234" s="153">
        <f>ROWS($K$10:K234)</f>
        <v>225</v>
      </c>
      <c r="M234" s="153" t="str">
        <f t="shared" si="3"/>
        <v/>
      </c>
      <c r="N234" s="153" t="str">
        <f>IFERROR(SMALL($M$10:$M$257,ROWS(K$10:K234)),"")</f>
        <v/>
      </c>
    </row>
    <row r="235" spans="2:14" hidden="1">
      <c r="D235" s="153" t="s">
        <v>90</v>
      </c>
      <c r="E235" s="153">
        <v>0.71134020618556704</v>
      </c>
      <c r="F235" s="153">
        <v>0.640625</v>
      </c>
      <c r="G235" s="153">
        <v>0.82926829268292679</v>
      </c>
      <c r="H235" s="153" t="s">
        <v>130</v>
      </c>
      <c r="I235" s="153" t="s">
        <v>130</v>
      </c>
      <c r="J235" s="153">
        <v>0.70305676855895194</v>
      </c>
      <c r="K235" s="153" t="s">
        <v>350</v>
      </c>
      <c r="L235" s="153">
        <f>ROWS($K$10:K235)</f>
        <v>226</v>
      </c>
      <c r="M235" s="153" t="str">
        <f t="shared" si="3"/>
        <v/>
      </c>
      <c r="N235" s="153" t="str">
        <f>IFERROR(SMALL($M$10:$M$257,ROWS(K$10:K235)),"")</f>
        <v/>
      </c>
    </row>
    <row r="236" spans="2:14" hidden="1">
      <c r="D236" s="153" t="s">
        <v>91</v>
      </c>
      <c r="E236" s="153">
        <v>0.57425742574257421</v>
      </c>
      <c r="F236" s="153">
        <v>0.51269035532994922</v>
      </c>
      <c r="G236" s="153">
        <v>0.58918918918918917</v>
      </c>
      <c r="H236" s="153">
        <v>0.5357142857142857</v>
      </c>
      <c r="I236" s="153">
        <v>0.57499999999999996</v>
      </c>
      <c r="J236" s="153">
        <v>0.55906432748538015</v>
      </c>
      <c r="K236" s="153" t="s">
        <v>350</v>
      </c>
      <c r="L236" s="153">
        <f>ROWS($K$10:K236)</f>
        <v>227</v>
      </c>
      <c r="M236" s="153" t="str">
        <f t="shared" si="3"/>
        <v/>
      </c>
      <c r="N236" s="153" t="str">
        <f>IFERROR(SMALL($M$10:$M$257,ROWS(K$10:K236)),"")</f>
        <v/>
      </c>
    </row>
    <row r="237" spans="2:14" hidden="1">
      <c r="D237" s="153" t="s">
        <v>92</v>
      </c>
      <c r="E237" s="153">
        <v>0.63852242744063326</v>
      </c>
      <c r="F237" s="153">
        <v>0.6</v>
      </c>
      <c r="G237" s="153">
        <v>0.66981132075471694</v>
      </c>
      <c r="H237" s="153">
        <v>0.68456375838926176</v>
      </c>
      <c r="I237" s="153">
        <v>0.69354838709677424</v>
      </c>
      <c r="J237" s="153">
        <v>0.64408396946564883</v>
      </c>
      <c r="K237" s="153" t="s">
        <v>350</v>
      </c>
      <c r="L237" s="153">
        <f>ROWS($K$10:K237)</f>
        <v>228</v>
      </c>
      <c r="M237" s="153" t="str">
        <f t="shared" si="3"/>
        <v/>
      </c>
      <c r="N237" s="153" t="str">
        <f>IFERROR(SMALL($M$10:$M$257,ROWS(K$10:K237)),"")</f>
        <v/>
      </c>
    </row>
    <row r="238" spans="2:14" hidden="1">
      <c r="D238" s="153" t="s">
        <v>93</v>
      </c>
      <c r="E238" s="153">
        <v>0.73913043478260865</v>
      </c>
      <c r="F238" s="153">
        <v>0.66666666666666663</v>
      </c>
      <c r="G238" s="153">
        <v>0.74594594594594599</v>
      </c>
      <c r="H238" s="153">
        <v>0.73404255319148937</v>
      </c>
      <c r="I238" s="153">
        <v>0.72307692307692306</v>
      </c>
      <c r="J238" s="153">
        <v>0.72338642078792958</v>
      </c>
      <c r="K238" s="153" t="s">
        <v>350</v>
      </c>
      <c r="L238" s="153">
        <f>ROWS($K$10:K238)</f>
        <v>229</v>
      </c>
      <c r="M238" s="153" t="str">
        <f t="shared" si="3"/>
        <v/>
      </c>
      <c r="N238" s="153" t="str">
        <f>IFERROR(SMALL($M$10:$M$257,ROWS(K$10:K238)),"")</f>
        <v/>
      </c>
    </row>
    <row r="239" spans="2:14" hidden="1">
      <c r="D239" s="153" t="s">
        <v>94</v>
      </c>
      <c r="E239" s="153">
        <v>0.66465256797583083</v>
      </c>
      <c r="F239" s="153">
        <v>0.68902439024390238</v>
      </c>
      <c r="G239" s="153">
        <v>0.64032697547683926</v>
      </c>
      <c r="H239" s="153">
        <v>0.63461538461538458</v>
      </c>
      <c r="I239" s="153">
        <v>0.70552147239263807</v>
      </c>
      <c r="J239" s="153">
        <v>0.66621803499327048</v>
      </c>
      <c r="K239" s="153" t="s">
        <v>350</v>
      </c>
      <c r="L239" s="153">
        <f>ROWS($K$10:K239)</f>
        <v>230</v>
      </c>
      <c r="M239" s="153" t="str">
        <f t="shared" si="3"/>
        <v/>
      </c>
      <c r="N239" s="153" t="str">
        <f>IFERROR(SMALL($M$10:$M$257,ROWS(K$10:K239)),"")</f>
        <v/>
      </c>
    </row>
    <row r="240" spans="2:14" hidden="1">
      <c r="C240" s="153" t="s">
        <v>284</v>
      </c>
      <c r="D240" s="153" t="s">
        <v>89</v>
      </c>
      <c r="E240" s="153">
        <v>0.72655931512433758</v>
      </c>
      <c r="F240" s="153">
        <v>0.78257705479452055</v>
      </c>
      <c r="G240" s="153">
        <v>0.80135083349300629</v>
      </c>
      <c r="H240" s="153">
        <v>0.82136562624367504</v>
      </c>
      <c r="I240" s="153">
        <v>0.81122403888643391</v>
      </c>
      <c r="J240" s="153">
        <v>0.78099485353867582</v>
      </c>
      <c r="K240" s="153" t="s">
        <v>350</v>
      </c>
      <c r="L240" s="153">
        <f>ROWS($K$10:K240)</f>
        <v>231</v>
      </c>
      <c r="M240" s="153" t="str">
        <f t="shared" si="3"/>
        <v/>
      </c>
      <c r="N240" s="153" t="str">
        <f>IFERROR(SMALL($M$10:$M$257,ROWS(K$10:K240)),"")</f>
        <v/>
      </c>
    </row>
    <row r="241" spans="2:14" hidden="1">
      <c r="D241" s="153" t="s">
        <v>90</v>
      </c>
      <c r="E241" s="153">
        <v>0.71545454545454545</v>
      </c>
      <c r="F241" s="153">
        <v>0.75195948390208611</v>
      </c>
      <c r="G241" s="153">
        <v>0.77839727421567328</v>
      </c>
      <c r="H241" s="153">
        <v>0.79607226170455159</v>
      </c>
      <c r="I241" s="153">
        <v>0.78584028223220015</v>
      </c>
      <c r="J241" s="153">
        <v>0.75900577024591809</v>
      </c>
      <c r="K241" s="153" t="s">
        <v>350</v>
      </c>
      <c r="L241" s="153">
        <f>ROWS($K$10:K241)</f>
        <v>232</v>
      </c>
      <c r="M241" s="153" t="str">
        <f t="shared" si="3"/>
        <v/>
      </c>
      <c r="N241" s="153" t="str">
        <f>IFERROR(SMALL($M$10:$M$257,ROWS(K$10:K241)),"")</f>
        <v/>
      </c>
    </row>
    <row r="242" spans="2:14" hidden="1">
      <c r="D242" s="153" t="s">
        <v>91</v>
      </c>
      <c r="E242" s="153">
        <v>0.7081738267403942</v>
      </c>
      <c r="F242" s="153">
        <v>0.73438638018936631</v>
      </c>
      <c r="G242" s="153">
        <v>0.76210453580770943</v>
      </c>
      <c r="H242" s="153">
        <v>0.78044412607449853</v>
      </c>
      <c r="I242" s="153">
        <v>0.76807841686702427</v>
      </c>
      <c r="J242" s="153">
        <v>0.74483644528958393</v>
      </c>
      <c r="K242" s="153" t="s">
        <v>350</v>
      </c>
      <c r="L242" s="153">
        <f>ROWS($K$10:K242)</f>
        <v>233</v>
      </c>
      <c r="M242" s="153" t="str">
        <f t="shared" si="3"/>
        <v/>
      </c>
      <c r="N242" s="153" t="str">
        <f>IFERROR(SMALL($M$10:$M$257,ROWS(K$10:K242)),"")</f>
        <v/>
      </c>
    </row>
    <row r="243" spans="2:14" hidden="1">
      <c r="D243" s="153" t="s">
        <v>92</v>
      </c>
      <c r="E243" s="153">
        <v>0.73474885682889657</v>
      </c>
      <c r="F243" s="153">
        <v>0.75371785962473936</v>
      </c>
      <c r="G243" s="153">
        <v>0.79191720059142434</v>
      </c>
      <c r="H243" s="153">
        <v>0.81784451272537539</v>
      </c>
      <c r="I243" s="153">
        <v>0.79458806025664874</v>
      </c>
      <c r="J243" s="153">
        <v>0.77274520315170891</v>
      </c>
      <c r="K243" s="153" t="s">
        <v>350</v>
      </c>
      <c r="L243" s="153">
        <f>ROWS($K$10:K243)</f>
        <v>234</v>
      </c>
      <c r="M243" s="153" t="str">
        <f t="shared" si="3"/>
        <v/>
      </c>
      <c r="N243" s="153" t="str">
        <f>IFERROR(SMALL($M$10:$M$257,ROWS(K$10:K243)),"")</f>
        <v/>
      </c>
    </row>
    <row r="244" spans="2:14" hidden="1">
      <c r="D244" s="153" t="s">
        <v>93</v>
      </c>
      <c r="E244" s="153">
        <v>0.74170815779394872</v>
      </c>
      <c r="F244" s="153">
        <v>0.76695468702903646</v>
      </c>
      <c r="G244" s="153">
        <v>0.80286793223106756</v>
      </c>
      <c r="H244" s="153">
        <v>0.81990441383188084</v>
      </c>
      <c r="I244" s="153">
        <v>0.80373749780663273</v>
      </c>
      <c r="J244" s="153">
        <v>0.78268614178838614</v>
      </c>
      <c r="K244" s="153" t="s">
        <v>350</v>
      </c>
      <c r="L244" s="153">
        <f>ROWS($K$10:K244)</f>
        <v>235</v>
      </c>
      <c r="M244" s="153" t="str">
        <f t="shared" si="3"/>
        <v/>
      </c>
      <c r="N244" s="153" t="str">
        <f>IFERROR(SMALL($M$10:$M$257,ROWS(K$10:K244)),"")</f>
        <v/>
      </c>
    </row>
    <row r="245" spans="2:14" hidden="1">
      <c r="D245" s="153" t="s">
        <v>94</v>
      </c>
      <c r="E245" s="153">
        <v>0.76763043956850374</v>
      </c>
      <c r="F245" s="153">
        <v>0.78689822143588783</v>
      </c>
      <c r="G245" s="153">
        <v>0.81745035114645825</v>
      </c>
      <c r="H245" s="153">
        <v>0.82621997858344809</v>
      </c>
      <c r="I245" s="153">
        <v>0.812044795990289</v>
      </c>
      <c r="J245" s="153">
        <v>0.79974497188894689</v>
      </c>
      <c r="K245" s="153" t="s">
        <v>350</v>
      </c>
      <c r="L245" s="153">
        <f>ROWS($K$10:K245)</f>
        <v>236</v>
      </c>
      <c r="M245" s="153" t="str">
        <f t="shared" si="3"/>
        <v/>
      </c>
      <c r="N245" s="153" t="str">
        <f>IFERROR(SMALL($M$10:$M$257,ROWS(K$10:K245)),"")</f>
        <v/>
      </c>
    </row>
    <row r="246" spans="2:14" hidden="1">
      <c r="B246" s="153" t="s">
        <v>309</v>
      </c>
      <c r="C246" s="153" t="s">
        <v>209</v>
      </c>
      <c r="D246" s="153" t="s">
        <v>89</v>
      </c>
      <c r="E246" s="153">
        <v>0.69499520307003515</v>
      </c>
      <c r="F246" s="153">
        <v>0.74363154676992049</v>
      </c>
      <c r="G246" s="153">
        <v>0.76408808582721621</v>
      </c>
      <c r="H246" s="153">
        <v>0.78146499392958313</v>
      </c>
      <c r="I246" s="153">
        <v>0.78351324828263003</v>
      </c>
      <c r="J246" s="153">
        <v>0.74555472076133233</v>
      </c>
      <c r="K246" s="153" t="s">
        <v>350</v>
      </c>
      <c r="L246" s="153">
        <f>ROWS($K$10:K246)</f>
        <v>237</v>
      </c>
      <c r="M246" s="153" t="str">
        <f t="shared" si="3"/>
        <v/>
      </c>
      <c r="N246" s="153" t="str">
        <f>IFERROR(SMALL($M$10:$M$257,ROWS(K$10:K246)),"")</f>
        <v/>
      </c>
    </row>
    <row r="247" spans="2:14" hidden="1">
      <c r="D247" s="153" t="s">
        <v>90</v>
      </c>
      <c r="E247" s="153">
        <v>0.6806020066889632</v>
      </c>
      <c r="F247" s="153">
        <v>0.71633720414856838</v>
      </c>
      <c r="G247" s="153">
        <v>0.74290951186571486</v>
      </c>
      <c r="H247" s="153">
        <v>0.75804068644164113</v>
      </c>
      <c r="I247" s="153">
        <v>0.75652586616041761</v>
      </c>
      <c r="J247" s="153">
        <v>0.7243310393784631</v>
      </c>
      <c r="K247" s="153" t="s">
        <v>350</v>
      </c>
      <c r="L247" s="153">
        <f>ROWS($K$10:K247)</f>
        <v>238</v>
      </c>
      <c r="M247" s="153" t="str">
        <f t="shared" si="3"/>
        <v/>
      </c>
      <c r="N247" s="153" t="str">
        <f>IFERROR(SMALL($M$10:$M$257,ROWS(K$10:K247)),"")</f>
        <v/>
      </c>
    </row>
    <row r="248" spans="2:14" hidden="1">
      <c r="D248" s="153" t="s">
        <v>91</v>
      </c>
      <c r="E248" s="153">
        <v>0.66300623737151898</v>
      </c>
      <c r="F248" s="153">
        <v>0.71254432624113473</v>
      </c>
      <c r="G248" s="153">
        <v>0.73178276810265808</v>
      </c>
      <c r="H248" s="153">
        <v>0.74914884924417813</v>
      </c>
      <c r="I248" s="153">
        <v>0.74800078018334304</v>
      </c>
      <c r="J248" s="153">
        <v>0.71404630228159638</v>
      </c>
      <c r="K248" s="153" t="s">
        <v>350</v>
      </c>
      <c r="L248" s="153">
        <f>ROWS($K$10:K248)</f>
        <v>239</v>
      </c>
      <c r="M248" s="153" t="str">
        <f t="shared" si="3"/>
        <v/>
      </c>
      <c r="N248" s="153" t="str">
        <f>IFERROR(SMALL($M$10:$M$257,ROWS(K$10:K248)),"")</f>
        <v/>
      </c>
    </row>
    <row r="249" spans="2:14" hidden="1">
      <c r="D249" s="153" t="s">
        <v>92</v>
      </c>
      <c r="E249" s="153">
        <v>0.66881972988843219</v>
      </c>
      <c r="F249" s="153">
        <v>0.70751616664899819</v>
      </c>
      <c r="G249" s="153">
        <v>0.74554183813443076</v>
      </c>
      <c r="H249" s="153">
        <v>0.76494927923117995</v>
      </c>
      <c r="I249" s="153">
        <v>0.75188114991317767</v>
      </c>
      <c r="J249" s="153">
        <v>0.72030802875555455</v>
      </c>
      <c r="K249" s="153" t="s">
        <v>350</v>
      </c>
      <c r="L249" s="153">
        <f>ROWS($K$10:K249)</f>
        <v>240</v>
      </c>
      <c r="M249" s="153" t="str">
        <f t="shared" si="3"/>
        <v/>
      </c>
      <c r="N249" s="153" t="str">
        <f>IFERROR(SMALL($M$10:$M$257,ROWS(K$10:K249)),"")</f>
        <v/>
      </c>
    </row>
    <row r="250" spans="2:14" hidden="1">
      <c r="D250" s="153" t="s">
        <v>93</v>
      </c>
      <c r="E250" s="153">
        <v>0.68529826209488021</v>
      </c>
      <c r="F250" s="153">
        <v>0.71249408424041649</v>
      </c>
      <c r="G250" s="153">
        <v>0.75550475273733608</v>
      </c>
      <c r="H250" s="153">
        <v>0.76980294923659143</v>
      </c>
      <c r="I250" s="153">
        <v>0.77174118090926236</v>
      </c>
      <c r="J250" s="153">
        <v>0.73355360489200117</v>
      </c>
      <c r="K250" s="153" t="s">
        <v>350</v>
      </c>
      <c r="L250" s="153">
        <f>ROWS($K$10:K250)</f>
        <v>241</v>
      </c>
      <c r="M250" s="153" t="str">
        <f t="shared" si="3"/>
        <v/>
      </c>
      <c r="N250" s="153" t="str">
        <f>IFERROR(SMALL($M$10:$M$257,ROWS(K$10:K250)),"")</f>
        <v/>
      </c>
    </row>
    <row r="251" spans="2:14" hidden="1">
      <c r="D251" s="153" t="s">
        <v>94</v>
      </c>
      <c r="E251" s="153">
        <v>0.69167706291213682</v>
      </c>
      <c r="F251" s="153">
        <v>0.71643109540636041</v>
      </c>
      <c r="G251" s="153">
        <v>0.74214763578637033</v>
      </c>
      <c r="H251" s="153">
        <v>0.74748228273032447</v>
      </c>
      <c r="I251" s="153">
        <v>0.74209680300053582</v>
      </c>
      <c r="J251" s="153">
        <v>0.7251093328370708</v>
      </c>
      <c r="K251" s="153" t="s">
        <v>350</v>
      </c>
      <c r="L251" s="153">
        <f>ROWS($K$10:K251)</f>
        <v>242</v>
      </c>
      <c r="M251" s="153" t="str">
        <f t="shared" si="3"/>
        <v/>
      </c>
      <c r="N251" s="153" t="str">
        <f>IFERROR(SMALL($M$10:$M$257,ROWS(K$10:K251)),"")</f>
        <v/>
      </c>
    </row>
    <row r="252" spans="2:14" hidden="1">
      <c r="C252" s="153" t="s">
        <v>310</v>
      </c>
      <c r="D252" s="153" t="s">
        <v>89</v>
      </c>
      <c r="E252" s="153">
        <v>0.74841883345045679</v>
      </c>
      <c r="F252" s="153">
        <v>0.81039800264355999</v>
      </c>
      <c r="G252" s="153">
        <v>0.82818068794032329</v>
      </c>
      <c r="H252" s="153">
        <v>0.84995586937334511</v>
      </c>
      <c r="I252" s="153">
        <v>0.83386735020826663</v>
      </c>
      <c r="J252" s="153">
        <v>0.80636254100006699</v>
      </c>
      <c r="K252" s="153" t="s">
        <v>350</v>
      </c>
      <c r="L252" s="153">
        <f>ROWS($K$10:K252)</f>
        <v>243</v>
      </c>
      <c r="M252" s="153" t="str">
        <f t="shared" si="3"/>
        <v/>
      </c>
      <c r="N252" s="153" t="str">
        <f>IFERROR(SMALL($M$10:$M$257,ROWS(K$10:K252)),"")</f>
        <v/>
      </c>
    </row>
    <row r="253" spans="2:14" hidden="1">
      <c r="D253" s="153" t="s">
        <v>90</v>
      </c>
      <c r="E253" s="153">
        <v>0.74339380505162456</v>
      </c>
      <c r="F253" s="153">
        <v>0.78085199824330254</v>
      </c>
      <c r="G253" s="153">
        <v>0.80853837379827276</v>
      </c>
      <c r="H253" s="153">
        <v>0.83058750388560776</v>
      </c>
      <c r="I253" s="153">
        <v>0.81545203700697944</v>
      </c>
      <c r="J253" s="153">
        <v>0.78839872032328673</v>
      </c>
      <c r="K253" s="153" t="s">
        <v>350</v>
      </c>
      <c r="L253" s="153">
        <f>ROWS($K$10:K253)</f>
        <v>244</v>
      </c>
      <c r="M253" s="153" t="str">
        <f t="shared" si="3"/>
        <v/>
      </c>
      <c r="N253" s="153" t="str">
        <f>IFERROR(SMALL($M$10:$M$257,ROWS(K$10:K253)),"")</f>
        <v/>
      </c>
    </row>
    <row r="254" spans="2:14" hidden="1">
      <c r="D254" s="153" t="s">
        <v>91</v>
      </c>
      <c r="E254" s="153">
        <v>0.73581601681064679</v>
      </c>
      <c r="F254" s="153">
        <v>0.74606194353549959</v>
      </c>
      <c r="G254" s="153">
        <v>0.78195937873357224</v>
      </c>
      <c r="H254" s="153">
        <v>0.8024860423469925</v>
      </c>
      <c r="I254" s="153">
        <v>0.78324952314895091</v>
      </c>
      <c r="J254" s="153">
        <v>0.76428768636112643</v>
      </c>
      <c r="K254" s="153" t="s">
        <v>350</v>
      </c>
      <c r="L254" s="153">
        <f>ROWS($K$10:K254)</f>
        <v>245</v>
      </c>
      <c r="M254" s="153" t="str">
        <f t="shared" si="3"/>
        <v/>
      </c>
      <c r="N254" s="153" t="str">
        <f>IFERROR(SMALL($M$10:$M$257,ROWS(K$10:K254)),"")</f>
        <v/>
      </c>
    </row>
    <row r="255" spans="2:14" hidden="1">
      <c r="D255" s="153" t="s">
        <v>92</v>
      </c>
      <c r="E255" s="153">
        <v>0.77971084048233252</v>
      </c>
      <c r="F255" s="153">
        <v>0.78591026468689473</v>
      </c>
      <c r="G255" s="153">
        <v>0.82423004934490385</v>
      </c>
      <c r="H255" s="153">
        <v>0.85584494245911569</v>
      </c>
      <c r="I255" s="153">
        <v>0.83277116989170952</v>
      </c>
      <c r="J255" s="153">
        <v>0.80996627555680456</v>
      </c>
      <c r="K255" s="153" t="s">
        <v>350</v>
      </c>
      <c r="L255" s="153">
        <f>ROWS($K$10:K255)</f>
        <v>246</v>
      </c>
      <c r="M255" s="153" t="str">
        <f t="shared" si="3"/>
        <v/>
      </c>
      <c r="N255" s="153" t="str">
        <f>IFERROR(SMALL($M$10:$M$257,ROWS(K$10:K255)),"")</f>
        <v/>
      </c>
    </row>
    <row r="256" spans="2:14" hidden="1">
      <c r="D256" s="153" t="s">
        <v>93</v>
      </c>
      <c r="E256" s="153">
        <v>0.77899520637489883</v>
      </c>
      <c r="F256" s="153">
        <v>0.80415278133811841</v>
      </c>
      <c r="G256" s="153">
        <v>0.83626852659110729</v>
      </c>
      <c r="H256" s="153">
        <v>0.85669537979639776</v>
      </c>
      <c r="I256" s="153">
        <v>0.83041220382992531</v>
      </c>
      <c r="J256" s="153">
        <v>0.81695942933571108</v>
      </c>
      <c r="K256" s="153" t="s">
        <v>350</v>
      </c>
      <c r="L256" s="153">
        <f>ROWS($K$10:K256)</f>
        <v>247</v>
      </c>
      <c r="M256" s="153" t="str">
        <f t="shared" si="3"/>
        <v/>
      </c>
      <c r="N256" s="153" t="str">
        <f>IFERROR(SMALL($M$10:$M$257,ROWS(K$10:K256)),"")</f>
        <v/>
      </c>
    </row>
    <row r="257" spans="4:14" hidden="1">
      <c r="D257" s="153" t="s">
        <v>94</v>
      </c>
      <c r="E257" s="153">
        <v>0.81168869309838476</v>
      </c>
      <c r="F257" s="153">
        <v>0.8325847916989314</v>
      </c>
      <c r="G257" s="153">
        <v>0.86336117710169358</v>
      </c>
      <c r="H257" s="153">
        <v>0.87661345108695654</v>
      </c>
      <c r="I257" s="153">
        <v>0.86308468566753038</v>
      </c>
      <c r="J257" s="153">
        <v>0.84612565528450101</v>
      </c>
      <c r="K257" s="153" t="s">
        <v>350</v>
      </c>
      <c r="L257" s="153">
        <f>ROWS($K$10:K257)</f>
        <v>248</v>
      </c>
      <c r="M257" s="153" t="str">
        <f t="shared" si="3"/>
        <v/>
      </c>
      <c r="N257" s="153" t="str">
        <f>IFERROR(SMALL($M$10:$M$257,ROWS(K$10:K257)),"")</f>
        <v/>
      </c>
    </row>
    <row r="258" spans="4:14" hidden="1">
      <c r="N258" s="153" t="str">
        <f>IFERROR(SMALL($M$10:$M$258,ROWS(K$10:K257)),"")</f>
        <v/>
      </c>
    </row>
  </sheetData>
  <sheetProtection algorithmName="SHA-512" hashValue="PyMXb0idFx0bVrt+bQZwR2zTdRXqOogjURPN1r8L6ITFHYQEF2LsNZbs4hmhG2vH3CNt5PNyLjQUgiKVsVa+tw==" saltValue="qJhYTCqKkdLhlfspA9dCTA==" spinCount="100000" sheet="1" objects="1" scenarios="1"/>
  <mergeCells count="17">
    <mergeCell ref="P20:P31"/>
    <mergeCell ref="Q20:Q25"/>
    <mergeCell ref="Q26:Q31"/>
    <mergeCell ref="P57:P68"/>
    <mergeCell ref="Q57:Q62"/>
    <mergeCell ref="Q63:Q68"/>
    <mergeCell ref="P33:P44"/>
    <mergeCell ref="Q33:Q38"/>
    <mergeCell ref="Q39:Q44"/>
    <mergeCell ref="P45:P56"/>
    <mergeCell ref="Q45:Q50"/>
    <mergeCell ref="Q51:Q56"/>
    <mergeCell ref="P6:Q6"/>
    <mergeCell ref="P7:P19"/>
    <mergeCell ref="Q7:Q12"/>
    <mergeCell ref="Q13:Q18"/>
    <mergeCell ref="P3:X3"/>
  </mergeCells>
  <dataValidations count="1">
    <dataValidation type="list" allowBlank="1" showInputMessage="1" showErrorMessage="1" sqref="S4:S5" xr:uid="{00000000-0002-0000-0B00-000000000000}">
      <formula1>$A$3:$A$6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00B050"/>
  </sheetPr>
  <dimension ref="A1:BF56"/>
  <sheetViews>
    <sheetView topLeftCell="AN1" zoomScaleNormal="100" workbookViewId="0">
      <selection activeCell="BG1" sqref="BG1:BH1048576"/>
    </sheetView>
  </sheetViews>
  <sheetFormatPr defaultColWidth="0" defaultRowHeight="14.45" zeroHeight="1"/>
  <cols>
    <col min="1" max="36" width="9.28515625" style="153" hidden="1" customWidth="1"/>
    <col min="37" max="39" width="55.42578125" style="153" hidden="1" customWidth="1"/>
    <col min="40" max="40" width="9.28515625" style="153" customWidth="1"/>
    <col min="41" max="41" width="55.42578125" style="153" bestFit="1" customWidth="1"/>
    <col min="42" max="45" width="9.28515625" style="153" customWidth="1"/>
    <col min="46" max="46" width="9.7109375" style="153" bestFit="1" customWidth="1"/>
    <col min="47" max="48" width="9.28515625" style="153" customWidth="1"/>
    <col min="49" max="49" width="55.42578125" style="153" bestFit="1" customWidth="1"/>
    <col min="50" max="53" width="9.28515625" style="153" customWidth="1"/>
    <col min="54" max="54" width="10.28515625" style="153" customWidth="1"/>
    <col min="55" max="56" width="9.28515625" style="153" customWidth="1"/>
    <col min="57" max="57" width="15" style="153" bestFit="1" customWidth="1"/>
    <col min="58" max="58" width="9.28515625" style="153" customWidth="1"/>
    <col min="59" max="60" width="9.28515625" style="153" hidden="1" customWidth="1"/>
    <col min="61" max="16384" width="9.28515625" style="153" hidden="1"/>
  </cols>
  <sheetData>
    <row r="1" spans="1:57">
      <c r="AK1" s="163"/>
      <c r="AL1" s="163"/>
      <c r="AM1" s="163"/>
      <c r="AN1" s="163"/>
      <c r="AO1" s="220" t="s">
        <v>291</v>
      </c>
    </row>
    <row r="2" spans="1:57" ht="21.75" customHeight="1">
      <c r="AK2" s="163"/>
      <c r="AL2" s="163"/>
      <c r="AM2" s="163"/>
      <c r="AN2" s="163"/>
      <c r="AO2" s="119" t="s">
        <v>221</v>
      </c>
      <c r="AP2" s="298" t="s">
        <v>222</v>
      </c>
      <c r="AT2" s="163"/>
      <c r="AU2" s="299"/>
      <c r="AV2" s="299"/>
      <c r="AW2" s="300"/>
      <c r="AX2" s="299"/>
    </row>
    <row r="3" spans="1:57" ht="15" customHeight="1">
      <c r="A3" s="153" t="s">
        <v>347</v>
      </c>
      <c r="C3" s="166" t="s">
        <v>361</v>
      </c>
      <c r="Q3" s="166" t="s">
        <v>361</v>
      </c>
      <c r="AK3" s="163"/>
      <c r="AL3" s="163"/>
      <c r="AM3" s="163"/>
      <c r="AN3" s="163"/>
      <c r="AP3" s="163"/>
      <c r="AT3" s="163"/>
      <c r="AU3" s="299"/>
      <c r="AV3" s="299"/>
      <c r="AW3" s="299"/>
      <c r="AX3" s="299"/>
    </row>
    <row r="4" spans="1:57">
      <c r="A4" s="153" t="s">
        <v>228</v>
      </c>
      <c r="AK4" s="163"/>
      <c r="AL4" s="163"/>
      <c r="AM4" s="163"/>
      <c r="AN4" s="163"/>
      <c r="AQ4" s="163"/>
      <c r="AR4" s="163"/>
      <c r="AS4" s="163"/>
      <c r="AT4" s="163"/>
      <c r="AU4" s="163"/>
      <c r="AW4" s="163"/>
      <c r="AX4" s="163"/>
      <c r="AY4" s="163"/>
      <c r="AZ4" s="163"/>
      <c r="BA4" s="163"/>
      <c r="BB4" s="163"/>
      <c r="BC4" s="163"/>
    </row>
    <row r="5" spans="1:57">
      <c r="A5" s="153" t="s">
        <v>222</v>
      </c>
      <c r="AK5" s="163"/>
      <c r="AL5" s="163"/>
      <c r="AM5" s="163"/>
      <c r="AN5" s="163"/>
      <c r="AO5" s="779" t="s">
        <v>362</v>
      </c>
      <c r="AP5" s="779"/>
      <c r="AQ5" s="779"/>
      <c r="AR5" s="779"/>
      <c r="AS5" s="779"/>
      <c r="AT5" s="779"/>
      <c r="AU5" s="779"/>
      <c r="AV5" s="779"/>
      <c r="AW5" s="779"/>
      <c r="AX5" s="779"/>
      <c r="AY5" s="779"/>
      <c r="AZ5" s="779"/>
      <c r="BA5" s="779"/>
      <c r="BB5" s="779"/>
      <c r="BC5" s="779"/>
      <c r="BD5" s="779"/>
      <c r="BE5" s="779"/>
    </row>
    <row r="6" spans="1:57" ht="15" thickBot="1">
      <c r="AK6" s="163"/>
      <c r="AL6" s="163"/>
      <c r="AM6" s="163"/>
      <c r="AN6" s="163"/>
      <c r="AO6" s="163"/>
      <c r="AP6" s="163"/>
      <c r="AQ6" s="163"/>
      <c r="AR6" s="163"/>
      <c r="AS6" s="163"/>
      <c r="AT6" s="163"/>
      <c r="AU6" s="163"/>
      <c r="AW6" s="163"/>
      <c r="AX6" s="163"/>
      <c r="AY6" s="163"/>
      <c r="AZ6" s="163"/>
      <c r="BA6" s="163"/>
      <c r="BB6" s="163"/>
      <c r="BC6" s="163"/>
    </row>
    <row r="7" spans="1:57" ht="15" customHeight="1" thickBot="1">
      <c r="C7" s="166" t="s">
        <v>363</v>
      </c>
      <c r="D7" s="166" t="s">
        <v>364</v>
      </c>
      <c r="E7" s="166" t="s">
        <v>365</v>
      </c>
      <c r="F7" s="166" t="s">
        <v>366</v>
      </c>
      <c r="G7" s="166" t="s">
        <v>367</v>
      </c>
      <c r="H7" s="166" t="s">
        <v>368</v>
      </c>
      <c r="I7" s="166" t="s">
        <v>224</v>
      </c>
      <c r="J7" s="166" t="s">
        <v>225</v>
      </c>
      <c r="K7" s="166" t="s">
        <v>226</v>
      </c>
      <c r="L7" s="166" t="s">
        <v>227</v>
      </c>
      <c r="Q7" s="153" t="s">
        <v>369</v>
      </c>
      <c r="R7" s="153" t="s">
        <v>370</v>
      </c>
      <c r="S7" s="153" t="s">
        <v>371</v>
      </c>
      <c r="T7" s="153" t="s">
        <v>372</v>
      </c>
      <c r="U7" s="153" t="s">
        <v>373</v>
      </c>
      <c r="V7" s="153" t="s">
        <v>234</v>
      </c>
      <c r="W7" s="153" t="s">
        <v>285</v>
      </c>
      <c r="X7" s="153" t="s">
        <v>374</v>
      </c>
      <c r="Y7" s="153" t="s">
        <v>375</v>
      </c>
      <c r="Z7" s="166" t="s">
        <v>224</v>
      </c>
      <c r="AA7" s="166" t="s">
        <v>225</v>
      </c>
      <c r="AB7" s="166" t="s">
        <v>226</v>
      </c>
      <c r="AC7" s="166" t="s">
        <v>227</v>
      </c>
      <c r="AD7" s="166"/>
      <c r="AE7" s="166"/>
      <c r="AF7" s="166"/>
      <c r="AG7" s="166"/>
      <c r="AH7" s="166"/>
      <c r="AI7" s="166"/>
      <c r="AK7" s="163"/>
      <c r="AL7" s="163"/>
      <c r="AM7" s="163"/>
      <c r="AN7" s="163"/>
      <c r="AO7" s="505" t="s">
        <v>363</v>
      </c>
      <c r="AP7" s="492" t="s">
        <v>364</v>
      </c>
      <c r="AQ7" s="492" t="s">
        <v>365</v>
      </c>
      <c r="AR7" s="492" t="s">
        <v>366</v>
      </c>
      <c r="AS7" s="492" t="s">
        <v>367</v>
      </c>
      <c r="AT7" s="506" t="s">
        <v>368</v>
      </c>
      <c r="AU7" s="163"/>
      <c r="AW7" s="491" t="s">
        <v>363</v>
      </c>
      <c r="AX7" s="492" t="s">
        <v>364</v>
      </c>
      <c r="AY7" s="492" t="s">
        <v>365</v>
      </c>
      <c r="AZ7" s="492" t="s">
        <v>366</v>
      </c>
      <c r="BA7" s="492" t="s">
        <v>367</v>
      </c>
      <c r="BB7" s="492" t="s">
        <v>368</v>
      </c>
      <c r="BC7" s="375" t="s">
        <v>285</v>
      </c>
      <c r="BD7" s="375" t="s">
        <v>374</v>
      </c>
      <c r="BE7" s="376" t="s">
        <v>375</v>
      </c>
    </row>
    <row r="8" spans="1:57" ht="15" customHeight="1">
      <c r="C8" s="153" t="s">
        <v>376</v>
      </c>
      <c r="D8" s="113">
        <f t="shared" ref="D8:D55" si="0">R8/$Y8</f>
        <v>0.15789473684210525</v>
      </c>
      <c r="E8" s="113">
        <f t="shared" ref="E8:E55" si="1">S8/$Y8</f>
        <v>0.13157894736842105</v>
      </c>
      <c r="F8" s="113">
        <f t="shared" ref="F8:F55" si="2">T8/$Y8</f>
        <v>0.23684210526315788</v>
      </c>
      <c r="G8" s="113">
        <f t="shared" ref="G8:G55" si="3">U8/$Y8</f>
        <v>0.31578947368421051</v>
      </c>
      <c r="H8" s="113">
        <f t="shared" ref="H8:H55" si="4">V8/$Y8</f>
        <v>0.15789473684210525</v>
      </c>
      <c r="I8" s="153" t="s">
        <v>222</v>
      </c>
      <c r="J8" s="153">
        <f>ROWS($I$8:I8)</f>
        <v>1</v>
      </c>
      <c r="K8" s="153">
        <f t="shared" ref="K8" si="5">IF($AP$2=I8,J8,"")</f>
        <v>1</v>
      </c>
      <c r="L8" s="153">
        <f>IFERROR(SMALL($K$8:$K$55,ROWS($K$8:K8)),"")</f>
        <v>1</v>
      </c>
      <c r="Q8" s="153" t="s">
        <v>376</v>
      </c>
      <c r="R8" s="153">
        <v>30</v>
      </c>
      <c r="S8" s="153">
        <v>25</v>
      </c>
      <c r="T8" s="153">
        <v>45</v>
      </c>
      <c r="U8" s="153">
        <v>60</v>
      </c>
      <c r="V8" s="153">
        <v>30</v>
      </c>
      <c r="W8" s="153">
        <v>0</v>
      </c>
      <c r="X8" s="153">
        <v>190</v>
      </c>
      <c r="Y8" s="153">
        <v>190</v>
      </c>
      <c r="Z8" s="153" t="s">
        <v>222</v>
      </c>
      <c r="AA8" s="153">
        <f>ROWS($I$8:Z8)</f>
        <v>1</v>
      </c>
      <c r="AB8" s="153">
        <f t="shared" ref="AB8:AB51" si="6">IF($AP$2=Z8,AA8,"")</f>
        <v>1</v>
      </c>
      <c r="AC8" s="153">
        <f>IFERROR(SMALL($AB$8:$AB$55,ROWS($AB$8:AB8)),"")</f>
        <v>1</v>
      </c>
      <c r="AF8" s="153">
        <f t="shared" ref="AF8:AF55" si="7">MROUND(R8,5)</f>
        <v>30</v>
      </c>
      <c r="AG8" s="153">
        <f t="shared" ref="AG8:AG55" si="8">MROUND(S8,5)</f>
        <v>25</v>
      </c>
      <c r="AH8" s="153">
        <f t="shared" ref="AH8:AH55" si="9">MROUND(T8,5)</f>
        <v>45</v>
      </c>
      <c r="AI8" s="153">
        <f t="shared" ref="AI8:AI55" si="10">MROUND(U8,5)</f>
        <v>60</v>
      </c>
      <c r="AJ8" s="153">
        <f t="shared" ref="AJ8:AJ55" si="11">MROUND(V8,5)</f>
        <v>30</v>
      </c>
      <c r="AK8" s="153">
        <f t="shared" ref="AK8:AK55" si="12">MROUND(W8,5)</f>
        <v>0</v>
      </c>
      <c r="AL8" s="153">
        <f t="shared" ref="AL8:AL55" si="13">MROUND(X8,5)</f>
        <v>190</v>
      </c>
      <c r="AM8" s="153">
        <f t="shared" ref="AM8:AM55" si="14">MROUND(Y8,5)</f>
        <v>190</v>
      </c>
      <c r="AN8" s="163"/>
      <c r="AO8" s="507" t="str">
        <f>IFERROR(INDEX($C$8:$H$55,$L8,COLUMNS($AN$8:AN8)),"")</f>
        <v xml:space="preserve">agriculture, food and related studies                                 </v>
      </c>
      <c r="AP8" s="507">
        <f>IFERROR(INDEX($C$8:$H$55,$L8,COLUMNS($AN$8:AO8)),"")</f>
        <v>0.15789473684210525</v>
      </c>
      <c r="AQ8" s="507">
        <f>IFERROR(INDEX($C$8:$H$55,$L8,COLUMNS($AN$8:AP8)),"")</f>
        <v>0.13157894736842105</v>
      </c>
      <c r="AR8" s="507">
        <f>IFERROR(INDEX($C$8:$H$55,$L8,COLUMNS($AN$8:AQ8)),"")</f>
        <v>0.23684210526315788</v>
      </c>
      <c r="AS8" s="507">
        <f>IFERROR(INDEX($C$8:$H$55,$L8,COLUMNS($AN$8:AR8)),"")</f>
        <v>0.31578947368421051</v>
      </c>
      <c r="AT8" s="508">
        <f>IFERROR(INDEX($C$8:$H$55,$L8,COLUMNS($AN$8:AS8)),"")</f>
        <v>0.15789473684210525</v>
      </c>
      <c r="AU8" s="163"/>
      <c r="AW8" s="493" t="str">
        <f>IFERROR(INDEX($Q$8:$Y$55,$AC8,COLUMNS($AN$33:AN34)),"")</f>
        <v xml:space="preserve">agriculture, food and related studies                                 </v>
      </c>
      <c r="AX8" s="499">
        <f>IFERROR(INDEX($Q$8:$Y$55,$AC8,COLUMNS($AN$33:AO34)),"")</f>
        <v>30</v>
      </c>
      <c r="AY8" s="499">
        <f>IFERROR(INDEX($Q$8:$Y$55,$AC8,COLUMNS($AN$33:AP34)),"")</f>
        <v>25</v>
      </c>
      <c r="AZ8" s="499">
        <f>IFERROR(INDEX($Q$8:$Y$55,$AC8,COLUMNS($AN$33:AQ34)),"")</f>
        <v>45</v>
      </c>
      <c r="BA8" s="499">
        <f>IFERROR(INDEX($Q$8:$Y$55,$AC8,COLUMNS($AN$33:AR34)),"")</f>
        <v>60</v>
      </c>
      <c r="BB8" s="499">
        <f>IFERROR(INDEX($Q$8:$Y$55,$AC8,COLUMNS($AN$33:AS34)),"")</f>
        <v>30</v>
      </c>
      <c r="BC8" s="499">
        <f>IFERROR(INDEX($Q$8:$Y$55,$AC8,COLUMNS($AN$33:AT34)),"")</f>
        <v>0</v>
      </c>
      <c r="BD8" s="499">
        <f>IFERROR(INDEX($Q$8:$Y$55,$AC8,COLUMNS($AN$33:AU34)),"")</f>
        <v>190</v>
      </c>
      <c r="BE8" s="500">
        <f>IFERROR(INDEX($Q$8:$Y$55,$AC8,COLUMNS($AN$33:AV34)),"")</f>
        <v>190</v>
      </c>
    </row>
    <row r="9" spans="1:57" ht="15" customHeight="1">
      <c r="C9" s="153" t="s">
        <v>377</v>
      </c>
      <c r="D9" s="113">
        <f t="shared" si="0"/>
        <v>0.14374999999999999</v>
      </c>
      <c r="E9" s="113">
        <f t="shared" si="1"/>
        <v>0.13750000000000001</v>
      </c>
      <c r="F9" s="113">
        <f t="shared" si="2"/>
        <v>0.17499999999999999</v>
      </c>
      <c r="G9" s="113">
        <f t="shared" si="3"/>
        <v>0.25</v>
      </c>
      <c r="H9" s="113">
        <f t="shared" si="4"/>
        <v>0.3</v>
      </c>
      <c r="I9" s="153" t="s">
        <v>222</v>
      </c>
      <c r="J9" s="153">
        <f>ROWS($I$8:I9)</f>
        <v>2</v>
      </c>
      <c r="K9" s="153">
        <f t="shared" ref="K9:K55" si="15">IF($AP$2=I9,J9,"")</f>
        <v>2</v>
      </c>
      <c r="L9" s="153">
        <f>IFERROR(SMALL($K$8:$K$55,ROWS($K$8:K9)),"")</f>
        <v>2</v>
      </c>
      <c r="Q9" s="153" t="s">
        <v>377</v>
      </c>
      <c r="R9" s="153">
        <v>115</v>
      </c>
      <c r="S9" s="153">
        <v>110</v>
      </c>
      <c r="T9" s="153">
        <v>140</v>
      </c>
      <c r="U9" s="153">
        <v>200</v>
      </c>
      <c r="V9" s="153">
        <v>240</v>
      </c>
      <c r="W9" s="153">
        <v>35</v>
      </c>
      <c r="X9" s="153">
        <v>840</v>
      </c>
      <c r="Y9" s="153">
        <v>800</v>
      </c>
      <c r="Z9" s="153" t="s">
        <v>222</v>
      </c>
      <c r="AA9" s="153">
        <f>ROWS($I$8:Z9)</f>
        <v>2</v>
      </c>
      <c r="AB9" s="153">
        <f t="shared" si="6"/>
        <v>2</v>
      </c>
      <c r="AC9" s="153">
        <f>IFERROR(SMALL($AB$8:$AB$55,ROWS($AB$8:AB9)),"")</f>
        <v>2</v>
      </c>
      <c r="AF9" s="153">
        <f t="shared" si="7"/>
        <v>115</v>
      </c>
      <c r="AG9" s="153">
        <f t="shared" si="8"/>
        <v>110</v>
      </c>
      <c r="AH9" s="153">
        <f t="shared" si="9"/>
        <v>140</v>
      </c>
      <c r="AI9" s="153">
        <f t="shared" si="10"/>
        <v>200</v>
      </c>
      <c r="AJ9" s="153">
        <f t="shared" si="11"/>
        <v>240</v>
      </c>
      <c r="AK9" s="153">
        <f t="shared" si="12"/>
        <v>35</v>
      </c>
      <c r="AL9" s="153">
        <f t="shared" si="13"/>
        <v>840</v>
      </c>
      <c r="AM9" s="153">
        <f t="shared" si="14"/>
        <v>800</v>
      </c>
      <c r="AN9" s="163"/>
      <c r="AO9" s="293" t="str">
        <f>IFERROR(INDEX($C$8:$H$55,$L9,COLUMNS($AN$8:AN9)),"")</f>
        <v xml:space="preserve">architecture, building and planning                                   </v>
      </c>
      <c r="AP9" s="293">
        <f>IFERROR(INDEX($C$8:$H$55,$L9,COLUMNS($AN$8:AO9)),"")</f>
        <v>0.14374999999999999</v>
      </c>
      <c r="AQ9" s="293">
        <f>IFERROR(INDEX($C$8:$H$55,$L9,COLUMNS($AN$8:AP9)),"")</f>
        <v>0.13750000000000001</v>
      </c>
      <c r="AR9" s="293">
        <f>IFERROR(INDEX($C$8:$H$55,$L9,COLUMNS($AN$8:AQ9)),"")</f>
        <v>0.17499999999999999</v>
      </c>
      <c r="AS9" s="293">
        <f>IFERROR(INDEX($C$8:$H$55,$L9,COLUMNS($AN$8:AR9)),"")</f>
        <v>0.25</v>
      </c>
      <c r="AT9" s="509">
        <f>IFERROR(INDEX($C$8:$H$55,$L9,COLUMNS($AN$8:AS9)),"")</f>
        <v>0.3</v>
      </c>
      <c r="AU9" s="163"/>
      <c r="AW9" s="294" t="str">
        <f>IFERROR(INDEX($Q$8:$Y$55,$AC9,COLUMNS($AN$33:AN35)),"")</f>
        <v xml:space="preserve">architecture, building and planning                                   </v>
      </c>
      <c r="AX9" s="501">
        <f>IFERROR(INDEX($Q$8:$Y$55,$AC9,COLUMNS($AN$33:AO35)),"")</f>
        <v>115</v>
      </c>
      <c r="AY9" s="501">
        <f>IFERROR(INDEX($Q$8:$Y$55,$AC9,COLUMNS($AN$33:AP35)),"")</f>
        <v>110</v>
      </c>
      <c r="AZ9" s="501">
        <f>IFERROR(INDEX($Q$8:$Y$55,$AC9,COLUMNS($AN$33:AQ35)),"")</f>
        <v>140</v>
      </c>
      <c r="BA9" s="501">
        <f>IFERROR(INDEX($Q$8:$Y$55,$AC9,COLUMNS($AN$33:AR35)),"")</f>
        <v>200</v>
      </c>
      <c r="BB9" s="501">
        <f>IFERROR(INDEX($Q$8:$Y$55,$AC9,COLUMNS($AN$33:AS35)),"")</f>
        <v>240</v>
      </c>
      <c r="BC9" s="501">
        <f>IFERROR(INDEX($Q$8:$Y$55,$AC9,COLUMNS($AN$33:AT35)),"")</f>
        <v>35</v>
      </c>
      <c r="BD9" s="501">
        <f>IFERROR(INDEX($Q$8:$Y$55,$AC9,COLUMNS($AN$33:AU35)),"")</f>
        <v>840</v>
      </c>
      <c r="BE9" s="502">
        <f>IFERROR(INDEX($Q$8:$Y$55,$AC9,COLUMNS($AN$33:AV35)),"")</f>
        <v>800</v>
      </c>
    </row>
    <row r="10" spans="1:57" ht="15" customHeight="1">
      <c r="C10" s="153" t="s">
        <v>378</v>
      </c>
      <c r="D10" s="113">
        <f t="shared" si="0"/>
        <v>0.14613180515759314</v>
      </c>
      <c r="E10" s="113">
        <f t="shared" si="1"/>
        <v>0.16045845272206305</v>
      </c>
      <c r="F10" s="113">
        <f t="shared" si="2"/>
        <v>0.18051575931232092</v>
      </c>
      <c r="G10" s="113">
        <f t="shared" si="3"/>
        <v>0.22349570200573066</v>
      </c>
      <c r="H10" s="113">
        <f t="shared" si="4"/>
        <v>0.28653295128939826</v>
      </c>
      <c r="I10" s="153" t="s">
        <v>222</v>
      </c>
      <c r="J10" s="153">
        <f>ROWS($I$8:I10)</f>
        <v>3</v>
      </c>
      <c r="K10" s="153">
        <f t="shared" si="15"/>
        <v>3</v>
      </c>
      <c r="L10" s="153">
        <f>IFERROR(SMALL($K$8:$K$55,ROWS($K$8:K10)),"")</f>
        <v>3</v>
      </c>
      <c r="Q10" s="153" t="s">
        <v>378</v>
      </c>
      <c r="R10" s="153">
        <v>255</v>
      </c>
      <c r="S10" s="153">
        <v>280</v>
      </c>
      <c r="T10" s="153">
        <v>315</v>
      </c>
      <c r="U10" s="153">
        <v>390</v>
      </c>
      <c r="V10" s="153">
        <v>500</v>
      </c>
      <c r="W10" s="153">
        <v>15</v>
      </c>
      <c r="X10" s="153">
        <v>1760</v>
      </c>
      <c r="Y10" s="153">
        <v>1745</v>
      </c>
      <c r="Z10" s="153" t="s">
        <v>222</v>
      </c>
      <c r="AA10" s="153">
        <f>ROWS($I$8:Z10)</f>
        <v>3</v>
      </c>
      <c r="AB10" s="153">
        <f t="shared" si="6"/>
        <v>3</v>
      </c>
      <c r="AC10" s="153">
        <f>IFERROR(SMALL($AB$8:$AB$55,ROWS($AB$8:AB10)),"")</f>
        <v>3</v>
      </c>
      <c r="AF10" s="153">
        <f t="shared" si="7"/>
        <v>255</v>
      </c>
      <c r="AG10" s="153">
        <f t="shared" si="8"/>
        <v>280</v>
      </c>
      <c r="AH10" s="153">
        <f t="shared" si="9"/>
        <v>315</v>
      </c>
      <c r="AI10" s="153">
        <f t="shared" si="10"/>
        <v>390</v>
      </c>
      <c r="AJ10" s="153">
        <f t="shared" si="11"/>
        <v>500</v>
      </c>
      <c r="AK10" s="153">
        <f t="shared" si="12"/>
        <v>15</v>
      </c>
      <c r="AL10" s="153">
        <f t="shared" si="13"/>
        <v>1760</v>
      </c>
      <c r="AM10" s="153">
        <f t="shared" si="14"/>
        <v>1745</v>
      </c>
      <c r="AN10" s="163"/>
      <c r="AO10" s="293" t="str">
        <f>IFERROR(INDEX($C$8:$H$55,$L10,COLUMNS($AN$8:AN10)),"")</f>
        <v xml:space="preserve">biological and sport sciences                                         </v>
      </c>
      <c r="AP10" s="293">
        <f>IFERROR(INDEX($C$8:$H$55,$L10,COLUMNS($AN$8:AO10)),"")</f>
        <v>0.14613180515759314</v>
      </c>
      <c r="AQ10" s="293">
        <f>IFERROR(INDEX($C$8:$H$55,$L10,COLUMNS($AN$8:AP10)),"")</f>
        <v>0.16045845272206305</v>
      </c>
      <c r="AR10" s="293">
        <f>IFERROR(INDEX($C$8:$H$55,$L10,COLUMNS($AN$8:AQ10)),"")</f>
        <v>0.18051575931232092</v>
      </c>
      <c r="AS10" s="293">
        <f>IFERROR(INDEX($C$8:$H$55,$L10,COLUMNS($AN$8:AR10)),"")</f>
        <v>0.22349570200573066</v>
      </c>
      <c r="AT10" s="509">
        <f>IFERROR(INDEX($C$8:$H$55,$L10,COLUMNS($AN$8:AS10)),"")</f>
        <v>0.28653295128939826</v>
      </c>
      <c r="AU10" s="163"/>
      <c r="AW10" s="294" t="str">
        <f>IFERROR(INDEX($Q$8:$Y$55,$AC10,COLUMNS($AN$33:AN36)),"")</f>
        <v xml:space="preserve">biological and sport sciences                                         </v>
      </c>
      <c r="AX10" s="501">
        <f>IFERROR(INDEX($Q$8:$Y$55,$AC10,COLUMNS($AN$33:AO36)),"")</f>
        <v>255</v>
      </c>
      <c r="AY10" s="501">
        <f>IFERROR(INDEX($Q$8:$Y$55,$AC10,COLUMNS($AN$33:AP36)),"")</f>
        <v>280</v>
      </c>
      <c r="AZ10" s="501">
        <f>IFERROR(INDEX($Q$8:$Y$55,$AC10,COLUMNS($AN$33:AQ36)),"")</f>
        <v>315</v>
      </c>
      <c r="BA10" s="501">
        <f>IFERROR(INDEX($Q$8:$Y$55,$AC10,COLUMNS($AN$33:AR36)),"")</f>
        <v>390</v>
      </c>
      <c r="BB10" s="501">
        <f>IFERROR(INDEX($Q$8:$Y$55,$AC10,COLUMNS($AN$33:AS36)),"")</f>
        <v>500</v>
      </c>
      <c r="BC10" s="501">
        <f>IFERROR(INDEX($Q$8:$Y$55,$AC10,COLUMNS($AN$33:AT36)),"")</f>
        <v>15</v>
      </c>
      <c r="BD10" s="501">
        <f>IFERROR(INDEX($Q$8:$Y$55,$AC10,COLUMNS($AN$33:AU36)),"")</f>
        <v>1760</v>
      </c>
      <c r="BE10" s="502">
        <f>IFERROR(INDEX($Q$8:$Y$55,$AC10,COLUMNS($AN$33:AV36)),"")</f>
        <v>1745</v>
      </c>
    </row>
    <row r="11" spans="1:57" ht="15" customHeight="1">
      <c r="C11" s="153" t="s">
        <v>379</v>
      </c>
      <c r="D11" s="113">
        <f t="shared" si="0"/>
        <v>0.15958668197474168</v>
      </c>
      <c r="E11" s="113">
        <f t="shared" si="1"/>
        <v>0.1423650975889782</v>
      </c>
      <c r="F11" s="113">
        <f t="shared" si="2"/>
        <v>0.17680826636050517</v>
      </c>
      <c r="G11" s="113">
        <f t="shared" si="3"/>
        <v>0.21469575200918484</v>
      </c>
      <c r="H11" s="113">
        <f t="shared" si="4"/>
        <v>0.30654420206659011</v>
      </c>
      <c r="I11" s="153" t="s">
        <v>222</v>
      </c>
      <c r="J11" s="153">
        <f>ROWS($I$8:I11)</f>
        <v>4</v>
      </c>
      <c r="K11" s="153">
        <f t="shared" si="15"/>
        <v>4</v>
      </c>
      <c r="L11" s="153">
        <f>IFERROR(SMALL($K$8:$K$55,ROWS($K$8:K11)),"")</f>
        <v>4</v>
      </c>
      <c r="Q11" s="153" t="s">
        <v>379</v>
      </c>
      <c r="R11" s="153">
        <v>695</v>
      </c>
      <c r="S11" s="153">
        <v>620</v>
      </c>
      <c r="T11" s="153">
        <v>770</v>
      </c>
      <c r="U11" s="153">
        <v>935</v>
      </c>
      <c r="V11" s="153">
        <v>1335</v>
      </c>
      <c r="W11" s="153">
        <v>85</v>
      </c>
      <c r="X11" s="153">
        <v>4440</v>
      </c>
      <c r="Y11" s="153">
        <v>4355</v>
      </c>
      <c r="Z11" s="153" t="s">
        <v>222</v>
      </c>
      <c r="AA11" s="153">
        <f>ROWS($I$8:Z11)</f>
        <v>4</v>
      </c>
      <c r="AB11" s="153">
        <f t="shared" si="6"/>
        <v>4</v>
      </c>
      <c r="AC11" s="153">
        <f>IFERROR(SMALL($AB$8:$AB$55,ROWS($AB$8:AB11)),"")</f>
        <v>4</v>
      </c>
      <c r="AF11" s="153">
        <f t="shared" si="7"/>
        <v>695</v>
      </c>
      <c r="AG11" s="153">
        <f t="shared" si="8"/>
        <v>620</v>
      </c>
      <c r="AH11" s="153">
        <f t="shared" si="9"/>
        <v>770</v>
      </c>
      <c r="AI11" s="153">
        <f t="shared" si="10"/>
        <v>935</v>
      </c>
      <c r="AJ11" s="153">
        <f t="shared" si="11"/>
        <v>1335</v>
      </c>
      <c r="AK11" s="153">
        <f t="shared" si="12"/>
        <v>85</v>
      </c>
      <c r="AL11" s="153">
        <f t="shared" si="13"/>
        <v>4440</v>
      </c>
      <c r="AM11" s="153">
        <f t="shared" si="14"/>
        <v>4355</v>
      </c>
      <c r="AN11" s="163"/>
      <c r="AO11" s="293" t="str">
        <f>IFERROR(INDEX($C$8:$H$55,$L11,COLUMNS($AN$8:AN11)),"")</f>
        <v xml:space="preserve">business and management                                               </v>
      </c>
      <c r="AP11" s="293">
        <f>IFERROR(INDEX($C$8:$H$55,$L11,COLUMNS($AN$8:AO11)),"")</f>
        <v>0.15958668197474168</v>
      </c>
      <c r="AQ11" s="293">
        <f>IFERROR(INDEX($C$8:$H$55,$L11,COLUMNS($AN$8:AP11)),"")</f>
        <v>0.1423650975889782</v>
      </c>
      <c r="AR11" s="293">
        <f>IFERROR(INDEX($C$8:$H$55,$L11,COLUMNS($AN$8:AQ11)),"")</f>
        <v>0.17680826636050517</v>
      </c>
      <c r="AS11" s="293">
        <f>IFERROR(INDEX($C$8:$H$55,$L11,COLUMNS($AN$8:AR11)),"")</f>
        <v>0.21469575200918484</v>
      </c>
      <c r="AT11" s="509">
        <f>IFERROR(INDEX($C$8:$H$55,$L11,COLUMNS($AN$8:AS11)),"")</f>
        <v>0.30654420206659011</v>
      </c>
      <c r="AU11" s="163"/>
      <c r="AW11" s="294" t="str">
        <f>IFERROR(INDEX($Q$8:$Y$55,$AC11,COLUMNS($AN$33:AN37)),"")</f>
        <v xml:space="preserve">business and management                                               </v>
      </c>
      <c r="AX11" s="501">
        <f>IFERROR(INDEX($Q$8:$Y$55,$AC11,COLUMNS($AN$33:AO37)),"")</f>
        <v>695</v>
      </c>
      <c r="AY11" s="501">
        <f>IFERROR(INDEX($Q$8:$Y$55,$AC11,COLUMNS($AN$33:AP37)),"")</f>
        <v>620</v>
      </c>
      <c r="AZ11" s="501">
        <f>IFERROR(INDEX($Q$8:$Y$55,$AC11,COLUMNS($AN$33:AQ37)),"")</f>
        <v>770</v>
      </c>
      <c r="BA11" s="501">
        <f>IFERROR(INDEX($Q$8:$Y$55,$AC11,COLUMNS($AN$33:AR37)),"")</f>
        <v>935</v>
      </c>
      <c r="BB11" s="501">
        <f>IFERROR(INDEX($Q$8:$Y$55,$AC11,COLUMNS($AN$33:AS37)),"")</f>
        <v>1335</v>
      </c>
      <c r="BC11" s="501">
        <f>IFERROR(INDEX($Q$8:$Y$55,$AC11,COLUMNS($AN$33:AT37)),"")</f>
        <v>85</v>
      </c>
      <c r="BD11" s="501">
        <f>IFERROR(INDEX($Q$8:$Y$55,$AC11,COLUMNS($AN$33:AU37)),"")</f>
        <v>4440</v>
      </c>
      <c r="BE11" s="502">
        <f>IFERROR(INDEX($Q$8:$Y$55,$AC11,COLUMNS($AN$33:AV37)),"")</f>
        <v>4355</v>
      </c>
    </row>
    <row r="12" spans="1:57" ht="15" customHeight="1">
      <c r="C12" s="153" t="s">
        <v>380</v>
      </c>
      <c r="D12" s="113">
        <f t="shared" si="0"/>
        <v>0.30769230769230771</v>
      </c>
      <c r="E12" s="113">
        <f t="shared" si="1"/>
        <v>0.15384615384615385</v>
      </c>
      <c r="F12" s="113">
        <f t="shared" si="2"/>
        <v>0.15384615384615385</v>
      </c>
      <c r="G12" s="113">
        <f t="shared" si="3"/>
        <v>0.15384615384615385</v>
      </c>
      <c r="H12" s="113">
        <f t="shared" si="4"/>
        <v>0.15384615384615385</v>
      </c>
      <c r="I12" s="153" t="s">
        <v>222</v>
      </c>
      <c r="J12" s="153">
        <f>ROWS($I$8:I12)</f>
        <v>5</v>
      </c>
      <c r="K12" s="153">
        <f t="shared" si="15"/>
        <v>5</v>
      </c>
      <c r="L12" s="153">
        <f>IFERROR(SMALL($K$8:$K$55,ROWS($K$8:K12)),"")</f>
        <v>5</v>
      </c>
      <c r="Q12" s="153" t="s">
        <v>380</v>
      </c>
      <c r="R12" s="153">
        <v>20</v>
      </c>
      <c r="S12" s="153">
        <v>10</v>
      </c>
      <c r="T12" s="153">
        <v>10</v>
      </c>
      <c r="U12" s="153">
        <v>10</v>
      </c>
      <c r="V12" s="153">
        <v>10</v>
      </c>
      <c r="W12" s="153">
        <v>0</v>
      </c>
      <c r="X12" s="153">
        <v>65</v>
      </c>
      <c r="Y12" s="153">
        <v>65</v>
      </c>
      <c r="Z12" s="153" t="s">
        <v>222</v>
      </c>
      <c r="AA12" s="153">
        <f>ROWS($I$8:Z12)</f>
        <v>5</v>
      </c>
      <c r="AB12" s="153">
        <f t="shared" si="6"/>
        <v>5</v>
      </c>
      <c r="AC12" s="153">
        <f>IFERROR(SMALL($AB$8:$AB$55,ROWS($AB$8:AB12)),"")</f>
        <v>5</v>
      </c>
      <c r="AF12" s="153">
        <f t="shared" si="7"/>
        <v>20</v>
      </c>
      <c r="AG12" s="153">
        <f t="shared" si="8"/>
        <v>10</v>
      </c>
      <c r="AH12" s="153">
        <f t="shared" si="9"/>
        <v>10</v>
      </c>
      <c r="AI12" s="153">
        <f t="shared" si="10"/>
        <v>10</v>
      </c>
      <c r="AJ12" s="153">
        <f t="shared" si="11"/>
        <v>10</v>
      </c>
      <c r="AK12" s="153">
        <f t="shared" si="12"/>
        <v>0</v>
      </c>
      <c r="AL12" s="153">
        <f t="shared" si="13"/>
        <v>65</v>
      </c>
      <c r="AM12" s="153">
        <f t="shared" si="14"/>
        <v>65</v>
      </c>
      <c r="AN12" s="163"/>
      <c r="AO12" s="293" t="str">
        <f>IFERROR(INDEX($C$8:$H$55,$L12,COLUMNS($AN$8:AN12)),"")</f>
        <v xml:space="preserve">combined and general studies                                          </v>
      </c>
      <c r="AP12" s="293">
        <f>IFERROR(INDEX($C$8:$H$55,$L12,COLUMNS($AN$8:AO12)),"")</f>
        <v>0.30769230769230771</v>
      </c>
      <c r="AQ12" s="293">
        <f>IFERROR(INDEX($C$8:$H$55,$L12,COLUMNS($AN$8:AP12)),"")</f>
        <v>0.15384615384615385</v>
      </c>
      <c r="AR12" s="293">
        <f>IFERROR(INDEX($C$8:$H$55,$L12,COLUMNS($AN$8:AQ12)),"")</f>
        <v>0.15384615384615385</v>
      </c>
      <c r="AS12" s="293">
        <f>IFERROR(INDEX($C$8:$H$55,$L12,COLUMNS($AN$8:AR12)),"")</f>
        <v>0.15384615384615385</v>
      </c>
      <c r="AT12" s="509">
        <f>IFERROR(INDEX($C$8:$H$55,$L12,COLUMNS($AN$8:AS12)),"")</f>
        <v>0.15384615384615385</v>
      </c>
      <c r="AU12" s="163"/>
      <c r="AW12" s="294" t="str">
        <f>IFERROR(INDEX($Q$8:$Y$55,$AC12,COLUMNS($AN$33:AN38)),"")</f>
        <v xml:space="preserve">combined and general studies                                          </v>
      </c>
      <c r="AX12" s="501">
        <f>IFERROR(INDEX($Q$8:$Y$55,$AC12,COLUMNS($AN$33:AO38)),"")</f>
        <v>20</v>
      </c>
      <c r="AY12" s="501">
        <f>IFERROR(INDEX($Q$8:$Y$55,$AC12,COLUMNS($AN$33:AP38)),"")</f>
        <v>10</v>
      </c>
      <c r="AZ12" s="501">
        <f>IFERROR(INDEX($Q$8:$Y$55,$AC12,COLUMNS($AN$33:AQ38)),"")</f>
        <v>10</v>
      </c>
      <c r="BA12" s="501">
        <f>IFERROR(INDEX($Q$8:$Y$55,$AC12,COLUMNS($AN$33:AR38)),"")</f>
        <v>10</v>
      </c>
      <c r="BB12" s="501">
        <f>IFERROR(INDEX($Q$8:$Y$55,$AC12,COLUMNS($AN$33:AS38)),"")</f>
        <v>10</v>
      </c>
      <c r="BC12" s="501">
        <f>IFERROR(INDEX($Q$8:$Y$55,$AC12,COLUMNS($AN$33:AT38)),"")</f>
        <v>0</v>
      </c>
      <c r="BD12" s="501">
        <f>IFERROR(INDEX($Q$8:$Y$55,$AC12,COLUMNS($AN$33:AU38)),"")</f>
        <v>65</v>
      </c>
      <c r="BE12" s="502">
        <f>IFERROR(INDEX($Q$8:$Y$55,$AC12,COLUMNS($AN$33:AV38)),"")</f>
        <v>65</v>
      </c>
    </row>
    <row r="13" spans="1:57" ht="15" customHeight="1">
      <c r="C13" s="153" t="s">
        <v>381</v>
      </c>
      <c r="D13" s="113">
        <f t="shared" si="0"/>
        <v>0.152</v>
      </c>
      <c r="E13" s="113">
        <f t="shared" si="1"/>
        <v>0.152</v>
      </c>
      <c r="F13" s="113">
        <f t="shared" si="2"/>
        <v>0.216</v>
      </c>
      <c r="G13" s="113">
        <f t="shared" si="3"/>
        <v>0.20799999999999999</v>
      </c>
      <c r="H13" s="113">
        <f t="shared" si="4"/>
        <v>0.26400000000000001</v>
      </c>
      <c r="I13" s="153" t="s">
        <v>222</v>
      </c>
      <c r="J13" s="153">
        <f>ROWS($I$8:I13)</f>
        <v>6</v>
      </c>
      <c r="K13" s="153">
        <f t="shared" si="15"/>
        <v>6</v>
      </c>
      <c r="L13" s="153">
        <f>IFERROR(SMALL($K$8:$K$55,ROWS($K$8:K13)),"")</f>
        <v>6</v>
      </c>
      <c r="Q13" s="153" t="s">
        <v>381</v>
      </c>
      <c r="R13" s="153">
        <v>95</v>
      </c>
      <c r="S13" s="153">
        <v>95</v>
      </c>
      <c r="T13" s="153">
        <v>135</v>
      </c>
      <c r="U13" s="153">
        <v>130</v>
      </c>
      <c r="V13" s="153">
        <v>165</v>
      </c>
      <c r="W13" s="153">
        <v>0</v>
      </c>
      <c r="X13" s="153">
        <v>625</v>
      </c>
      <c r="Y13" s="153">
        <v>625</v>
      </c>
      <c r="Z13" s="153" t="s">
        <v>222</v>
      </c>
      <c r="AA13" s="153">
        <f>ROWS($I$8:Z13)</f>
        <v>6</v>
      </c>
      <c r="AB13" s="153">
        <f t="shared" si="6"/>
        <v>6</v>
      </c>
      <c r="AC13" s="153">
        <f>IFERROR(SMALL($AB$8:$AB$55,ROWS($AB$8:AB13)),"")</f>
        <v>6</v>
      </c>
      <c r="AF13" s="153">
        <f t="shared" si="7"/>
        <v>95</v>
      </c>
      <c r="AG13" s="153">
        <f t="shared" si="8"/>
        <v>95</v>
      </c>
      <c r="AH13" s="153">
        <f t="shared" si="9"/>
        <v>135</v>
      </c>
      <c r="AI13" s="153">
        <f t="shared" si="10"/>
        <v>130</v>
      </c>
      <c r="AJ13" s="153">
        <f t="shared" si="11"/>
        <v>165</v>
      </c>
      <c r="AK13" s="153">
        <f t="shared" si="12"/>
        <v>0</v>
      </c>
      <c r="AL13" s="153">
        <f t="shared" si="13"/>
        <v>625</v>
      </c>
      <c r="AM13" s="153">
        <f t="shared" si="14"/>
        <v>625</v>
      </c>
      <c r="AN13" s="163"/>
      <c r="AO13" s="293" t="str">
        <f>IFERROR(INDEX($C$8:$H$55,$L13,COLUMNS($AN$8:AN13)),"")</f>
        <v xml:space="preserve">communications and media                                              </v>
      </c>
      <c r="AP13" s="293">
        <f>IFERROR(INDEX($C$8:$H$55,$L13,COLUMNS($AN$8:AO13)),"")</f>
        <v>0.152</v>
      </c>
      <c r="AQ13" s="293">
        <f>IFERROR(INDEX($C$8:$H$55,$L13,COLUMNS($AN$8:AP13)),"")</f>
        <v>0.152</v>
      </c>
      <c r="AR13" s="293">
        <f>IFERROR(INDEX($C$8:$H$55,$L13,COLUMNS($AN$8:AQ13)),"")</f>
        <v>0.216</v>
      </c>
      <c r="AS13" s="293">
        <f>IFERROR(INDEX($C$8:$H$55,$L13,COLUMNS($AN$8:AR13)),"")</f>
        <v>0.20799999999999999</v>
      </c>
      <c r="AT13" s="509">
        <f>IFERROR(INDEX($C$8:$H$55,$L13,COLUMNS($AN$8:AS13)),"")</f>
        <v>0.26400000000000001</v>
      </c>
      <c r="AU13" s="163"/>
      <c r="AW13" s="294" t="str">
        <f>IFERROR(INDEX($Q$8:$Y$55,$AC13,COLUMNS($AN$33:AN39)),"")</f>
        <v xml:space="preserve">communications and media                                              </v>
      </c>
      <c r="AX13" s="501">
        <f>IFERROR(INDEX($Q$8:$Y$55,$AC13,COLUMNS($AN$33:AO39)),"")</f>
        <v>95</v>
      </c>
      <c r="AY13" s="501">
        <f>IFERROR(INDEX($Q$8:$Y$55,$AC13,COLUMNS($AN$33:AP39)),"")</f>
        <v>95</v>
      </c>
      <c r="AZ13" s="501">
        <f>IFERROR(INDEX($Q$8:$Y$55,$AC13,COLUMNS($AN$33:AQ39)),"")</f>
        <v>135</v>
      </c>
      <c r="BA13" s="501">
        <f>IFERROR(INDEX($Q$8:$Y$55,$AC13,COLUMNS($AN$33:AR39)),"")</f>
        <v>130</v>
      </c>
      <c r="BB13" s="501">
        <f>IFERROR(INDEX($Q$8:$Y$55,$AC13,COLUMNS($AN$33:AS39)),"")</f>
        <v>165</v>
      </c>
      <c r="BC13" s="501">
        <f>IFERROR(INDEX($Q$8:$Y$55,$AC13,COLUMNS($AN$33:AT39)),"")</f>
        <v>0</v>
      </c>
      <c r="BD13" s="501">
        <f>IFERROR(INDEX($Q$8:$Y$55,$AC13,COLUMNS($AN$33:AU39)),"")</f>
        <v>625</v>
      </c>
      <c r="BE13" s="502">
        <f>IFERROR(INDEX($Q$8:$Y$55,$AC13,COLUMNS($AN$33:AV39)),"")</f>
        <v>625</v>
      </c>
    </row>
    <row r="14" spans="1:57" ht="15" customHeight="1">
      <c r="C14" s="153" t="s">
        <v>382</v>
      </c>
      <c r="D14" s="113">
        <f t="shared" si="0"/>
        <v>0.19090909090909092</v>
      </c>
      <c r="E14" s="113">
        <f t="shared" si="1"/>
        <v>0.18409090909090908</v>
      </c>
      <c r="F14" s="113">
        <f t="shared" si="2"/>
        <v>0.18409090909090908</v>
      </c>
      <c r="G14" s="113">
        <f t="shared" si="3"/>
        <v>0.20227272727272727</v>
      </c>
      <c r="H14" s="113">
        <f t="shared" si="4"/>
        <v>0.24090909090909091</v>
      </c>
      <c r="I14" s="153" t="s">
        <v>222</v>
      </c>
      <c r="J14" s="153">
        <f>ROWS($I$8:I14)</f>
        <v>7</v>
      </c>
      <c r="K14" s="153">
        <f t="shared" si="15"/>
        <v>7</v>
      </c>
      <c r="L14" s="153">
        <f>IFERROR(SMALL($K$8:$K$55,ROWS($K$8:K14)),"")</f>
        <v>7</v>
      </c>
      <c r="Q14" s="153" t="s">
        <v>382</v>
      </c>
      <c r="R14" s="153">
        <v>420</v>
      </c>
      <c r="S14" s="153">
        <v>405</v>
      </c>
      <c r="T14" s="153">
        <v>405</v>
      </c>
      <c r="U14" s="153">
        <v>445</v>
      </c>
      <c r="V14" s="153">
        <v>530</v>
      </c>
      <c r="W14" s="153">
        <v>150</v>
      </c>
      <c r="X14" s="153">
        <v>2350</v>
      </c>
      <c r="Y14" s="153">
        <v>2200</v>
      </c>
      <c r="Z14" s="153" t="s">
        <v>222</v>
      </c>
      <c r="AA14" s="153">
        <f>ROWS($I$8:Z14)</f>
        <v>7</v>
      </c>
      <c r="AB14" s="153">
        <f t="shared" si="6"/>
        <v>7</v>
      </c>
      <c r="AC14" s="153">
        <f>IFERROR(SMALL($AB$8:$AB$55,ROWS($AB$8:AB14)),"")</f>
        <v>7</v>
      </c>
      <c r="AF14" s="153">
        <f t="shared" si="7"/>
        <v>420</v>
      </c>
      <c r="AG14" s="153">
        <f t="shared" si="8"/>
        <v>405</v>
      </c>
      <c r="AH14" s="153">
        <f t="shared" si="9"/>
        <v>405</v>
      </c>
      <c r="AI14" s="153">
        <f t="shared" si="10"/>
        <v>445</v>
      </c>
      <c r="AJ14" s="153">
        <f t="shared" si="11"/>
        <v>530</v>
      </c>
      <c r="AK14" s="153">
        <f t="shared" si="12"/>
        <v>150</v>
      </c>
      <c r="AL14" s="153">
        <f t="shared" si="13"/>
        <v>2350</v>
      </c>
      <c r="AM14" s="153">
        <f t="shared" si="14"/>
        <v>2200</v>
      </c>
      <c r="AN14" s="163"/>
      <c r="AO14" s="293" t="str">
        <f>IFERROR(INDEX($C$8:$H$55,$L14,COLUMNS($AN$8:AN14)),"")</f>
        <v xml:space="preserve">computing                                                             </v>
      </c>
      <c r="AP14" s="293">
        <f>IFERROR(INDEX($C$8:$H$55,$L14,COLUMNS($AN$8:AO14)),"")</f>
        <v>0.19090909090909092</v>
      </c>
      <c r="AQ14" s="293">
        <f>IFERROR(INDEX($C$8:$H$55,$L14,COLUMNS($AN$8:AP14)),"")</f>
        <v>0.18409090909090908</v>
      </c>
      <c r="AR14" s="293">
        <f>IFERROR(INDEX($C$8:$H$55,$L14,COLUMNS($AN$8:AQ14)),"")</f>
        <v>0.18409090909090908</v>
      </c>
      <c r="AS14" s="293">
        <f>IFERROR(INDEX($C$8:$H$55,$L14,COLUMNS($AN$8:AR14)),"")</f>
        <v>0.20227272727272727</v>
      </c>
      <c r="AT14" s="509">
        <f>IFERROR(INDEX($C$8:$H$55,$L14,COLUMNS($AN$8:AS14)),"")</f>
        <v>0.24090909090909091</v>
      </c>
      <c r="AU14" s="163"/>
      <c r="AW14" s="294" t="str">
        <f>IFERROR(INDEX($Q$8:$Y$55,$AC14,COLUMNS($AN$33:AN40)),"")</f>
        <v xml:space="preserve">computing                                                             </v>
      </c>
      <c r="AX14" s="501">
        <f>IFERROR(INDEX($Q$8:$Y$55,$AC14,COLUMNS($AN$33:AO40)),"")</f>
        <v>420</v>
      </c>
      <c r="AY14" s="501">
        <f>IFERROR(INDEX($Q$8:$Y$55,$AC14,COLUMNS($AN$33:AP40)),"")</f>
        <v>405</v>
      </c>
      <c r="AZ14" s="501">
        <f>IFERROR(INDEX($Q$8:$Y$55,$AC14,COLUMNS($AN$33:AQ40)),"")</f>
        <v>405</v>
      </c>
      <c r="BA14" s="501">
        <f>IFERROR(INDEX($Q$8:$Y$55,$AC14,COLUMNS($AN$33:AR40)),"")</f>
        <v>445</v>
      </c>
      <c r="BB14" s="501">
        <f>IFERROR(INDEX($Q$8:$Y$55,$AC14,COLUMNS($AN$33:AS40)),"")</f>
        <v>530</v>
      </c>
      <c r="BC14" s="501">
        <f>IFERROR(INDEX($Q$8:$Y$55,$AC14,COLUMNS($AN$33:AT40)),"")</f>
        <v>150</v>
      </c>
      <c r="BD14" s="501">
        <f>IFERROR(INDEX($Q$8:$Y$55,$AC14,COLUMNS($AN$33:AU40)),"")</f>
        <v>2350</v>
      </c>
      <c r="BE14" s="502">
        <f>IFERROR(INDEX($Q$8:$Y$55,$AC14,COLUMNS($AN$33:AV40)),"")</f>
        <v>2200</v>
      </c>
    </row>
    <row r="15" spans="1:57" ht="15" customHeight="1">
      <c r="C15" s="153" t="s">
        <v>383</v>
      </c>
      <c r="D15" s="113">
        <f t="shared" si="0"/>
        <v>0.16533333333333333</v>
      </c>
      <c r="E15" s="113">
        <f t="shared" si="1"/>
        <v>0.14399999999999999</v>
      </c>
      <c r="F15" s="113">
        <f t="shared" si="2"/>
        <v>0.18666666666666668</v>
      </c>
      <c r="G15" s="113">
        <f t="shared" si="3"/>
        <v>0.23733333333333334</v>
      </c>
      <c r="H15" s="113">
        <f t="shared" si="4"/>
        <v>0.26666666666666666</v>
      </c>
      <c r="I15" s="153" t="s">
        <v>222</v>
      </c>
      <c r="J15" s="153">
        <f>ROWS($I$8:I15)</f>
        <v>8</v>
      </c>
      <c r="K15" s="153">
        <f t="shared" si="15"/>
        <v>8</v>
      </c>
      <c r="L15" s="153">
        <f>IFERROR(SMALL($K$8:$K$55,ROWS($K$8:K15)),"")</f>
        <v>8</v>
      </c>
      <c r="Q15" s="153" t="s">
        <v>383</v>
      </c>
      <c r="R15" s="153">
        <v>310</v>
      </c>
      <c r="S15" s="153">
        <v>270</v>
      </c>
      <c r="T15" s="153">
        <v>350</v>
      </c>
      <c r="U15" s="153">
        <v>445</v>
      </c>
      <c r="V15" s="153">
        <v>500</v>
      </c>
      <c r="W15" s="153">
        <v>5</v>
      </c>
      <c r="X15" s="153">
        <v>1880</v>
      </c>
      <c r="Y15" s="153">
        <v>1875</v>
      </c>
      <c r="Z15" s="153" t="s">
        <v>222</v>
      </c>
      <c r="AA15" s="153">
        <f>ROWS($I$8:Z15)</f>
        <v>8</v>
      </c>
      <c r="AB15" s="153">
        <f t="shared" si="6"/>
        <v>8</v>
      </c>
      <c r="AC15" s="153">
        <f>IFERROR(SMALL($AB$8:$AB$55,ROWS($AB$8:AB15)),"")</f>
        <v>8</v>
      </c>
      <c r="AF15" s="153">
        <f t="shared" si="7"/>
        <v>310</v>
      </c>
      <c r="AG15" s="153">
        <f t="shared" si="8"/>
        <v>270</v>
      </c>
      <c r="AH15" s="153">
        <f t="shared" si="9"/>
        <v>350</v>
      </c>
      <c r="AI15" s="153">
        <f t="shared" si="10"/>
        <v>445</v>
      </c>
      <c r="AJ15" s="153">
        <f t="shared" si="11"/>
        <v>500</v>
      </c>
      <c r="AK15" s="153">
        <f t="shared" si="12"/>
        <v>5</v>
      </c>
      <c r="AL15" s="153">
        <f t="shared" si="13"/>
        <v>1880</v>
      </c>
      <c r="AM15" s="153">
        <f t="shared" si="14"/>
        <v>1875</v>
      </c>
      <c r="AN15" s="163"/>
      <c r="AO15" s="293" t="str">
        <f>IFERROR(INDEX($C$8:$H$55,$L15,COLUMNS($AN$8:AN15)),"")</f>
        <v xml:space="preserve">creative arts and design                                              </v>
      </c>
      <c r="AP15" s="293">
        <f>IFERROR(INDEX($C$8:$H$55,$L15,COLUMNS($AN$8:AO15)),"")</f>
        <v>0.16533333333333333</v>
      </c>
      <c r="AQ15" s="293">
        <f>IFERROR(INDEX($C$8:$H$55,$L15,COLUMNS($AN$8:AP15)),"")</f>
        <v>0.14399999999999999</v>
      </c>
      <c r="AR15" s="293">
        <f>IFERROR(INDEX($C$8:$H$55,$L15,COLUMNS($AN$8:AQ15)),"")</f>
        <v>0.18666666666666668</v>
      </c>
      <c r="AS15" s="293">
        <f>IFERROR(INDEX($C$8:$H$55,$L15,COLUMNS($AN$8:AR15)),"")</f>
        <v>0.23733333333333334</v>
      </c>
      <c r="AT15" s="509">
        <f>IFERROR(INDEX($C$8:$H$55,$L15,COLUMNS($AN$8:AS15)),"")</f>
        <v>0.26666666666666666</v>
      </c>
      <c r="AU15" s="163"/>
      <c r="AW15" s="294" t="str">
        <f>IFERROR(INDEX($Q$8:$Y$55,$AC15,COLUMNS($AN$33:AN41)),"")</f>
        <v xml:space="preserve">creative arts and design                                              </v>
      </c>
      <c r="AX15" s="501">
        <f>IFERROR(INDEX($Q$8:$Y$55,$AC15,COLUMNS($AN$33:AO41)),"")</f>
        <v>310</v>
      </c>
      <c r="AY15" s="501">
        <f>IFERROR(INDEX($Q$8:$Y$55,$AC15,COLUMNS($AN$33:AP41)),"")</f>
        <v>270</v>
      </c>
      <c r="AZ15" s="501">
        <f>IFERROR(INDEX($Q$8:$Y$55,$AC15,COLUMNS($AN$33:AQ41)),"")</f>
        <v>350</v>
      </c>
      <c r="BA15" s="501">
        <f>IFERROR(INDEX($Q$8:$Y$55,$AC15,COLUMNS($AN$33:AR41)),"")</f>
        <v>445</v>
      </c>
      <c r="BB15" s="501">
        <f>IFERROR(INDEX($Q$8:$Y$55,$AC15,COLUMNS($AN$33:AS41)),"")</f>
        <v>500</v>
      </c>
      <c r="BC15" s="501">
        <f>IFERROR(INDEX($Q$8:$Y$55,$AC15,COLUMNS($AN$33:AT41)),"")</f>
        <v>5</v>
      </c>
      <c r="BD15" s="501">
        <f>IFERROR(INDEX($Q$8:$Y$55,$AC15,COLUMNS($AN$33:AU41)),"")</f>
        <v>1880</v>
      </c>
      <c r="BE15" s="502">
        <f>IFERROR(INDEX($Q$8:$Y$55,$AC15,COLUMNS($AN$33:AV41)),"")</f>
        <v>1875</v>
      </c>
    </row>
    <row r="16" spans="1:57" ht="15" customHeight="1">
      <c r="C16" s="153" t="s">
        <v>384</v>
      </c>
      <c r="D16" s="113">
        <f t="shared" si="0"/>
        <v>0.1541501976284585</v>
      </c>
      <c r="E16" s="113">
        <f t="shared" si="1"/>
        <v>0.16600790513833993</v>
      </c>
      <c r="F16" s="113">
        <f t="shared" si="2"/>
        <v>0.1857707509881423</v>
      </c>
      <c r="G16" s="113">
        <f t="shared" si="3"/>
        <v>0.22529644268774704</v>
      </c>
      <c r="H16" s="113">
        <f t="shared" si="4"/>
        <v>0.2648221343873518</v>
      </c>
      <c r="I16" s="153" t="s">
        <v>222</v>
      </c>
      <c r="J16" s="153">
        <f>ROWS($I$8:I16)</f>
        <v>9</v>
      </c>
      <c r="K16" s="153">
        <f t="shared" si="15"/>
        <v>9</v>
      </c>
      <c r="L16" s="153">
        <f>IFERROR(SMALL($K$8:$K$55,ROWS($K$8:K16)),"")</f>
        <v>9</v>
      </c>
      <c r="Q16" s="153" t="s">
        <v>384</v>
      </c>
      <c r="R16" s="153">
        <v>195</v>
      </c>
      <c r="S16" s="153">
        <v>210</v>
      </c>
      <c r="T16" s="153">
        <v>235</v>
      </c>
      <c r="U16" s="153">
        <v>285</v>
      </c>
      <c r="V16" s="153">
        <v>335</v>
      </c>
      <c r="W16" s="153">
        <v>10</v>
      </c>
      <c r="X16" s="153">
        <v>1270</v>
      </c>
      <c r="Y16" s="153">
        <v>1265</v>
      </c>
      <c r="Z16" s="153" t="s">
        <v>222</v>
      </c>
      <c r="AA16" s="153">
        <f>ROWS($I$8:Z16)</f>
        <v>9</v>
      </c>
      <c r="AB16" s="153">
        <f t="shared" si="6"/>
        <v>9</v>
      </c>
      <c r="AC16" s="153">
        <f>IFERROR(SMALL($AB$8:$AB$55,ROWS($AB$8:AB16)),"")</f>
        <v>9</v>
      </c>
      <c r="AF16" s="153">
        <f t="shared" si="7"/>
        <v>195</v>
      </c>
      <c r="AG16" s="153">
        <f t="shared" si="8"/>
        <v>210</v>
      </c>
      <c r="AH16" s="153">
        <f t="shared" si="9"/>
        <v>235</v>
      </c>
      <c r="AI16" s="153">
        <f t="shared" si="10"/>
        <v>285</v>
      </c>
      <c r="AJ16" s="153">
        <f t="shared" si="11"/>
        <v>335</v>
      </c>
      <c r="AK16" s="153">
        <f t="shared" si="12"/>
        <v>10</v>
      </c>
      <c r="AL16" s="153">
        <f t="shared" si="13"/>
        <v>1270</v>
      </c>
      <c r="AM16" s="153">
        <f t="shared" si="14"/>
        <v>1265</v>
      </c>
      <c r="AN16" s="163"/>
      <c r="AO16" s="293" t="str">
        <f>IFERROR(INDEX($C$8:$H$55,$L16,COLUMNS($AN$8:AN16)),"")</f>
        <v xml:space="preserve">education and teaching                                                </v>
      </c>
      <c r="AP16" s="293">
        <f>IFERROR(INDEX($C$8:$H$55,$L16,COLUMNS($AN$8:AO16)),"")</f>
        <v>0.1541501976284585</v>
      </c>
      <c r="AQ16" s="293">
        <f>IFERROR(INDEX($C$8:$H$55,$L16,COLUMNS($AN$8:AP16)),"")</f>
        <v>0.16600790513833993</v>
      </c>
      <c r="AR16" s="293">
        <f>IFERROR(INDEX($C$8:$H$55,$L16,COLUMNS($AN$8:AQ16)),"")</f>
        <v>0.1857707509881423</v>
      </c>
      <c r="AS16" s="293">
        <f>IFERROR(INDEX($C$8:$H$55,$L16,COLUMNS($AN$8:AR16)),"")</f>
        <v>0.22529644268774704</v>
      </c>
      <c r="AT16" s="509">
        <f>IFERROR(INDEX($C$8:$H$55,$L16,COLUMNS($AN$8:AS16)),"")</f>
        <v>0.2648221343873518</v>
      </c>
      <c r="AU16" s="163"/>
      <c r="AW16" s="294" t="str">
        <f>IFERROR(INDEX($Q$8:$Y$55,$AC16,COLUMNS($AN$33:AN42)),"")</f>
        <v xml:space="preserve">education and teaching                                                </v>
      </c>
      <c r="AX16" s="501">
        <f>IFERROR(INDEX($Q$8:$Y$55,$AC16,COLUMNS($AN$33:AO42)),"")</f>
        <v>195</v>
      </c>
      <c r="AY16" s="501">
        <f>IFERROR(INDEX($Q$8:$Y$55,$AC16,COLUMNS($AN$33:AP42)),"")</f>
        <v>210</v>
      </c>
      <c r="AZ16" s="501">
        <f>IFERROR(INDEX($Q$8:$Y$55,$AC16,COLUMNS($AN$33:AQ42)),"")</f>
        <v>235</v>
      </c>
      <c r="BA16" s="501">
        <f>IFERROR(INDEX($Q$8:$Y$55,$AC16,COLUMNS($AN$33:AR42)),"")</f>
        <v>285</v>
      </c>
      <c r="BB16" s="501">
        <f>IFERROR(INDEX($Q$8:$Y$55,$AC16,COLUMNS($AN$33:AS42)),"")</f>
        <v>335</v>
      </c>
      <c r="BC16" s="501">
        <f>IFERROR(INDEX($Q$8:$Y$55,$AC16,COLUMNS($AN$33:AT42)),"")</f>
        <v>10</v>
      </c>
      <c r="BD16" s="501">
        <f>IFERROR(INDEX($Q$8:$Y$55,$AC16,COLUMNS($AN$33:AU42)),"")</f>
        <v>1270</v>
      </c>
      <c r="BE16" s="502">
        <f>IFERROR(INDEX($Q$8:$Y$55,$AC16,COLUMNS($AN$33:AV42)),"")</f>
        <v>1265</v>
      </c>
    </row>
    <row r="17" spans="3:57" ht="15" customHeight="1">
      <c r="C17" s="153" t="s">
        <v>385</v>
      </c>
      <c r="D17" s="113">
        <f t="shared" si="0"/>
        <v>0.14225941422594143</v>
      </c>
      <c r="E17" s="113">
        <f t="shared" si="1"/>
        <v>0.13598326359832635</v>
      </c>
      <c r="F17" s="113">
        <f t="shared" si="2"/>
        <v>0.16945606694560669</v>
      </c>
      <c r="G17" s="113">
        <f t="shared" si="3"/>
        <v>0.2405857740585774</v>
      </c>
      <c r="H17" s="113">
        <f t="shared" si="4"/>
        <v>0.31171548117154813</v>
      </c>
      <c r="I17" s="153" t="s">
        <v>222</v>
      </c>
      <c r="J17" s="153">
        <f>ROWS($I$8:I17)</f>
        <v>10</v>
      </c>
      <c r="K17" s="153">
        <f t="shared" si="15"/>
        <v>10</v>
      </c>
      <c r="L17" s="153">
        <f>IFERROR(SMALL($K$8:$K$55,ROWS($K$8:K17)),"")</f>
        <v>10</v>
      </c>
      <c r="Q17" s="153" t="s">
        <v>385</v>
      </c>
      <c r="R17" s="153">
        <v>340</v>
      </c>
      <c r="S17" s="153">
        <v>325</v>
      </c>
      <c r="T17" s="153">
        <v>405</v>
      </c>
      <c r="U17" s="153">
        <v>575</v>
      </c>
      <c r="V17" s="153">
        <v>745</v>
      </c>
      <c r="W17" s="153">
        <v>35</v>
      </c>
      <c r="X17" s="153">
        <v>2425</v>
      </c>
      <c r="Y17" s="153">
        <v>2390</v>
      </c>
      <c r="Z17" s="153" t="s">
        <v>222</v>
      </c>
      <c r="AA17" s="153">
        <f>ROWS($I$8:Z17)</f>
        <v>10</v>
      </c>
      <c r="AB17" s="153">
        <f t="shared" si="6"/>
        <v>10</v>
      </c>
      <c r="AC17" s="153">
        <f>IFERROR(SMALL($AB$8:$AB$55,ROWS($AB$8:AB17)),"")</f>
        <v>10</v>
      </c>
      <c r="AF17" s="153">
        <f t="shared" si="7"/>
        <v>340</v>
      </c>
      <c r="AG17" s="153">
        <f t="shared" si="8"/>
        <v>325</v>
      </c>
      <c r="AH17" s="153">
        <f t="shared" si="9"/>
        <v>405</v>
      </c>
      <c r="AI17" s="153">
        <f t="shared" si="10"/>
        <v>575</v>
      </c>
      <c r="AJ17" s="153">
        <f t="shared" si="11"/>
        <v>745</v>
      </c>
      <c r="AK17" s="153">
        <f t="shared" si="12"/>
        <v>35</v>
      </c>
      <c r="AL17" s="153">
        <f t="shared" si="13"/>
        <v>2425</v>
      </c>
      <c r="AM17" s="153">
        <f t="shared" si="14"/>
        <v>2390</v>
      </c>
      <c r="AN17" s="163"/>
      <c r="AO17" s="293" t="str">
        <f>IFERROR(INDEX($C$8:$H$55,$L17,COLUMNS($AN$8:AN17)),"")</f>
        <v xml:space="preserve">engineering and technology                                            </v>
      </c>
      <c r="AP17" s="293">
        <f>IFERROR(INDEX($C$8:$H$55,$L17,COLUMNS($AN$8:AO17)),"")</f>
        <v>0.14225941422594143</v>
      </c>
      <c r="AQ17" s="293">
        <f>IFERROR(INDEX($C$8:$H$55,$L17,COLUMNS($AN$8:AP17)),"")</f>
        <v>0.13598326359832635</v>
      </c>
      <c r="AR17" s="293">
        <f>IFERROR(INDEX($C$8:$H$55,$L17,COLUMNS($AN$8:AQ17)),"")</f>
        <v>0.16945606694560669</v>
      </c>
      <c r="AS17" s="293">
        <f>IFERROR(INDEX($C$8:$H$55,$L17,COLUMNS($AN$8:AR17)),"")</f>
        <v>0.2405857740585774</v>
      </c>
      <c r="AT17" s="509">
        <f>IFERROR(INDEX($C$8:$H$55,$L17,COLUMNS($AN$8:AS17)),"")</f>
        <v>0.31171548117154813</v>
      </c>
      <c r="AU17" s="163"/>
      <c r="AW17" s="294" t="str">
        <f>IFERROR(INDEX($Q$8:$Y$55,$AC17,COLUMNS($AN$33:AN43)),"")</f>
        <v xml:space="preserve">engineering and technology                                            </v>
      </c>
      <c r="AX17" s="501">
        <f>IFERROR(INDEX($Q$8:$Y$55,$AC17,COLUMNS($AN$33:AO43)),"")</f>
        <v>340</v>
      </c>
      <c r="AY17" s="501">
        <f>IFERROR(INDEX($Q$8:$Y$55,$AC17,COLUMNS($AN$33:AP43)),"")</f>
        <v>325</v>
      </c>
      <c r="AZ17" s="501">
        <f>IFERROR(INDEX($Q$8:$Y$55,$AC17,COLUMNS($AN$33:AQ43)),"")</f>
        <v>405</v>
      </c>
      <c r="BA17" s="501">
        <f>IFERROR(INDEX($Q$8:$Y$55,$AC17,COLUMNS($AN$33:AR43)),"")</f>
        <v>575</v>
      </c>
      <c r="BB17" s="501">
        <f>IFERROR(INDEX($Q$8:$Y$55,$AC17,COLUMNS($AN$33:AS43)),"")</f>
        <v>745</v>
      </c>
      <c r="BC17" s="501">
        <f>IFERROR(INDEX($Q$8:$Y$55,$AC17,COLUMNS($AN$33:AT43)),"")</f>
        <v>35</v>
      </c>
      <c r="BD17" s="501">
        <f>IFERROR(INDEX($Q$8:$Y$55,$AC17,COLUMNS($AN$33:AU43)),"")</f>
        <v>2425</v>
      </c>
      <c r="BE17" s="502">
        <f>IFERROR(INDEX($Q$8:$Y$55,$AC17,COLUMNS($AN$33:AV43)),"")</f>
        <v>2390</v>
      </c>
    </row>
    <row r="18" spans="3:57">
      <c r="C18" s="153" t="s">
        <v>386</v>
      </c>
      <c r="D18" s="113">
        <f t="shared" si="0"/>
        <v>0.42857142857142855</v>
      </c>
      <c r="E18" s="113">
        <f t="shared" si="1"/>
        <v>0.14285714285714285</v>
      </c>
      <c r="F18" s="113">
        <f t="shared" si="2"/>
        <v>0.14285714285714285</v>
      </c>
      <c r="G18" s="113">
        <f t="shared" si="3"/>
        <v>0.2857142857142857</v>
      </c>
      <c r="H18" s="113">
        <f t="shared" si="4"/>
        <v>0</v>
      </c>
      <c r="I18" s="153" t="s">
        <v>222</v>
      </c>
      <c r="J18" s="153">
        <f>ROWS($I$8:I18)</f>
        <v>11</v>
      </c>
      <c r="K18" s="153">
        <f t="shared" si="15"/>
        <v>11</v>
      </c>
      <c r="L18" s="153">
        <f>IFERROR(SMALL($K$8:$K$55,ROWS($K$8:K18)),"")</f>
        <v>11</v>
      </c>
      <c r="Q18" s="153" t="s">
        <v>386</v>
      </c>
      <c r="R18" s="153">
        <v>15</v>
      </c>
      <c r="S18" s="153">
        <v>5</v>
      </c>
      <c r="T18" s="153">
        <v>5</v>
      </c>
      <c r="U18" s="153">
        <v>10</v>
      </c>
      <c r="V18" s="153">
        <v>0</v>
      </c>
      <c r="W18" s="153">
        <v>0</v>
      </c>
      <c r="X18" s="153">
        <v>35</v>
      </c>
      <c r="Y18" s="153">
        <v>35</v>
      </c>
      <c r="Z18" s="153" t="s">
        <v>222</v>
      </c>
      <c r="AA18" s="153">
        <f>ROWS($I$8:Z18)</f>
        <v>11</v>
      </c>
      <c r="AB18" s="153">
        <f t="shared" si="6"/>
        <v>11</v>
      </c>
      <c r="AC18" s="153">
        <f>IFERROR(SMALL($AB$8:$AB$55,ROWS($AB$8:AB18)),"")</f>
        <v>11</v>
      </c>
      <c r="AF18" s="153">
        <f t="shared" si="7"/>
        <v>15</v>
      </c>
      <c r="AG18" s="153">
        <f t="shared" si="8"/>
        <v>5</v>
      </c>
      <c r="AH18" s="153">
        <f t="shared" si="9"/>
        <v>5</v>
      </c>
      <c r="AI18" s="153">
        <f t="shared" si="10"/>
        <v>10</v>
      </c>
      <c r="AJ18" s="153">
        <f t="shared" si="11"/>
        <v>0</v>
      </c>
      <c r="AK18" s="153">
        <f t="shared" si="12"/>
        <v>0</v>
      </c>
      <c r="AL18" s="153">
        <f t="shared" si="13"/>
        <v>35</v>
      </c>
      <c r="AM18" s="153">
        <f t="shared" si="14"/>
        <v>35</v>
      </c>
      <c r="AN18" s="163"/>
      <c r="AO18" s="293" t="str">
        <f>IFERROR(INDEX($C$8:$H$55,$L18,COLUMNS($AN$8:AN18)),"")</f>
        <v xml:space="preserve">general and others in sciences                                        </v>
      </c>
      <c r="AP18" s="293">
        <f>IFERROR(INDEX($C$8:$H$55,$L18,COLUMNS($AN$8:AO18)),"")</f>
        <v>0.42857142857142855</v>
      </c>
      <c r="AQ18" s="293">
        <f>IFERROR(INDEX($C$8:$H$55,$L18,COLUMNS($AN$8:AP18)),"")</f>
        <v>0.14285714285714285</v>
      </c>
      <c r="AR18" s="293">
        <f>IFERROR(INDEX($C$8:$H$55,$L18,COLUMNS($AN$8:AQ18)),"")</f>
        <v>0.14285714285714285</v>
      </c>
      <c r="AS18" s="293">
        <f>IFERROR(INDEX($C$8:$H$55,$L18,COLUMNS($AN$8:AR18)),"")</f>
        <v>0.2857142857142857</v>
      </c>
      <c r="AT18" s="509">
        <f>IFERROR(INDEX($C$8:$H$55,$L18,COLUMNS($AN$8:AS18)),"")</f>
        <v>0</v>
      </c>
      <c r="AU18" s="163"/>
      <c r="AW18" s="294" t="str">
        <f>IFERROR(INDEX($Q$8:$Y$55,$AC18,COLUMNS($AN$33:AN44)),"")</f>
        <v xml:space="preserve">general and others in sciences                                        </v>
      </c>
      <c r="AX18" s="501">
        <f>IFERROR(INDEX($Q$8:$Y$55,$AC18,COLUMNS($AN$33:AO44)),"")</f>
        <v>15</v>
      </c>
      <c r="AY18" s="501">
        <f>IFERROR(INDEX($Q$8:$Y$55,$AC18,COLUMNS($AN$33:AP44)),"")</f>
        <v>5</v>
      </c>
      <c r="AZ18" s="501">
        <f>IFERROR(INDEX($Q$8:$Y$55,$AC18,COLUMNS($AN$33:AQ44)),"")</f>
        <v>5</v>
      </c>
      <c r="BA18" s="501">
        <f>IFERROR(INDEX($Q$8:$Y$55,$AC18,COLUMNS($AN$33:AR44)),"")</f>
        <v>10</v>
      </c>
      <c r="BB18" s="501">
        <f>IFERROR(INDEX($Q$8:$Y$55,$AC18,COLUMNS($AN$33:AS44)),"")</f>
        <v>0</v>
      </c>
      <c r="BC18" s="501">
        <f>IFERROR(INDEX($Q$8:$Y$55,$AC18,COLUMNS($AN$33:AT44)),"")</f>
        <v>0</v>
      </c>
      <c r="BD18" s="501">
        <f>IFERROR(INDEX($Q$8:$Y$55,$AC18,COLUMNS($AN$33:AU44)),"")</f>
        <v>35</v>
      </c>
      <c r="BE18" s="502">
        <f>IFERROR(INDEX($Q$8:$Y$55,$AC18,COLUMNS($AN$33:AV44)),"")</f>
        <v>35</v>
      </c>
    </row>
    <row r="19" spans="3:57">
      <c r="C19" s="153" t="s">
        <v>387</v>
      </c>
      <c r="D19" s="113">
        <f t="shared" si="0"/>
        <v>6.3492063492063489E-2</v>
      </c>
      <c r="E19" s="113">
        <f t="shared" si="1"/>
        <v>0.1111111111111111</v>
      </c>
      <c r="F19" s="113">
        <f t="shared" si="2"/>
        <v>0.14285714285714285</v>
      </c>
      <c r="G19" s="113">
        <f t="shared" si="3"/>
        <v>0.26984126984126983</v>
      </c>
      <c r="H19" s="113">
        <f t="shared" si="4"/>
        <v>0.41269841269841268</v>
      </c>
      <c r="I19" s="153" t="s">
        <v>222</v>
      </c>
      <c r="J19" s="153">
        <f>ROWS($I$8:I19)</f>
        <v>12</v>
      </c>
      <c r="K19" s="153">
        <f t="shared" si="15"/>
        <v>12</v>
      </c>
      <c r="L19" s="153">
        <f>IFERROR(SMALL($K$8:$K$55,ROWS($K$8:K19)),"")</f>
        <v>12</v>
      </c>
      <c r="Q19" s="153" t="s">
        <v>387</v>
      </c>
      <c r="R19" s="153">
        <v>20</v>
      </c>
      <c r="S19" s="153">
        <v>35</v>
      </c>
      <c r="T19" s="153">
        <v>45</v>
      </c>
      <c r="U19" s="153">
        <v>85</v>
      </c>
      <c r="V19" s="153">
        <v>130</v>
      </c>
      <c r="W19" s="153">
        <v>5</v>
      </c>
      <c r="X19" s="153">
        <v>320</v>
      </c>
      <c r="Y19" s="153">
        <v>315</v>
      </c>
      <c r="Z19" s="153" t="s">
        <v>222</v>
      </c>
      <c r="AA19" s="153">
        <f>ROWS($I$8:Z19)</f>
        <v>12</v>
      </c>
      <c r="AB19" s="153">
        <f t="shared" si="6"/>
        <v>12</v>
      </c>
      <c r="AC19" s="153">
        <f>IFERROR(SMALL($AB$8:$AB$55,ROWS($AB$8:AB19)),"")</f>
        <v>12</v>
      </c>
      <c r="AF19" s="153">
        <f t="shared" si="7"/>
        <v>20</v>
      </c>
      <c r="AG19" s="153">
        <f t="shared" si="8"/>
        <v>35</v>
      </c>
      <c r="AH19" s="153">
        <f t="shared" si="9"/>
        <v>45</v>
      </c>
      <c r="AI19" s="153">
        <f t="shared" si="10"/>
        <v>85</v>
      </c>
      <c r="AJ19" s="153">
        <f t="shared" si="11"/>
        <v>130</v>
      </c>
      <c r="AK19" s="153">
        <f t="shared" si="12"/>
        <v>5</v>
      </c>
      <c r="AL19" s="153">
        <f t="shared" si="13"/>
        <v>320</v>
      </c>
      <c r="AM19" s="153">
        <f t="shared" si="14"/>
        <v>315</v>
      </c>
      <c r="AN19" s="163"/>
      <c r="AO19" s="293" t="str">
        <f>IFERROR(INDEX($C$8:$H$55,$L19,COLUMNS($AN$8:AN19)),"")</f>
        <v xml:space="preserve">geographical and environmental studies                                </v>
      </c>
      <c r="AP19" s="293">
        <f>IFERROR(INDEX($C$8:$H$55,$L19,COLUMNS($AN$8:AO19)),"")</f>
        <v>6.3492063492063489E-2</v>
      </c>
      <c r="AQ19" s="293">
        <f>IFERROR(INDEX($C$8:$H$55,$L19,COLUMNS($AN$8:AP19)),"")</f>
        <v>0.1111111111111111</v>
      </c>
      <c r="AR19" s="293">
        <f>IFERROR(INDEX($C$8:$H$55,$L19,COLUMNS($AN$8:AQ19)),"")</f>
        <v>0.14285714285714285</v>
      </c>
      <c r="AS19" s="293">
        <f>IFERROR(INDEX($C$8:$H$55,$L19,COLUMNS($AN$8:AR19)),"")</f>
        <v>0.26984126984126983</v>
      </c>
      <c r="AT19" s="509">
        <f>IFERROR(INDEX($C$8:$H$55,$L19,COLUMNS($AN$8:AS19)),"")</f>
        <v>0.41269841269841268</v>
      </c>
      <c r="AU19" s="163"/>
      <c r="AW19" s="294" t="str">
        <f>IFERROR(INDEX($Q$8:$Y$55,$AC19,COLUMNS($AN$33:AN45)),"")</f>
        <v xml:space="preserve">geographical and environmental studies                                </v>
      </c>
      <c r="AX19" s="501">
        <f>IFERROR(INDEX($Q$8:$Y$55,$AC19,COLUMNS($AN$33:AO45)),"")</f>
        <v>20</v>
      </c>
      <c r="AY19" s="501">
        <f>IFERROR(INDEX($Q$8:$Y$55,$AC19,COLUMNS($AN$33:AP45)),"")</f>
        <v>35</v>
      </c>
      <c r="AZ19" s="501">
        <f>IFERROR(INDEX($Q$8:$Y$55,$AC19,COLUMNS($AN$33:AQ45)),"")</f>
        <v>45</v>
      </c>
      <c r="BA19" s="501">
        <f>IFERROR(INDEX($Q$8:$Y$55,$AC19,COLUMNS($AN$33:AR45)),"")</f>
        <v>85</v>
      </c>
      <c r="BB19" s="501">
        <f>IFERROR(INDEX($Q$8:$Y$55,$AC19,COLUMNS($AN$33:AS45)),"")</f>
        <v>130</v>
      </c>
      <c r="BC19" s="501">
        <f>IFERROR(INDEX($Q$8:$Y$55,$AC19,COLUMNS($AN$33:AT45)),"")</f>
        <v>5</v>
      </c>
      <c r="BD19" s="501">
        <f>IFERROR(INDEX($Q$8:$Y$55,$AC19,COLUMNS($AN$33:AU45)),"")</f>
        <v>320</v>
      </c>
      <c r="BE19" s="502">
        <f>IFERROR(INDEX($Q$8:$Y$55,$AC19,COLUMNS($AN$33:AV45)),"")</f>
        <v>315</v>
      </c>
    </row>
    <row r="20" spans="3:57">
      <c r="C20" s="153" t="s">
        <v>388</v>
      </c>
      <c r="D20" s="113">
        <f t="shared" si="0"/>
        <v>0.1464968152866242</v>
      </c>
      <c r="E20" s="113">
        <f t="shared" si="1"/>
        <v>0.15286624203821655</v>
      </c>
      <c r="F20" s="113">
        <f t="shared" si="2"/>
        <v>0.17834394904458598</v>
      </c>
      <c r="G20" s="113">
        <f t="shared" si="3"/>
        <v>0.22929936305732485</v>
      </c>
      <c r="H20" s="113">
        <f t="shared" si="4"/>
        <v>0.2929936305732484</v>
      </c>
      <c r="I20" s="153" t="s">
        <v>222</v>
      </c>
      <c r="J20" s="153">
        <f>ROWS($I$8:I20)</f>
        <v>13</v>
      </c>
      <c r="K20" s="153">
        <f t="shared" si="15"/>
        <v>13</v>
      </c>
      <c r="L20" s="153">
        <f>IFERROR(SMALL($K$8:$K$55,ROWS($K$8:K20)),"")</f>
        <v>13</v>
      </c>
      <c r="Q20" s="153" t="s">
        <v>388</v>
      </c>
      <c r="R20" s="153">
        <v>115</v>
      </c>
      <c r="S20" s="153">
        <v>120</v>
      </c>
      <c r="T20" s="153">
        <v>140</v>
      </c>
      <c r="U20" s="153">
        <v>180</v>
      </c>
      <c r="V20" s="153">
        <v>230</v>
      </c>
      <c r="W20" s="153">
        <v>0</v>
      </c>
      <c r="X20" s="153">
        <v>785</v>
      </c>
      <c r="Y20" s="153">
        <v>785</v>
      </c>
      <c r="Z20" s="153" t="s">
        <v>222</v>
      </c>
      <c r="AA20" s="153">
        <f>ROWS($I$8:Z20)</f>
        <v>13</v>
      </c>
      <c r="AB20" s="153">
        <f t="shared" si="6"/>
        <v>13</v>
      </c>
      <c r="AC20" s="153">
        <f>IFERROR(SMALL($AB$8:$AB$55,ROWS($AB$8:AB20)),"")</f>
        <v>13</v>
      </c>
      <c r="AF20" s="153">
        <f t="shared" si="7"/>
        <v>115</v>
      </c>
      <c r="AG20" s="153">
        <f t="shared" si="8"/>
        <v>120</v>
      </c>
      <c r="AH20" s="153">
        <f t="shared" si="9"/>
        <v>140</v>
      </c>
      <c r="AI20" s="153">
        <f t="shared" si="10"/>
        <v>180</v>
      </c>
      <c r="AJ20" s="153">
        <f t="shared" si="11"/>
        <v>230</v>
      </c>
      <c r="AK20" s="153">
        <f t="shared" si="12"/>
        <v>0</v>
      </c>
      <c r="AL20" s="153">
        <f t="shared" si="13"/>
        <v>785</v>
      </c>
      <c r="AM20" s="153">
        <f t="shared" si="14"/>
        <v>785</v>
      </c>
      <c r="AN20" s="163"/>
      <c r="AO20" s="293" t="str">
        <f>IFERROR(INDEX($C$8:$H$55,$L20,COLUMNS($AN$8:AN20)),"")</f>
        <v xml:space="preserve">historical, philosophical and religious studies                       </v>
      </c>
      <c r="AP20" s="293">
        <f>IFERROR(INDEX($C$8:$H$55,$L20,COLUMNS($AN$8:AO20)),"")</f>
        <v>0.1464968152866242</v>
      </c>
      <c r="AQ20" s="293">
        <f>IFERROR(INDEX($C$8:$H$55,$L20,COLUMNS($AN$8:AP20)),"")</f>
        <v>0.15286624203821655</v>
      </c>
      <c r="AR20" s="293">
        <f>IFERROR(INDEX($C$8:$H$55,$L20,COLUMNS($AN$8:AQ20)),"")</f>
        <v>0.17834394904458598</v>
      </c>
      <c r="AS20" s="293">
        <f>IFERROR(INDEX($C$8:$H$55,$L20,COLUMNS($AN$8:AR20)),"")</f>
        <v>0.22929936305732485</v>
      </c>
      <c r="AT20" s="509">
        <f>IFERROR(INDEX($C$8:$H$55,$L20,COLUMNS($AN$8:AS20)),"")</f>
        <v>0.2929936305732484</v>
      </c>
      <c r="AU20" s="163"/>
      <c r="AW20" s="294" t="str">
        <f>IFERROR(INDEX($Q$8:$Y$55,$AC20,COLUMNS($AN$33:AN46)),"")</f>
        <v xml:space="preserve">historical, philosophical and religious studies                       </v>
      </c>
      <c r="AX20" s="501">
        <f>IFERROR(INDEX($Q$8:$Y$55,$AC20,COLUMNS($AN$33:AO46)),"")</f>
        <v>115</v>
      </c>
      <c r="AY20" s="501">
        <f>IFERROR(INDEX($Q$8:$Y$55,$AC20,COLUMNS($AN$33:AP46)),"")</f>
        <v>120</v>
      </c>
      <c r="AZ20" s="501">
        <f>IFERROR(INDEX($Q$8:$Y$55,$AC20,COLUMNS($AN$33:AQ46)),"")</f>
        <v>140</v>
      </c>
      <c r="BA20" s="501">
        <f>IFERROR(INDEX($Q$8:$Y$55,$AC20,COLUMNS($AN$33:AR46)),"")</f>
        <v>180</v>
      </c>
      <c r="BB20" s="501">
        <f>IFERROR(INDEX($Q$8:$Y$55,$AC20,COLUMNS($AN$33:AS46)),"")</f>
        <v>230</v>
      </c>
      <c r="BC20" s="501">
        <f>IFERROR(INDEX($Q$8:$Y$55,$AC20,COLUMNS($AN$33:AT46)),"")</f>
        <v>0</v>
      </c>
      <c r="BD20" s="501">
        <f>IFERROR(INDEX($Q$8:$Y$55,$AC20,COLUMNS($AN$33:AU46)),"")</f>
        <v>785</v>
      </c>
      <c r="BE20" s="502">
        <f>IFERROR(INDEX($Q$8:$Y$55,$AC20,COLUMNS($AN$33:AV46)),"")</f>
        <v>785</v>
      </c>
    </row>
    <row r="21" spans="3:57">
      <c r="C21" s="153" t="s">
        <v>389</v>
      </c>
      <c r="D21" s="113">
        <f t="shared" si="0"/>
        <v>0</v>
      </c>
      <c r="E21" s="113">
        <f t="shared" si="1"/>
        <v>0.16666666666666666</v>
      </c>
      <c r="F21" s="113">
        <f t="shared" si="2"/>
        <v>0.33333333333333331</v>
      </c>
      <c r="G21" s="113">
        <f t="shared" si="3"/>
        <v>0.16666666666666666</v>
      </c>
      <c r="H21" s="113">
        <f t="shared" si="4"/>
        <v>0.33333333333333331</v>
      </c>
      <c r="I21" s="153" t="s">
        <v>222</v>
      </c>
      <c r="J21" s="153">
        <f>ROWS($I$8:I21)</f>
        <v>14</v>
      </c>
      <c r="K21" s="153">
        <f t="shared" si="15"/>
        <v>14</v>
      </c>
      <c r="L21" s="153">
        <f>IFERROR(SMALL($K$8:$K$55,ROWS($K$8:K21)),"")</f>
        <v>14</v>
      </c>
      <c r="Q21" s="153" t="s">
        <v>389</v>
      </c>
      <c r="R21" s="153">
        <v>0</v>
      </c>
      <c r="S21" s="153">
        <v>5</v>
      </c>
      <c r="T21" s="153">
        <v>10</v>
      </c>
      <c r="U21" s="153">
        <v>5</v>
      </c>
      <c r="V21" s="153">
        <v>10</v>
      </c>
      <c r="W21" s="153">
        <v>0</v>
      </c>
      <c r="X21" s="153">
        <v>30</v>
      </c>
      <c r="Y21" s="153">
        <v>30</v>
      </c>
      <c r="Z21" s="153" t="s">
        <v>222</v>
      </c>
      <c r="AA21" s="153">
        <f>ROWS($I$8:Z21)</f>
        <v>14</v>
      </c>
      <c r="AB21" s="153">
        <f t="shared" si="6"/>
        <v>14</v>
      </c>
      <c r="AC21" s="153">
        <f>IFERROR(SMALL($AB$8:$AB$55,ROWS($AB$8:AB21)),"")</f>
        <v>14</v>
      </c>
      <c r="AF21" s="153">
        <f t="shared" si="7"/>
        <v>0</v>
      </c>
      <c r="AG21" s="153">
        <f t="shared" si="8"/>
        <v>5</v>
      </c>
      <c r="AH21" s="153">
        <f t="shared" si="9"/>
        <v>10</v>
      </c>
      <c r="AI21" s="153">
        <f t="shared" si="10"/>
        <v>5</v>
      </c>
      <c r="AJ21" s="153">
        <f t="shared" si="11"/>
        <v>10</v>
      </c>
      <c r="AK21" s="153">
        <f t="shared" si="12"/>
        <v>0</v>
      </c>
      <c r="AL21" s="153">
        <f t="shared" si="13"/>
        <v>30</v>
      </c>
      <c r="AM21" s="153">
        <f t="shared" si="14"/>
        <v>30</v>
      </c>
      <c r="AN21" s="163"/>
      <c r="AO21" s="293" t="str">
        <f>IFERROR(INDEX($C$8:$H$55,$L21,COLUMNS($AN$8:AN21)),"")</f>
        <v xml:space="preserve">humanities and liberal arts (non-specific)                            </v>
      </c>
      <c r="AP21" s="293">
        <f>IFERROR(INDEX($C$8:$H$55,$L21,COLUMNS($AN$8:AO21)),"")</f>
        <v>0</v>
      </c>
      <c r="AQ21" s="293">
        <f>IFERROR(INDEX($C$8:$H$55,$L21,COLUMNS($AN$8:AP21)),"")</f>
        <v>0.16666666666666666</v>
      </c>
      <c r="AR21" s="293">
        <f>IFERROR(INDEX($C$8:$H$55,$L21,COLUMNS($AN$8:AQ21)),"")</f>
        <v>0.33333333333333331</v>
      </c>
      <c r="AS21" s="293">
        <f>IFERROR(INDEX($C$8:$H$55,$L21,COLUMNS($AN$8:AR21)),"")</f>
        <v>0.16666666666666666</v>
      </c>
      <c r="AT21" s="509">
        <f>IFERROR(INDEX($C$8:$H$55,$L21,COLUMNS($AN$8:AS21)),"")</f>
        <v>0.33333333333333331</v>
      </c>
      <c r="AU21" s="163"/>
      <c r="AW21" s="294" t="str">
        <f>IFERROR(INDEX($Q$8:$Y$55,$AC21,COLUMNS($AN$33:AN47)),"")</f>
        <v xml:space="preserve">humanities and liberal arts (non-specific)                            </v>
      </c>
      <c r="AX21" s="501">
        <f>IFERROR(INDEX($Q$8:$Y$55,$AC21,COLUMNS($AN$33:AO47)),"")</f>
        <v>0</v>
      </c>
      <c r="AY21" s="501">
        <f>IFERROR(INDEX($Q$8:$Y$55,$AC21,COLUMNS($AN$33:AP47)),"")</f>
        <v>5</v>
      </c>
      <c r="AZ21" s="501">
        <f>IFERROR(INDEX($Q$8:$Y$55,$AC21,COLUMNS($AN$33:AQ47)),"")</f>
        <v>10</v>
      </c>
      <c r="BA21" s="501">
        <f>IFERROR(INDEX($Q$8:$Y$55,$AC21,COLUMNS($AN$33:AR47)),"")</f>
        <v>5</v>
      </c>
      <c r="BB21" s="501">
        <f>IFERROR(INDEX($Q$8:$Y$55,$AC21,COLUMNS($AN$33:AS47)),"")</f>
        <v>10</v>
      </c>
      <c r="BC21" s="501">
        <f>IFERROR(INDEX($Q$8:$Y$55,$AC21,COLUMNS($AN$33:AT47)),"")</f>
        <v>0</v>
      </c>
      <c r="BD21" s="501">
        <f>IFERROR(INDEX($Q$8:$Y$55,$AC21,COLUMNS($AN$33:AU47)),"")</f>
        <v>30</v>
      </c>
      <c r="BE21" s="502">
        <f>IFERROR(INDEX($Q$8:$Y$55,$AC21,COLUMNS($AN$33:AV47)),"")</f>
        <v>30</v>
      </c>
    </row>
    <row r="22" spans="3:57">
      <c r="C22" s="153" t="s">
        <v>390</v>
      </c>
      <c r="D22" s="113">
        <f t="shared" si="0"/>
        <v>0.11594202898550725</v>
      </c>
      <c r="E22" s="113">
        <f t="shared" si="1"/>
        <v>0.13526570048309178</v>
      </c>
      <c r="F22" s="113">
        <f t="shared" si="2"/>
        <v>0.20289855072463769</v>
      </c>
      <c r="G22" s="113">
        <f t="shared" si="3"/>
        <v>0.2318840579710145</v>
      </c>
      <c r="H22" s="113">
        <f t="shared" si="4"/>
        <v>0.3188405797101449</v>
      </c>
      <c r="I22" s="153" t="s">
        <v>222</v>
      </c>
      <c r="J22" s="153">
        <f>ROWS($I$8:I22)</f>
        <v>15</v>
      </c>
      <c r="K22" s="153">
        <f t="shared" si="15"/>
        <v>15</v>
      </c>
      <c r="L22" s="153">
        <f>IFERROR(SMALL($K$8:$K$55,ROWS($K$8:K22)),"")</f>
        <v>15</v>
      </c>
      <c r="Q22" s="153" t="s">
        <v>390</v>
      </c>
      <c r="R22" s="153">
        <v>120</v>
      </c>
      <c r="S22" s="153">
        <v>140</v>
      </c>
      <c r="T22" s="153">
        <v>210</v>
      </c>
      <c r="U22" s="153">
        <v>240</v>
      </c>
      <c r="V22" s="153">
        <v>330</v>
      </c>
      <c r="W22" s="153">
        <v>0</v>
      </c>
      <c r="X22" s="153">
        <v>1040</v>
      </c>
      <c r="Y22" s="153">
        <v>1035</v>
      </c>
      <c r="Z22" s="153" t="s">
        <v>222</v>
      </c>
      <c r="AA22" s="153">
        <f>ROWS($I$8:Z22)</f>
        <v>15</v>
      </c>
      <c r="AB22" s="153">
        <f t="shared" si="6"/>
        <v>15</v>
      </c>
      <c r="AC22" s="153">
        <f>IFERROR(SMALL($AB$8:$AB$55,ROWS($AB$8:AB22)),"")</f>
        <v>15</v>
      </c>
      <c r="AF22" s="153">
        <f t="shared" si="7"/>
        <v>120</v>
      </c>
      <c r="AG22" s="153">
        <f t="shared" si="8"/>
        <v>140</v>
      </c>
      <c r="AH22" s="153">
        <f t="shared" si="9"/>
        <v>210</v>
      </c>
      <c r="AI22" s="153">
        <f t="shared" si="10"/>
        <v>240</v>
      </c>
      <c r="AJ22" s="153">
        <f t="shared" si="11"/>
        <v>330</v>
      </c>
      <c r="AK22" s="153">
        <f t="shared" si="12"/>
        <v>0</v>
      </c>
      <c r="AL22" s="153">
        <f t="shared" si="13"/>
        <v>1040</v>
      </c>
      <c r="AM22" s="153">
        <f t="shared" si="14"/>
        <v>1035</v>
      </c>
      <c r="AN22" s="163"/>
      <c r="AO22" s="293" t="str">
        <f>IFERROR(INDEX($C$8:$H$55,$L22,COLUMNS($AN$8:AN22)),"")</f>
        <v xml:space="preserve">language and area studies                                             </v>
      </c>
      <c r="AP22" s="293">
        <f>IFERROR(INDEX($C$8:$H$55,$L22,COLUMNS($AN$8:AO22)),"")</f>
        <v>0.11594202898550725</v>
      </c>
      <c r="AQ22" s="293">
        <f>IFERROR(INDEX($C$8:$H$55,$L22,COLUMNS($AN$8:AP22)),"")</f>
        <v>0.13526570048309178</v>
      </c>
      <c r="AR22" s="293">
        <f>IFERROR(INDEX($C$8:$H$55,$L22,COLUMNS($AN$8:AQ22)),"")</f>
        <v>0.20289855072463769</v>
      </c>
      <c r="AS22" s="293">
        <f>IFERROR(INDEX($C$8:$H$55,$L22,COLUMNS($AN$8:AR22)),"")</f>
        <v>0.2318840579710145</v>
      </c>
      <c r="AT22" s="509">
        <f>IFERROR(INDEX($C$8:$H$55,$L22,COLUMNS($AN$8:AS22)),"")</f>
        <v>0.3188405797101449</v>
      </c>
      <c r="AU22" s="163"/>
      <c r="AW22" s="294" t="str">
        <f>IFERROR(INDEX($Q$8:$Y$55,$AC22,COLUMNS($AN$33:AN48)),"")</f>
        <v xml:space="preserve">language and area studies                                             </v>
      </c>
      <c r="AX22" s="501">
        <f>IFERROR(INDEX($Q$8:$Y$55,$AC22,COLUMNS($AN$33:AO48)),"")</f>
        <v>120</v>
      </c>
      <c r="AY22" s="501">
        <f>IFERROR(INDEX($Q$8:$Y$55,$AC22,COLUMNS($AN$33:AP48)),"")</f>
        <v>140</v>
      </c>
      <c r="AZ22" s="501">
        <f>IFERROR(INDEX($Q$8:$Y$55,$AC22,COLUMNS($AN$33:AQ48)),"")</f>
        <v>210</v>
      </c>
      <c r="BA22" s="501">
        <f>IFERROR(INDEX($Q$8:$Y$55,$AC22,COLUMNS($AN$33:AR48)),"")</f>
        <v>240</v>
      </c>
      <c r="BB22" s="501">
        <f>IFERROR(INDEX($Q$8:$Y$55,$AC22,COLUMNS($AN$33:AS48)),"")</f>
        <v>330</v>
      </c>
      <c r="BC22" s="501">
        <f>IFERROR(INDEX($Q$8:$Y$55,$AC22,COLUMNS($AN$33:AT48)),"")</f>
        <v>0</v>
      </c>
      <c r="BD22" s="501">
        <f>IFERROR(INDEX($Q$8:$Y$55,$AC22,COLUMNS($AN$33:AU48)),"")</f>
        <v>1040</v>
      </c>
      <c r="BE22" s="502">
        <f>IFERROR(INDEX($Q$8:$Y$55,$AC22,COLUMNS($AN$33:AV48)),"")</f>
        <v>1035</v>
      </c>
    </row>
    <row r="23" spans="3:57">
      <c r="C23" s="153" t="s">
        <v>391</v>
      </c>
      <c r="D23" s="113">
        <f t="shared" si="0"/>
        <v>0.14130434782608695</v>
      </c>
      <c r="E23" s="113">
        <f t="shared" si="1"/>
        <v>0.14130434782608695</v>
      </c>
      <c r="F23" s="113">
        <f t="shared" si="2"/>
        <v>0.16666666666666666</v>
      </c>
      <c r="G23" s="113">
        <f t="shared" si="3"/>
        <v>0.2318840579710145</v>
      </c>
      <c r="H23" s="113">
        <f t="shared" si="4"/>
        <v>0.3188405797101449</v>
      </c>
      <c r="I23" s="153" t="s">
        <v>222</v>
      </c>
      <c r="J23" s="153">
        <f>ROWS($I$8:I23)</f>
        <v>16</v>
      </c>
      <c r="K23" s="153">
        <f t="shared" si="15"/>
        <v>16</v>
      </c>
      <c r="L23" s="153">
        <f>IFERROR(SMALL($K$8:$K$55,ROWS($K$8:K23)),"")</f>
        <v>16</v>
      </c>
      <c r="Q23" s="153" t="s">
        <v>391</v>
      </c>
      <c r="R23" s="153">
        <v>195</v>
      </c>
      <c r="S23" s="153">
        <v>195</v>
      </c>
      <c r="T23" s="153">
        <v>230</v>
      </c>
      <c r="U23" s="153">
        <v>320</v>
      </c>
      <c r="V23" s="153">
        <v>440</v>
      </c>
      <c r="W23" s="153">
        <v>5</v>
      </c>
      <c r="X23" s="153">
        <v>1385</v>
      </c>
      <c r="Y23" s="153">
        <v>1380</v>
      </c>
      <c r="Z23" s="153" t="s">
        <v>222</v>
      </c>
      <c r="AA23" s="153">
        <f>ROWS($I$8:Z23)</f>
        <v>16</v>
      </c>
      <c r="AB23" s="153">
        <f t="shared" si="6"/>
        <v>16</v>
      </c>
      <c r="AC23" s="153">
        <f>IFERROR(SMALL($AB$8:$AB$55,ROWS($AB$8:AB23)),"")</f>
        <v>16</v>
      </c>
      <c r="AF23" s="153">
        <f t="shared" si="7"/>
        <v>195</v>
      </c>
      <c r="AG23" s="153">
        <f t="shared" si="8"/>
        <v>195</v>
      </c>
      <c r="AH23" s="153">
        <f t="shared" si="9"/>
        <v>230</v>
      </c>
      <c r="AI23" s="153">
        <f t="shared" si="10"/>
        <v>320</v>
      </c>
      <c r="AJ23" s="153">
        <f t="shared" si="11"/>
        <v>440</v>
      </c>
      <c r="AK23" s="153">
        <f t="shared" si="12"/>
        <v>5</v>
      </c>
      <c r="AL23" s="153">
        <f t="shared" si="13"/>
        <v>1385</v>
      </c>
      <c r="AM23" s="153">
        <f t="shared" si="14"/>
        <v>1380</v>
      </c>
      <c r="AN23" s="163"/>
      <c r="AO23" s="293" t="str">
        <f>IFERROR(INDEX($C$8:$H$55,$L23,COLUMNS($AN$8:AN23)),"")</f>
        <v xml:space="preserve">law                                                                   </v>
      </c>
      <c r="AP23" s="293">
        <f>IFERROR(INDEX($C$8:$H$55,$L23,COLUMNS($AN$8:AO23)),"")</f>
        <v>0.14130434782608695</v>
      </c>
      <c r="AQ23" s="293">
        <f>IFERROR(INDEX($C$8:$H$55,$L23,COLUMNS($AN$8:AP23)),"")</f>
        <v>0.14130434782608695</v>
      </c>
      <c r="AR23" s="293">
        <f>IFERROR(INDEX($C$8:$H$55,$L23,COLUMNS($AN$8:AQ23)),"")</f>
        <v>0.16666666666666666</v>
      </c>
      <c r="AS23" s="293">
        <f>IFERROR(INDEX($C$8:$H$55,$L23,COLUMNS($AN$8:AR23)),"")</f>
        <v>0.2318840579710145</v>
      </c>
      <c r="AT23" s="509">
        <f>IFERROR(INDEX($C$8:$H$55,$L23,COLUMNS($AN$8:AS23)),"")</f>
        <v>0.3188405797101449</v>
      </c>
      <c r="AU23" s="163"/>
      <c r="AW23" s="294" t="str">
        <f>IFERROR(INDEX($Q$8:$Y$55,$AC23,COLUMNS($AN$33:AN49)),"")</f>
        <v xml:space="preserve">law                                                                   </v>
      </c>
      <c r="AX23" s="501">
        <f>IFERROR(INDEX($Q$8:$Y$55,$AC23,COLUMNS($AN$33:AO49)),"")</f>
        <v>195</v>
      </c>
      <c r="AY23" s="501">
        <f>IFERROR(INDEX($Q$8:$Y$55,$AC23,COLUMNS($AN$33:AP49)),"")</f>
        <v>195</v>
      </c>
      <c r="AZ23" s="501">
        <f>IFERROR(INDEX($Q$8:$Y$55,$AC23,COLUMNS($AN$33:AQ49)),"")</f>
        <v>230</v>
      </c>
      <c r="BA23" s="501">
        <f>IFERROR(INDEX($Q$8:$Y$55,$AC23,COLUMNS($AN$33:AR49)),"")</f>
        <v>320</v>
      </c>
      <c r="BB23" s="501">
        <f>IFERROR(INDEX($Q$8:$Y$55,$AC23,COLUMNS($AN$33:AS49)),"")</f>
        <v>440</v>
      </c>
      <c r="BC23" s="501">
        <f>IFERROR(INDEX($Q$8:$Y$55,$AC23,COLUMNS($AN$33:AT49)),"")</f>
        <v>5</v>
      </c>
      <c r="BD23" s="501">
        <f>IFERROR(INDEX($Q$8:$Y$55,$AC23,COLUMNS($AN$33:AU49)),"")</f>
        <v>1385</v>
      </c>
      <c r="BE23" s="502">
        <f>IFERROR(INDEX($Q$8:$Y$55,$AC23,COLUMNS($AN$33:AV49)),"")</f>
        <v>1380</v>
      </c>
    </row>
    <row r="24" spans="3:57">
      <c r="C24" s="153" t="s">
        <v>392</v>
      </c>
      <c r="D24" s="113">
        <f t="shared" si="0"/>
        <v>9.2783505154639179E-2</v>
      </c>
      <c r="E24" s="113">
        <f t="shared" si="1"/>
        <v>8.247422680412371E-2</v>
      </c>
      <c r="F24" s="113">
        <f t="shared" si="2"/>
        <v>0.13402061855670103</v>
      </c>
      <c r="G24" s="113">
        <f t="shared" si="3"/>
        <v>0.27835051546391754</v>
      </c>
      <c r="H24" s="113">
        <f t="shared" si="4"/>
        <v>0.42268041237113402</v>
      </c>
      <c r="I24" s="153" t="s">
        <v>222</v>
      </c>
      <c r="J24" s="153">
        <f>ROWS($I$8:I24)</f>
        <v>17</v>
      </c>
      <c r="K24" s="153">
        <f t="shared" si="15"/>
        <v>17</v>
      </c>
      <c r="L24" s="153">
        <f>IFERROR(SMALL($K$8:$K$55,ROWS($K$8:K24)),"")</f>
        <v>17</v>
      </c>
      <c r="Q24" s="153" t="s">
        <v>392</v>
      </c>
      <c r="R24" s="153">
        <v>45</v>
      </c>
      <c r="S24" s="153">
        <v>40</v>
      </c>
      <c r="T24" s="153">
        <v>65</v>
      </c>
      <c r="U24" s="153">
        <v>135</v>
      </c>
      <c r="V24" s="153">
        <v>205</v>
      </c>
      <c r="W24" s="153">
        <v>5</v>
      </c>
      <c r="X24" s="153">
        <v>490</v>
      </c>
      <c r="Y24" s="153">
        <v>485</v>
      </c>
      <c r="Z24" s="153" t="s">
        <v>222</v>
      </c>
      <c r="AA24" s="153">
        <f>ROWS($I$8:Z24)</f>
        <v>17</v>
      </c>
      <c r="AB24" s="153">
        <f t="shared" si="6"/>
        <v>17</v>
      </c>
      <c r="AC24" s="153">
        <f>IFERROR(SMALL($AB$8:$AB$55,ROWS($AB$8:AB24)),"")</f>
        <v>17</v>
      </c>
      <c r="AF24" s="153">
        <f t="shared" si="7"/>
        <v>45</v>
      </c>
      <c r="AG24" s="153">
        <f t="shared" si="8"/>
        <v>40</v>
      </c>
      <c r="AH24" s="153">
        <f t="shared" si="9"/>
        <v>65</v>
      </c>
      <c r="AI24" s="153">
        <f t="shared" si="10"/>
        <v>135</v>
      </c>
      <c r="AJ24" s="153">
        <f t="shared" si="11"/>
        <v>205</v>
      </c>
      <c r="AK24" s="153">
        <f t="shared" si="12"/>
        <v>5</v>
      </c>
      <c r="AL24" s="153">
        <f t="shared" si="13"/>
        <v>490</v>
      </c>
      <c r="AM24" s="153">
        <f t="shared" si="14"/>
        <v>485</v>
      </c>
      <c r="AN24" s="163"/>
      <c r="AO24" s="293" t="str">
        <f>IFERROR(INDEX($C$8:$H$55,$L24,COLUMNS($AN$8:AN24)),"")</f>
        <v xml:space="preserve">mathematical sciences                                                 </v>
      </c>
      <c r="AP24" s="293">
        <f>IFERROR(INDEX($C$8:$H$55,$L24,COLUMNS($AN$8:AO24)),"")</f>
        <v>9.2783505154639179E-2</v>
      </c>
      <c r="AQ24" s="293">
        <f>IFERROR(INDEX($C$8:$H$55,$L24,COLUMNS($AN$8:AP24)),"")</f>
        <v>8.247422680412371E-2</v>
      </c>
      <c r="AR24" s="293">
        <f>IFERROR(INDEX($C$8:$H$55,$L24,COLUMNS($AN$8:AQ24)),"")</f>
        <v>0.13402061855670103</v>
      </c>
      <c r="AS24" s="293">
        <f>IFERROR(INDEX($C$8:$H$55,$L24,COLUMNS($AN$8:AR24)),"")</f>
        <v>0.27835051546391754</v>
      </c>
      <c r="AT24" s="509">
        <f>IFERROR(INDEX($C$8:$H$55,$L24,COLUMNS($AN$8:AS24)),"")</f>
        <v>0.42268041237113402</v>
      </c>
      <c r="AU24" s="163"/>
      <c r="AW24" s="294" t="str">
        <f>IFERROR(INDEX($Q$8:$Y$55,$AC24,COLUMNS($AN$33:AN50)),"")</f>
        <v xml:space="preserve">mathematical sciences                                                 </v>
      </c>
      <c r="AX24" s="501">
        <f>IFERROR(INDEX($Q$8:$Y$55,$AC24,COLUMNS($AN$33:AO50)),"")</f>
        <v>45</v>
      </c>
      <c r="AY24" s="501">
        <f>IFERROR(INDEX($Q$8:$Y$55,$AC24,COLUMNS($AN$33:AP50)),"")</f>
        <v>40</v>
      </c>
      <c r="AZ24" s="501">
        <f>IFERROR(INDEX($Q$8:$Y$55,$AC24,COLUMNS($AN$33:AQ50)),"")</f>
        <v>65</v>
      </c>
      <c r="BA24" s="501">
        <f>IFERROR(INDEX($Q$8:$Y$55,$AC24,COLUMNS($AN$33:AR50)),"")</f>
        <v>135</v>
      </c>
      <c r="BB24" s="501">
        <f>IFERROR(INDEX($Q$8:$Y$55,$AC24,COLUMNS($AN$33:AS50)),"")</f>
        <v>205</v>
      </c>
      <c r="BC24" s="501">
        <f>IFERROR(INDEX($Q$8:$Y$55,$AC24,COLUMNS($AN$33:AT50)),"")</f>
        <v>5</v>
      </c>
      <c r="BD24" s="501">
        <f>IFERROR(INDEX($Q$8:$Y$55,$AC24,COLUMNS($AN$33:AU50)),"")</f>
        <v>490</v>
      </c>
      <c r="BE24" s="502">
        <f>IFERROR(INDEX($Q$8:$Y$55,$AC24,COLUMNS($AN$33:AV50)),"")</f>
        <v>485</v>
      </c>
    </row>
    <row r="25" spans="3:57">
      <c r="C25" s="153" t="s">
        <v>393</v>
      </c>
      <c r="D25" s="113">
        <f t="shared" si="0"/>
        <v>0.10465116279069768</v>
      </c>
      <c r="E25" s="113">
        <f t="shared" si="1"/>
        <v>0.10465116279069768</v>
      </c>
      <c r="F25" s="113">
        <f t="shared" si="2"/>
        <v>0.15116279069767441</v>
      </c>
      <c r="G25" s="113">
        <f t="shared" si="3"/>
        <v>0.22674418604651161</v>
      </c>
      <c r="H25" s="113">
        <f t="shared" si="4"/>
        <v>0.41279069767441862</v>
      </c>
      <c r="I25" s="153" t="s">
        <v>222</v>
      </c>
      <c r="J25" s="153">
        <f>ROWS($I$8:I25)</f>
        <v>18</v>
      </c>
      <c r="K25" s="153">
        <f t="shared" si="15"/>
        <v>18</v>
      </c>
      <c r="L25" s="153">
        <f>IFERROR(SMALL($K$8:$K$55,ROWS($K$8:K25)),"")</f>
        <v>18</v>
      </c>
      <c r="Q25" s="153" t="s">
        <v>393</v>
      </c>
      <c r="R25" s="153">
        <v>90</v>
      </c>
      <c r="S25" s="153">
        <v>90</v>
      </c>
      <c r="T25" s="153">
        <v>130</v>
      </c>
      <c r="U25" s="153">
        <v>195</v>
      </c>
      <c r="V25" s="153">
        <v>355</v>
      </c>
      <c r="W25" s="153">
        <v>0</v>
      </c>
      <c r="X25" s="153">
        <v>860</v>
      </c>
      <c r="Y25" s="153">
        <v>860</v>
      </c>
      <c r="Z25" s="153" t="s">
        <v>222</v>
      </c>
      <c r="AA25" s="153">
        <f>ROWS($I$8:Z25)</f>
        <v>18</v>
      </c>
      <c r="AB25" s="153">
        <f t="shared" si="6"/>
        <v>18</v>
      </c>
      <c r="AC25" s="153">
        <f>IFERROR(SMALL($AB$8:$AB$55,ROWS($AB$8:AB25)),"")</f>
        <v>18</v>
      </c>
      <c r="AF25" s="153">
        <f t="shared" si="7"/>
        <v>90</v>
      </c>
      <c r="AG25" s="153">
        <f t="shared" si="8"/>
        <v>90</v>
      </c>
      <c r="AH25" s="153">
        <f t="shared" si="9"/>
        <v>130</v>
      </c>
      <c r="AI25" s="153">
        <f t="shared" si="10"/>
        <v>195</v>
      </c>
      <c r="AJ25" s="153">
        <f t="shared" si="11"/>
        <v>355</v>
      </c>
      <c r="AK25" s="153">
        <f t="shared" si="12"/>
        <v>0</v>
      </c>
      <c r="AL25" s="153">
        <f t="shared" si="13"/>
        <v>860</v>
      </c>
      <c r="AM25" s="153">
        <f t="shared" si="14"/>
        <v>860</v>
      </c>
      <c r="AN25" s="163"/>
      <c r="AO25" s="293" t="str">
        <f>IFERROR(INDEX($C$8:$H$55,$L25,COLUMNS($AN$8:AN25)),"")</f>
        <v xml:space="preserve">medicine and dentistry                                                </v>
      </c>
      <c r="AP25" s="293">
        <f>IFERROR(INDEX($C$8:$H$55,$L25,COLUMNS($AN$8:AO25)),"")</f>
        <v>0.10465116279069768</v>
      </c>
      <c r="AQ25" s="293">
        <f>IFERROR(INDEX($C$8:$H$55,$L25,COLUMNS($AN$8:AP25)),"")</f>
        <v>0.10465116279069768</v>
      </c>
      <c r="AR25" s="293">
        <f>IFERROR(INDEX($C$8:$H$55,$L25,COLUMNS($AN$8:AQ25)),"")</f>
        <v>0.15116279069767441</v>
      </c>
      <c r="AS25" s="293">
        <f>IFERROR(INDEX($C$8:$H$55,$L25,COLUMNS($AN$8:AR25)),"")</f>
        <v>0.22674418604651161</v>
      </c>
      <c r="AT25" s="509">
        <f>IFERROR(INDEX($C$8:$H$55,$L25,COLUMNS($AN$8:AS25)),"")</f>
        <v>0.41279069767441862</v>
      </c>
      <c r="AU25" s="163"/>
      <c r="AW25" s="294" t="str">
        <f>IFERROR(INDEX($Q$8:$Y$55,$AC25,COLUMNS($AN$33:AN51)),"")</f>
        <v xml:space="preserve">medicine and dentistry                                                </v>
      </c>
      <c r="AX25" s="501">
        <f>IFERROR(INDEX($Q$8:$Y$55,$AC25,COLUMNS($AN$33:AO51)),"")</f>
        <v>90</v>
      </c>
      <c r="AY25" s="501">
        <f>IFERROR(INDEX($Q$8:$Y$55,$AC25,COLUMNS($AN$33:AP51)),"")</f>
        <v>90</v>
      </c>
      <c r="AZ25" s="501">
        <f>IFERROR(INDEX($Q$8:$Y$55,$AC25,COLUMNS($AN$33:AQ51)),"")</f>
        <v>130</v>
      </c>
      <c r="BA25" s="501">
        <f>IFERROR(INDEX($Q$8:$Y$55,$AC25,COLUMNS($AN$33:AR51)),"")</f>
        <v>195</v>
      </c>
      <c r="BB25" s="501">
        <f>IFERROR(INDEX($Q$8:$Y$55,$AC25,COLUMNS($AN$33:AS51)),"")</f>
        <v>355</v>
      </c>
      <c r="BC25" s="501">
        <f>IFERROR(INDEX($Q$8:$Y$55,$AC25,COLUMNS($AN$33:AT51)),"")</f>
        <v>0</v>
      </c>
      <c r="BD25" s="501">
        <f>IFERROR(INDEX($Q$8:$Y$55,$AC25,COLUMNS($AN$33:AU51)),"")</f>
        <v>860</v>
      </c>
      <c r="BE25" s="502">
        <f>IFERROR(INDEX($Q$8:$Y$55,$AC25,COLUMNS($AN$33:AV51)),"")</f>
        <v>860</v>
      </c>
    </row>
    <row r="26" spans="3:57">
      <c r="C26" s="153" t="s">
        <v>394</v>
      </c>
      <c r="D26" s="113">
        <f t="shared" si="0"/>
        <v>0.11176470588235295</v>
      </c>
      <c r="E26" s="113">
        <f t="shared" si="1"/>
        <v>0.11764705882352941</v>
      </c>
      <c r="F26" s="113">
        <f t="shared" si="2"/>
        <v>0.2</v>
      </c>
      <c r="G26" s="113">
        <f t="shared" si="3"/>
        <v>0.25294117647058822</v>
      </c>
      <c r="H26" s="113">
        <f t="shared" si="4"/>
        <v>0.31764705882352939</v>
      </c>
      <c r="I26" s="153" t="s">
        <v>222</v>
      </c>
      <c r="J26" s="153">
        <f>ROWS($I$8:I26)</f>
        <v>19</v>
      </c>
      <c r="K26" s="153">
        <f t="shared" si="15"/>
        <v>19</v>
      </c>
      <c r="L26" s="153">
        <f>IFERROR(SMALL($K$8:$K$55,ROWS($K$8:K26)),"")</f>
        <v>19</v>
      </c>
      <c r="Q26" s="153" t="s">
        <v>394</v>
      </c>
      <c r="R26" s="153">
        <v>95</v>
      </c>
      <c r="S26" s="153">
        <v>100</v>
      </c>
      <c r="T26" s="153">
        <v>170</v>
      </c>
      <c r="U26" s="153">
        <v>215</v>
      </c>
      <c r="V26" s="153">
        <v>270</v>
      </c>
      <c r="W26" s="153">
        <v>10</v>
      </c>
      <c r="X26" s="153">
        <v>860</v>
      </c>
      <c r="Y26" s="153">
        <v>850</v>
      </c>
      <c r="Z26" s="153" t="s">
        <v>222</v>
      </c>
      <c r="AA26" s="153">
        <f>ROWS($I$8:Z26)</f>
        <v>19</v>
      </c>
      <c r="AB26" s="153">
        <f t="shared" si="6"/>
        <v>19</v>
      </c>
      <c r="AC26" s="153">
        <f>IFERROR(SMALL($AB$8:$AB$55,ROWS($AB$8:AB26)),"")</f>
        <v>19</v>
      </c>
      <c r="AF26" s="153">
        <f t="shared" si="7"/>
        <v>95</v>
      </c>
      <c r="AG26" s="153">
        <f t="shared" si="8"/>
        <v>100</v>
      </c>
      <c r="AH26" s="153">
        <f t="shared" si="9"/>
        <v>170</v>
      </c>
      <c r="AI26" s="153">
        <f t="shared" si="10"/>
        <v>215</v>
      </c>
      <c r="AJ26" s="153">
        <f t="shared" si="11"/>
        <v>270</v>
      </c>
      <c r="AK26" s="153">
        <f t="shared" si="12"/>
        <v>10</v>
      </c>
      <c r="AL26" s="153">
        <f t="shared" si="13"/>
        <v>860</v>
      </c>
      <c r="AM26" s="153">
        <f t="shared" si="14"/>
        <v>850</v>
      </c>
      <c r="AN26" s="163"/>
      <c r="AO26" s="293" t="str">
        <f>IFERROR(INDEX($C$8:$H$55,$L26,COLUMNS($AN$8:AN26)),"")</f>
        <v xml:space="preserve">physical sciences                                                     </v>
      </c>
      <c r="AP26" s="293">
        <f>IFERROR(INDEX($C$8:$H$55,$L26,COLUMNS($AN$8:AO26)),"")</f>
        <v>0.11176470588235295</v>
      </c>
      <c r="AQ26" s="293">
        <f>IFERROR(INDEX($C$8:$H$55,$L26,COLUMNS($AN$8:AP26)),"")</f>
        <v>0.11764705882352941</v>
      </c>
      <c r="AR26" s="293">
        <f>IFERROR(INDEX($C$8:$H$55,$L26,COLUMNS($AN$8:AQ26)),"")</f>
        <v>0.2</v>
      </c>
      <c r="AS26" s="293">
        <f>IFERROR(INDEX($C$8:$H$55,$L26,COLUMNS($AN$8:AR26)),"")</f>
        <v>0.25294117647058822</v>
      </c>
      <c r="AT26" s="509">
        <f>IFERROR(INDEX($C$8:$H$55,$L26,COLUMNS($AN$8:AS26)),"")</f>
        <v>0.31764705882352939</v>
      </c>
      <c r="AU26" s="163"/>
      <c r="AW26" s="294" t="str">
        <f>IFERROR(INDEX($Q$8:$Y$55,$AC26,COLUMNS($AN$33:AN52)),"")</f>
        <v xml:space="preserve">physical sciences                                                     </v>
      </c>
      <c r="AX26" s="501">
        <f>IFERROR(INDEX($Q$8:$Y$55,$AC26,COLUMNS($AN$33:AO52)),"")</f>
        <v>95</v>
      </c>
      <c r="AY26" s="501">
        <f>IFERROR(INDEX($Q$8:$Y$55,$AC26,COLUMNS($AN$33:AP52)),"")</f>
        <v>100</v>
      </c>
      <c r="AZ26" s="501">
        <f>IFERROR(INDEX($Q$8:$Y$55,$AC26,COLUMNS($AN$33:AQ52)),"")</f>
        <v>170</v>
      </c>
      <c r="BA26" s="501">
        <f>IFERROR(INDEX($Q$8:$Y$55,$AC26,COLUMNS($AN$33:AR52)),"")</f>
        <v>215</v>
      </c>
      <c r="BB26" s="501">
        <f>IFERROR(INDEX($Q$8:$Y$55,$AC26,COLUMNS($AN$33:AS52)),"")</f>
        <v>270</v>
      </c>
      <c r="BC26" s="501">
        <f>IFERROR(INDEX($Q$8:$Y$55,$AC26,COLUMNS($AN$33:AT52)),"")</f>
        <v>10</v>
      </c>
      <c r="BD26" s="501">
        <f>IFERROR(INDEX($Q$8:$Y$55,$AC26,COLUMNS($AN$33:AU52)),"")</f>
        <v>860</v>
      </c>
      <c r="BE26" s="502">
        <f>IFERROR(INDEX($Q$8:$Y$55,$AC26,COLUMNS($AN$33:AV52)),"")</f>
        <v>850</v>
      </c>
    </row>
    <row r="27" spans="3:57">
      <c r="C27" s="153" t="s">
        <v>395</v>
      </c>
      <c r="D27" s="113">
        <f t="shared" si="0"/>
        <v>0.1875</v>
      </c>
      <c r="E27" s="113">
        <f t="shared" si="1"/>
        <v>0.16964285714285715</v>
      </c>
      <c r="F27" s="113">
        <f t="shared" si="2"/>
        <v>0.1875</v>
      </c>
      <c r="G27" s="113">
        <f t="shared" si="3"/>
        <v>0.21428571428571427</v>
      </c>
      <c r="H27" s="113">
        <f t="shared" si="4"/>
        <v>0.24107142857142858</v>
      </c>
      <c r="I27" s="153" t="s">
        <v>222</v>
      </c>
      <c r="J27" s="153">
        <f>ROWS($I$8:I27)</f>
        <v>20</v>
      </c>
      <c r="K27" s="153">
        <f t="shared" si="15"/>
        <v>20</v>
      </c>
      <c r="L27" s="153">
        <f>IFERROR(SMALL($K$8:$K$55,ROWS($K$8:K27)),"")</f>
        <v>20</v>
      </c>
      <c r="Q27" s="153" t="s">
        <v>395</v>
      </c>
      <c r="R27" s="153">
        <v>210</v>
      </c>
      <c r="S27" s="153">
        <v>190</v>
      </c>
      <c r="T27" s="153">
        <v>210</v>
      </c>
      <c r="U27" s="153">
        <v>240</v>
      </c>
      <c r="V27" s="153">
        <v>270</v>
      </c>
      <c r="W27" s="153">
        <v>0</v>
      </c>
      <c r="X27" s="153">
        <v>1120</v>
      </c>
      <c r="Y27" s="153">
        <v>1120</v>
      </c>
      <c r="Z27" s="153" t="s">
        <v>222</v>
      </c>
      <c r="AA27" s="153">
        <f>ROWS($I$8:Z27)</f>
        <v>20</v>
      </c>
      <c r="AB27" s="153">
        <f t="shared" si="6"/>
        <v>20</v>
      </c>
      <c r="AC27" s="153">
        <f>IFERROR(SMALL($AB$8:$AB$55,ROWS($AB$8:AB27)),"")</f>
        <v>20</v>
      </c>
      <c r="AF27" s="153">
        <f t="shared" si="7"/>
        <v>210</v>
      </c>
      <c r="AG27" s="153">
        <f t="shared" si="8"/>
        <v>190</v>
      </c>
      <c r="AH27" s="153">
        <f t="shared" si="9"/>
        <v>210</v>
      </c>
      <c r="AI27" s="153">
        <f t="shared" si="10"/>
        <v>240</v>
      </c>
      <c r="AJ27" s="153">
        <f t="shared" si="11"/>
        <v>270</v>
      </c>
      <c r="AK27" s="153">
        <f t="shared" si="12"/>
        <v>0</v>
      </c>
      <c r="AL27" s="153">
        <f t="shared" si="13"/>
        <v>1120</v>
      </c>
      <c r="AM27" s="153">
        <f t="shared" si="14"/>
        <v>1120</v>
      </c>
      <c r="AN27" s="163"/>
      <c r="AO27" s="293" t="str">
        <f>IFERROR(INDEX($C$8:$H$55,$L27,COLUMNS($AN$8:AN27)),"")</f>
        <v xml:space="preserve">psychology                                                            </v>
      </c>
      <c r="AP27" s="293">
        <f>IFERROR(INDEX($C$8:$H$55,$L27,COLUMNS($AN$8:AO27)),"")</f>
        <v>0.1875</v>
      </c>
      <c r="AQ27" s="293">
        <f>IFERROR(INDEX($C$8:$H$55,$L27,COLUMNS($AN$8:AP27)),"")</f>
        <v>0.16964285714285715</v>
      </c>
      <c r="AR27" s="293">
        <f>IFERROR(INDEX($C$8:$H$55,$L27,COLUMNS($AN$8:AQ27)),"")</f>
        <v>0.1875</v>
      </c>
      <c r="AS27" s="293">
        <f>IFERROR(INDEX($C$8:$H$55,$L27,COLUMNS($AN$8:AR27)),"")</f>
        <v>0.21428571428571427</v>
      </c>
      <c r="AT27" s="509">
        <f>IFERROR(INDEX($C$8:$H$55,$L27,COLUMNS($AN$8:AS27)),"")</f>
        <v>0.24107142857142858</v>
      </c>
      <c r="AU27" s="163"/>
      <c r="AW27" s="294" t="str">
        <f>IFERROR(INDEX($Q$8:$Y$55,$AC27,COLUMNS($AN$33:AN53)),"")</f>
        <v xml:space="preserve">psychology                                                            </v>
      </c>
      <c r="AX27" s="501">
        <f>IFERROR(INDEX($Q$8:$Y$55,$AC27,COLUMNS($AN$33:AO53)),"")</f>
        <v>210</v>
      </c>
      <c r="AY27" s="501">
        <f>IFERROR(INDEX($Q$8:$Y$55,$AC27,COLUMNS($AN$33:AP53)),"")</f>
        <v>190</v>
      </c>
      <c r="AZ27" s="501">
        <f>IFERROR(INDEX($Q$8:$Y$55,$AC27,COLUMNS($AN$33:AQ53)),"")</f>
        <v>210</v>
      </c>
      <c r="BA27" s="501">
        <f>IFERROR(INDEX($Q$8:$Y$55,$AC27,COLUMNS($AN$33:AR53)),"")</f>
        <v>240</v>
      </c>
      <c r="BB27" s="501">
        <f>IFERROR(INDEX($Q$8:$Y$55,$AC27,COLUMNS($AN$33:AS53)),"")</f>
        <v>270</v>
      </c>
      <c r="BC27" s="501">
        <f>IFERROR(INDEX($Q$8:$Y$55,$AC27,COLUMNS($AN$33:AT53)),"")</f>
        <v>0</v>
      </c>
      <c r="BD27" s="501">
        <f>IFERROR(INDEX($Q$8:$Y$55,$AC27,COLUMNS($AN$33:AU53)),"")</f>
        <v>1120</v>
      </c>
      <c r="BE27" s="502">
        <f>IFERROR(INDEX($Q$8:$Y$55,$AC27,COLUMNS($AN$33:AV53)),"")</f>
        <v>1120</v>
      </c>
    </row>
    <row r="28" spans="3:57">
      <c r="C28" s="153" t="s">
        <v>396</v>
      </c>
      <c r="D28" s="113">
        <f t="shared" si="0"/>
        <v>0.18281535648994515</v>
      </c>
      <c r="E28" s="113">
        <f t="shared" si="1"/>
        <v>0.15904936014625229</v>
      </c>
      <c r="F28" s="113">
        <f t="shared" si="2"/>
        <v>0.18647166361974407</v>
      </c>
      <c r="G28" s="113">
        <f t="shared" si="3"/>
        <v>0.20658135283363802</v>
      </c>
      <c r="H28" s="113">
        <f t="shared" si="4"/>
        <v>0.26691042047531993</v>
      </c>
      <c r="I28" s="153" t="s">
        <v>222</v>
      </c>
      <c r="J28" s="153">
        <f>ROWS($I$8:I28)</f>
        <v>21</v>
      </c>
      <c r="K28" s="153">
        <f t="shared" si="15"/>
        <v>21</v>
      </c>
      <c r="L28" s="153">
        <f>IFERROR(SMALL($K$8:$K$55,ROWS($K$8:K28)),"")</f>
        <v>21</v>
      </c>
      <c r="Q28" s="153" t="s">
        <v>396</v>
      </c>
      <c r="R28" s="153">
        <v>500</v>
      </c>
      <c r="S28" s="153">
        <v>435</v>
      </c>
      <c r="T28" s="153">
        <v>510</v>
      </c>
      <c r="U28" s="153">
        <v>565</v>
      </c>
      <c r="V28" s="153">
        <v>730</v>
      </c>
      <c r="W28" s="153">
        <v>5</v>
      </c>
      <c r="X28" s="153">
        <v>2740</v>
      </c>
      <c r="Y28" s="153">
        <v>2735</v>
      </c>
      <c r="Z28" s="153" t="s">
        <v>222</v>
      </c>
      <c r="AA28" s="153">
        <f>ROWS($I$8:Z28)</f>
        <v>21</v>
      </c>
      <c r="AB28" s="153">
        <f t="shared" si="6"/>
        <v>21</v>
      </c>
      <c r="AC28" s="153">
        <f>IFERROR(SMALL($AB$8:$AB$55,ROWS($AB$8:AB28)),"")</f>
        <v>21</v>
      </c>
      <c r="AF28" s="153">
        <f t="shared" si="7"/>
        <v>500</v>
      </c>
      <c r="AG28" s="153">
        <f t="shared" si="8"/>
        <v>435</v>
      </c>
      <c r="AH28" s="153">
        <f t="shared" si="9"/>
        <v>510</v>
      </c>
      <c r="AI28" s="153">
        <f t="shared" si="10"/>
        <v>565</v>
      </c>
      <c r="AJ28" s="153">
        <f t="shared" si="11"/>
        <v>730</v>
      </c>
      <c r="AK28" s="153">
        <f t="shared" si="12"/>
        <v>5</v>
      </c>
      <c r="AL28" s="153">
        <f t="shared" si="13"/>
        <v>2740</v>
      </c>
      <c r="AM28" s="153">
        <f t="shared" si="14"/>
        <v>2735</v>
      </c>
      <c r="AN28" s="163"/>
      <c r="AO28" s="293" t="str">
        <f>IFERROR(INDEX($C$8:$H$55,$L28,COLUMNS($AN$8:AN28)),"")</f>
        <v xml:space="preserve">social sciences                                                       </v>
      </c>
      <c r="AP28" s="293">
        <f>IFERROR(INDEX($C$8:$H$55,$L28,COLUMNS($AN$8:AO28)),"")</f>
        <v>0.18281535648994515</v>
      </c>
      <c r="AQ28" s="293">
        <f>IFERROR(INDEX($C$8:$H$55,$L28,COLUMNS($AN$8:AP28)),"")</f>
        <v>0.15904936014625229</v>
      </c>
      <c r="AR28" s="293">
        <f>IFERROR(INDEX($C$8:$H$55,$L28,COLUMNS($AN$8:AQ28)),"")</f>
        <v>0.18647166361974407</v>
      </c>
      <c r="AS28" s="293">
        <f>IFERROR(INDEX($C$8:$H$55,$L28,COLUMNS($AN$8:AR28)),"")</f>
        <v>0.20658135283363802</v>
      </c>
      <c r="AT28" s="509">
        <f>IFERROR(INDEX($C$8:$H$55,$L28,COLUMNS($AN$8:AS28)),"")</f>
        <v>0.26691042047531993</v>
      </c>
      <c r="AU28" s="163"/>
      <c r="AW28" s="294" t="str">
        <f>IFERROR(INDEX($Q$8:$Y$55,$AC28,COLUMNS($AN$33:AN54)),"")</f>
        <v xml:space="preserve">social sciences                                                       </v>
      </c>
      <c r="AX28" s="501">
        <f>IFERROR(INDEX($Q$8:$Y$55,$AC28,COLUMNS($AN$33:AO54)),"")</f>
        <v>500</v>
      </c>
      <c r="AY28" s="501">
        <f>IFERROR(INDEX($Q$8:$Y$55,$AC28,COLUMNS($AN$33:AP54)),"")</f>
        <v>435</v>
      </c>
      <c r="AZ28" s="501">
        <f>IFERROR(INDEX($Q$8:$Y$55,$AC28,COLUMNS($AN$33:AQ54)),"")</f>
        <v>510</v>
      </c>
      <c r="BA28" s="501">
        <f>IFERROR(INDEX($Q$8:$Y$55,$AC28,COLUMNS($AN$33:AR54)),"")</f>
        <v>565</v>
      </c>
      <c r="BB28" s="501">
        <f>IFERROR(INDEX($Q$8:$Y$55,$AC28,COLUMNS($AN$33:AS54)),"")</f>
        <v>730</v>
      </c>
      <c r="BC28" s="501">
        <f>IFERROR(INDEX($Q$8:$Y$55,$AC28,COLUMNS($AN$33:AT54)),"")</f>
        <v>5</v>
      </c>
      <c r="BD28" s="501">
        <f>IFERROR(INDEX($Q$8:$Y$55,$AC28,COLUMNS($AN$33:AU54)),"")</f>
        <v>2740</v>
      </c>
      <c r="BE28" s="502">
        <f>IFERROR(INDEX($Q$8:$Y$55,$AC28,COLUMNS($AN$33:AV54)),"")</f>
        <v>2735</v>
      </c>
    </row>
    <row r="29" spans="3:57">
      <c r="C29" s="153" t="s">
        <v>397</v>
      </c>
      <c r="D29" s="113">
        <f t="shared" si="0"/>
        <v>0.21783181357649442</v>
      </c>
      <c r="E29" s="113">
        <f t="shared" si="1"/>
        <v>0.1833839918946302</v>
      </c>
      <c r="F29" s="113">
        <f t="shared" si="2"/>
        <v>0.1894630192502533</v>
      </c>
      <c r="G29" s="113">
        <f t="shared" si="3"/>
        <v>0.20060790273556231</v>
      </c>
      <c r="H29" s="113">
        <f t="shared" si="4"/>
        <v>0.2077001013171226</v>
      </c>
      <c r="I29" s="153" t="s">
        <v>222</v>
      </c>
      <c r="J29" s="153">
        <f>ROWS($I$8:I29)</f>
        <v>22</v>
      </c>
      <c r="K29" s="153">
        <f t="shared" si="15"/>
        <v>22</v>
      </c>
      <c r="L29" s="153">
        <f>IFERROR(SMALL($K$8:$K$55,ROWS($K$8:K29)),"")</f>
        <v>22</v>
      </c>
      <c r="Q29" s="153" t="s">
        <v>397</v>
      </c>
      <c r="R29" s="153">
        <v>1075</v>
      </c>
      <c r="S29" s="153">
        <v>905</v>
      </c>
      <c r="T29" s="153">
        <v>935</v>
      </c>
      <c r="U29" s="153">
        <v>990</v>
      </c>
      <c r="V29" s="153">
        <v>1025</v>
      </c>
      <c r="W29" s="153">
        <v>10</v>
      </c>
      <c r="X29" s="153">
        <v>4945</v>
      </c>
      <c r="Y29" s="153">
        <v>4935</v>
      </c>
      <c r="Z29" s="153" t="s">
        <v>222</v>
      </c>
      <c r="AA29" s="153">
        <f>ROWS($I$8:Z29)</f>
        <v>22</v>
      </c>
      <c r="AB29" s="153">
        <f t="shared" si="6"/>
        <v>22</v>
      </c>
      <c r="AC29" s="153">
        <f>IFERROR(SMALL($AB$8:$AB$55,ROWS($AB$8:AB29)),"")</f>
        <v>22</v>
      </c>
      <c r="AF29" s="153">
        <f t="shared" si="7"/>
        <v>1075</v>
      </c>
      <c r="AG29" s="153">
        <f t="shared" si="8"/>
        <v>905</v>
      </c>
      <c r="AH29" s="153">
        <f t="shared" si="9"/>
        <v>935</v>
      </c>
      <c r="AI29" s="153">
        <f t="shared" si="10"/>
        <v>990</v>
      </c>
      <c r="AJ29" s="153">
        <f t="shared" si="11"/>
        <v>1025</v>
      </c>
      <c r="AK29" s="153">
        <f t="shared" si="12"/>
        <v>10</v>
      </c>
      <c r="AL29" s="153">
        <f t="shared" si="13"/>
        <v>4945</v>
      </c>
      <c r="AM29" s="153">
        <f t="shared" si="14"/>
        <v>4935</v>
      </c>
      <c r="AN29" s="163"/>
      <c r="AO29" s="293" t="str">
        <f>IFERROR(INDEX($C$8:$H$55,$L29,COLUMNS($AN$8:AN29)),"")</f>
        <v xml:space="preserve">subjects allied to medicine                                           </v>
      </c>
      <c r="AP29" s="293">
        <f>IFERROR(INDEX($C$8:$H$55,$L29,COLUMNS($AN$8:AO29)),"")</f>
        <v>0.21783181357649442</v>
      </c>
      <c r="AQ29" s="293">
        <f>IFERROR(INDEX($C$8:$H$55,$L29,COLUMNS($AN$8:AP29)),"")</f>
        <v>0.1833839918946302</v>
      </c>
      <c r="AR29" s="293">
        <f>IFERROR(INDEX($C$8:$H$55,$L29,COLUMNS($AN$8:AQ29)),"")</f>
        <v>0.1894630192502533</v>
      </c>
      <c r="AS29" s="293">
        <f>IFERROR(INDEX($C$8:$H$55,$L29,COLUMNS($AN$8:AR29)),"")</f>
        <v>0.20060790273556231</v>
      </c>
      <c r="AT29" s="509">
        <f>IFERROR(INDEX($C$8:$H$55,$L29,COLUMNS($AN$8:AS29)),"")</f>
        <v>0.2077001013171226</v>
      </c>
      <c r="AU29" s="163"/>
      <c r="AW29" s="294" t="str">
        <f>IFERROR(INDEX($Q$8:$Y$55,$AC29,COLUMNS($AN$33:AN55)),"")</f>
        <v xml:space="preserve">subjects allied to medicine                                           </v>
      </c>
      <c r="AX29" s="501">
        <f>IFERROR(INDEX($Q$8:$Y$55,$AC29,COLUMNS($AN$33:AO55)),"")</f>
        <v>1075</v>
      </c>
      <c r="AY29" s="501">
        <f>IFERROR(INDEX($Q$8:$Y$55,$AC29,COLUMNS($AN$33:AP55)),"")</f>
        <v>905</v>
      </c>
      <c r="AZ29" s="501">
        <f>IFERROR(INDEX($Q$8:$Y$55,$AC29,COLUMNS($AN$33:AQ55)),"")</f>
        <v>935</v>
      </c>
      <c r="BA29" s="501">
        <f>IFERROR(INDEX($Q$8:$Y$55,$AC29,COLUMNS($AN$33:AR55)),"")</f>
        <v>990</v>
      </c>
      <c r="BB29" s="501">
        <f>IFERROR(INDEX($Q$8:$Y$55,$AC29,COLUMNS($AN$33:AS55)),"")</f>
        <v>1025</v>
      </c>
      <c r="BC29" s="501">
        <f>IFERROR(INDEX($Q$8:$Y$55,$AC29,COLUMNS($AN$33:AT55)),"")</f>
        <v>10</v>
      </c>
      <c r="BD29" s="501">
        <f>IFERROR(INDEX($Q$8:$Y$55,$AC29,COLUMNS($AN$33:AU55)),"")</f>
        <v>4945</v>
      </c>
      <c r="BE29" s="502">
        <f>IFERROR(INDEX($Q$8:$Y$55,$AC29,COLUMNS($AN$33:AV55)),"")</f>
        <v>4935</v>
      </c>
    </row>
    <row r="30" spans="3:57">
      <c r="C30" s="153" t="s">
        <v>398</v>
      </c>
      <c r="D30" s="113">
        <f t="shared" si="0"/>
        <v>6.25E-2</v>
      </c>
      <c r="E30" s="113">
        <f t="shared" si="1"/>
        <v>0.125</v>
      </c>
      <c r="F30" s="113">
        <f t="shared" si="2"/>
        <v>0.25</v>
      </c>
      <c r="G30" s="113">
        <f t="shared" si="3"/>
        <v>0.25</v>
      </c>
      <c r="H30" s="113">
        <f t="shared" si="4"/>
        <v>0.3125</v>
      </c>
      <c r="I30" s="153" t="s">
        <v>222</v>
      </c>
      <c r="J30" s="153">
        <f>ROWS($I$8:I30)</f>
        <v>23</v>
      </c>
      <c r="K30" s="153">
        <f t="shared" si="15"/>
        <v>23</v>
      </c>
      <c r="L30" s="153">
        <f>IFERROR(SMALL($K$8:$K$55,ROWS($K$8:K30)),"")</f>
        <v>23</v>
      </c>
      <c r="Q30" s="153" t="s">
        <v>398</v>
      </c>
      <c r="R30" s="153">
        <v>10</v>
      </c>
      <c r="S30" s="153">
        <v>20</v>
      </c>
      <c r="T30" s="153">
        <v>40</v>
      </c>
      <c r="U30" s="153">
        <v>40</v>
      </c>
      <c r="V30" s="153">
        <v>50</v>
      </c>
      <c r="W30" s="153">
        <v>0</v>
      </c>
      <c r="X30" s="153">
        <v>160</v>
      </c>
      <c r="Y30" s="153">
        <v>160</v>
      </c>
      <c r="Z30" s="153" t="s">
        <v>222</v>
      </c>
      <c r="AA30" s="153">
        <f>ROWS($I$8:Z30)</f>
        <v>23</v>
      </c>
      <c r="AB30" s="153">
        <f t="shared" si="6"/>
        <v>23</v>
      </c>
      <c r="AC30" s="153">
        <f>IFERROR(SMALL($AB$8:$AB$55,ROWS($AB$8:AB30)),"")</f>
        <v>23</v>
      </c>
      <c r="AF30" s="153">
        <f t="shared" si="7"/>
        <v>10</v>
      </c>
      <c r="AG30" s="153">
        <f t="shared" si="8"/>
        <v>20</v>
      </c>
      <c r="AH30" s="153">
        <f t="shared" si="9"/>
        <v>40</v>
      </c>
      <c r="AI30" s="153">
        <f t="shared" si="10"/>
        <v>40</v>
      </c>
      <c r="AJ30" s="153">
        <f t="shared" si="11"/>
        <v>50</v>
      </c>
      <c r="AK30" s="153">
        <f t="shared" si="12"/>
        <v>0</v>
      </c>
      <c r="AL30" s="153">
        <f t="shared" si="13"/>
        <v>160</v>
      </c>
      <c r="AM30" s="153">
        <f t="shared" si="14"/>
        <v>160</v>
      </c>
      <c r="AN30" s="163"/>
      <c r="AO30" s="293" t="str">
        <f>IFERROR(INDEX($C$8:$H$55,$L30,COLUMNS($AN$8:AN30)),"")</f>
        <v xml:space="preserve">veterinary sciences                                                   </v>
      </c>
      <c r="AP30" s="293">
        <f>IFERROR(INDEX($C$8:$H$55,$L30,COLUMNS($AN$8:AO30)),"")</f>
        <v>6.25E-2</v>
      </c>
      <c r="AQ30" s="293">
        <f>IFERROR(INDEX($C$8:$H$55,$L30,COLUMNS($AN$8:AP30)),"")</f>
        <v>0.125</v>
      </c>
      <c r="AR30" s="293">
        <f>IFERROR(INDEX($C$8:$H$55,$L30,COLUMNS($AN$8:AQ30)),"")</f>
        <v>0.25</v>
      </c>
      <c r="AS30" s="293">
        <f>IFERROR(INDEX($C$8:$H$55,$L30,COLUMNS($AN$8:AR30)),"")</f>
        <v>0.25</v>
      </c>
      <c r="AT30" s="509">
        <f>IFERROR(INDEX($C$8:$H$55,$L30,COLUMNS($AN$8:AS30)),"")</f>
        <v>0.3125</v>
      </c>
      <c r="AU30" s="163"/>
      <c r="AW30" s="294" t="str">
        <f>IFERROR(INDEX($Q$8:$Y$55,$AC30,COLUMNS($AN$33:AN56)),"")</f>
        <v xml:space="preserve">veterinary sciences                                                   </v>
      </c>
      <c r="AX30" s="501">
        <f>IFERROR(INDEX($Q$8:$Y$55,$AC30,COLUMNS($AN$33:AO56)),"")</f>
        <v>10</v>
      </c>
      <c r="AY30" s="501">
        <f>IFERROR(INDEX($Q$8:$Y$55,$AC30,COLUMNS($AN$33:AP56)),"")</f>
        <v>20</v>
      </c>
      <c r="AZ30" s="501">
        <f>IFERROR(INDEX($Q$8:$Y$55,$AC30,COLUMNS($AN$33:AQ56)),"")</f>
        <v>40</v>
      </c>
      <c r="BA30" s="501">
        <f>IFERROR(INDEX($Q$8:$Y$55,$AC30,COLUMNS($AN$33:AR56)),"")</f>
        <v>40</v>
      </c>
      <c r="BB30" s="501">
        <f>IFERROR(INDEX($Q$8:$Y$55,$AC30,COLUMNS($AN$33:AS56)),"")</f>
        <v>50</v>
      </c>
      <c r="BC30" s="501">
        <f>IFERROR(INDEX($Q$8:$Y$55,$AC30,COLUMNS($AN$33:AT56)),"")</f>
        <v>0</v>
      </c>
      <c r="BD30" s="501">
        <f>IFERROR(INDEX($Q$8:$Y$55,$AC30,COLUMNS($AN$33:AU56)),"")</f>
        <v>160</v>
      </c>
      <c r="BE30" s="502">
        <f>IFERROR(INDEX($Q$8:$Y$55,$AC30,COLUMNS($AN$33:AV56)),"")</f>
        <v>160</v>
      </c>
    </row>
    <row r="31" spans="3:57" ht="15" thickBot="1">
      <c r="C31" s="153" t="s">
        <v>374</v>
      </c>
      <c r="D31" s="113">
        <f t="shared" si="0"/>
        <v>0.1643246817655811</v>
      </c>
      <c r="E31" s="113">
        <f t="shared" si="1"/>
        <v>0.15324847082162341</v>
      </c>
      <c r="F31" s="113">
        <f t="shared" si="2"/>
        <v>0.18201355595966276</v>
      </c>
      <c r="G31" s="113">
        <f t="shared" si="3"/>
        <v>0.22119358571664738</v>
      </c>
      <c r="H31" s="113">
        <f t="shared" si="4"/>
        <v>0.27888907257397916</v>
      </c>
      <c r="I31" s="153" t="s">
        <v>222</v>
      </c>
      <c r="J31" s="153">
        <f>ROWS($I$8:I31)</f>
        <v>24</v>
      </c>
      <c r="K31" s="153">
        <f t="shared" si="15"/>
        <v>24</v>
      </c>
      <c r="L31" s="153">
        <f>IFERROR(SMALL($K$8:$K$55,ROWS($K$8:K31)),"")</f>
        <v>24</v>
      </c>
      <c r="Q31" s="153" t="s">
        <v>374</v>
      </c>
      <c r="R31" s="153">
        <v>4970</v>
      </c>
      <c r="S31" s="153">
        <v>4635</v>
      </c>
      <c r="T31" s="153">
        <v>5505</v>
      </c>
      <c r="U31" s="153">
        <v>6690</v>
      </c>
      <c r="V31" s="153">
        <v>8435</v>
      </c>
      <c r="W31" s="153">
        <v>375</v>
      </c>
      <c r="X31" s="153">
        <v>30620</v>
      </c>
      <c r="Y31" s="153">
        <v>30245</v>
      </c>
      <c r="Z31" s="153" t="s">
        <v>222</v>
      </c>
      <c r="AA31" s="153">
        <f>ROWS($I$8:Z31)</f>
        <v>24</v>
      </c>
      <c r="AB31" s="153">
        <f t="shared" si="6"/>
        <v>24</v>
      </c>
      <c r="AC31" s="153">
        <f>IFERROR(SMALL($AB$8:$AB$55,ROWS($AB$8:AB31)),"")</f>
        <v>24</v>
      </c>
      <c r="AF31" s="153">
        <f t="shared" si="7"/>
        <v>4970</v>
      </c>
      <c r="AG31" s="153">
        <f t="shared" si="8"/>
        <v>4635</v>
      </c>
      <c r="AH31" s="153">
        <f t="shared" si="9"/>
        <v>5505</v>
      </c>
      <c r="AI31" s="153">
        <f t="shared" si="10"/>
        <v>6690</v>
      </c>
      <c r="AJ31" s="153">
        <f t="shared" si="11"/>
        <v>8435</v>
      </c>
      <c r="AK31" s="153">
        <f t="shared" si="12"/>
        <v>375</v>
      </c>
      <c r="AL31" s="153">
        <f t="shared" si="13"/>
        <v>30620</v>
      </c>
      <c r="AM31" s="153">
        <f t="shared" si="14"/>
        <v>30245</v>
      </c>
      <c r="AN31" s="163"/>
      <c r="AO31" s="296" t="str">
        <f>IFERROR(INDEX($C$8:$H$55,$L31,COLUMNS($AN$8:AN31)),"")</f>
        <v>Grand Total</v>
      </c>
      <c r="AP31" s="296">
        <f>IFERROR(INDEX($C$8:$H$55,$L31,COLUMNS($AN$8:AO31)),"")</f>
        <v>0.1643246817655811</v>
      </c>
      <c r="AQ31" s="296">
        <f>IFERROR(INDEX($C$8:$H$55,$L31,COLUMNS($AN$8:AP31)),"")</f>
        <v>0.15324847082162341</v>
      </c>
      <c r="AR31" s="296">
        <f>IFERROR(INDEX($C$8:$H$55,$L31,COLUMNS($AN$8:AQ31)),"")</f>
        <v>0.18201355595966276</v>
      </c>
      <c r="AS31" s="296">
        <f>IFERROR(INDEX($C$8:$H$55,$L31,COLUMNS($AN$8:AR31)),"")</f>
        <v>0.22119358571664738</v>
      </c>
      <c r="AT31" s="510">
        <f>IFERROR(INDEX($C$8:$H$55,$L31,COLUMNS($AN$8:AS31)),"")</f>
        <v>0.27888907257397916</v>
      </c>
      <c r="AW31" s="297" t="str">
        <f>IFERROR(INDEX($Q$8:$Y$55,$AC31,COLUMNS($AN$33:AN57)),"")</f>
        <v>Grand Total</v>
      </c>
      <c r="AX31" s="503">
        <f>IFERROR(INDEX($Q$8:$Y$55,$AC31,COLUMNS($AN$33:AO57)),"")</f>
        <v>4970</v>
      </c>
      <c r="AY31" s="503">
        <f>IFERROR(INDEX($Q$8:$Y$55,$AC31,COLUMNS($AN$33:AP57)),"")</f>
        <v>4635</v>
      </c>
      <c r="AZ31" s="503">
        <f>IFERROR(INDEX($Q$8:$Y$55,$AC31,COLUMNS($AN$33:AQ57)),"")</f>
        <v>5505</v>
      </c>
      <c r="BA31" s="503">
        <f>IFERROR(INDEX($Q$8:$Y$55,$AC31,COLUMNS($AN$33:AR57)),"")</f>
        <v>6690</v>
      </c>
      <c r="BB31" s="503">
        <f>IFERROR(INDEX($Q$8:$Y$55,$AC31,COLUMNS($AN$33:AS57)),"")</f>
        <v>8435</v>
      </c>
      <c r="BC31" s="503">
        <f>IFERROR(INDEX($Q$8:$Y$55,$AC31,COLUMNS($AN$33:AT57)),"")</f>
        <v>375</v>
      </c>
      <c r="BD31" s="503">
        <f>IFERROR(INDEX($Q$8:$Y$55,$AC31,COLUMNS($AN$33:AU57)),"")</f>
        <v>30620</v>
      </c>
      <c r="BE31" s="504">
        <f>IFERROR(INDEX($Q$8:$Y$55,$AC31,COLUMNS($AN$33:AV57)),"")</f>
        <v>30245</v>
      </c>
    </row>
    <row r="32" spans="3:57">
      <c r="C32" s="153" t="s">
        <v>376</v>
      </c>
      <c r="D32" s="113">
        <f t="shared" si="0"/>
        <v>0.12738853503184713</v>
      </c>
      <c r="E32" s="113">
        <f t="shared" si="1"/>
        <v>0.1464968152866242</v>
      </c>
      <c r="F32" s="113">
        <f t="shared" si="2"/>
        <v>0.28662420382165604</v>
      </c>
      <c r="G32" s="113">
        <f t="shared" si="3"/>
        <v>0.2929936305732484</v>
      </c>
      <c r="H32" s="113">
        <f t="shared" si="4"/>
        <v>0.1464968152866242</v>
      </c>
      <c r="I32" s="153" t="s">
        <v>228</v>
      </c>
      <c r="J32" s="153">
        <f>ROWS($I$8:I32)</f>
        <v>25</v>
      </c>
      <c r="K32" s="153" t="str">
        <f t="shared" si="15"/>
        <v/>
      </c>
      <c r="L32" s="153" t="str">
        <f>IFERROR(SMALL($K$8:$K$55,ROWS($K$8:K32)),"")</f>
        <v/>
      </c>
      <c r="Q32" s="153" t="s">
        <v>376</v>
      </c>
      <c r="R32" s="153">
        <v>100</v>
      </c>
      <c r="S32" s="153">
        <v>115</v>
      </c>
      <c r="T32" s="153">
        <v>225</v>
      </c>
      <c r="U32" s="153">
        <v>230</v>
      </c>
      <c r="V32" s="153">
        <v>115</v>
      </c>
      <c r="W32" s="153">
        <v>0</v>
      </c>
      <c r="X32" s="153">
        <v>785</v>
      </c>
      <c r="Y32" s="153">
        <v>785</v>
      </c>
      <c r="Z32" s="153" t="s">
        <v>228</v>
      </c>
      <c r="AA32" s="153">
        <f>ROWS($I$8:Z32)</f>
        <v>25</v>
      </c>
      <c r="AB32" s="153" t="str">
        <f t="shared" si="6"/>
        <v/>
      </c>
      <c r="AC32" s="153" t="str">
        <f>IFERROR(SMALL($AB$8:$AB$55,ROWS($AB$8:AB32)),"")</f>
        <v/>
      </c>
      <c r="AF32" s="153">
        <f t="shared" si="7"/>
        <v>100</v>
      </c>
      <c r="AG32" s="153">
        <f t="shared" si="8"/>
        <v>115</v>
      </c>
      <c r="AH32" s="153">
        <f t="shared" si="9"/>
        <v>225</v>
      </c>
      <c r="AI32" s="153">
        <f t="shared" si="10"/>
        <v>230</v>
      </c>
      <c r="AJ32" s="153">
        <f t="shared" si="11"/>
        <v>115</v>
      </c>
      <c r="AK32" s="153">
        <f t="shared" si="12"/>
        <v>0</v>
      </c>
      <c r="AL32" s="153">
        <f t="shared" si="13"/>
        <v>785</v>
      </c>
      <c r="AM32" s="153">
        <f t="shared" si="14"/>
        <v>785</v>
      </c>
      <c r="AN32" s="163"/>
      <c r="AW32" s="497"/>
      <c r="AX32" s="497"/>
      <c r="AY32" s="497"/>
      <c r="AZ32" s="497"/>
      <c r="BA32" s="497"/>
      <c r="BB32" s="497"/>
      <c r="BC32" s="497"/>
      <c r="BD32" s="497"/>
      <c r="BE32" s="497"/>
    </row>
    <row r="33" spans="1:57">
      <c r="C33" s="153" t="s">
        <v>377</v>
      </c>
      <c r="D33" s="113">
        <f t="shared" si="0"/>
        <v>0.14141414141414141</v>
      </c>
      <c r="E33" s="113">
        <f t="shared" si="1"/>
        <v>0.14646464646464646</v>
      </c>
      <c r="F33" s="113">
        <f t="shared" si="2"/>
        <v>0.17676767676767677</v>
      </c>
      <c r="G33" s="113">
        <f t="shared" si="3"/>
        <v>0.24747474747474749</v>
      </c>
      <c r="H33" s="113">
        <f t="shared" si="4"/>
        <v>0.29292929292929293</v>
      </c>
      <c r="I33" s="153" t="s">
        <v>228</v>
      </c>
      <c r="J33" s="153">
        <f>ROWS($I$8:I33)</f>
        <v>26</v>
      </c>
      <c r="K33" s="153" t="str">
        <f t="shared" si="15"/>
        <v/>
      </c>
      <c r="L33" s="153" t="str">
        <f>IFERROR(SMALL($K$8:$K$55,ROWS($K$8:K33)),"")</f>
        <v/>
      </c>
      <c r="Q33" s="153" t="s">
        <v>377</v>
      </c>
      <c r="R33" s="153">
        <v>140</v>
      </c>
      <c r="S33" s="153">
        <v>145</v>
      </c>
      <c r="T33" s="153">
        <v>175</v>
      </c>
      <c r="U33" s="153">
        <v>245</v>
      </c>
      <c r="V33" s="153">
        <v>290</v>
      </c>
      <c r="W33" s="153">
        <v>35</v>
      </c>
      <c r="X33" s="153">
        <v>1025</v>
      </c>
      <c r="Y33" s="153">
        <v>990</v>
      </c>
      <c r="Z33" s="153" t="s">
        <v>228</v>
      </c>
      <c r="AA33" s="153">
        <f>ROWS($I$8:Z33)</f>
        <v>26</v>
      </c>
      <c r="AB33" s="153" t="str">
        <f t="shared" si="6"/>
        <v/>
      </c>
      <c r="AC33" s="153" t="str">
        <f>IFERROR(SMALL($AB$8:$AB$55,ROWS($AB$8:AB33)),"")</f>
        <v/>
      </c>
      <c r="AF33" s="153">
        <f t="shared" si="7"/>
        <v>140</v>
      </c>
      <c r="AG33" s="153">
        <f t="shared" si="8"/>
        <v>145</v>
      </c>
      <c r="AH33" s="153">
        <f t="shared" si="9"/>
        <v>175</v>
      </c>
      <c r="AI33" s="153">
        <f t="shared" si="10"/>
        <v>245</v>
      </c>
      <c r="AJ33" s="153">
        <f t="shared" si="11"/>
        <v>290</v>
      </c>
      <c r="AK33" s="153">
        <f t="shared" si="12"/>
        <v>35</v>
      </c>
      <c r="AL33" s="153">
        <f t="shared" si="13"/>
        <v>1025</v>
      </c>
      <c r="AM33" s="153">
        <f t="shared" si="14"/>
        <v>990</v>
      </c>
      <c r="AN33" s="163"/>
      <c r="AW33" s="670"/>
      <c r="AX33" s="498"/>
      <c r="AY33" s="498"/>
      <c r="AZ33" s="498"/>
      <c r="BA33" s="498"/>
      <c r="BB33" s="498"/>
      <c r="BC33" s="498"/>
      <c r="BD33" s="498"/>
      <c r="BE33" s="498"/>
    </row>
    <row r="34" spans="1:57">
      <c r="C34" s="153" t="s">
        <v>378</v>
      </c>
      <c r="D34" s="113">
        <f t="shared" si="0"/>
        <v>0.14939759036144579</v>
      </c>
      <c r="E34" s="113">
        <f t="shared" si="1"/>
        <v>0.16867469879518071</v>
      </c>
      <c r="F34" s="113">
        <f t="shared" si="2"/>
        <v>0.18313253012048192</v>
      </c>
      <c r="G34" s="113">
        <f t="shared" si="3"/>
        <v>0.22650602409638554</v>
      </c>
      <c r="H34" s="113">
        <f t="shared" si="4"/>
        <v>0.27228915662650605</v>
      </c>
      <c r="I34" s="153" t="s">
        <v>228</v>
      </c>
      <c r="J34" s="153">
        <f>ROWS($I$8:I34)</f>
        <v>27</v>
      </c>
      <c r="K34" s="153" t="str">
        <f t="shared" si="15"/>
        <v/>
      </c>
      <c r="L34" s="153" t="str">
        <f>IFERROR(SMALL($K$8:$K$55,ROWS($K$8:K34)),"")</f>
        <v/>
      </c>
      <c r="Q34" s="153" t="s">
        <v>378</v>
      </c>
      <c r="R34" s="153">
        <v>310</v>
      </c>
      <c r="S34" s="153">
        <v>350</v>
      </c>
      <c r="T34" s="153">
        <v>380</v>
      </c>
      <c r="U34" s="153">
        <v>470</v>
      </c>
      <c r="V34" s="153">
        <v>565</v>
      </c>
      <c r="W34" s="153">
        <v>20</v>
      </c>
      <c r="X34" s="153">
        <v>2095</v>
      </c>
      <c r="Y34" s="153">
        <v>2075</v>
      </c>
      <c r="Z34" s="153" t="s">
        <v>228</v>
      </c>
      <c r="AA34" s="153">
        <f>ROWS($I$8:Z34)</f>
        <v>27</v>
      </c>
      <c r="AB34" s="153" t="str">
        <f t="shared" si="6"/>
        <v/>
      </c>
      <c r="AC34" s="153" t="str">
        <f>IFERROR(SMALL($AB$8:$AB$55,ROWS($AB$8:AB34)),"")</f>
        <v/>
      </c>
      <c r="AF34" s="153">
        <f t="shared" si="7"/>
        <v>310</v>
      </c>
      <c r="AG34" s="153">
        <f t="shared" si="8"/>
        <v>350</v>
      </c>
      <c r="AH34" s="153">
        <f t="shared" si="9"/>
        <v>380</v>
      </c>
      <c r="AI34" s="153">
        <f t="shared" si="10"/>
        <v>470</v>
      </c>
      <c r="AJ34" s="153">
        <f t="shared" si="11"/>
        <v>565</v>
      </c>
      <c r="AK34" s="153">
        <f t="shared" si="12"/>
        <v>20</v>
      </c>
      <c r="AL34" s="153">
        <f t="shared" si="13"/>
        <v>2095</v>
      </c>
      <c r="AM34" s="153">
        <f t="shared" si="14"/>
        <v>2075</v>
      </c>
      <c r="AN34" s="163"/>
    </row>
    <row r="35" spans="1:57" ht="15" hidden="1" customHeight="1">
      <c r="C35" s="153" t="s">
        <v>379</v>
      </c>
      <c r="D35" s="113">
        <f t="shared" si="0"/>
        <v>0.15803571428571428</v>
      </c>
      <c r="E35" s="113">
        <f t="shared" si="1"/>
        <v>0.15267857142857144</v>
      </c>
      <c r="F35" s="113">
        <f t="shared" si="2"/>
        <v>0.19375000000000001</v>
      </c>
      <c r="G35" s="113">
        <f t="shared" si="3"/>
        <v>0.22142857142857142</v>
      </c>
      <c r="H35" s="113">
        <f t="shared" si="4"/>
        <v>0.27410714285714288</v>
      </c>
      <c r="I35" s="153" t="s">
        <v>228</v>
      </c>
      <c r="J35" s="153">
        <f>ROWS($I$8:I35)</f>
        <v>28</v>
      </c>
      <c r="K35" s="153" t="str">
        <f t="shared" si="15"/>
        <v/>
      </c>
      <c r="L35" s="153" t="str">
        <f>IFERROR(SMALL($K$8:$K$55,ROWS($K$8:K35)),"")</f>
        <v/>
      </c>
      <c r="Q35" s="153" t="s">
        <v>379</v>
      </c>
      <c r="R35" s="153">
        <v>885</v>
      </c>
      <c r="S35" s="153">
        <v>855</v>
      </c>
      <c r="T35" s="153">
        <v>1085</v>
      </c>
      <c r="U35" s="153">
        <v>1240</v>
      </c>
      <c r="V35" s="153">
        <v>1535</v>
      </c>
      <c r="W35" s="153">
        <v>85</v>
      </c>
      <c r="X35" s="153">
        <v>5685</v>
      </c>
      <c r="Y35" s="153">
        <v>5600</v>
      </c>
      <c r="Z35" s="153" t="s">
        <v>228</v>
      </c>
      <c r="AA35" s="153">
        <f>ROWS($I$8:Z35)</f>
        <v>28</v>
      </c>
      <c r="AB35" s="153" t="str">
        <f t="shared" si="6"/>
        <v/>
      </c>
      <c r="AC35" s="153" t="str">
        <f>IFERROR(SMALL($AB$8:$AB$55,ROWS($AB$8:AB35)),"")</f>
        <v/>
      </c>
      <c r="AF35" s="153">
        <f t="shared" si="7"/>
        <v>885</v>
      </c>
      <c r="AG35" s="153">
        <f t="shared" si="8"/>
        <v>855</v>
      </c>
      <c r="AH35" s="153">
        <f t="shared" si="9"/>
        <v>1085</v>
      </c>
      <c r="AI35" s="153">
        <f t="shared" si="10"/>
        <v>1240</v>
      </c>
      <c r="AJ35" s="153">
        <f t="shared" si="11"/>
        <v>1535</v>
      </c>
      <c r="AK35" s="153">
        <f t="shared" si="12"/>
        <v>85</v>
      </c>
      <c r="AL35" s="153">
        <f t="shared" si="13"/>
        <v>5685</v>
      </c>
      <c r="AM35" s="153">
        <f t="shared" si="14"/>
        <v>5600</v>
      </c>
      <c r="AN35" s="163"/>
    </row>
    <row r="36" spans="1:57" ht="15" hidden="1" customHeight="1">
      <c r="C36" s="153" t="s">
        <v>380</v>
      </c>
      <c r="D36" s="113">
        <f t="shared" si="0"/>
        <v>0.1984126984126984</v>
      </c>
      <c r="E36" s="113">
        <f t="shared" si="1"/>
        <v>0.19047619047619047</v>
      </c>
      <c r="F36" s="113">
        <f t="shared" si="2"/>
        <v>0.19047619047619047</v>
      </c>
      <c r="G36" s="113">
        <f t="shared" si="3"/>
        <v>0.22222222222222221</v>
      </c>
      <c r="H36" s="113">
        <f t="shared" si="4"/>
        <v>0.19047619047619047</v>
      </c>
      <c r="I36" s="153" t="s">
        <v>228</v>
      </c>
      <c r="J36" s="153">
        <f>ROWS($I$8:I36)</f>
        <v>29</v>
      </c>
      <c r="K36" s="153" t="str">
        <f t="shared" si="15"/>
        <v/>
      </c>
      <c r="L36" s="153" t="str">
        <f>IFERROR(SMALL($K$8:$K$55,ROWS($K$8:K36)),"")</f>
        <v/>
      </c>
      <c r="Q36" s="153" t="s">
        <v>380</v>
      </c>
      <c r="R36" s="153">
        <v>125</v>
      </c>
      <c r="S36" s="153">
        <v>120</v>
      </c>
      <c r="T36" s="153">
        <v>120</v>
      </c>
      <c r="U36" s="153">
        <v>140</v>
      </c>
      <c r="V36" s="153">
        <v>120</v>
      </c>
      <c r="W36" s="153">
        <v>0</v>
      </c>
      <c r="X36" s="153">
        <v>630</v>
      </c>
      <c r="Y36" s="153">
        <v>630</v>
      </c>
      <c r="Z36" s="153" t="s">
        <v>228</v>
      </c>
      <c r="AA36" s="153">
        <f>ROWS($I$8:Z36)</f>
        <v>29</v>
      </c>
      <c r="AB36" s="153" t="str">
        <f t="shared" si="6"/>
        <v/>
      </c>
      <c r="AC36" s="153" t="str">
        <f>IFERROR(SMALL($AB$8:$AB$55,ROWS($AB$8:AB36)),"")</f>
        <v/>
      </c>
      <c r="AF36" s="153">
        <f t="shared" si="7"/>
        <v>125</v>
      </c>
      <c r="AG36" s="153">
        <f t="shared" si="8"/>
        <v>120</v>
      </c>
      <c r="AH36" s="153">
        <f t="shared" si="9"/>
        <v>120</v>
      </c>
      <c r="AI36" s="153">
        <f t="shared" si="10"/>
        <v>140</v>
      </c>
      <c r="AJ36" s="153">
        <f t="shared" si="11"/>
        <v>120</v>
      </c>
      <c r="AK36" s="153">
        <f t="shared" si="12"/>
        <v>0</v>
      </c>
      <c r="AL36" s="153">
        <f t="shared" si="13"/>
        <v>630</v>
      </c>
      <c r="AM36" s="153">
        <f t="shared" si="14"/>
        <v>630</v>
      </c>
      <c r="AN36" s="163"/>
    </row>
    <row r="37" spans="1:57" hidden="1">
      <c r="A37" s="153" t="s">
        <v>399</v>
      </c>
      <c r="C37" s="153" t="s">
        <v>381</v>
      </c>
      <c r="D37" s="113">
        <f t="shared" si="0"/>
        <v>0.15151515151515152</v>
      </c>
      <c r="E37" s="113">
        <f t="shared" si="1"/>
        <v>0.15909090909090909</v>
      </c>
      <c r="F37" s="113">
        <f t="shared" si="2"/>
        <v>0.2196969696969697</v>
      </c>
      <c r="G37" s="113">
        <f t="shared" si="3"/>
        <v>0.2196969696969697</v>
      </c>
      <c r="H37" s="113">
        <f t="shared" si="4"/>
        <v>0.26515151515151514</v>
      </c>
      <c r="I37" s="153" t="s">
        <v>228</v>
      </c>
      <c r="J37" s="153">
        <f>ROWS($I$8:I37)</f>
        <v>30</v>
      </c>
      <c r="K37" s="153" t="str">
        <f t="shared" si="15"/>
        <v/>
      </c>
      <c r="L37" s="153" t="str">
        <f>IFERROR(SMALL($K$8:$K$55,ROWS($K$8:K37)),"")</f>
        <v/>
      </c>
      <c r="Q37" s="153" t="s">
        <v>381</v>
      </c>
      <c r="R37" s="153">
        <v>100</v>
      </c>
      <c r="S37" s="153">
        <v>105</v>
      </c>
      <c r="T37" s="153">
        <v>145</v>
      </c>
      <c r="U37" s="153">
        <v>145</v>
      </c>
      <c r="V37" s="153">
        <v>175</v>
      </c>
      <c r="W37" s="153">
        <v>0</v>
      </c>
      <c r="X37" s="153">
        <v>660</v>
      </c>
      <c r="Y37" s="153">
        <v>660</v>
      </c>
      <c r="Z37" s="153" t="s">
        <v>228</v>
      </c>
      <c r="AA37" s="153">
        <f>ROWS($I$8:Z37)</f>
        <v>30</v>
      </c>
      <c r="AB37" s="153" t="str">
        <f t="shared" si="6"/>
        <v/>
      </c>
      <c r="AC37" s="153" t="str">
        <f>IFERROR(SMALL($AB$8:$AB$55,ROWS($AB$8:AB37)),"")</f>
        <v/>
      </c>
      <c r="AF37" s="153">
        <f t="shared" si="7"/>
        <v>100</v>
      </c>
      <c r="AG37" s="153">
        <f t="shared" si="8"/>
        <v>105</v>
      </c>
      <c r="AH37" s="153">
        <f t="shared" si="9"/>
        <v>145</v>
      </c>
      <c r="AI37" s="153">
        <f t="shared" si="10"/>
        <v>145</v>
      </c>
      <c r="AJ37" s="153">
        <f t="shared" si="11"/>
        <v>175</v>
      </c>
      <c r="AK37" s="153">
        <f t="shared" si="12"/>
        <v>0</v>
      </c>
      <c r="AL37" s="153">
        <f t="shared" si="13"/>
        <v>660</v>
      </c>
      <c r="AM37" s="153">
        <f t="shared" si="14"/>
        <v>660</v>
      </c>
      <c r="AN37" s="163"/>
    </row>
    <row r="38" spans="1:57" hidden="1">
      <c r="C38" s="153" t="s">
        <v>382</v>
      </c>
      <c r="D38" s="113">
        <f t="shared" si="0"/>
        <v>0.18632478632478633</v>
      </c>
      <c r="E38" s="113">
        <f t="shared" si="1"/>
        <v>0.19145299145299147</v>
      </c>
      <c r="F38" s="113">
        <f t="shared" si="2"/>
        <v>0.19145299145299147</v>
      </c>
      <c r="G38" s="113">
        <f t="shared" si="3"/>
        <v>0.20683760683760682</v>
      </c>
      <c r="H38" s="113">
        <f t="shared" si="4"/>
        <v>0.22393162393162394</v>
      </c>
      <c r="I38" s="153" t="s">
        <v>228</v>
      </c>
      <c r="J38" s="153">
        <f>ROWS($I$8:I38)</f>
        <v>31</v>
      </c>
      <c r="K38" s="153" t="str">
        <f t="shared" si="15"/>
        <v/>
      </c>
      <c r="L38" s="153" t="str">
        <f>IFERROR(SMALL($K$8:$K$55,ROWS($K$8:K38)),"")</f>
        <v/>
      </c>
      <c r="Q38" s="153" t="s">
        <v>382</v>
      </c>
      <c r="R38" s="153">
        <v>545</v>
      </c>
      <c r="S38" s="153">
        <v>560</v>
      </c>
      <c r="T38" s="153">
        <v>560</v>
      </c>
      <c r="U38" s="153">
        <v>605</v>
      </c>
      <c r="V38" s="153">
        <v>655</v>
      </c>
      <c r="W38" s="153">
        <v>150</v>
      </c>
      <c r="X38" s="153">
        <v>3070</v>
      </c>
      <c r="Y38" s="153">
        <v>2925</v>
      </c>
      <c r="Z38" s="153" t="s">
        <v>228</v>
      </c>
      <c r="AA38" s="153">
        <f>ROWS($I$8:Z38)</f>
        <v>31</v>
      </c>
      <c r="AB38" s="153" t="str">
        <f t="shared" si="6"/>
        <v/>
      </c>
      <c r="AC38" s="153" t="str">
        <f>IFERROR(SMALL($AB$8:$AB$55,ROWS($AB$8:AB38)),"")</f>
        <v/>
      </c>
      <c r="AF38" s="153">
        <f t="shared" si="7"/>
        <v>545</v>
      </c>
      <c r="AG38" s="153">
        <f t="shared" si="8"/>
        <v>560</v>
      </c>
      <c r="AH38" s="153">
        <f t="shared" si="9"/>
        <v>560</v>
      </c>
      <c r="AI38" s="153">
        <f t="shared" si="10"/>
        <v>605</v>
      </c>
      <c r="AJ38" s="153">
        <f t="shared" si="11"/>
        <v>655</v>
      </c>
      <c r="AK38" s="153">
        <f t="shared" si="12"/>
        <v>150</v>
      </c>
      <c r="AL38" s="153">
        <f t="shared" si="13"/>
        <v>3070</v>
      </c>
      <c r="AM38" s="153">
        <f t="shared" si="14"/>
        <v>2925</v>
      </c>
      <c r="AN38" s="163"/>
    </row>
    <row r="39" spans="1:57" hidden="1">
      <c r="C39" s="153" t="s">
        <v>383</v>
      </c>
      <c r="D39" s="113">
        <f t="shared" si="0"/>
        <v>0.15789473684210525</v>
      </c>
      <c r="E39" s="113">
        <f t="shared" si="1"/>
        <v>0.14645308924485126</v>
      </c>
      <c r="F39" s="113">
        <f t="shared" si="2"/>
        <v>0.20137299771167047</v>
      </c>
      <c r="G39" s="113">
        <f t="shared" si="3"/>
        <v>0.24485125858123569</v>
      </c>
      <c r="H39" s="113">
        <f t="shared" si="4"/>
        <v>0.25171624713958812</v>
      </c>
      <c r="I39" s="153" t="s">
        <v>228</v>
      </c>
      <c r="J39" s="153">
        <f>ROWS($I$8:I39)</f>
        <v>32</v>
      </c>
      <c r="K39" s="153" t="str">
        <f t="shared" si="15"/>
        <v/>
      </c>
      <c r="L39" s="153" t="str">
        <f>IFERROR(SMALL($K$8:$K$55,ROWS($K$8:K39)),"")</f>
        <v/>
      </c>
      <c r="Q39" s="153" t="s">
        <v>383</v>
      </c>
      <c r="R39" s="153">
        <v>345</v>
      </c>
      <c r="S39" s="153">
        <v>320</v>
      </c>
      <c r="T39" s="153">
        <v>440</v>
      </c>
      <c r="U39" s="153">
        <v>535</v>
      </c>
      <c r="V39" s="153">
        <v>550</v>
      </c>
      <c r="W39" s="153">
        <v>5</v>
      </c>
      <c r="X39" s="153">
        <v>2190</v>
      </c>
      <c r="Y39" s="153">
        <v>2185</v>
      </c>
      <c r="Z39" s="153" t="s">
        <v>228</v>
      </c>
      <c r="AA39" s="153">
        <f>ROWS($I$8:Z39)</f>
        <v>32</v>
      </c>
      <c r="AB39" s="153" t="str">
        <f t="shared" si="6"/>
        <v/>
      </c>
      <c r="AC39" s="153" t="str">
        <f>IFERROR(SMALL($AB$8:$AB$55,ROWS($AB$8:AB39)),"")</f>
        <v/>
      </c>
      <c r="AF39" s="153">
        <f t="shared" si="7"/>
        <v>345</v>
      </c>
      <c r="AG39" s="153">
        <f t="shared" si="8"/>
        <v>320</v>
      </c>
      <c r="AH39" s="153">
        <f t="shared" si="9"/>
        <v>440</v>
      </c>
      <c r="AI39" s="153">
        <f t="shared" si="10"/>
        <v>535</v>
      </c>
      <c r="AJ39" s="153">
        <f t="shared" si="11"/>
        <v>550</v>
      </c>
      <c r="AK39" s="153">
        <f t="shared" si="12"/>
        <v>5</v>
      </c>
      <c r="AL39" s="153">
        <f t="shared" si="13"/>
        <v>2190</v>
      </c>
      <c r="AM39" s="153">
        <f t="shared" si="14"/>
        <v>2185</v>
      </c>
      <c r="AN39" s="163"/>
    </row>
    <row r="40" spans="1:57" hidden="1">
      <c r="C40" s="153" t="s">
        <v>384</v>
      </c>
      <c r="D40" s="113">
        <f t="shared" si="0"/>
        <v>0.16708860759493671</v>
      </c>
      <c r="E40" s="113">
        <f t="shared" si="1"/>
        <v>0.189873417721519</v>
      </c>
      <c r="F40" s="113">
        <f t="shared" si="2"/>
        <v>0.19493670886075951</v>
      </c>
      <c r="G40" s="113">
        <f t="shared" si="3"/>
        <v>0.22531645569620254</v>
      </c>
      <c r="H40" s="113">
        <f t="shared" si="4"/>
        <v>0.22278481012658227</v>
      </c>
      <c r="I40" s="153" t="s">
        <v>228</v>
      </c>
      <c r="J40" s="153">
        <f>ROWS($I$8:I40)</f>
        <v>33</v>
      </c>
      <c r="K40" s="153" t="str">
        <f t="shared" si="15"/>
        <v/>
      </c>
      <c r="L40" s="153" t="str">
        <f>IFERROR(SMALL($K$8:$K$55,ROWS($K$8:K40)),"")</f>
        <v/>
      </c>
      <c r="Q40" s="153" t="s">
        <v>384</v>
      </c>
      <c r="R40" s="153">
        <v>330</v>
      </c>
      <c r="S40" s="153">
        <v>375</v>
      </c>
      <c r="T40" s="153">
        <v>385</v>
      </c>
      <c r="U40" s="153">
        <v>445</v>
      </c>
      <c r="V40" s="153">
        <v>440</v>
      </c>
      <c r="W40" s="153">
        <v>120</v>
      </c>
      <c r="X40" s="153">
        <v>2090</v>
      </c>
      <c r="Y40" s="153">
        <v>1975</v>
      </c>
      <c r="Z40" s="153" t="s">
        <v>228</v>
      </c>
      <c r="AA40" s="153">
        <f>ROWS($I$8:Z40)</f>
        <v>33</v>
      </c>
      <c r="AB40" s="153" t="str">
        <f t="shared" si="6"/>
        <v/>
      </c>
      <c r="AC40" s="153" t="str">
        <f>IFERROR(SMALL($AB$8:$AB$55,ROWS($AB$8:AB40)),"")</f>
        <v/>
      </c>
      <c r="AF40" s="153">
        <f t="shared" si="7"/>
        <v>330</v>
      </c>
      <c r="AG40" s="153">
        <f t="shared" si="8"/>
        <v>375</v>
      </c>
      <c r="AH40" s="153">
        <f t="shared" si="9"/>
        <v>385</v>
      </c>
      <c r="AI40" s="153">
        <f t="shared" si="10"/>
        <v>445</v>
      </c>
      <c r="AJ40" s="153">
        <f t="shared" si="11"/>
        <v>440</v>
      </c>
      <c r="AK40" s="153">
        <f t="shared" si="12"/>
        <v>120</v>
      </c>
      <c r="AL40" s="153">
        <f t="shared" si="13"/>
        <v>2090</v>
      </c>
      <c r="AM40" s="153">
        <f t="shared" si="14"/>
        <v>1975</v>
      </c>
      <c r="AN40" s="163"/>
    </row>
    <row r="41" spans="1:57" hidden="1">
      <c r="C41" s="153" t="s">
        <v>385</v>
      </c>
      <c r="D41" s="113">
        <f t="shared" si="0"/>
        <v>0.13420621931260229</v>
      </c>
      <c r="E41" s="113">
        <f t="shared" si="1"/>
        <v>0.14566284779050737</v>
      </c>
      <c r="F41" s="113">
        <f t="shared" si="2"/>
        <v>0.18330605564648117</v>
      </c>
      <c r="G41" s="113">
        <f t="shared" si="3"/>
        <v>0.25204582651391161</v>
      </c>
      <c r="H41" s="113">
        <f t="shared" si="4"/>
        <v>0.28641571194762683</v>
      </c>
      <c r="I41" s="153" t="s">
        <v>228</v>
      </c>
      <c r="J41" s="153">
        <f>ROWS($I$8:I41)</f>
        <v>34</v>
      </c>
      <c r="K41" s="153" t="str">
        <f t="shared" si="15"/>
        <v/>
      </c>
      <c r="L41" s="153" t="str">
        <f>IFERROR(SMALL($K$8:$K$55,ROWS($K$8:K41)),"")</f>
        <v/>
      </c>
      <c r="Q41" s="153" t="s">
        <v>385</v>
      </c>
      <c r="R41" s="153">
        <v>410</v>
      </c>
      <c r="S41" s="153">
        <v>445</v>
      </c>
      <c r="T41" s="153">
        <v>560</v>
      </c>
      <c r="U41" s="153">
        <v>770</v>
      </c>
      <c r="V41" s="153">
        <v>875</v>
      </c>
      <c r="W41" s="153">
        <v>35</v>
      </c>
      <c r="X41" s="153">
        <v>3095</v>
      </c>
      <c r="Y41" s="153">
        <v>3055</v>
      </c>
      <c r="Z41" s="153" t="s">
        <v>228</v>
      </c>
      <c r="AA41" s="153">
        <f>ROWS($I$8:Z41)</f>
        <v>34</v>
      </c>
      <c r="AB41" s="153" t="str">
        <f t="shared" si="6"/>
        <v/>
      </c>
      <c r="AC41" s="153" t="str">
        <f>IFERROR(SMALL($AB$8:$AB$55,ROWS($AB$8:AB41)),"")</f>
        <v/>
      </c>
      <c r="AF41" s="153">
        <f t="shared" si="7"/>
        <v>410</v>
      </c>
      <c r="AG41" s="153">
        <f t="shared" si="8"/>
        <v>445</v>
      </c>
      <c r="AH41" s="153">
        <f t="shared" si="9"/>
        <v>560</v>
      </c>
      <c r="AI41" s="153">
        <f t="shared" si="10"/>
        <v>770</v>
      </c>
      <c r="AJ41" s="153">
        <f t="shared" si="11"/>
        <v>875</v>
      </c>
      <c r="AK41" s="153">
        <f t="shared" si="12"/>
        <v>35</v>
      </c>
      <c r="AL41" s="153">
        <f t="shared" si="13"/>
        <v>3095</v>
      </c>
      <c r="AM41" s="153">
        <f t="shared" si="14"/>
        <v>3055</v>
      </c>
      <c r="AN41" s="163"/>
    </row>
    <row r="42" spans="1:57" hidden="1">
      <c r="C42" s="153" t="s">
        <v>386</v>
      </c>
      <c r="D42" s="113">
        <f t="shared" si="0"/>
        <v>0.24242424242424243</v>
      </c>
      <c r="E42" s="113">
        <f t="shared" si="1"/>
        <v>0.21212121212121213</v>
      </c>
      <c r="F42" s="113">
        <f t="shared" si="2"/>
        <v>0.18181818181818182</v>
      </c>
      <c r="G42" s="113">
        <f t="shared" si="3"/>
        <v>0.24242424242424243</v>
      </c>
      <c r="H42" s="113">
        <f t="shared" si="4"/>
        <v>0.15151515151515152</v>
      </c>
      <c r="I42" s="153" t="s">
        <v>228</v>
      </c>
      <c r="J42" s="153">
        <f>ROWS($I$8:I42)</f>
        <v>35</v>
      </c>
      <c r="K42" s="153" t="str">
        <f t="shared" si="15"/>
        <v/>
      </c>
      <c r="L42" s="153" t="str">
        <f>IFERROR(SMALL($K$8:$K$55,ROWS($K$8:K42)),"")</f>
        <v/>
      </c>
      <c r="Q42" s="153" t="s">
        <v>386</v>
      </c>
      <c r="R42" s="153">
        <v>40</v>
      </c>
      <c r="S42" s="153">
        <v>35</v>
      </c>
      <c r="T42" s="153">
        <v>30</v>
      </c>
      <c r="U42" s="153">
        <v>40</v>
      </c>
      <c r="V42" s="153">
        <v>25</v>
      </c>
      <c r="W42" s="153">
        <v>0</v>
      </c>
      <c r="X42" s="153">
        <v>165</v>
      </c>
      <c r="Y42" s="153">
        <v>165</v>
      </c>
      <c r="Z42" s="153" t="s">
        <v>228</v>
      </c>
      <c r="AA42" s="153">
        <f>ROWS($I$8:Z42)</f>
        <v>35</v>
      </c>
      <c r="AB42" s="153" t="str">
        <f t="shared" si="6"/>
        <v/>
      </c>
      <c r="AC42" s="153" t="str">
        <f>IFERROR(SMALL($AB$8:$AB$55,ROWS($AB$8:AB42)),"")</f>
        <v/>
      </c>
      <c r="AF42" s="153">
        <f t="shared" si="7"/>
        <v>40</v>
      </c>
      <c r="AG42" s="153">
        <f t="shared" si="8"/>
        <v>35</v>
      </c>
      <c r="AH42" s="153">
        <f t="shared" si="9"/>
        <v>30</v>
      </c>
      <c r="AI42" s="153">
        <f t="shared" si="10"/>
        <v>40</v>
      </c>
      <c r="AJ42" s="153">
        <f t="shared" si="11"/>
        <v>25</v>
      </c>
      <c r="AK42" s="153">
        <f t="shared" si="12"/>
        <v>0</v>
      </c>
      <c r="AL42" s="153">
        <f t="shared" si="13"/>
        <v>165</v>
      </c>
      <c r="AM42" s="153">
        <f t="shared" si="14"/>
        <v>165</v>
      </c>
      <c r="AN42" s="163"/>
    </row>
    <row r="43" spans="1:57" hidden="1">
      <c r="C43" s="153" t="s">
        <v>387</v>
      </c>
      <c r="D43" s="113">
        <f t="shared" si="0"/>
        <v>0.10810810810810811</v>
      </c>
      <c r="E43" s="113">
        <f t="shared" si="1"/>
        <v>0.16216216216216217</v>
      </c>
      <c r="F43" s="113">
        <f t="shared" si="2"/>
        <v>0.16216216216216217</v>
      </c>
      <c r="G43" s="113">
        <f t="shared" si="3"/>
        <v>0.25225225225225223</v>
      </c>
      <c r="H43" s="113">
        <f t="shared" si="4"/>
        <v>0.30630630630630629</v>
      </c>
      <c r="I43" s="153" t="s">
        <v>228</v>
      </c>
      <c r="J43" s="153">
        <f>ROWS($I$8:I43)</f>
        <v>36</v>
      </c>
      <c r="K43" s="153" t="str">
        <f t="shared" si="15"/>
        <v/>
      </c>
      <c r="L43" s="153" t="str">
        <f>IFERROR(SMALL($K$8:$K$55,ROWS($K$8:K43)),"")</f>
        <v/>
      </c>
      <c r="Q43" s="153" t="s">
        <v>387</v>
      </c>
      <c r="R43" s="153">
        <v>60</v>
      </c>
      <c r="S43" s="153">
        <v>90</v>
      </c>
      <c r="T43" s="153">
        <v>90</v>
      </c>
      <c r="U43" s="153">
        <v>140</v>
      </c>
      <c r="V43" s="153">
        <v>170</v>
      </c>
      <c r="W43" s="153">
        <v>5</v>
      </c>
      <c r="X43" s="153">
        <v>555</v>
      </c>
      <c r="Y43" s="153">
        <v>555</v>
      </c>
      <c r="Z43" s="153" t="s">
        <v>228</v>
      </c>
      <c r="AA43" s="153">
        <f>ROWS($I$8:Z43)</f>
        <v>36</v>
      </c>
      <c r="AB43" s="153" t="str">
        <f t="shared" si="6"/>
        <v/>
      </c>
      <c r="AC43" s="153" t="str">
        <f>IFERROR(SMALL($AB$8:$AB$55,ROWS($AB$8:AB43)),"")</f>
        <v/>
      </c>
      <c r="AF43" s="153">
        <f t="shared" si="7"/>
        <v>60</v>
      </c>
      <c r="AG43" s="153">
        <f t="shared" si="8"/>
        <v>90</v>
      </c>
      <c r="AH43" s="153">
        <f t="shared" si="9"/>
        <v>90</v>
      </c>
      <c r="AI43" s="153">
        <f t="shared" si="10"/>
        <v>140</v>
      </c>
      <c r="AJ43" s="153">
        <f t="shared" si="11"/>
        <v>170</v>
      </c>
      <c r="AK43" s="153">
        <f t="shared" si="12"/>
        <v>5</v>
      </c>
      <c r="AL43" s="153">
        <f t="shared" si="13"/>
        <v>555</v>
      </c>
      <c r="AM43" s="153">
        <f t="shared" si="14"/>
        <v>555</v>
      </c>
      <c r="AN43" s="163"/>
    </row>
    <row r="44" spans="1:57" hidden="1">
      <c r="C44" s="153" t="s">
        <v>388</v>
      </c>
      <c r="D44" s="113">
        <f t="shared" si="0"/>
        <v>0.14427860696517414</v>
      </c>
      <c r="E44" s="113">
        <f t="shared" si="1"/>
        <v>0.14925373134328357</v>
      </c>
      <c r="F44" s="113">
        <f t="shared" si="2"/>
        <v>0.1890547263681592</v>
      </c>
      <c r="G44" s="113">
        <f t="shared" si="3"/>
        <v>0.23383084577114427</v>
      </c>
      <c r="H44" s="113">
        <f t="shared" si="4"/>
        <v>0.27860696517412936</v>
      </c>
      <c r="I44" s="153" t="s">
        <v>228</v>
      </c>
      <c r="J44" s="153">
        <f>ROWS($I$8:I44)</f>
        <v>37</v>
      </c>
      <c r="K44" s="153" t="str">
        <f t="shared" si="15"/>
        <v/>
      </c>
      <c r="L44" s="153" t="str">
        <f>IFERROR(SMALL($K$8:$K$55,ROWS($K$8:K44)),"")</f>
        <v/>
      </c>
      <c r="Q44" s="153" t="s">
        <v>388</v>
      </c>
      <c r="R44" s="153">
        <v>145</v>
      </c>
      <c r="S44" s="153">
        <v>150</v>
      </c>
      <c r="T44" s="153">
        <v>190</v>
      </c>
      <c r="U44" s="153">
        <v>235</v>
      </c>
      <c r="V44" s="153">
        <v>280</v>
      </c>
      <c r="W44" s="153">
        <v>0</v>
      </c>
      <c r="X44" s="153">
        <v>1005</v>
      </c>
      <c r="Y44" s="153">
        <v>1005</v>
      </c>
      <c r="Z44" s="153" t="s">
        <v>228</v>
      </c>
      <c r="AA44" s="153">
        <f>ROWS($I$8:Z44)</f>
        <v>37</v>
      </c>
      <c r="AB44" s="153" t="str">
        <f t="shared" si="6"/>
        <v/>
      </c>
      <c r="AC44" s="153" t="str">
        <f>IFERROR(SMALL($AB$8:$AB$55,ROWS($AB$8:AB44)),"")</f>
        <v/>
      </c>
      <c r="AF44" s="153">
        <f t="shared" si="7"/>
        <v>145</v>
      </c>
      <c r="AG44" s="153">
        <f t="shared" si="8"/>
        <v>150</v>
      </c>
      <c r="AH44" s="153">
        <f t="shared" si="9"/>
        <v>190</v>
      </c>
      <c r="AI44" s="153">
        <f t="shared" si="10"/>
        <v>235</v>
      </c>
      <c r="AJ44" s="153">
        <f t="shared" si="11"/>
        <v>280</v>
      </c>
      <c r="AK44" s="153">
        <f t="shared" si="12"/>
        <v>0</v>
      </c>
      <c r="AL44" s="153">
        <f t="shared" si="13"/>
        <v>1005</v>
      </c>
      <c r="AM44" s="153">
        <f t="shared" si="14"/>
        <v>1005</v>
      </c>
      <c r="AN44" s="163"/>
    </row>
    <row r="45" spans="1:57" hidden="1">
      <c r="C45" s="153" t="s">
        <v>389</v>
      </c>
      <c r="D45" s="113">
        <f t="shared" si="0"/>
        <v>0.10526315789473684</v>
      </c>
      <c r="E45" s="113">
        <f t="shared" si="1"/>
        <v>0.18421052631578946</v>
      </c>
      <c r="F45" s="113">
        <f t="shared" si="2"/>
        <v>0.28947368421052633</v>
      </c>
      <c r="G45" s="113">
        <f t="shared" si="3"/>
        <v>0.21052631578947367</v>
      </c>
      <c r="H45" s="113">
        <f t="shared" si="4"/>
        <v>0.21052631578947367</v>
      </c>
      <c r="I45" s="153" t="s">
        <v>228</v>
      </c>
      <c r="J45" s="153">
        <f>ROWS($I$8:I45)</f>
        <v>38</v>
      </c>
      <c r="K45" s="153" t="str">
        <f t="shared" si="15"/>
        <v/>
      </c>
      <c r="L45" s="153" t="str">
        <f>IFERROR(SMALL($K$8:$K$55,ROWS($K$8:K45)),"")</f>
        <v/>
      </c>
      <c r="Q45" s="153" t="s">
        <v>389</v>
      </c>
      <c r="R45" s="153">
        <v>20</v>
      </c>
      <c r="S45" s="153">
        <v>35</v>
      </c>
      <c r="T45" s="153">
        <v>55</v>
      </c>
      <c r="U45" s="153">
        <v>40</v>
      </c>
      <c r="V45" s="153">
        <v>40</v>
      </c>
      <c r="W45" s="153">
        <v>0</v>
      </c>
      <c r="X45" s="153">
        <v>190</v>
      </c>
      <c r="Y45" s="153">
        <v>190</v>
      </c>
      <c r="Z45" s="153" t="s">
        <v>228</v>
      </c>
      <c r="AA45" s="153">
        <f>ROWS($I$8:Z45)</f>
        <v>38</v>
      </c>
      <c r="AB45" s="153" t="str">
        <f t="shared" si="6"/>
        <v/>
      </c>
      <c r="AC45" s="153" t="str">
        <f>IFERROR(SMALL($AB$8:$AB$55,ROWS($AB$8:AB45)),"")</f>
        <v/>
      </c>
      <c r="AF45" s="153">
        <f t="shared" si="7"/>
        <v>20</v>
      </c>
      <c r="AG45" s="153">
        <f t="shared" si="8"/>
        <v>35</v>
      </c>
      <c r="AH45" s="153">
        <f t="shared" si="9"/>
        <v>55</v>
      </c>
      <c r="AI45" s="153">
        <f t="shared" si="10"/>
        <v>40</v>
      </c>
      <c r="AJ45" s="153">
        <f t="shared" si="11"/>
        <v>40</v>
      </c>
      <c r="AK45" s="153">
        <f t="shared" si="12"/>
        <v>0</v>
      </c>
      <c r="AL45" s="153">
        <f t="shared" si="13"/>
        <v>190</v>
      </c>
      <c r="AM45" s="153">
        <f t="shared" si="14"/>
        <v>190</v>
      </c>
      <c r="AN45" s="163"/>
    </row>
    <row r="46" spans="1:57" hidden="1">
      <c r="C46" s="153" t="s">
        <v>390</v>
      </c>
      <c r="D46" s="113">
        <f t="shared" si="0"/>
        <v>0.125</v>
      </c>
      <c r="E46" s="113">
        <f t="shared" si="1"/>
        <v>0.14583333333333334</v>
      </c>
      <c r="F46" s="113">
        <f t="shared" si="2"/>
        <v>0.21180555555555555</v>
      </c>
      <c r="G46" s="113">
        <f t="shared" si="3"/>
        <v>0.2326388888888889</v>
      </c>
      <c r="H46" s="113">
        <f t="shared" si="4"/>
        <v>0.28472222222222221</v>
      </c>
      <c r="I46" s="153" t="s">
        <v>228</v>
      </c>
      <c r="J46" s="153">
        <f>ROWS($I$8:I46)</f>
        <v>39</v>
      </c>
      <c r="K46" s="153" t="str">
        <f t="shared" si="15"/>
        <v/>
      </c>
      <c r="L46" s="153" t="str">
        <f>IFERROR(SMALL($K$8:$K$55,ROWS($K$8:K46)),"")</f>
        <v/>
      </c>
      <c r="Q46" s="153" t="s">
        <v>390</v>
      </c>
      <c r="R46" s="153">
        <v>180</v>
      </c>
      <c r="S46" s="153">
        <v>210</v>
      </c>
      <c r="T46" s="153">
        <v>305</v>
      </c>
      <c r="U46" s="153">
        <v>335</v>
      </c>
      <c r="V46" s="153">
        <v>410</v>
      </c>
      <c r="W46" s="153">
        <v>5</v>
      </c>
      <c r="X46" s="153">
        <v>1445</v>
      </c>
      <c r="Y46" s="153">
        <v>1440</v>
      </c>
      <c r="Z46" s="153" t="s">
        <v>228</v>
      </c>
      <c r="AA46" s="153">
        <f>ROWS($I$8:Z46)</f>
        <v>39</v>
      </c>
      <c r="AB46" s="153" t="str">
        <f t="shared" si="6"/>
        <v/>
      </c>
      <c r="AC46" s="153" t="str">
        <f>IFERROR(SMALL($AB$8:$AB$55,ROWS($AB$8:AB46)),"")</f>
        <v/>
      </c>
      <c r="AF46" s="153">
        <f t="shared" si="7"/>
        <v>180</v>
      </c>
      <c r="AG46" s="153">
        <f t="shared" si="8"/>
        <v>210</v>
      </c>
      <c r="AH46" s="153">
        <f t="shared" si="9"/>
        <v>305</v>
      </c>
      <c r="AI46" s="153">
        <f t="shared" si="10"/>
        <v>335</v>
      </c>
      <c r="AJ46" s="153">
        <f t="shared" si="11"/>
        <v>410</v>
      </c>
      <c r="AK46" s="153">
        <f t="shared" si="12"/>
        <v>5</v>
      </c>
      <c r="AL46" s="153">
        <f t="shared" si="13"/>
        <v>1445</v>
      </c>
      <c r="AM46" s="153">
        <f t="shared" si="14"/>
        <v>1440</v>
      </c>
      <c r="AN46" s="163"/>
    </row>
    <row r="47" spans="1:57" hidden="1">
      <c r="C47" s="153" t="s">
        <v>391</v>
      </c>
      <c r="D47" s="113">
        <f t="shared" si="0"/>
        <v>0.15238095238095239</v>
      </c>
      <c r="E47" s="113">
        <f t="shared" si="1"/>
        <v>0.1492063492063492</v>
      </c>
      <c r="F47" s="113">
        <f t="shared" si="2"/>
        <v>0.16825396825396827</v>
      </c>
      <c r="G47" s="113">
        <f t="shared" si="3"/>
        <v>0.23492063492063492</v>
      </c>
      <c r="H47" s="113">
        <f t="shared" si="4"/>
        <v>0.29841269841269841</v>
      </c>
      <c r="I47" s="153" t="s">
        <v>228</v>
      </c>
      <c r="J47" s="153">
        <f>ROWS($I$8:I47)</f>
        <v>40</v>
      </c>
      <c r="K47" s="153" t="str">
        <f t="shared" si="15"/>
        <v/>
      </c>
      <c r="L47" s="153" t="str">
        <f>IFERROR(SMALL($K$8:$K$55,ROWS($K$8:K47)),"")</f>
        <v/>
      </c>
      <c r="Q47" s="153" t="s">
        <v>391</v>
      </c>
      <c r="R47" s="153">
        <v>240</v>
      </c>
      <c r="S47" s="153">
        <v>235</v>
      </c>
      <c r="T47" s="153">
        <v>265</v>
      </c>
      <c r="U47" s="153">
        <v>370</v>
      </c>
      <c r="V47" s="153">
        <v>470</v>
      </c>
      <c r="W47" s="153">
        <v>5</v>
      </c>
      <c r="X47" s="153">
        <v>1580</v>
      </c>
      <c r="Y47" s="153">
        <v>1575</v>
      </c>
      <c r="Z47" s="153" t="s">
        <v>228</v>
      </c>
      <c r="AA47" s="153">
        <f>ROWS($I$8:Z47)</f>
        <v>40</v>
      </c>
      <c r="AB47" s="153" t="str">
        <f t="shared" si="6"/>
        <v/>
      </c>
      <c r="AC47" s="153" t="str">
        <f>IFERROR(SMALL($AB$8:$AB$55,ROWS($AB$8:AB47)),"")</f>
        <v/>
      </c>
      <c r="AF47" s="153">
        <f t="shared" si="7"/>
        <v>240</v>
      </c>
      <c r="AG47" s="153">
        <f t="shared" si="8"/>
        <v>235</v>
      </c>
      <c r="AH47" s="153">
        <f t="shared" si="9"/>
        <v>265</v>
      </c>
      <c r="AI47" s="153">
        <f t="shared" si="10"/>
        <v>370</v>
      </c>
      <c r="AJ47" s="153">
        <f t="shared" si="11"/>
        <v>470</v>
      </c>
      <c r="AK47" s="153">
        <f t="shared" si="12"/>
        <v>5</v>
      </c>
      <c r="AL47" s="153">
        <f t="shared" si="13"/>
        <v>1580</v>
      </c>
      <c r="AM47" s="153">
        <f t="shared" si="14"/>
        <v>1575</v>
      </c>
      <c r="AN47" s="163"/>
    </row>
    <row r="48" spans="1:57" hidden="1">
      <c r="C48" s="153" t="s">
        <v>392</v>
      </c>
      <c r="D48" s="113">
        <f t="shared" si="0"/>
        <v>0.12213740458015267</v>
      </c>
      <c r="E48" s="113">
        <f t="shared" si="1"/>
        <v>9.9236641221374045E-2</v>
      </c>
      <c r="F48" s="113">
        <f t="shared" si="2"/>
        <v>0.14503816793893129</v>
      </c>
      <c r="G48" s="113">
        <f t="shared" si="3"/>
        <v>0.27480916030534353</v>
      </c>
      <c r="H48" s="113">
        <f t="shared" si="4"/>
        <v>0.36641221374045801</v>
      </c>
      <c r="I48" s="153" t="s">
        <v>228</v>
      </c>
      <c r="J48" s="153">
        <f>ROWS($I$8:I48)</f>
        <v>41</v>
      </c>
      <c r="K48" s="153" t="str">
        <f t="shared" si="15"/>
        <v/>
      </c>
      <c r="L48" s="153" t="str">
        <f>IFERROR(SMALL($K$8:$K$55,ROWS($K$8:K48)),"")</f>
        <v/>
      </c>
      <c r="Q48" s="153" t="s">
        <v>392</v>
      </c>
      <c r="R48" s="153">
        <v>80</v>
      </c>
      <c r="S48" s="153">
        <v>65</v>
      </c>
      <c r="T48" s="153">
        <v>95</v>
      </c>
      <c r="U48" s="153">
        <v>180</v>
      </c>
      <c r="V48" s="153">
        <v>240</v>
      </c>
      <c r="W48" s="153">
        <v>5</v>
      </c>
      <c r="X48" s="153">
        <v>660</v>
      </c>
      <c r="Y48" s="153">
        <v>655</v>
      </c>
      <c r="Z48" s="153" t="s">
        <v>228</v>
      </c>
      <c r="AA48" s="153">
        <f>ROWS($I$8:Z48)</f>
        <v>41</v>
      </c>
      <c r="AB48" s="153" t="str">
        <f t="shared" si="6"/>
        <v/>
      </c>
      <c r="AC48" s="153" t="str">
        <f>IFERROR(SMALL($AB$8:$AB$55,ROWS($AB$8:AB48)),"")</f>
        <v/>
      </c>
      <c r="AF48" s="153">
        <f t="shared" si="7"/>
        <v>80</v>
      </c>
      <c r="AG48" s="153">
        <f t="shared" si="8"/>
        <v>65</v>
      </c>
      <c r="AH48" s="153">
        <f t="shared" si="9"/>
        <v>95</v>
      </c>
      <c r="AI48" s="153">
        <f t="shared" si="10"/>
        <v>180</v>
      </c>
      <c r="AJ48" s="153">
        <f t="shared" si="11"/>
        <v>240</v>
      </c>
      <c r="AK48" s="153">
        <f t="shared" si="12"/>
        <v>5</v>
      </c>
      <c r="AL48" s="153">
        <f t="shared" si="13"/>
        <v>660</v>
      </c>
      <c r="AM48" s="153">
        <f t="shared" si="14"/>
        <v>655</v>
      </c>
      <c r="AN48" s="163"/>
    </row>
    <row r="49" spans="3:40" hidden="1">
      <c r="C49" s="153" t="s">
        <v>393</v>
      </c>
      <c r="D49" s="113">
        <f t="shared" si="0"/>
        <v>0.10919540229885058</v>
      </c>
      <c r="E49" s="113">
        <f t="shared" si="1"/>
        <v>0.10344827586206896</v>
      </c>
      <c r="F49" s="113">
        <f t="shared" si="2"/>
        <v>0.14942528735632185</v>
      </c>
      <c r="G49" s="113">
        <f t="shared" si="3"/>
        <v>0.22413793103448276</v>
      </c>
      <c r="H49" s="113">
        <f t="shared" si="4"/>
        <v>0.40804597701149425</v>
      </c>
      <c r="I49" s="153" t="s">
        <v>228</v>
      </c>
      <c r="J49" s="153">
        <f>ROWS($I$8:I49)</f>
        <v>42</v>
      </c>
      <c r="K49" s="153" t="str">
        <f t="shared" si="15"/>
        <v/>
      </c>
      <c r="L49" s="153" t="str">
        <f>IFERROR(SMALL($K$8:$K$55,ROWS($K$8:K49)),"")</f>
        <v/>
      </c>
      <c r="Q49" s="153" t="s">
        <v>393</v>
      </c>
      <c r="R49" s="153">
        <v>95</v>
      </c>
      <c r="S49" s="153">
        <v>90</v>
      </c>
      <c r="T49" s="153">
        <v>130</v>
      </c>
      <c r="U49" s="153">
        <v>195</v>
      </c>
      <c r="V49" s="153">
        <v>355</v>
      </c>
      <c r="W49" s="153">
        <v>0</v>
      </c>
      <c r="X49" s="153">
        <v>870</v>
      </c>
      <c r="Y49" s="153">
        <v>870</v>
      </c>
      <c r="Z49" s="153" t="s">
        <v>228</v>
      </c>
      <c r="AA49" s="153">
        <f>ROWS($I$8:Z49)</f>
        <v>42</v>
      </c>
      <c r="AB49" s="153" t="str">
        <f t="shared" si="6"/>
        <v/>
      </c>
      <c r="AC49" s="153" t="str">
        <f>IFERROR(SMALL($AB$8:$AB$55,ROWS($AB$8:AB49)),"")</f>
        <v/>
      </c>
      <c r="AF49" s="153">
        <f t="shared" si="7"/>
        <v>95</v>
      </c>
      <c r="AG49" s="153">
        <f t="shared" si="8"/>
        <v>90</v>
      </c>
      <c r="AH49" s="153">
        <f t="shared" si="9"/>
        <v>130</v>
      </c>
      <c r="AI49" s="153">
        <f t="shared" si="10"/>
        <v>195</v>
      </c>
      <c r="AJ49" s="153">
        <f t="shared" si="11"/>
        <v>355</v>
      </c>
      <c r="AK49" s="153">
        <f t="shared" si="12"/>
        <v>0</v>
      </c>
      <c r="AL49" s="153">
        <f t="shared" si="13"/>
        <v>870</v>
      </c>
      <c r="AM49" s="153">
        <f t="shared" si="14"/>
        <v>870</v>
      </c>
      <c r="AN49" s="163"/>
    </row>
    <row r="50" spans="3:40" hidden="1">
      <c r="C50" s="153" t="s">
        <v>394</v>
      </c>
      <c r="D50" s="113">
        <f t="shared" si="0"/>
        <v>0.1256544502617801</v>
      </c>
      <c r="E50" s="113">
        <f t="shared" si="1"/>
        <v>0.13089005235602094</v>
      </c>
      <c r="F50" s="113">
        <f t="shared" si="2"/>
        <v>0.19895287958115182</v>
      </c>
      <c r="G50" s="113">
        <f t="shared" si="3"/>
        <v>0.24607329842931938</v>
      </c>
      <c r="H50" s="113">
        <f t="shared" si="4"/>
        <v>0.29319371727748689</v>
      </c>
      <c r="I50" s="153" t="s">
        <v>228</v>
      </c>
      <c r="J50" s="153">
        <f>ROWS($I$8:I50)</f>
        <v>43</v>
      </c>
      <c r="K50" s="153" t="str">
        <f t="shared" si="15"/>
        <v/>
      </c>
      <c r="L50" s="153" t="str">
        <f>IFERROR(SMALL($K$8:$K$55,ROWS($K$8:K50)),"")</f>
        <v/>
      </c>
      <c r="Q50" s="153" t="s">
        <v>394</v>
      </c>
      <c r="R50" s="153">
        <v>120</v>
      </c>
      <c r="S50" s="153">
        <v>125</v>
      </c>
      <c r="T50" s="153">
        <v>190</v>
      </c>
      <c r="U50" s="153">
        <v>235</v>
      </c>
      <c r="V50" s="153">
        <v>280</v>
      </c>
      <c r="W50" s="153">
        <v>10</v>
      </c>
      <c r="X50" s="153">
        <v>965</v>
      </c>
      <c r="Y50" s="153">
        <v>955</v>
      </c>
      <c r="Z50" s="153" t="s">
        <v>228</v>
      </c>
      <c r="AA50" s="153">
        <f>ROWS($I$8:Z50)</f>
        <v>43</v>
      </c>
      <c r="AB50" s="153" t="str">
        <f t="shared" si="6"/>
        <v/>
      </c>
      <c r="AC50" s="153" t="str">
        <f>IFERROR(SMALL($AB$8:$AB$55,ROWS($AB$8:AB50)),"")</f>
        <v/>
      </c>
      <c r="AF50" s="153">
        <f t="shared" si="7"/>
        <v>120</v>
      </c>
      <c r="AG50" s="153">
        <f t="shared" si="8"/>
        <v>125</v>
      </c>
      <c r="AH50" s="153">
        <f t="shared" si="9"/>
        <v>190</v>
      </c>
      <c r="AI50" s="153">
        <f t="shared" si="10"/>
        <v>235</v>
      </c>
      <c r="AJ50" s="153">
        <f t="shared" si="11"/>
        <v>280</v>
      </c>
      <c r="AK50" s="153">
        <f t="shared" si="12"/>
        <v>10</v>
      </c>
      <c r="AL50" s="153">
        <f t="shared" si="13"/>
        <v>965</v>
      </c>
      <c r="AM50" s="153">
        <f t="shared" si="14"/>
        <v>955</v>
      </c>
      <c r="AN50" s="163"/>
    </row>
    <row r="51" spans="3:40" hidden="1">
      <c r="C51" s="153" t="s">
        <v>395</v>
      </c>
      <c r="D51" s="113">
        <f t="shared" si="0"/>
        <v>0.20052083333333334</v>
      </c>
      <c r="E51" s="113">
        <f t="shared" si="1"/>
        <v>0.1875</v>
      </c>
      <c r="F51" s="113">
        <f t="shared" si="2"/>
        <v>0.19791666666666666</v>
      </c>
      <c r="G51" s="113">
        <f t="shared" si="3"/>
        <v>0.203125</v>
      </c>
      <c r="H51" s="113">
        <f t="shared" si="4"/>
        <v>0.20833333333333334</v>
      </c>
      <c r="I51" s="153" t="s">
        <v>228</v>
      </c>
      <c r="J51" s="153">
        <f>ROWS($I$8:I51)</f>
        <v>44</v>
      </c>
      <c r="K51" s="153" t="str">
        <f t="shared" si="15"/>
        <v/>
      </c>
      <c r="L51" s="153" t="str">
        <f>IFERROR(SMALL($K$8:$K$55,ROWS($K$8:K51)),"")</f>
        <v/>
      </c>
      <c r="Q51" s="153" t="s">
        <v>395</v>
      </c>
      <c r="R51" s="153">
        <v>385</v>
      </c>
      <c r="S51" s="153">
        <v>360</v>
      </c>
      <c r="T51" s="153">
        <v>380</v>
      </c>
      <c r="U51" s="153">
        <v>390</v>
      </c>
      <c r="V51" s="153">
        <v>400</v>
      </c>
      <c r="W51" s="153">
        <v>0</v>
      </c>
      <c r="X51" s="153">
        <v>1920</v>
      </c>
      <c r="Y51" s="153">
        <v>1920</v>
      </c>
      <c r="Z51" s="153" t="s">
        <v>228</v>
      </c>
      <c r="AA51" s="153">
        <f>ROWS($I$8:Z51)</f>
        <v>44</v>
      </c>
      <c r="AB51" s="153" t="str">
        <f t="shared" si="6"/>
        <v/>
      </c>
      <c r="AC51" s="153" t="str">
        <f>IFERROR(SMALL($AB$8:$AB$55,ROWS($AB$8:AB51)),"")</f>
        <v/>
      </c>
      <c r="AF51" s="153">
        <f t="shared" si="7"/>
        <v>385</v>
      </c>
      <c r="AG51" s="153">
        <f t="shared" si="8"/>
        <v>360</v>
      </c>
      <c r="AH51" s="153">
        <f t="shared" si="9"/>
        <v>380</v>
      </c>
      <c r="AI51" s="153">
        <f t="shared" si="10"/>
        <v>390</v>
      </c>
      <c r="AJ51" s="153">
        <f t="shared" si="11"/>
        <v>400</v>
      </c>
      <c r="AK51" s="153">
        <f t="shared" si="12"/>
        <v>0</v>
      </c>
      <c r="AL51" s="153">
        <f t="shared" si="13"/>
        <v>1920</v>
      </c>
      <c r="AM51" s="153">
        <f t="shared" si="14"/>
        <v>1920</v>
      </c>
      <c r="AN51" s="163"/>
    </row>
    <row r="52" spans="3:40" hidden="1">
      <c r="C52" s="153" t="s">
        <v>396</v>
      </c>
      <c r="D52" s="113">
        <f t="shared" si="0"/>
        <v>0.17667844522968199</v>
      </c>
      <c r="E52" s="113">
        <f t="shared" si="1"/>
        <v>0.17432273262661954</v>
      </c>
      <c r="F52" s="113">
        <f t="shared" si="2"/>
        <v>0.21083627797408716</v>
      </c>
      <c r="G52" s="113">
        <f t="shared" si="3"/>
        <v>0.2143698468786808</v>
      </c>
      <c r="H52" s="113">
        <f t="shared" si="4"/>
        <v>0.22497055359246171</v>
      </c>
      <c r="I52" s="153" t="s">
        <v>228</v>
      </c>
      <c r="J52" s="153">
        <f>ROWS($I$8:I52)</f>
        <v>45</v>
      </c>
      <c r="K52" s="153" t="str">
        <f t="shared" si="15"/>
        <v/>
      </c>
      <c r="L52" s="153" t="str">
        <f>IFERROR(SMALL($K$8:$K$55,ROWS($K$8:K52)),"")</f>
        <v/>
      </c>
      <c r="Q52" s="153" t="s">
        <v>396</v>
      </c>
      <c r="R52" s="153">
        <v>750</v>
      </c>
      <c r="S52" s="153">
        <v>740</v>
      </c>
      <c r="T52" s="153">
        <v>895</v>
      </c>
      <c r="U52" s="153">
        <v>910</v>
      </c>
      <c r="V52" s="153">
        <v>955</v>
      </c>
      <c r="W52" s="153">
        <v>5</v>
      </c>
      <c r="X52" s="153">
        <v>4255</v>
      </c>
      <c r="Y52" s="153">
        <v>4245</v>
      </c>
      <c r="Z52" s="153" t="s">
        <v>228</v>
      </c>
      <c r="AA52" s="153">
        <f>ROWS($I$8:Z52)</f>
        <v>45</v>
      </c>
      <c r="AB52" s="153" t="str">
        <f t="shared" ref="AB52:AB55" si="16">IF($AP$2=Z52,AA52,"")</f>
        <v/>
      </c>
      <c r="AC52" s="153" t="str">
        <f>IFERROR(SMALL($AB$8:$AB$55,ROWS($AB$8:AB52)),"")</f>
        <v/>
      </c>
      <c r="AF52" s="153">
        <f t="shared" si="7"/>
        <v>750</v>
      </c>
      <c r="AG52" s="153">
        <f t="shared" si="8"/>
        <v>740</v>
      </c>
      <c r="AH52" s="153">
        <f t="shared" si="9"/>
        <v>895</v>
      </c>
      <c r="AI52" s="153">
        <f t="shared" si="10"/>
        <v>910</v>
      </c>
      <c r="AJ52" s="153">
        <f t="shared" si="11"/>
        <v>955</v>
      </c>
      <c r="AK52" s="153">
        <f t="shared" si="12"/>
        <v>5</v>
      </c>
      <c r="AL52" s="153">
        <f t="shared" si="13"/>
        <v>4255</v>
      </c>
      <c r="AM52" s="153">
        <f t="shared" si="14"/>
        <v>4245</v>
      </c>
      <c r="AN52" s="163"/>
    </row>
    <row r="53" spans="3:40" hidden="1">
      <c r="C53" s="153" t="s">
        <v>397</v>
      </c>
      <c r="D53" s="113">
        <f t="shared" si="0"/>
        <v>0.20944881889763781</v>
      </c>
      <c r="E53" s="113">
        <f t="shared" si="1"/>
        <v>0.18976377952755905</v>
      </c>
      <c r="F53" s="113">
        <f t="shared" si="2"/>
        <v>0.1952755905511811</v>
      </c>
      <c r="G53" s="113">
        <f t="shared" si="3"/>
        <v>0.20551181102362204</v>
      </c>
      <c r="H53" s="113">
        <f t="shared" si="4"/>
        <v>0.19921259842519684</v>
      </c>
      <c r="I53" s="153" t="s">
        <v>228</v>
      </c>
      <c r="J53" s="153">
        <f>ROWS($I$8:I53)</f>
        <v>46</v>
      </c>
      <c r="K53" s="153" t="str">
        <f t="shared" si="15"/>
        <v/>
      </c>
      <c r="L53" s="153" t="str">
        <f>IFERROR(SMALL($K$8:$K$55,ROWS($K$8:K53)),"")</f>
        <v/>
      </c>
      <c r="Q53" s="153" t="s">
        <v>397</v>
      </c>
      <c r="R53" s="153">
        <v>1330</v>
      </c>
      <c r="S53" s="153">
        <v>1205</v>
      </c>
      <c r="T53" s="153">
        <v>1240</v>
      </c>
      <c r="U53" s="153">
        <v>1305</v>
      </c>
      <c r="V53" s="153">
        <v>1265</v>
      </c>
      <c r="W53" s="153">
        <v>50</v>
      </c>
      <c r="X53" s="153">
        <v>6400</v>
      </c>
      <c r="Y53" s="153">
        <v>6350</v>
      </c>
      <c r="Z53" s="153" t="s">
        <v>228</v>
      </c>
      <c r="AA53" s="153">
        <f>ROWS($I$8:Z53)</f>
        <v>46</v>
      </c>
      <c r="AB53" s="153" t="str">
        <f t="shared" si="16"/>
        <v/>
      </c>
      <c r="AC53" s="153" t="str">
        <f>IFERROR(SMALL($AB$8:$AB$55,ROWS($AB$8:AB53)),"")</f>
        <v/>
      </c>
      <c r="AF53" s="153">
        <f t="shared" si="7"/>
        <v>1330</v>
      </c>
      <c r="AG53" s="153">
        <f t="shared" si="8"/>
        <v>1205</v>
      </c>
      <c r="AH53" s="153">
        <f t="shared" si="9"/>
        <v>1240</v>
      </c>
      <c r="AI53" s="153">
        <f t="shared" si="10"/>
        <v>1305</v>
      </c>
      <c r="AJ53" s="153">
        <f t="shared" si="11"/>
        <v>1265</v>
      </c>
      <c r="AK53" s="153">
        <f t="shared" si="12"/>
        <v>50</v>
      </c>
      <c r="AL53" s="153">
        <f t="shared" si="13"/>
        <v>6400</v>
      </c>
      <c r="AM53" s="153">
        <f t="shared" si="14"/>
        <v>6350</v>
      </c>
      <c r="AN53" s="163"/>
    </row>
    <row r="54" spans="3:40" hidden="1">
      <c r="C54" s="153" t="s">
        <v>398</v>
      </c>
      <c r="D54" s="113">
        <f t="shared" si="0"/>
        <v>8.5714285714285715E-2</v>
      </c>
      <c r="E54" s="113">
        <f t="shared" si="1"/>
        <v>0.11428571428571428</v>
      </c>
      <c r="F54" s="113">
        <f t="shared" si="2"/>
        <v>0.25714285714285712</v>
      </c>
      <c r="G54" s="113">
        <f t="shared" si="3"/>
        <v>0.22857142857142856</v>
      </c>
      <c r="H54" s="113">
        <f t="shared" si="4"/>
        <v>0.31428571428571428</v>
      </c>
      <c r="I54" s="153" t="s">
        <v>228</v>
      </c>
      <c r="J54" s="153">
        <f>ROWS($I$8:I54)</f>
        <v>47</v>
      </c>
      <c r="K54" s="153" t="str">
        <f t="shared" si="15"/>
        <v/>
      </c>
      <c r="L54" s="153" t="str">
        <f>IFERROR(SMALL($K$8:$K$55,ROWS($K$8:K54)),"")</f>
        <v/>
      </c>
      <c r="Q54" s="153" t="s">
        <v>398</v>
      </c>
      <c r="R54" s="153">
        <v>15</v>
      </c>
      <c r="S54" s="153">
        <v>20</v>
      </c>
      <c r="T54" s="153">
        <v>45</v>
      </c>
      <c r="U54" s="153">
        <v>40</v>
      </c>
      <c r="V54" s="153">
        <v>55</v>
      </c>
      <c r="W54" s="153">
        <v>0</v>
      </c>
      <c r="X54" s="153">
        <v>175</v>
      </c>
      <c r="Y54" s="153">
        <v>175</v>
      </c>
      <c r="Z54" s="153" t="s">
        <v>228</v>
      </c>
      <c r="AA54" s="153">
        <f>ROWS($I$8:Z54)</f>
        <v>47</v>
      </c>
      <c r="AB54" s="153" t="str">
        <f t="shared" si="16"/>
        <v/>
      </c>
      <c r="AC54" s="153" t="str">
        <f>IFERROR(SMALL($AB$8:$AB$55,ROWS($AB$8:AB54)),"")</f>
        <v/>
      </c>
      <c r="AF54" s="153">
        <f t="shared" si="7"/>
        <v>15</v>
      </c>
      <c r="AG54" s="153">
        <f t="shared" si="8"/>
        <v>20</v>
      </c>
      <c r="AH54" s="153">
        <f t="shared" si="9"/>
        <v>45</v>
      </c>
      <c r="AI54" s="153">
        <f t="shared" si="10"/>
        <v>40</v>
      </c>
      <c r="AJ54" s="153">
        <f t="shared" si="11"/>
        <v>55</v>
      </c>
      <c r="AK54" s="153">
        <f t="shared" si="12"/>
        <v>0</v>
      </c>
      <c r="AL54" s="153">
        <f t="shared" si="13"/>
        <v>175</v>
      </c>
      <c r="AM54" s="153">
        <f t="shared" si="14"/>
        <v>175</v>
      </c>
      <c r="AN54" s="163"/>
    </row>
    <row r="55" spans="3:40" hidden="1">
      <c r="C55" s="153" t="s">
        <v>374</v>
      </c>
      <c r="D55" s="113">
        <f t="shared" si="0"/>
        <v>0.16469440039038671</v>
      </c>
      <c r="E55" s="113">
        <f t="shared" si="1"/>
        <v>0.16469440039038671</v>
      </c>
      <c r="F55" s="113">
        <f t="shared" si="2"/>
        <v>0.19470538001707943</v>
      </c>
      <c r="G55" s="113">
        <f t="shared" si="3"/>
        <v>0.22532633890447726</v>
      </c>
      <c r="H55" s="113">
        <f t="shared" si="4"/>
        <v>0.25057948029766985</v>
      </c>
      <c r="I55" s="153" t="s">
        <v>228</v>
      </c>
      <c r="J55" s="153">
        <f>ROWS($I$8:I55)</f>
        <v>48</v>
      </c>
      <c r="K55" s="153" t="str">
        <f t="shared" si="15"/>
        <v/>
      </c>
      <c r="L55" s="153" t="str">
        <f>IFERROR(SMALL($K$8:$K$55,ROWS($K$8:K55)),"")</f>
        <v/>
      </c>
      <c r="Q55" s="153" t="s">
        <v>374</v>
      </c>
      <c r="R55" s="153">
        <v>6750</v>
      </c>
      <c r="S55" s="153">
        <v>6750</v>
      </c>
      <c r="T55" s="153">
        <v>7980</v>
      </c>
      <c r="U55" s="153">
        <v>9235</v>
      </c>
      <c r="V55" s="153">
        <v>10270</v>
      </c>
      <c r="W55" s="153">
        <v>535</v>
      </c>
      <c r="X55" s="153">
        <v>41520</v>
      </c>
      <c r="Y55" s="153">
        <v>40985</v>
      </c>
      <c r="Z55" s="153" t="s">
        <v>228</v>
      </c>
      <c r="AA55" s="153">
        <f>ROWS($I$8:Z55)</f>
        <v>48</v>
      </c>
      <c r="AB55" s="153" t="str">
        <f t="shared" si="16"/>
        <v/>
      </c>
      <c r="AC55" s="153" t="str">
        <f>IFERROR(SMALL($AB$8:$AB$55,ROWS($AB$8:AB55)),"")</f>
        <v/>
      </c>
      <c r="AF55" s="153">
        <f t="shared" si="7"/>
        <v>6750</v>
      </c>
      <c r="AG55" s="153">
        <f t="shared" si="8"/>
        <v>6750</v>
      </c>
      <c r="AH55" s="153">
        <f t="shared" si="9"/>
        <v>7980</v>
      </c>
      <c r="AI55" s="153">
        <f t="shared" si="10"/>
        <v>9235</v>
      </c>
      <c r="AJ55" s="153">
        <f t="shared" si="11"/>
        <v>10270</v>
      </c>
      <c r="AK55" s="153">
        <f t="shared" si="12"/>
        <v>535</v>
      </c>
      <c r="AL55" s="153">
        <f t="shared" si="13"/>
        <v>41520</v>
      </c>
      <c r="AM55" s="153">
        <f t="shared" si="14"/>
        <v>40985</v>
      </c>
      <c r="AN55" s="163"/>
    </row>
    <row r="56" spans="3:40" hidden="1">
      <c r="AK56" s="163"/>
      <c r="AL56" s="163"/>
      <c r="AM56" s="163"/>
      <c r="AN56" s="163"/>
    </row>
  </sheetData>
  <sheetProtection algorithmName="SHA-512" hashValue="LLz/N82R1lr+IKuS2pLWpx46AyEYVrTirZ+OdCzlTIsNZtrykOXQLjOeIuIjSgTOM1oc8OVpr7FBVgXK7+K0iQ==" saltValue="ik9vN790Tu/KlpbTycmfqQ==" spinCount="100000" sheet="1" objects="1" scenarios="1"/>
  <mergeCells count="1">
    <mergeCell ref="AO5:BE5"/>
  </mergeCells>
  <dataValidations count="1">
    <dataValidation type="list" allowBlank="1" showInputMessage="1" showErrorMessage="1" sqref="AP2" xr:uid="{00000000-0002-0000-0C00-000000000000}">
      <formula1>$A$4:$A$5</formula1>
    </dataValidation>
  </dataValidation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00B050"/>
  </sheetPr>
  <dimension ref="A1:BF52"/>
  <sheetViews>
    <sheetView showGridLines="0" topLeftCell="AE1" zoomScaleNormal="100" workbookViewId="0">
      <selection activeCell="AE1" sqref="AE1"/>
    </sheetView>
  </sheetViews>
  <sheetFormatPr defaultColWidth="0" defaultRowHeight="14.45" zeroHeight="1"/>
  <cols>
    <col min="1" max="30" width="9.28515625" style="153" hidden="1" customWidth="1"/>
    <col min="31" max="31" width="9.28515625" style="153" customWidth="1"/>
    <col min="32" max="32" width="8.42578125" style="153" customWidth="1"/>
    <col min="33" max="33" width="55.42578125" style="153" bestFit="1" customWidth="1"/>
    <col min="34" max="34" width="9.28515625" style="153" customWidth="1"/>
    <col min="35" max="35" width="10.42578125" style="153" customWidth="1"/>
    <col min="36" max="40" width="9.28515625" style="153" customWidth="1"/>
    <col min="41" max="41" width="55.42578125" style="153" bestFit="1" customWidth="1"/>
    <col min="42" max="42" width="15.7109375" style="153" bestFit="1" customWidth="1"/>
    <col min="43" max="43" width="10" style="153" bestFit="1" customWidth="1"/>
    <col min="44" max="44" width="13.28515625" style="153" bestFit="1" customWidth="1"/>
    <col min="45" max="45" width="6.5703125" style="153" bestFit="1" customWidth="1"/>
    <col min="46" max="46" width="7" style="153" bestFit="1" customWidth="1"/>
    <col min="47" max="47" width="8.28515625" style="153" customWidth="1"/>
    <col min="48" max="48" width="11.28515625" style="153" bestFit="1" customWidth="1"/>
    <col min="49" max="49" width="8.7109375" style="153" bestFit="1" customWidth="1"/>
    <col min="50" max="51" width="9.28515625" style="153" customWidth="1"/>
    <col min="52" max="58" width="0" style="153" hidden="1" customWidth="1"/>
    <col min="59" max="16384" width="9.28515625" style="153" hidden="1"/>
  </cols>
  <sheetData>
    <row r="1" spans="1:49" ht="41.25" customHeight="1">
      <c r="AF1" s="301"/>
      <c r="AG1" s="757" t="s">
        <v>291</v>
      </c>
      <c r="AH1" s="757"/>
      <c r="AI1" s="757"/>
      <c r="AJ1" s="757"/>
      <c r="AK1" s="757"/>
      <c r="AL1" s="757"/>
      <c r="AM1" s="757"/>
      <c r="AN1" s="299"/>
      <c r="AO1" s="300"/>
      <c r="AP1" s="299"/>
    </row>
    <row r="2" spans="1:49" ht="21.75" customHeight="1">
      <c r="A2" s="153" t="s">
        <v>347</v>
      </c>
      <c r="C2" s="166" t="s">
        <v>400</v>
      </c>
      <c r="R2" s="166" t="s">
        <v>400</v>
      </c>
      <c r="AF2" s="301"/>
      <c r="AG2" s="119" t="s">
        <v>221</v>
      </c>
      <c r="AH2" s="298" t="s">
        <v>222</v>
      </c>
      <c r="AL2" s="163"/>
      <c r="AM2" s="299"/>
      <c r="AN2" s="299"/>
      <c r="AO2" s="299"/>
      <c r="AP2" s="299"/>
    </row>
    <row r="3" spans="1:49">
      <c r="A3" s="153" t="s">
        <v>228</v>
      </c>
      <c r="AF3" s="301"/>
      <c r="AI3" s="163"/>
      <c r="AJ3" s="163"/>
      <c r="AK3" s="163"/>
      <c r="AL3" s="163"/>
      <c r="AM3" s="163"/>
      <c r="AO3" s="163"/>
      <c r="AP3" s="163"/>
      <c r="AQ3" s="163"/>
      <c r="AR3" s="163"/>
      <c r="AS3" s="163"/>
      <c r="AT3" s="163"/>
      <c r="AU3" s="163"/>
    </row>
    <row r="4" spans="1:49" ht="15" customHeight="1">
      <c r="A4" s="153" t="s">
        <v>222</v>
      </c>
      <c r="C4" s="166" t="s">
        <v>363</v>
      </c>
      <c r="D4" s="166" t="s">
        <v>273</v>
      </c>
      <c r="E4" s="166" t="s">
        <v>274</v>
      </c>
      <c r="F4" s="166" t="s">
        <v>401</v>
      </c>
      <c r="G4" s="166" t="s">
        <v>402</v>
      </c>
      <c r="H4" s="166" t="s">
        <v>403</v>
      </c>
      <c r="I4" s="166" t="s">
        <v>278</v>
      </c>
      <c r="J4" s="166"/>
      <c r="K4" s="166" t="s">
        <v>225</v>
      </c>
      <c r="L4" s="166" t="s">
        <v>226</v>
      </c>
      <c r="M4" s="166" t="s">
        <v>227</v>
      </c>
      <c r="R4" s="153" t="s">
        <v>369</v>
      </c>
      <c r="S4" s="153" t="s">
        <v>404</v>
      </c>
      <c r="T4" s="153" t="s">
        <v>405</v>
      </c>
      <c r="U4" s="153" t="s">
        <v>406</v>
      </c>
      <c r="V4" s="153" t="s">
        <v>407</v>
      </c>
      <c r="W4" s="153" t="s">
        <v>408</v>
      </c>
      <c r="X4" s="166" t="s">
        <v>409</v>
      </c>
      <c r="Y4" s="153" t="s">
        <v>374</v>
      </c>
      <c r="Z4" s="153" t="s">
        <v>300</v>
      </c>
      <c r="AA4" s="166" t="s">
        <v>224</v>
      </c>
      <c r="AB4" s="166" t="s">
        <v>225</v>
      </c>
      <c r="AC4" s="166" t="s">
        <v>226</v>
      </c>
      <c r="AD4" s="166" t="s">
        <v>227</v>
      </c>
      <c r="AE4" s="166"/>
      <c r="AF4" s="301"/>
      <c r="AG4" s="780" t="s">
        <v>410</v>
      </c>
      <c r="AH4" s="780"/>
      <c r="AI4" s="780"/>
      <c r="AJ4" s="780"/>
      <c r="AK4" s="780"/>
      <c r="AL4" s="780"/>
      <c r="AM4" s="780"/>
      <c r="AN4" s="780"/>
      <c r="AO4" s="780"/>
      <c r="AP4" s="780"/>
      <c r="AQ4" s="780"/>
      <c r="AR4" s="780"/>
      <c r="AS4" s="780"/>
      <c r="AT4" s="780"/>
      <c r="AU4" s="780"/>
      <c r="AV4" s="780"/>
      <c r="AW4" s="780"/>
    </row>
    <row r="5" spans="1:49" ht="15.75" customHeight="1" thickBot="1">
      <c r="C5" s="153" t="s">
        <v>376</v>
      </c>
      <c r="D5" s="113">
        <f t="shared" ref="D5:D52" si="0">S5/$Y5</f>
        <v>0</v>
      </c>
      <c r="E5" s="113">
        <f t="shared" ref="E5:E52" si="1">T5/$Y5</f>
        <v>2.6315789473684209E-2</v>
      </c>
      <c r="F5" s="113">
        <f t="shared" ref="F5:F52" si="2">U5/$Y5</f>
        <v>2.6315789473684209E-2</v>
      </c>
      <c r="G5" s="113">
        <f t="shared" ref="G5:G52" si="3">W5/$Y5</f>
        <v>0</v>
      </c>
      <c r="H5" s="113">
        <f t="shared" ref="H5:H52" si="4">X5/$Y5</f>
        <v>0.97368421052631582</v>
      </c>
      <c r="I5" s="113">
        <f t="shared" ref="I5:I52" si="5">Z5/$Y5</f>
        <v>5.2631578947368418E-2</v>
      </c>
      <c r="J5" s="153" t="s">
        <v>222</v>
      </c>
      <c r="K5" s="153">
        <f>ROWS($J$5:J5)</f>
        <v>1</v>
      </c>
      <c r="L5" s="153">
        <f t="shared" ref="L5" si="6">IF($AH$2=J5,K5,"")</f>
        <v>1</v>
      </c>
      <c r="M5" s="153">
        <f>IFERROR(SMALL($L$5:$L$52,ROWS($L$5:L5)),"")</f>
        <v>1</v>
      </c>
      <c r="R5" s="153" t="s">
        <v>376</v>
      </c>
      <c r="S5" s="374">
        <v>0</v>
      </c>
      <c r="T5" s="374">
        <v>5</v>
      </c>
      <c r="U5" s="374">
        <v>5</v>
      </c>
      <c r="V5" s="374">
        <v>0</v>
      </c>
      <c r="W5" s="374">
        <v>0</v>
      </c>
      <c r="X5" s="374">
        <v>185</v>
      </c>
      <c r="Y5" s="374">
        <v>190</v>
      </c>
      <c r="Z5" s="374">
        <v>10</v>
      </c>
      <c r="AA5" s="153" t="s">
        <v>222</v>
      </c>
      <c r="AB5" s="153">
        <f>ROWS($J$5:AA5)</f>
        <v>1</v>
      </c>
      <c r="AC5" s="153">
        <f t="shared" ref="AC5" si="7">IF($AH$2=AA5,AB5,"")</f>
        <v>1</v>
      </c>
      <c r="AD5" s="153">
        <f>IFERROR(SMALL($AC$5:$AC$52,ROWS($AC$5:AC5)),"")</f>
        <v>1</v>
      </c>
      <c r="AG5" s="163"/>
      <c r="AH5" s="163"/>
      <c r="AI5" s="163"/>
      <c r="AJ5" s="163"/>
      <c r="AK5" s="163"/>
      <c r="AL5" s="163"/>
      <c r="AM5" s="163"/>
      <c r="AO5" s="163"/>
      <c r="AP5" s="163"/>
      <c r="AQ5" s="163"/>
      <c r="AR5" s="163"/>
      <c r="AS5" s="163"/>
      <c r="AT5" s="163"/>
      <c r="AU5" s="163"/>
    </row>
    <row r="6" spans="1:49" ht="46.15" customHeight="1" thickBot="1">
      <c r="C6" s="153" t="s">
        <v>377</v>
      </c>
      <c r="D6" s="113">
        <f t="shared" si="0"/>
        <v>2.3809523809523808E-2</v>
      </c>
      <c r="E6" s="113">
        <f t="shared" si="1"/>
        <v>5.3571428571428568E-2</v>
      </c>
      <c r="F6" s="113">
        <f t="shared" si="2"/>
        <v>1.7857142857142856E-2</v>
      </c>
      <c r="G6" s="113">
        <f t="shared" si="3"/>
        <v>5.9523809523809521E-3</v>
      </c>
      <c r="H6" s="113">
        <f t="shared" si="4"/>
        <v>0.88690476190476186</v>
      </c>
      <c r="I6" s="113">
        <f t="shared" si="5"/>
        <v>0.10714285714285714</v>
      </c>
      <c r="J6" s="153" t="s">
        <v>222</v>
      </c>
      <c r="K6" s="153">
        <f>ROWS($J$5:J6)</f>
        <v>2</v>
      </c>
      <c r="L6" s="153">
        <f t="shared" ref="L6:L52" si="8">IF($AH$2=J6,K6,"")</f>
        <v>2</v>
      </c>
      <c r="M6" s="153">
        <f>IFERROR(SMALL($L$5:$L$52,ROWS($L$5:L6)),"")</f>
        <v>2</v>
      </c>
      <c r="R6" s="153" t="s">
        <v>377</v>
      </c>
      <c r="S6" s="374">
        <v>20</v>
      </c>
      <c r="T6" s="374">
        <v>45</v>
      </c>
      <c r="U6" s="374">
        <v>15</v>
      </c>
      <c r="V6" s="374">
        <v>5</v>
      </c>
      <c r="W6" s="374">
        <v>5</v>
      </c>
      <c r="X6" s="374">
        <v>745</v>
      </c>
      <c r="Y6" s="374">
        <v>840</v>
      </c>
      <c r="Z6" s="374">
        <v>90</v>
      </c>
      <c r="AA6" s="153" t="s">
        <v>222</v>
      </c>
      <c r="AB6" s="153">
        <f>ROWS($J$5:AA6)</f>
        <v>2</v>
      </c>
      <c r="AC6" s="153">
        <f t="shared" ref="AC6:AC52" si="9">IF($AH$2=AA6,AB6,"")</f>
        <v>2</v>
      </c>
      <c r="AD6" s="153">
        <f>IFERROR(SMALL($AC$5:$AC$52,ROWS($AC$5:AC6)),"")</f>
        <v>2</v>
      </c>
      <c r="AG6" s="292" t="s">
        <v>363</v>
      </c>
      <c r="AH6" s="303" t="s">
        <v>411</v>
      </c>
      <c r="AI6" s="303" t="s">
        <v>412</v>
      </c>
      <c r="AJ6" s="303" t="s">
        <v>413</v>
      </c>
      <c r="AK6" s="303" t="s">
        <v>414</v>
      </c>
      <c r="AL6" s="304" t="s">
        <v>403</v>
      </c>
      <c r="AM6" s="305" t="s">
        <v>415</v>
      </c>
      <c r="AO6" s="491" t="s">
        <v>363</v>
      </c>
      <c r="AP6" s="515" t="s">
        <v>411</v>
      </c>
      <c r="AQ6" s="515" t="s">
        <v>412</v>
      </c>
      <c r="AR6" s="515" t="s">
        <v>413</v>
      </c>
      <c r="AS6" s="515" t="s">
        <v>414</v>
      </c>
      <c r="AT6" s="375" t="s">
        <v>403</v>
      </c>
      <c r="AU6" s="515" t="s">
        <v>415</v>
      </c>
      <c r="AV6" s="515" t="s">
        <v>416</v>
      </c>
    </row>
    <row r="7" spans="1:49" ht="15" customHeight="1">
      <c r="C7" s="153" t="s">
        <v>378</v>
      </c>
      <c r="D7" s="113">
        <f t="shared" si="0"/>
        <v>1.4204545454545454E-2</v>
      </c>
      <c r="E7" s="113">
        <f t="shared" si="1"/>
        <v>2.8409090909090908E-2</v>
      </c>
      <c r="F7" s="113">
        <f t="shared" si="2"/>
        <v>2.2727272727272728E-2</v>
      </c>
      <c r="G7" s="113">
        <f t="shared" si="3"/>
        <v>8.5227272727272721E-3</v>
      </c>
      <c r="H7" s="113">
        <f t="shared" si="4"/>
        <v>0.92045454545454541</v>
      </c>
      <c r="I7" s="113">
        <f t="shared" si="5"/>
        <v>7.6704545454545456E-2</v>
      </c>
      <c r="J7" s="153" t="s">
        <v>222</v>
      </c>
      <c r="K7" s="153">
        <f>ROWS($J$5:J7)</f>
        <v>3</v>
      </c>
      <c r="L7" s="153">
        <f t="shared" si="8"/>
        <v>3</v>
      </c>
      <c r="M7" s="153">
        <f>IFERROR(SMALL($L$5:$L$52,ROWS($L$5:L7)),"")</f>
        <v>3</v>
      </c>
      <c r="R7" s="153" t="s">
        <v>378</v>
      </c>
      <c r="S7" s="374">
        <v>25</v>
      </c>
      <c r="T7" s="374">
        <v>50</v>
      </c>
      <c r="U7" s="374">
        <v>40</v>
      </c>
      <c r="V7" s="374">
        <v>5</v>
      </c>
      <c r="W7" s="374">
        <v>15</v>
      </c>
      <c r="X7" s="374">
        <v>1620</v>
      </c>
      <c r="Y7" s="374">
        <v>1760</v>
      </c>
      <c r="Z7" s="374">
        <v>135</v>
      </c>
      <c r="AA7" s="153" t="s">
        <v>222</v>
      </c>
      <c r="AB7" s="153">
        <f>ROWS($J$5:AA7)</f>
        <v>3</v>
      </c>
      <c r="AC7" s="153">
        <f t="shared" si="9"/>
        <v>3</v>
      </c>
      <c r="AD7" s="153">
        <f>IFERROR(SMALL($AC$5:$AC$52,ROWS($AC$5:AC7)),"")</f>
        <v>3</v>
      </c>
      <c r="AG7" s="511" t="str">
        <f>IFERROR(INDEX($C$5:$I$52,$M5,COLUMNS($AF$5:AF5)),"")</f>
        <v xml:space="preserve">agriculture, food and related studies                                 </v>
      </c>
      <c r="AH7" s="511">
        <f>IFERROR(INDEX($C$5:$I$52,$M5,COLUMNS($AF$5:AH5)),"")</f>
        <v>2.6315789473684209E-2</v>
      </c>
      <c r="AI7" s="684">
        <v>7.832898172323759E-3</v>
      </c>
      <c r="AJ7" s="511">
        <f>IFERROR(INDEX($C$5:$I$52,$M5,COLUMNS($AF$5:AI5)),"")</f>
        <v>2.6315789473684209E-2</v>
      </c>
      <c r="AK7" s="511">
        <f>IFERROR(INDEX($C$5:$I$52,$M5,COLUMNS($AF$5:AJ5)),"")</f>
        <v>0</v>
      </c>
      <c r="AL7" s="512">
        <f>IFERROR(INDEX($C$5:$H$52,$M5,COLUMNS($AG$7:AL7)),"")</f>
        <v>0.97368421052631582</v>
      </c>
      <c r="AM7" s="512">
        <f>IFERROR(INDEX($C$5:$I$52,$M5,COLUMNS($AG$7:AM7)),"")</f>
        <v>5.2631578947368418E-2</v>
      </c>
      <c r="AO7" s="494" t="str">
        <f>IFERROR(INDEX($R$5:$AA$52,$AD5,COLUMNS($AI$7:AI8)),"")</f>
        <v xml:space="preserve">agriculture, food and related studies                                 </v>
      </c>
      <c r="AP7" s="516">
        <f>IFERROR(INDEX($R$5:$Y$45,$AD5,COLUMNS($AO$7:AP8)),"")</f>
        <v>0</v>
      </c>
      <c r="AQ7" s="516">
        <f>IFERROR(INDEX($R$5:$Y$45,$AD5,COLUMNS($AO$7:AQ8)),"")</f>
        <v>5</v>
      </c>
      <c r="AR7" s="516">
        <f>IFERROR(INDEX($R$5:$Y$45,$AD5,COLUMNS($AO$7:AR8)),"")</f>
        <v>5</v>
      </c>
      <c r="AS7" s="516">
        <f>IFERROR(INDEX($R$5:$Y$45,$AD5,COLUMNS($AO$7:AS8)),"")</f>
        <v>0</v>
      </c>
      <c r="AT7" s="516">
        <f>IFERROR(INDEX($R$5:$Y$45,$AD5,COLUMNS($AO$7:AT8)),"")</f>
        <v>0</v>
      </c>
      <c r="AU7" s="516">
        <f>IFERROR(INDEX($R$5:$Y$45,$AD5,COLUMNS($AO$7:AU8)),"")</f>
        <v>185</v>
      </c>
      <c r="AV7" s="516">
        <f>IFERROR(INDEX($R$5:$Y$45,$AD5,COLUMNS($AO$7:AV8)),"")</f>
        <v>190</v>
      </c>
    </row>
    <row r="8" spans="1:49" ht="15" customHeight="1">
      <c r="C8" s="153" t="s">
        <v>379</v>
      </c>
      <c r="D8" s="113">
        <f t="shared" si="0"/>
        <v>1.6891891891891893E-2</v>
      </c>
      <c r="E8" s="113">
        <f t="shared" si="1"/>
        <v>6.5315315315315314E-2</v>
      </c>
      <c r="F8" s="113">
        <f t="shared" si="2"/>
        <v>1.8018018018018018E-2</v>
      </c>
      <c r="G8" s="113">
        <f t="shared" si="3"/>
        <v>1.0135135135135136E-2</v>
      </c>
      <c r="H8" s="113">
        <f t="shared" si="4"/>
        <v>0.87387387387387383</v>
      </c>
      <c r="I8" s="113">
        <f t="shared" si="5"/>
        <v>0.11148648648648649</v>
      </c>
      <c r="J8" s="153" t="s">
        <v>222</v>
      </c>
      <c r="K8" s="153">
        <f>ROWS($J$5:J8)</f>
        <v>4</v>
      </c>
      <c r="L8" s="153">
        <f t="shared" si="8"/>
        <v>4</v>
      </c>
      <c r="M8" s="153">
        <f>IFERROR(SMALL($L$5:$L$52,ROWS($L$5:L8)),"")</f>
        <v>4</v>
      </c>
      <c r="R8" s="153" t="s">
        <v>379</v>
      </c>
      <c r="S8" s="374">
        <v>75</v>
      </c>
      <c r="T8" s="374">
        <v>290</v>
      </c>
      <c r="U8" s="374">
        <v>80</v>
      </c>
      <c r="V8" s="374">
        <v>65</v>
      </c>
      <c r="W8" s="374">
        <v>45</v>
      </c>
      <c r="X8" s="374">
        <v>3880</v>
      </c>
      <c r="Y8" s="374">
        <v>4440</v>
      </c>
      <c r="Z8" s="374">
        <v>495</v>
      </c>
      <c r="AA8" s="153" t="s">
        <v>222</v>
      </c>
      <c r="AB8" s="153">
        <f>ROWS($J$5:AA8)</f>
        <v>4</v>
      </c>
      <c r="AC8" s="153">
        <f t="shared" si="9"/>
        <v>4</v>
      </c>
      <c r="AD8" s="153">
        <f>IFERROR(SMALL($AC$5:$AC$52,ROWS($AC$5:AC8)),"")</f>
        <v>4</v>
      </c>
      <c r="AG8" s="509" t="str">
        <f>IFERROR(INDEX($C$5:$I$52,$M6,COLUMNS($AF$5:AF6)),"")</f>
        <v xml:space="preserve">architecture, building and planning                                   </v>
      </c>
      <c r="AH8" s="509">
        <f>IFERROR(INDEX($C$5:$I$52,$M6,COLUMNS($AF$5:AH6)),"")</f>
        <v>5.3571428571428568E-2</v>
      </c>
      <c r="AI8" s="685">
        <v>2.5172989739918872E-2</v>
      </c>
      <c r="AJ8" s="509">
        <f>IFERROR(INDEX($C$5:$I$52,$M6,COLUMNS($AF$5:AI6)),"")</f>
        <v>1.7857142857142856E-2</v>
      </c>
      <c r="AK8" s="509">
        <f>IFERROR(INDEX($C$5:$I$52,$M6,COLUMNS($AF$5:AJ6)),"")</f>
        <v>5.9523809523809521E-3</v>
      </c>
      <c r="AL8" s="513">
        <f>IFERROR(INDEX($C$5:$H$52,$M6,COLUMNS($AG$7:AL8)),"")</f>
        <v>0.88690476190476186</v>
      </c>
      <c r="AM8" s="513">
        <f>IFERROR(INDEX($C$5:$I$52,$M6,COLUMNS($AG$7:AM8)),"")</f>
        <v>0.10714285714285714</v>
      </c>
      <c r="AO8" s="495" t="str">
        <f>IFERROR(INDEX($R$5:$AA$52,$AD6,COLUMNS($AI$7:AI9)),"")</f>
        <v xml:space="preserve">architecture, building and planning                                   </v>
      </c>
      <c r="AP8" s="517">
        <f>IFERROR(INDEX($R$5:$Y$45,$AD6,COLUMNS($AO$7:AP9)),"")</f>
        <v>20</v>
      </c>
      <c r="AQ8" s="517">
        <f>IFERROR(INDEX($R$5:$Y$45,$AD6,COLUMNS($AO$7:AQ9)),"")</f>
        <v>45</v>
      </c>
      <c r="AR8" s="517">
        <f>IFERROR(INDEX($R$5:$Y$45,$AD6,COLUMNS($AO$7:AR9)),"")</f>
        <v>15</v>
      </c>
      <c r="AS8" s="517">
        <f>IFERROR(INDEX($R$5:$Y$45,$AD6,COLUMNS($AO$7:AS9)),"")</f>
        <v>5</v>
      </c>
      <c r="AT8" s="517">
        <f>IFERROR(INDEX($R$5:$Y$45,$AD6,COLUMNS($AO$7:AT9)),"")</f>
        <v>5</v>
      </c>
      <c r="AU8" s="517">
        <f>IFERROR(INDEX($R$5:$Y$45,$AD6,COLUMNS($AO$7:AU9)),"")</f>
        <v>745</v>
      </c>
      <c r="AV8" s="517">
        <f>IFERROR(INDEX($R$5:$Y$45,$AD6,COLUMNS($AO$7:AV9)),"")</f>
        <v>840</v>
      </c>
    </row>
    <row r="9" spans="1:49" ht="15" customHeight="1">
      <c r="C9" s="153" t="s">
        <v>380</v>
      </c>
      <c r="D9" s="113">
        <f t="shared" si="0"/>
        <v>0</v>
      </c>
      <c r="E9" s="113">
        <f t="shared" si="1"/>
        <v>7.6923076923076927E-2</v>
      </c>
      <c r="F9" s="113">
        <f t="shared" si="2"/>
        <v>7.6923076923076927E-2</v>
      </c>
      <c r="G9" s="113">
        <f t="shared" si="3"/>
        <v>0</v>
      </c>
      <c r="H9" s="113">
        <f t="shared" si="4"/>
        <v>0.92307692307692313</v>
      </c>
      <c r="I9" s="113">
        <f t="shared" si="5"/>
        <v>7.6923076923076927E-2</v>
      </c>
      <c r="J9" s="153" t="s">
        <v>222</v>
      </c>
      <c r="K9" s="153">
        <f>ROWS($J$5:J9)</f>
        <v>5</v>
      </c>
      <c r="L9" s="153">
        <f t="shared" si="8"/>
        <v>5</v>
      </c>
      <c r="M9" s="153">
        <f>IFERROR(SMALL($L$5:$L$52,ROWS($L$5:L9)),"")</f>
        <v>5</v>
      </c>
      <c r="R9" s="153" t="s">
        <v>380</v>
      </c>
      <c r="S9" s="374">
        <v>0</v>
      </c>
      <c r="T9" s="374">
        <v>5</v>
      </c>
      <c r="U9" s="374">
        <v>5</v>
      </c>
      <c r="V9" s="374">
        <v>0</v>
      </c>
      <c r="W9" s="374">
        <v>0</v>
      </c>
      <c r="X9" s="374">
        <v>60</v>
      </c>
      <c r="Y9" s="374">
        <v>65</v>
      </c>
      <c r="Z9" s="374">
        <v>5</v>
      </c>
      <c r="AA9" s="153" t="s">
        <v>222</v>
      </c>
      <c r="AB9" s="153">
        <f>ROWS($J$5:AA9)</f>
        <v>5</v>
      </c>
      <c r="AC9" s="153">
        <f t="shared" si="9"/>
        <v>5</v>
      </c>
      <c r="AD9" s="153">
        <f>IFERROR(SMALL($AC$5:$AC$52,ROWS($AC$5:AC9)),"")</f>
        <v>5</v>
      </c>
      <c r="AG9" s="509" t="str">
        <f>IFERROR(INDEX($C$5:$I$52,$M7,COLUMNS($AF$5:AF7)),"")</f>
        <v xml:space="preserve">biological and sport sciences                                         </v>
      </c>
      <c r="AH9" s="509">
        <f>IFERROR(INDEX($C$5:$I$52,$M7,COLUMNS($AF$5:AH7)),"")</f>
        <v>2.8409090909090908E-2</v>
      </c>
      <c r="AI9" s="685">
        <v>1.5331742785730514E-2</v>
      </c>
      <c r="AJ9" s="509">
        <f>IFERROR(INDEX($C$5:$I$52,$M7,COLUMNS($AF$5:AI7)),"")</f>
        <v>2.2727272727272728E-2</v>
      </c>
      <c r="AK9" s="509">
        <f>IFERROR(INDEX($C$5:$I$52,$M7,COLUMNS($AF$5:AJ7)),"")</f>
        <v>8.5227272727272721E-3</v>
      </c>
      <c r="AL9" s="513">
        <f>IFERROR(INDEX($C$5:$H$52,$M7,COLUMNS($AG$7:AL9)),"")</f>
        <v>0.92045454545454541</v>
      </c>
      <c r="AM9" s="513">
        <f>IFERROR(INDEX($C$5:$I$52,$M7,COLUMNS($AG$7:AM9)),"")</f>
        <v>7.6704545454545456E-2</v>
      </c>
      <c r="AO9" s="495" t="str">
        <f>IFERROR(INDEX($R$5:$AA$52,$AD7,COLUMNS($AI$7:AI10)),"")</f>
        <v xml:space="preserve">biological and sport sciences                                         </v>
      </c>
      <c r="AP9" s="517">
        <f>IFERROR(INDEX($R$5:$Y$45,$AD7,COLUMNS($AO$7:AP10)),"")</f>
        <v>25</v>
      </c>
      <c r="AQ9" s="517">
        <f>IFERROR(INDEX($R$5:$Y$45,$AD7,COLUMNS($AO$7:AQ10)),"")</f>
        <v>50</v>
      </c>
      <c r="AR9" s="517">
        <f>IFERROR(INDEX($R$5:$Y$45,$AD7,COLUMNS($AO$7:AR10)),"")</f>
        <v>40</v>
      </c>
      <c r="AS9" s="517">
        <f>IFERROR(INDEX($R$5:$Y$45,$AD7,COLUMNS($AO$7:AS10)),"")</f>
        <v>5</v>
      </c>
      <c r="AT9" s="517">
        <f>IFERROR(INDEX($R$5:$Y$45,$AD7,COLUMNS($AO$7:AT10)),"")</f>
        <v>15</v>
      </c>
      <c r="AU9" s="517">
        <f>IFERROR(INDEX($R$5:$Y$45,$AD7,COLUMNS($AO$7:AU10)),"")</f>
        <v>1620</v>
      </c>
      <c r="AV9" s="517">
        <f>IFERROR(INDEX($R$5:$Y$45,$AD7,COLUMNS($AO$7:AV10)),"")</f>
        <v>1760</v>
      </c>
    </row>
    <row r="10" spans="1:49" ht="15" customHeight="1">
      <c r="C10" s="153" t="s">
        <v>381</v>
      </c>
      <c r="D10" s="113">
        <f t="shared" si="0"/>
        <v>8.0000000000000002E-3</v>
      </c>
      <c r="E10" s="113">
        <f t="shared" si="1"/>
        <v>1.6E-2</v>
      </c>
      <c r="F10" s="113">
        <f t="shared" si="2"/>
        <v>0.04</v>
      </c>
      <c r="G10" s="113">
        <f t="shared" si="3"/>
        <v>8.0000000000000002E-3</v>
      </c>
      <c r="H10" s="113">
        <f t="shared" si="4"/>
        <v>0.92800000000000005</v>
      </c>
      <c r="I10" s="113">
        <f t="shared" si="5"/>
        <v>7.1999999999999995E-2</v>
      </c>
      <c r="J10" s="153" t="s">
        <v>222</v>
      </c>
      <c r="K10" s="153">
        <f>ROWS($J$5:J10)</f>
        <v>6</v>
      </c>
      <c r="L10" s="153">
        <f t="shared" si="8"/>
        <v>6</v>
      </c>
      <c r="M10" s="153">
        <f>IFERROR(SMALL($L$5:$L$52,ROWS($L$5:L10)),"")</f>
        <v>6</v>
      </c>
      <c r="R10" s="153" t="s">
        <v>381</v>
      </c>
      <c r="S10" s="374">
        <v>5</v>
      </c>
      <c r="T10" s="374">
        <v>10</v>
      </c>
      <c r="U10" s="374">
        <v>25</v>
      </c>
      <c r="V10" s="374">
        <v>5</v>
      </c>
      <c r="W10" s="374">
        <v>5</v>
      </c>
      <c r="X10" s="374">
        <v>580</v>
      </c>
      <c r="Y10" s="374">
        <v>625</v>
      </c>
      <c r="Z10" s="374">
        <v>45</v>
      </c>
      <c r="AA10" s="153" t="s">
        <v>222</v>
      </c>
      <c r="AB10" s="153">
        <f>ROWS($J$5:AA10)</f>
        <v>6</v>
      </c>
      <c r="AC10" s="153">
        <f t="shared" si="9"/>
        <v>6</v>
      </c>
      <c r="AD10" s="153">
        <f>IFERROR(SMALL($AC$5:$AC$52,ROWS($AC$5:AC10)),"")</f>
        <v>6</v>
      </c>
      <c r="AG10" s="509" t="str">
        <f>IFERROR(INDEX($C$5:$I$52,$M8,COLUMNS($AF$5:AF8)),"")</f>
        <v xml:space="preserve">business and management                                               </v>
      </c>
      <c r="AH10" s="509">
        <f>IFERROR(INDEX($C$5:$I$52,$M8,COLUMNS($AF$5:AH8)),"")</f>
        <v>6.5315315315315314E-2</v>
      </c>
      <c r="AI10" s="685">
        <v>1.7071699336400719E-2</v>
      </c>
      <c r="AJ10" s="509">
        <f>IFERROR(INDEX($C$5:$I$52,$M8,COLUMNS($AF$5:AI8)),"")</f>
        <v>1.8018018018018018E-2</v>
      </c>
      <c r="AK10" s="509">
        <f>IFERROR(INDEX($C$5:$I$52,$M8,COLUMNS($AF$5:AJ8)),"")</f>
        <v>1.0135135135135136E-2</v>
      </c>
      <c r="AL10" s="513">
        <f>IFERROR(INDEX($C$5:$H$52,$M8,COLUMNS($AG$7:AL10)),"")</f>
        <v>0.87387387387387383</v>
      </c>
      <c r="AM10" s="513">
        <f>IFERROR(INDEX($C$5:$I$52,$M8,COLUMNS($AG$7:AM10)),"")</f>
        <v>0.11148648648648649</v>
      </c>
      <c r="AO10" s="495" t="str">
        <f>IFERROR(INDEX($R$5:$AA$52,$AD8,COLUMNS($AI$7:AI11)),"")</f>
        <v xml:space="preserve">business and management                                               </v>
      </c>
      <c r="AP10" s="517">
        <f>IFERROR(INDEX($R$5:$Y$45,$AD8,COLUMNS($AO$7:AP11)),"")</f>
        <v>75</v>
      </c>
      <c r="AQ10" s="517">
        <f>IFERROR(INDEX($R$5:$Y$45,$AD8,COLUMNS($AO$7:AQ11)),"")</f>
        <v>290</v>
      </c>
      <c r="AR10" s="517">
        <f>IFERROR(INDEX($R$5:$Y$45,$AD8,COLUMNS($AO$7:AR11)),"")</f>
        <v>80</v>
      </c>
      <c r="AS10" s="517">
        <f>IFERROR(INDEX($R$5:$Y$45,$AD8,COLUMNS($AO$7:AS11)),"")</f>
        <v>65</v>
      </c>
      <c r="AT10" s="517">
        <f>IFERROR(INDEX($R$5:$Y$45,$AD8,COLUMNS($AO$7:AT11)),"")</f>
        <v>45</v>
      </c>
      <c r="AU10" s="517">
        <f>IFERROR(INDEX($R$5:$Y$45,$AD8,COLUMNS($AO$7:AU11)),"")</f>
        <v>3880</v>
      </c>
      <c r="AV10" s="517">
        <f>IFERROR(INDEX($R$5:$Y$45,$AD8,COLUMNS($AO$7:AV11)),"")</f>
        <v>4440</v>
      </c>
    </row>
    <row r="11" spans="1:49" ht="15" customHeight="1">
      <c r="C11" s="153" t="s">
        <v>382</v>
      </c>
      <c r="D11" s="113">
        <f t="shared" si="0"/>
        <v>1.276595744680851E-2</v>
      </c>
      <c r="E11" s="113">
        <f t="shared" si="1"/>
        <v>6.8085106382978725E-2</v>
      </c>
      <c r="F11" s="113">
        <f t="shared" si="2"/>
        <v>2.3404255319148935E-2</v>
      </c>
      <c r="G11" s="113">
        <f t="shared" si="3"/>
        <v>8.5106382978723406E-3</v>
      </c>
      <c r="H11" s="113">
        <f t="shared" si="4"/>
        <v>0.87446808510638296</v>
      </c>
      <c r="I11" s="113">
        <f t="shared" si="5"/>
        <v>0.11276595744680851</v>
      </c>
      <c r="J11" s="153" t="s">
        <v>222</v>
      </c>
      <c r="K11" s="153">
        <f>ROWS($J$5:J11)</f>
        <v>7</v>
      </c>
      <c r="L11" s="153">
        <f t="shared" si="8"/>
        <v>7</v>
      </c>
      <c r="M11" s="153">
        <f>IFERROR(SMALL($L$5:$L$52,ROWS($L$5:L11)),"")</f>
        <v>7</v>
      </c>
      <c r="R11" s="153" t="s">
        <v>382</v>
      </c>
      <c r="S11" s="374">
        <v>30</v>
      </c>
      <c r="T11" s="374">
        <v>160</v>
      </c>
      <c r="U11" s="374">
        <v>55</v>
      </c>
      <c r="V11" s="374">
        <v>25</v>
      </c>
      <c r="W11" s="374">
        <v>20</v>
      </c>
      <c r="X11" s="374">
        <v>2055</v>
      </c>
      <c r="Y11" s="374">
        <v>2350</v>
      </c>
      <c r="Z11" s="374">
        <v>265</v>
      </c>
      <c r="AA11" s="153" t="s">
        <v>222</v>
      </c>
      <c r="AB11" s="153">
        <f>ROWS($J$5:AA11)</f>
        <v>7</v>
      </c>
      <c r="AC11" s="153">
        <f t="shared" si="9"/>
        <v>7</v>
      </c>
      <c r="AD11" s="153">
        <f>IFERROR(SMALL($AC$5:$AC$52,ROWS($AC$5:AC11)),"")</f>
        <v>7</v>
      </c>
      <c r="AG11" s="509" t="str">
        <f>IFERROR(INDEX($C$5:$I$52,$M9,COLUMNS($AF$5:AF9)),"")</f>
        <v xml:space="preserve">combined and general studies                                          </v>
      </c>
      <c r="AH11" s="509">
        <f>IFERROR(INDEX($C$5:$I$52,$M9,COLUMNS($AF$5:AH9)),"")</f>
        <v>7.6923076923076927E-2</v>
      </c>
      <c r="AI11" s="685">
        <v>1.5130882130428203E-2</v>
      </c>
      <c r="AJ11" s="509">
        <f>IFERROR(INDEX($C$5:$I$52,$M9,COLUMNS($AF$5:AI9)),"")</f>
        <v>7.6923076923076927E-2</v>
      </c>
      <c r="AK11" s="509">
        <f>IFERROR(INDEX($C$5:$I$52,$M9,COLUMNS($AF$5:AJ9)),"")</f>
        <v>0</v>
      </c>
      <c r="AL11" s="513">
        <f>IFERROR(INDEX($C$5:$H$52,$M9,COLUMNS($AG$7:AL11)),"")</f>
        <v>0.92307692307692313</v>
      </c>
      <c r="AM11" s="513">
        <f>IFERROR(INDEX($C$5:$I$52,$M9,COLUMNS($AG$7:AM11)),"")</f>
        <v>7.6923076923076927E-2</v>
      </c>
      <c r="AO11" s="495" t="str">
        <f>IFERROR(INDEX($R$5:$AA$52,$AD9,COLUMNS($AI$7:AI12)),"")</f>
        <v xml:space="preserve">combined and general studies                                          </v>
      </c>
      <c r="AP11" s="517">
        <f>IFERROR(INDEX($R$5:$Y$45,$AD9,COLUMNS($AO$7:AP12)),"")</f>
        <v>0</v>
      </c>
      <c r="AQ11" s="517">
        <f>IFERROR(INDEX($R$5:$Y$45,$AD9,COLUMNS($AO$7:AQ12)),"")</f>
        <v>5</v>
      </c>
      <c r="AR11" s="517">
        <f>IFERROR(INDEX($R$5:$Y$45,$AD9,COLUMNS($AO$7:AR12)),"")</f>
        <v>5</v>
      </c>
      <c r="AS11" s="517">
        <f>IFERROR(INDEX($R$5:$Y$45,$AD9,COLUMNS($AO$7:AS12)),"")</f>
        <v>0</v>
      </c>
      <c r="AT11" s="517">
        <f>IFERROR(INDEX($R$5:$Y$45,$AD9,COLUMNS($AO$7:AT12)),"")</f>
        <v>0</v>
      </c>
      <c r="AU11" s="517">
        <f>IFERROR(INDEX($R$5:$Y$45,$AD9,COLUMNS($AO$7:AU12)),"")</f>
        <v>60</v>
      </c>
      <c r="AV11" s="517">
        <f>IFERROR(INDEX($R$5:$Y$45,$AD9,COLUMNS($AO$7:AV12)),"")</f>
        <v>65</v>
      </c>
    </row>
    <row r="12" spans="1:49" ht="15" customHeight="1">
      <c r="C12" s="153" t="s">
        <v>383</v>
      </c>
      <c r="D12" s="113">
        <f t="shared" si="0"/>
        <v>1.0638297872340425E-2</v>
      </c>
      <c r="E12" s="113">
        <f t="shared" si="1"/>
        <v>2.1276595744680851E-2</v>
      </c>
      <c r="F12" s="113">
        <f t="shared" si="2"/>
        <v>2.6595744680851064E-2</v>
      </c>
      <c r="G12" s="113">
        <f t="shared" si="3"/>
        <v>5.3191489361702126E-3</v>
      </c>
      <c r="H12" s="113">
        <f t="shared" si="4"/>
        <v>0.92819148936170215</v>
      </c>
      <c r="I12" s="113">
        <f t="shared" si="5"/>
        <v>6.3829787234042548E-2</v>
      </c>
      <c r="J12" s="153" t="s">
        <v>222</v>
      </c>
      <c r="K12" s="153">
        <f>ROWS($J$5:J12)</f>
        <v>8</v>
      </c>
      <c r="L12" s="153">
        <f t="shared" si="8"/>
        <v>8</v>
      </c>
      <c r="M12" s="153">
        <f>IFERROR(SMALL($L$5:$L$52,ROWS($L$5:L12)),"")</f>
        <v>8</v>
      </c>
      <c r="R12" s="153" t="s">
        <v>383</v>
      </c>
      <c r="S12" s="374">
        <v>20</v>
      </c>
      <c r="T12" s="374">
        <v>40</v>
      </c>
      <c r="U12" s="374">
        <v>50</v>
      </c>
      <c r="V12" s="374">
        <v>15</v>
      </c>
      <c r="W12" s="374">
        <v>10</v>
      </c>
      <c r="X12" s="374">
        <v>1745</v>
      </c>
      <c r="Y12" s="374">
        <v>1880</v>
      </c>
      <c r="Z12" s="374">
        <v>120</v>
      </c>
      <c r="AA12" s="153" t="s">
        <v>222</v>
      </c>
      <c r="AB12" s="153">
        <f>ROWS($J$5:AA12)</f>
        <v>8</v>
      </c>
      <c r="AC12" s="153">
        <f t="shared" si="9"/>
        <v>8</v>
      </c>
      <c r="AD12" s="153">
        <f>IFERROR(SMALL($AC$5:$AC$52,ROWS($AC$5:AC12)),"")</f>
        <v>8</v>
      </c>
      <c r="AG12" s="509" t="str">
        <f>IFERROR(INDEX($C$5:$I$52,$M10,COLUMNS($AF$5:AF10)),"")</f>
        <v xml:space="preserve">communications and media                                              </v>
      </c>
      <c r="AH12" s="509">
        <f>IFERROR(INDEX($C$5:$I$52,$M10,COLUMNS($AF$5:AH10)),"")</f>
        <v>1.6E-2</v>
      </c>
      <c r="AI12" s="685">
        <v>1.1176038573298847E-2</v>
      </c>
      <c r="AJ12" s="509">
        <f>IFERROR(INDEX($C$5:$I$52,$M10,COLUMNS($AF$5:AI10)),"")</f>
        <v>0.04</v>
      </c>
      <c r="AK12" s="509">
        <f>IFERROR(INDEX($C$5:$I$52,$M10,COLUMNS($AF$5:AJ10)),"")</f>
        <v>8.0000000000000002E-3</v>
      </c>
      <c r="AL12" s="513">
        <f>IFERROR(INDEX($C$5:$H$52,$M10,COLUMNS($AG$7:AL12)),"")</f>
        <v>0.92800000000000005</v>
      </c>
      <c r="AM12" s="513">
        <f>IFERROR(INDEX($C$5:$I$52,$M10,COLUMNS($AG$7:AM12)),"")</f>
        <v>7.1999999999999995E-2</v>
      </c>
      <c r="AO12" s="495" t="str">
        <f>IFERROR(INDEX($R$5:$AA$52,$AD10,COLUMNS($AI$7:AI13)),"")</f>
        <v xml:space="preserve">communications and media                                              </v>
      </c>
      <c r="AP12" s="517">
        <f>IFERROR(INDEX($R$5:$Y$45,$AD10,COLUMNS($AO$7:AP13)),"")</f>
        <v>5</v>
      </c>
      <c r="AQ12" s="517">
        <f>IFERROR(INDEX($R$5:$Y$45,$AD10,COLUMNS($AO$7:AQ13)),"")</f>
        <v>10</v>
      </c>
      <c r="AR12" s="517">
        <f>IFERROR(INDEX($R$5:$Y$45,$AD10,COLUMNS($AO$7:AR13)),"")</f>
        <v>25</v>
      </c>
      <c r="AS12" s="517">
        <f>IFERROR(INDEX($R$5:$Y$45,$AD10,COLUMNS($AO$7:AS13)),"")</f>
        <v>5</v>
      </c>
      <c r="AT12" s="517">
        <f>IFERROR(INDEX($R$5:$Y$45,$AD10,COLUMNS($AO$7:AT13)),"")</f>
        <v>5</v>
      </c>
      <c r="AU12" s="517">
        <f>IFERROR(INDEX($R$5:$Y$45,$AD10,COLUMNS($AO$7:AU13)),"")</f>
        <v>580</v>
      </c>
      <c r="AV12" s="517">
        <f>IFERROR(INDEX($R$5:$Y$45,$AD10,COLUMNS($AO$7:AV13)),"")</f>
        <v>625</v>
      </c>
    </row>
    <row r="13" spans="1:49">
      <c r="C13" s="153" t="s">
        <v>384</v>
      </c>
      <c r="D13" s="113">
        <f t="shared" si="0"/>
        <v>7.874015748031496E-3</v>
      </c>
      <c r="E13" s="113">
        <f t="shared" si="1"/>
        <v>2.3622047244094488E-2</v>
      </c>
      <c r="F13" s="113">
        <f t="shared" si="2"/>
        <v>7.874015748031496E-3</v>
      </c>
      <c r="G13" s="113">
        <f t="shared" si="3"/>
        <v>3.937007874015748E-3</v>
      </c>
      <c r="H13" s="113">
        <f t="shared" si="4"/>
        <v>0.952755905511811</v>
      </c>
      <c r="I13" s="113">
        <f t="shared" si="5"/>
        <v>4.3307086614173228E-2</v>
      </c>
      <c r="J13" s="153" t="s">
        <v>222</v>
      </c>
      <c r="K13" s="153">
        <f>ROWS($J$5:J13)</f>
        <v>9</v>
      </c>
      <c r="L13" s="153">
        <f t="shared" si="8"/>
        <v>9</v>
      </c>
      <c r="M13" s="153">
        <f>IFERROR(SMALL($L$5:$L$52,ROWS($L$5:L13)),"")</f>
        <v>9</v>
      </c>
      <c r="R13" s="153" t="s">
        <v>384</v>
      </c>
      <c r="S13" s="374">
        <v>10</v>
      </c>
      <c r="T13" s="374">
        <v>30</v>
      </c>
      <c r="U13" s="374">
        <v>10</v>
      </c>
      <c r="V13" s="374">
        <v>10</v>
      </c>
      <c r="W13" s="374">
        <v>5</v>
      </c>
      <c r="X13" s="374">
        <v>1210</v>
      </c>
      <c r="Y13" s="374">
        <v>1270</v>
      </c>
      <c r="Z13" s="374">
        <v>55</v>
      </c>
      <c r="AA13" s="153" t="s">
        <v>222</v>
      </c>
      <c r="AB13" s="153">
        <f>ROWS($J$5:AA13)</f>
        <v>9</v>
      </c>
      <c r="AC13" s="153">
        <f t="shared" si="9"/>
        <v>9</v>
      </c>
      <c r="AD13" s="153">
        <f>IFERROR(SMALL($AC$5:$AC$52,ROWS($AC$5:AC13)),"")</f>
        <v>9</v>
      </c>
      <c r="AG13" s="509" t="str">
        <f>IFERROR(INDEX($C$5:$I$52,$M11,COLUMNS($AF$5:AF11)),"")</f>
        <v xml:space="preserve">computing                                                             </v>
      </c>
      <c r="AH13" s="509">
        <f>IFERROR(INDEX($C$5:$I$52,$M11,COLUMNS($AF$5:AH11)),"")</f>
        <v>6.8085106382978725E-2</v>
      </c>
      <c r="AI13" s="685">
        <v>1.2849835384110841E-2</v>
      </c>
      <c r="AJ13" s="509">
        <f>IFERROR(INDEX($C$5:$I$52,$M11,COLUMNS($AF$5:AI11)),"")</f>
        <v>2.3404255319148935E-2</v>
      </c>
      <c r="AK13" s="509">
        <f>IFERROR(INDEX($C$5:$I$52,$M11,COLUMNS($AF$5:AJ11)),"")</f>
        <v>8.5106382978723406E-3</v>
      </c>
      <c r="AL13" s="513">
        <f>IFERROR(INDEX($C$5:$H$52,$M11,COLUMNS($AG$7:AL13)),"")</f>
        <v>0.87446808510638296</v>
      </c>
      <c r="AM13" s="513">
        <f>IFERROR(INDEX($C$5:$I$52,$M11,COLUMNS($AG$7:AM13)),"")</f>
        <v>0.11276595744680851</v>
      </c>
      <c r="AO13" s="495" t="str">
        <f>IFERROR(INDEX($R$5:$AA$52,$AD11,COLUMNS($AI$7:AI14)),"")</f>
        <v xml:space="preserve">computing                                                             </v>
      </c>
      <c r="AP13" s="517">
        <f>IFERROR(INDEX($R$5:$Y$45,$AD11,COLUMNS($AO$7:AP14)),"")</f>
        <v>30</v>
      </c>
      <c r="AQ13" s="517">
        <f>IFERROR(INDEX($R$5:$Y$45,$AD11,COLUMNS($AO$7:AQ14)),"")</f>
        <v>160</v>
      </c>
      <c r="AR13" s="517">
        <f>IFERROR(INDEX($R$5:$Y$45,$AD11,COLUMNS($AO$7:AR14)),"")</f>
        <v>55</v>
      </c>
      <c r="AS13" s="517">
        <f>IFERROR(INDEX($R$5:$Y$45,$AD11,COLUMNS($AO$7:AS14)),"")</f>
        <v>25</v>
      </c>
      <c r="AT13" s="517">
        <f>IFERROR(INDEX($R$5:$Y$45,$AD11,COLUMNS($AO$7:AT14)),"")</f>
        <v>20</v>
      </c>
      <c r="AU13" s="517">
        <f>IFERROR(INDEX($R$5:$Y$45,$AD11,COLUMNS($AO$7:AU14)),"")</f>
        <v>2055</v>
      </c>
      <c r="AV13" s="517">
        <f>IFERROR(INDEX($R$5:$Y$45,$AD11,COLUMNS($AO$7:AV14)),"")</f>
        <v>2350</v>
      </c>
    </row>
    <row r="14" spans="1:49">
      <c r="C14" s="153" t="s">
        <v>385</v>
      </c>
      <c r="D14" s="113">
        <f t="shared" si="0"/>
        <v>2.88659793814433E-2</v>
      </c>
      <c r="E14" s="113">
        <f t="shared" si="1"/>
        <v>7.2164948453608241E-2</v>
      </c>
      <c r="F14" s="113">
        <f t="shared" si="2"/>
        <v>2.4742268041237112E-2</v>
      </c>
      <c r="G14" s="113">
        <f t="shared" si="3"/>
        <v>1.443298969072165E-2</v>
      </c>
      <c r="H14" s="113">
        <f t="shared" si="4"/>
        <v>0.84742268041237112</v>
      </c>
      <c r="I14" s="113">
        <f t="shared" si="5"/>
        <v>0.14020618556701031</v>
      </c>
      <c r="J14" s="153" t="s">
        <v>222</v>
      </c>
      <c r="K14" s="153">
        <f>ROWS($J$5:J14)</f>
        <v>10</v>
      </c>
      <c r="L14" s="153">
        <f t="shared" si="8"/>
        <v>10</v>
      </c>
      <c r="M14" s="153">
        <f>IFERROR(SMALL($L$5:$L$52,ROWS($L$5:L14)),"")</f>
        <v>10</v>
      </c>
      <c r="R14" s="153" t="s">
        <v>385</v>
      </c>
      <c r="S14" s="374">
        <v>70</v>
      </c>
      <c r="T14" s="374">
        <v>175</v>
      </c>
      <c r="U14" s="374">
        <v>60</v>
      </c>
      <c r="V14" s="374">
        <v>30</v>
      </c>
      <c r="W14" s="374">
        <v>35</v>
      </c>
      <c r="X14" s="374">
        <v>2055</v>
      </c>
      <c r="Y14" s="374">
        <v>2425</v>
      </c>
      <c r="Z14" s="374">
        <v>340</v>
      </c>
      <c r="AA14" s="153" t="s">
        <v>222</v>
      </c>
      <c r="AB14" s="153">
        <f>ROWS($J$5:AA14)</f>
        <v>10</v>
      </c>
      <c r="AC14" s="153">
        <f t="shared" si="9"/>
        <v>10</v>
      </c>
      <c r="AD14" s="153">
        <f>IFERROR(SMALL($AC$5:$AC$52,ROWS($AC$5:AC14)),"")</f>
        <v>10</v>
      </c>
      <c r="AG14" s="509" t="str">
        <f>IFERROR(INDEX($C$5:$I$52,$M12,COLUMNS($AF$5:AF12)),"")</f>
        <v xml:space="preserve">creative arts and design                                              </v>
      </c>
      <c r="AH14" s="509">
        <f>IFERROR(INDEX($C$5:$I$52,$M12,COLUMNS($AF$5:AH12)),"")</f>
        <v>2.1276595744680851E-2</v>
      </c>
      <c r="AI14" s="685">
        <v>1.1265358225626297E-2</v>
      </c>
      <c r="AJ14" s="509">
        <f>IFERROR(INDEX($C$5:$I$52,$M12,COLUMNS($AF$5:AI12)),"")</f>
        <v>2.6595744680851064E-2</v>
      </c>
      <c r="AK14" s="509">
        <f>IFERROR(INDEX($C$5:$I$52,$M12,COLUMNS($AF$5:AJ12)),"")</f>
        <v>5.3191489361702126E-3</v>
      </c>
      <c r="AL14" s="513">
        <f>IFERROR(INDEX($C$5:$H$52,$M12,COLUMNS($AG$7:AL14)),"")</f>
        <v>0.92819148936170215</v>
      </c>
      <c r="AM14" s="513">
        <f>IFERROR(INDEX($C$5:$I$52,$M12,COLUMNS($AG$7:AM14)),"")</f>
        <v>6.3829787234042548E-2</v>
      </c>
      <c r="AO14" s="495" t="str">
        <f>IFERROR(INDEX($R$5:$AA$52,$AD12,COLUMNS($AI$7:AI15)),"")</f>
        <v xml:space="preserve">creative arts and design                                              </v>
      </c>
      <c r="AP14" s="517">
        <f>IFERROR(INDEX($R$5:$Y$45,$AD12,COLUMNS($AO$7:AP15)),"")</f>
        <v>20</v>
      </c>
      <c r="AQ14" s="517">
        <f>IFERROR(INDEX($R$5:$Y$45,$AD12,COLUMNS($AO$7:AQ15)),"")</f>
        <v>40</v>
      </c>
      <c r="AR14" s="517">
        <f>IFERROR(INDEX($R$5:$Y$45,$AD12,COLUMNS($AO$7:AR15)),"")</f>
        <v>50</v>
      </c>
      <c r="AS14" s="517">
        <f>IFERROR(INDEX($R$5:$Y$45,$AD12,COLUMNS($AO$7:AS15)),"")</f>
        <v>15</v>
      </c>
      <c r="AT14" s="517">
        <f>IFERROR(INDEX($R$5:$Y$45,$AD12,COLUMNS($AO$7:AT15)),"")</f>
        <v>10</v>
      </c>
      <c r="AU14" s="517">
        <f>IFERROR(INDEX($R$5:$Y$45,$AD12,COLUMNS($AO$7:AU15)),"")</f>
        <v>1745</v>
      </c>
      <c r="AV14" s="517">
        <f>IFERROR(INDEX($R$5:$Y$45,$AD12,COLUMNS($AO$7:AV15)),"")</f>
        <v>1880</v>
      </c>
    </row>
    <row r="15" spans="1:49">
      <c r="C15" s="153" t="s">
        <v>386</v>
      </c>
      <c r="D15" s="113">
        <f t="shared" si="0"/>
        <v>0</v>
      </c>
      <c r="E15" s="113">
        <f t="shared" si="1"/>
        <v>0.14285714285714285</v>
      </c>
      <c r="F15" s="113">
        <f t="shared" si="2"/>
        <v>0</v>
      </c>
      <c r="G15" s="113">
        <f t="shared" si="3"/>
        <v>0</v>
      </c>
      <c r="H15" s="113">
        <f t="shared" si="4"/>
        <v>0.8571428571428571</v>
      </c>
      <c r="I15" s="113">
        <f t="shared" si="5"/>
        <v>0.14285714285714285</v>
      </c>
      <c r="J15" s="153" t="s">
        <v>222</v>
      </c>
      <c r="K15" s="153">
        <f>ROWS($J$5:J15)</f>
        <v>11</v>
      </c>
      <c r="L15" s="153">
        <f t="shared" si="8"/>
        <v>11</v>
      </c>
      <c r="M15" s="153">
        <f>IFERROR(SMALL($L$5:$L$52,ROWS($L$5:L15)),"")</f>
        <v>11</v>
      </c>
      <c r="R15" s="153" t="s">
        <v>386</v>
      </c>
      <c r="S15" s="374">
        <v>0</v>
      </c>
      <c r="T15" s="374">
        <v>5</v>
      </c>
      <c r="U15" s="374">
        <v>0</v>
      </c>
      <c r="V15" s="374">
        <v>0</v>
      </c>
      <c r="W15" s="374">
        <v>0</v>
      </c>
      <c r="X15" s="374">
        <v>30</v>
      </c>
      <c r="Y15" s="374">
        <v>35</v>
      </c>
      <c r="Z15" s="374">
        <v>5</v>
      </c>
      <c r="AA15" s="153" t="s">
        <v>222</v>
      </c>
      <c r="AB15" s="153">
        <f>ROWS($J$5:AA15)</f>
        <v>11</v>
      </c>
      <c r="AC15" s="153">
        <f t="shared" si="9"/>
        <v>11</v>
      </c>
      <c r="AD15" s="153">
        <f>IFERROR(SMALL($AC$5:$AC$52,ROWS($AC$5:AC15)),"")</f>
        <v>11</v>
      </c>
      <c r="AG15" s="509" t="str">
        <f>IFERROR(INDEX($C$5:$I$52,$M13,COLUMNS($AF$5:AF13)),"")</f>
        <v xml:space="preserve">education and teaching                                                </v>
      </c>
      <c r="AH15" s="509">
        <f>IFERROR(INDEX($C$5:$I$52,$M13,COLUMNS($AF$5:AH13)),"")</f>
        <v>2.3622047244094488E-2</v>
      </c>
      <c r="AI15" s="685">
        <v>6.2942564909520063E-3</v>
      </c>
      <c r="AJ15" s="509">
        <f>IFERROR(INDEX($C$5:$I$52,$M13,COLUMNS($AF$5:AI13)),"")</f>
        <v>7.874015748031496E-3</v>
      </c>
      <c r="AK15" s="509">
        <f>IFERROR(INDEX($C$5:$I$52,$M13,COLUMNS($AF$5:AJ13)),"")</f>
        <v>3.937007874015748E-3</v>
      </c>
      <c r="AL15" s="513">
        <f>IFERROR(INDEX($C$5:$H$52,$M13,COLUMNS($AG$7:AL15)),"")</f>
        <v>0.952755905511811</v>
      </c>
      <c r="AM15" s="513">
        <f>IFERROR(INDEX($C$5:$I$52,$M13,COLUMNS($AG$7:AM15)),"")</f>
        <v>4.3307086614173228E-2</v>
      </c>
      <c r="AO15" s="495" t="str">
        <f>IFERROR(INDEX($R$5:$AA$52,$AD13,COLUMNS($AI$7:AI16)),"")</f>
        <v xml:space="preserve">education and teaching                                                </v>
      </c>
      <c r="AP15" s="517">
        <f>IFERROR(INDEX($R$5:$Y$45,$AD13,COLUMNS($AO$7:AP16)),"")</f>
        <v>10</v>
      </c>
      <c r="AQ15" s="517">
        <f>IFERROR(INDEX($R$5:$Y$45,$AD13,COLUMNS($AO$7:AQ16)),"")</f>
        <v>30</v>
      </c>
      <c r="AR15" s="517">
        <f>IFERROR(INDEX($R$5:$Y$45,$AD13,COLUMNS($AO$7:AR16)),"")</f>
        <v>10</v>
      </c>
      <c r="AS15" s="517">
        <f>IFERROR(INDEX($R$5:$Y$45,$AD13,COLUMNS($AO$7:AS16)),"")</f>
        <v>10</v>
      </c>
      <c r="AT15" s="517">
        <f>IFERROR(INDEX($R$5:$Y$45,$AD13,COLUMNS($AO$7:AT16)),"")</f>
        <v>5</v>
      </c>
      <c r="AU15" s="517">
        <f>IFERROR(INDEX($R$5:$Y$45,$AD13,COLUMNS($AO$7:AU16)),"")</f>
        <v>1210</v>
      </c>
      <c r="AV15" s="517">
        <f>IFERROR(INDEX($R$5:$Y$45,$AD13,COLUMNS($AO$7:AV16)),"")</f>
        <v>1270</v>
      </c>
    </row>
    <row r="16" spans="1:49">
      <c r="C16" s="153" t="s">
        <v>387</v>
      </c>
      <c r="D16" s="113">
        <f t="shared" si="0"/>
        <v>0</v>
      </c>
      <c r="E16" s="113">
        <f t="shared" si="1"/>
        <v>1.5625E-2</v>
      </c>
      <c r="F16" s="113">
        <f t="shared" si="2"/>
        <v>1.5625E-2</v>
      </c>
      <c r="G16" s="113">
        <f t="shared" si="3"/>
        <v>0</v>
      </c>
      <c r="H16" s="113">
        <f t="shared" si="4"/>
        <v>0.96875</v>
      </c>
      <c r="I16" s="113">
        <f t="shared" si="5"/>
        <v>3.125E-2</v>
      </c>
      <c r="J16" s="153" t="s">
        <v>222</v>
      </c>
      <c r="K16" s="153">
        <f>ROWS($J$5:J16)</f>
        <v>12</v>
      </c>
      <c r="L16" s="153">
        <f t="shared" si="8"/>
        <v>12</v>
      </c>
      <c r="M16" s="153">
        <f>IFERROR(SMALL($L$5:$L$52,ROWS($L$5:L16)),"")</f>
        <v>12</v>
      </c>
      <c r="R16" s="153" t="s">
        <v>387</v>
      </c>
      <c r="S16" s="374">
        <v>0</v>
      </c>
      <c r="T16" s="374">
        <v>5</v>
      </c>
      <c r="U16" s="374">
        <v>5</v>
      </c>
      <c r="V16" s="374">
        <v>0</v>
      </c>
      <c r="W16" s="374">
        <v>0</v>
      </c>
      <c r="X16" s="374">
        <v>310</v>
      </c>
      <c r="Y16" s="374">
        <v>320</v>
      </c>
      <c r="Z16" s="374">
        <v>10</v>
      </c>
      <c r="AA16" s="153" t="s">
        <v>222</v>
      </c>
      <c r="AB16" s="153">
        <f>ROWS($J$5:AA16)</f>
        <v>12</v>
      </c>
      <c r="AC16" s="153">
        <f t="shared" si="9"/>
        <v>12</v>
      </c>
      <c r="AD16" s="153">
        <f>IFERROR(SMALL($AC$5:$AC$52,ROWS($AC$5:AC16)),"")</f>
        <v>12</v>
      </c>
      <c r="AG16" s="509" t="str">
        <f>IFERROR(INDEX($C$5:$I$52,$M14,COLUMNS($AF$5:AF14)),"")</f>
        <v xml:space="preserve">engineering and technology                                            </v>
      </c>
      <c r="AH16" s="509">
        <f>IFERROR(INDEX($C$5:$I$52,$M14,COLUMNS($AF$5:AH14)),"")</f>
        <v>7.2164948453608241E-2</v>
      </c>
      <c r="AI16" s="685">
        <v>2.8925551728116297E-2</v>
      </c>
      <c r="AJ16" s="509">
        <f>IFERROR(INDEX($C$5:$I$52,$M14,COLUMNS($AF$5:AI14)),"")</f>
        <v>2.4742268041237112E-2</v>
      </c>
      <c r="AK16" s="509">
        <f>IFERROR(INDEX($C$5:$I$52,$M14,COLUMNS($AF$5:AJ14)),"")</f>
        <v>1.443298969072165E-2</v>
      </c>
      <c r="AL16" s="513">
        <f>IFERROR(INDEX($C$5:$H$52,$M14,COLUMNS($AG$7:AL16)),"")</f>
        <v>0.84742268041237112</v>
      </c>
      <c r="AM16" s="513">
        <f>IFERROR(INDEX($C$5:$I$52,$M14,COLUMNS($AG$7:AM16)),"")</f>
        <v>0.14020618556701031</v>
      </c>
      <c r="AO16" s="495" t="str">
        <f>IFERROR(INDEX($R$5:$AA$52,$AD14,COLUMNS($AI$7:AI17)),"")</f>
        <v xml:space="preserve">engineering and technology                                            </v>
      </c>
      <c r="AP16" s="517">
        <f>IFERROR(INDEX($R$5:$Y$45,$AD14,COLUMNS($AO$7:AP17)),"")</f>
        <v>70</v>
      </c>
      <c r="AQ16" s="517">
        <f>IFERROR(INDEX($R$5:$Y$45,$AD14,COLUMNS($AO$7:AQ17)),"")</f>
        <v>175</v>
      </c>
      <c r="AR16" s="517">
        <f>IFERROR(INDEX($R$5:$Y$45,$AD14,COLUMNS($AO$7:AR17)),"")</f>
        <v>60</v>
      </c>
      <c r="AS16" s="517">
        <f>IFERROR(INDEX($R$5:$Y$45,$AD14,COLUMNS($AO$7:AS17)),"")</f>
        <v>30</v>
      </c>
      <c r="AT16" s="517">
        <f>IFERROR(INDEX($R$5:$Y$45,$AD14,COLUMNS($AO$7:AT17)),"")</f>
        <v>35</v>
      </c>
      <c r="AU16" s="517">
        <f>IFERROR(INDEX($R$5:$Y$45,$AD14,COLUMNS($AO$7:AU17)),"")</f>
        <v>2055</v>
      </c>
      <c r="AV16" s="517">
        <f>IFERROR(INDEX($R$5:$Y$45,$AD14,COLUMNS($AO$7:AV17)),"")</f>
        <v>2425</v>
      </c>
    </row>
    <row r="17" spans="3:49">
      <c r="C17" s="153" t="s">
        <v>388</v>
      </c>
      <c r="D17" s="113">
        <f t="shared" si="0"/>
        <v>0</v>
      </c>
      <c r="E17" s="113">
        <f t="shared" si="1"/>
        <v>6.369426751592357E-3</v>
      </c>
      <c r="F17" s="113">
        <f t="shared" si="2"/>
        <v>1.9108280254777069E-2</v>
      </c>
      <c r="G17" s="113">
        <f t="shared" si="3"/>
        <v>0</v>
      </c>
      <c r="H17" s="113">
        <f t="shared" si="4"/>
        <v>0.95541401273885351</v>
      </c>
      <c r="I17" s="113">
        <f t="shared" si="5"/>
        <v>3.1847133757961783E-2</v>
      </c>
      <c r="J17" s="153" t="s">
        <v>222</v>
      </c>
      <c r="K17" s="153">
        <f>ROWS($J$5:J17)</f>
        <v>13</v>
      </c>
      <c r="L17" s="153">
        <f t="shared" si="8"/>
        <v>13</v>
      </c>
      <c r="M17" s="153">
        <f>IFERROR(SMALL($L$5:$L$52,ROWS($L$5:L17)),"")</f>
        <v>13</v>
      </c>
      <c r="R17" s="153" t="s">
        <v>388</v>
      </c>
      <c r="S17" s="374">
        <v>0</v>
      </c>
      <c r="T17" s="374">
        <v>5</v>
      </c>
      <c r="U17" s="374">
        <v>15</v>
      </c>
      <c r="V17" s="374">
        <v>10</v>
      </c>
      <c r="W17" s="374">
        <v>0</v>
      </c>
      <c r="X17" s="374">
        <v>750</v>
      </c>
      <c r="Y17" s="374">
        <v>785</v>
      </c>
      <c r="Z17" s="374">
        <v>25</v>
      </c>
      <c r="AA17" s="153" t="s">
        <v>222</v>
      </c>
      <c r="AB17" s="153">
        <f>ROWS($J$5:AA17)</f>
        <v>13</v>
      </c>
      <c r="AC17" s="153">
        <f t="shared" si="9"/>
        <v>13</v>
      </c>
      <c r="AD17" s="153">
        <f>IFERROR(SMALL($AC$5:$AC$52,ROWS($AC$5:AC17)),"")</f>
        <v>13</v>
      </c>
      <c r="AG17" s="509" t="str">
        <f>IFERROR(INDEX($C$5:$I$52,$M15,COLUMNS($AF$5:AF15)),"")</f>
        <v xml:space="preserve">general and others in sciences                                        </v>
      </c>
      <c r="AH17" s="509">
        <f>IFERROR(INDEX($C$5:$I$52,$M15,COLUMNS($AF$5:AH15)),"")</f>
        <v>0.14285714285714285</v>
      </c>
      <c r="AI17" s="685">
        <v>2.9411764705882353E-2</v>
      </c>
      <c r="AJ17" s="509">
        <f>IFERROR(INDEX($C$5:$I$52,$M15,COLUMNS($AF$5:AI15)),"")</f>
        <v>0</v>
      </c>
      <c r="AK17" s="509">
        <f>IFERROR(INDEX($C$5:$I$52,$M15,COLUMNS($AF$5:AJ15)),"")</f>
        <v>0</v>
      </c>
      <c r="AL17" s="513">
        <f>IFERROR(INDEX($C$5:$H$52,$M15,COLUMNS($AG$7:AL17)),"")</f>
        <v>0.8571428571428571</v>
      </c>
      <c r="AM17" s="513">
        <f>IFERROR(INDEX($C$5:$I$52,$M15,COLUMNS($AG$7:AM17)),"")</f>
        <v>0.14285714285714285</v>
      </c>
      <c r="AO17" s="495" t="str">
        <f>IFERROR(INDEX($R$5:$AA$52,$AD15,COLUMNS($AI$7:AI18)),"")</f>
        <v xml:space="preserve">general and others in sciences                                        </v>
      </c>
      <c r="AP17" s="517">
        <f>IFERROR(INDEX($R$5:$Y$45,$AD15,COLUMNS($AO$7:AP18)),"")</f>
        <v>0</v>
      </c>
      <c r="AQ17" s="517">
        <f>IFERROR(INDEX($R$5:$Y$45,$AD15,COLUMNS($AO$7:AQ18)),"")</f>
        <v>5</v>
      </c>
      <c r="AR17" s="517">
        <f>IFERROR(INDEX($R$5:$Y$45,$AD15,COLUMNS($AO$7:AR18)),"")</f>
        <v>0</v>
      </c>
      <c r="AS17" s="517">
        <f>IFERROR(INDEX($R$5:$Y$45,$AD15,COLUMNS($AO$7:AS18)),"")</f>
        <v>0</v>
      </c>
      <c r="AT17" s="517">
        <f>IFERROR(INDEX($R$5:$Y$45,$AD15,COLUMNS($AO$7:AT18)),"")</f>
        <v>0</v>
      </c>
      <c r="AU17" s="517">
        <f>IFERROR(INDEX($R$5:$Y$45,$AD15,COLUMNS($AO$7:AU18)),"")</f>
        <v>30</v>
      </c>
      <c r="AV17" s="517">
        <f>IFERROR(INDEX($R$5:$Y$45,$AD15,COLUMNS($AO$7:AV18)),"")</f>
        <v>35</v>
      </c>
    </row>
    <row r="18" spans="3:49">
      <c r="C18" s="153" t="s">
        <v>389</v>
      </c>
      <c r="D18" s="113">
        <f t="shared" si="0"/>
        <v>0</v>
      </c>
      <c r="E18" s="113">
        <f t="shared" si="1"/>
        <v>0</v>
      </c>
      <c r="F18" s="113">
        <f t="shared" si="2"/>
        <v>0</v>
      </c>
      <c r="G18" s="113">
        <f t="shared" si="3"/>
        <v>0</v>
      </c>
      <c r="H18" s="113">
        <f t="shared" si="4"/>
        <v>1</v>
      </c>
      <c r="I18" s="113">
        <f t="shared" si="5"/>
        <v>0</v>
      </c>
      <c r="J18" s="153" t="s">
        <v>222</v>
      </c>
      <c r="K18" s="153">
        <f>ROWS($J$5:J18)</f>
        <v>14</v>
      </c>
      <c r="L18" s="153">
        <f t="shared" si="8"/>
        <v>14</v>
      </c>
      <c r="M18" s="153">
        <f>IFERROR(SMALL($L$5:$L$52,ROWS($L$5:L18)),"")</f>
        <v>14</v>
      </c>
      <c r="R18" s="153" t="s">
        <v>389</v>
      </c>
      <c r="S18" s="374">
        <v>0</v>
      </c>
      <c r="T18" s="374">
        <v>0</v>
      </c>
      <c r="U18" s="374">
        <v>0</v>
      </c>
      <c r="V18" s="374">
        <v>0</v>
      </c>
      <c r="W18" s="374">
        <v>0</v>
      </c>
      <c r="X18" s="374">
        <v>30</v>
      </c>
      <c r="Y18" s="374">
        <v>30</v>
      </c>
      <c r="Z18" s="374">
        <v>0</v>
      </c>
      <c r="AA18" s="153" t="s">
        <v>222</v>
      </c>
      <c r="AB18" s="153">
        <f>ROWS($J$5:AA18)</f>
        <v>14</v>
      </c>
      <c r="AC18" s="153">
        <f t="shared" si="9"/>
        <v>14</v>
      </c>
      <c r="AD18" s="153">
        <f>IFERROR(SMALL($AC$5:$AC$52,ROWS($AC$5:AC18)),"")</f>
        <v>14</v>
      </c>
      <c r="AG18" s="509" t="str">
        <f>IFERROR(INDEX($C$5:$I$52,$M16,COLUMNS($AF$5:AF16)),"")</f>
        <v xml:space="preserve">geographical and environmental studies                                </v>
      </c>
      <c r="AH18" s="509">
        <f>IFERROR(INDEX($C$5:$I$52,$M16,COLUMNS($AF$5:AH16)),"")</f>
        <v>1.5625E-2</v>
      </c>
      <c r="AI18" s="685">
        <v>6.234997038376407E-3</v>
      </c>
      <c r="AJ18" s="509">
        <f>IFERROR(INDEX($C$5:$I$52,$M16,COLUMNS($AF$5:AI16)),"")</f>
        <v>1.5625E-2</v>
      </c>
      <c r="AK18" s="509">
        <f>IFERROR(INDEX($C$5:$I$52,$M16,COLUMNS($AF$5:AJ16)),"")</f>
        <v>0</v>
      </c>
      <c r="AL18" s="513">
        <f>IFERROR(INDEX($C$5:$H$52,$M16,COLUMNS($AG$7:AL18)),"")</f>
        <v>0.96875</v>
      </c>
      <c r="AM18" s="513">
        <f>IFERROR(INDEX($C$5:$I$52,$M16,COLUMNS($AG$7:AM18)),"")</f>
        <v>3.125E-2</v>
      </c>
      <c r="AO18" s="495" t="str">
        <f>IFERROR(INDEX($R$5:$AA$52,$AD16,COLUMNS($AI$7:AI19)),"")</f>
        <v xml:space="preserve">geographical and environmental studies                                </v>
      </c>
      <c r="AP18" s="517">
        <f>IFERROR(INDEX($R$5:$Y$45,$AD16,COLUMNS($AO$7:AP19)),"")</f>
        <v>0</v>
      </c>
      <c r="AQ18" s="517">
        <f>IFERROR(INDEX($R$5:$Y$45,$AD16,COLUMNS($AO$7:AQ19)),"")</f>
        <v>5</v>
      </c>
      <c r="AR18" s="517">
        <f>IFERROR(INDEX($R$5:$Y$45,$AD16,COLUMNS($AO$7:AR19)),"")</f>
        <v>5</v>
      </c>
      <c r="AS18" s="517">
        <f>IFERROR(INDEX($R$5:$Y$45,$AD16,COLUMNS($AO$7:AS19)),"")</f>
        <v>0</v>
      </c>
      <c r="AT18" s="517">
        <f>IFERROR(INDEX($R$5:$Y$45,$AD16,COLUMNS($AO$7:AT19)),"")</f>
        <v>0</v>
      </c>
      <c r="AU18" s="517">
        <f>IFERROR(INDEX($R$5:$Y$45,$AD16,COLUMNS($AO$7:AU19)),"")</f>
        <v>310</v>
      </c>
      <c r="AV18" s="517">
        <f>IFERROR(INDEX($R$5:$Y$45,$AD16,COLUMNS($AO$7:AV19)),"")</f>
        <v>320</v>
      </c>
    </row>
    <row r="19" spans="3:49">
      <c r="C19" s="153" t="s">
        <v>390</v>
      </c>
      <c r="D19" s="113">
        <f t="shared" si="0"/>
        <v>4.807692307692308E-3</v>
      </c>
      <c r="E19" s="113">
        <f t="shared" si="1"/>
        <v>1.4423076923076924E-2</v>
      </c>
      <c r="F19" s="113">
        <f t="shared" si="2"/>
        <v>2.8846153846153848E-2</v>
      </c>
      <c r="G19" s="113">
        <f t="shared" si="3"/>
        <v>4.807692307692308E-3</v>
      </c>
      <c r="H19" s="113">
        <f t="shared" si="4"/>
        <v>0.9375</v>
      </c>
      <c r="I19" s="113">
        <f t="shared" si="5"/>
        <v>5.2884615384615384E-2</v>
      </c>
      <c r="J19" s="153" t="s">
        <v>222</v>
      </c>
      <c r="K19" s="153">
        <f>ROWS($J$5:J19)</f>
        <v>15</v>
      </c>
      <c r="L19" s="153">
        <f t="shared" si="8"/>
        <v>15</v>
      </c>
      <c r="M19" s="153">
        <f>IFERROR(SMALL($L$5:$L$52,ROWS($L$5:L19)),"")</f>
        <v>15</v>
      </c>
      <c r="R19" s="153" t="s">
        <v>390</v>
      </c>
      <c r="S19" s="374">
        <v>5</v>
      </c>
      <c r="T19" s="374">
        <v>15</v>
      </c>
      <c r="U19" s="374">
        <v>30</v>
      </c>
      <c r="V19" s="374">
        <v>10</v>
      </c>
      <c r="W19" s="374">
        <v>5</v>
      </c>
      <c r="X19" s="374">
        <v>975</v>
      </c>
      <c r="Y19" s="374">
        <v>1040</v>
      </c>
      <c r="Z19" s="374">
        <v>55</v>
      </c>
      <c r="AA19" s="153" t="s">
        <v>222</v>
      </c>
      <c r="AB19" s="153">
        <f>ROWS($J$5:AA19)</f>
        <v>15</v>
      </c>
      <c r="AC19" s="153">
        <f t="shared" si="9"/>
        <v>15</v>
      </c>
      <c r="AD19" s="153">
        <f>IFERROR(SMALL($AC$5:$AC$52,ROWS($AC$5:AC19)),"")</f>
        <v>15</v>
      </c>
      <c r="AG19" s="509" t="str">
        <f>IFERROR(INDEX($C$5:$I$52,$M17,COLUMNS($AF$5:AF17)),"")</f>
        <v xml:space="preserve">historical, philosophical and religious studies                       </v>
      </c>
      <c r="AH19" s="509">
        <f>IFERROR(INDEX($C$5:$I$52,$M17,COLUMNS($AF$5:AH17)),"")</f>
        <v>6.369426751592357E-3</v>
      </c>
      <c r="AI19" s="685">
        <v>2.3541987452756958E-3</v>
      </c>
      <c r="AJ19" s="509">
        <f>IFERROR(INDEX($C$5:$I$52,$M17,COLUMNS($AF$5:AI17)),"")</f>
        <v>1.9108280254777069E-2</v>
      </c>
      <c r="AK19" s="509">
        <f>IFERROR(INDEX($C$5:$I$52,$M17,COLUMNS($AF$5:AJ17)),"")</f>
        <v>0</v>
      </c>
      <c r="AL19" s="513">
        <f>IFERROR(INDEX($C$5:$H$52,$M17,COLUMNS($AG$7:AL19)),"")</f>
        <v>0.95541401273885351</v>
      </c>
      <c r="AM19" s="513">
        <f>IFERROR(INDEX($C$5:$I$52,$M17,COLUMNS($AG$7:AM19)),"")</f>
        <v>3.1847133757961783E-2</v>
      </c>
      <c r="AO19" s="495" t="str">
        <f>IFERROR(INDEX($R$5:$AA$52,$AD17,COLUMNS($AI$7:AI20)),"")</f>
        <v xml:space="preserve">historical, philosophical and religious studies                       </v>
      </c>
      <c r="AP19" s="517">
        <f>IFERROR(INDEX($R$5:$Y$45,$AD17,COLUMNS($AO$7:AP20)),"")</f>
        <v>0</v>
      </c>
      <c r="AQ19" s="517">
        <f>IFERROR(INDEX($R$5:$Y$45,$AD17,COLUMNS($AO$7:AQ20)),"")</f>
        <v>5</v>
      </c>
      <c r="AR19" s="517">
        <f>IFERROR(INDEX($R$5:$Y$45,$AD17,COLUMNS($AO$7:AR20)),"")</f>
        <v>15</v>
      </c>
      <c r="AS19" s="517">
        <f>IFERROR(INDEX($R$5:$Y$45,$AD17,COLUMNS($AO$7:AS20)),"")</f>
        <v>10</v>
      </c>
      <c r="AT19" s="517">
        <f>IFERROR(INDEX($R$5:$Y$45,$AD17,COLUMNS($AO$7:AT20)),"")</f>
        <v>0</v>
      </c>
      <c r="AU19" s="517">
        <f>IFERROR(INDEX($R$5:$Y$45,$AD17,COLUMNS($AO$7:AU20)),"")</f>
        <v>750</v>
      </c>
      <c r="AV19" s="517">
        <f>IFERROR(INDEX($R$5:$Y$45,$AD17,COLUMNS($AO$7:AV20)),"")</f>
        <v>785</v>
      </c>
    </row>
    <row r="20" spans="3:49">
      <c r="C20" s="153" t="s">
        <v>391</v>
      </c>
      <c r="D20" s="113">
        <f t="shared" si="0"/>
        <v>1.8050541516245487E-2</v>
      </c>
      <c r="E20" s="113">
        <f t="shared" si="1"/>
        <v>8.6642599277978335E-2</v>
      </c>
      <c r="F20" s="113">
        <f t="shared" si="2"/>
        <v>2.5270758122743681E-2</v>
      </c>
      <c r="G20" s="113">
        <f t="shared" si="3"/>
        <v>7.2202166064981952E-3</v>
      </c>
      <c r="H20" s="113">
        <f t="shared" si="4"/>
        <v>0.85198555956678701</v>
      </c>
      <c r="I20" s="113">
        <f t="shared" si="5"/>
        <v>0.13357400722021662</v>
      </c>
      <c r="J20" s="153" t="s">
        <v>222</v>
      </c>
      <c r="K20" s="153">
        <f>ROWS($J$5:J20)</f>
        <v>16</v>
      </c>
      <c r="L20" s="153">
        <f t="shared" si="8"/>
        <v>16</v>
      </c>
      <c r="M20" s="153">
        <f>IFERROR(SMALL($L$5:$L$52,ROWS($L$5:L20)),"")</f>
        <v>16</v>
      </c>
      <c r="R20" s="153" t="s">
        <v>391</v>
      </c>
      <c r="S20" s="374">
        <v>25</v>
      </c>
      <c r="T20" s="374">
        <v>120</v>
      </c>
      <c r="U20" s="374">
        <v>35</v>
      </c>
      <c r="V20" s="374">
        <v>15</v>
      </c>
      <c r="W20" s="374">
        <v>10</v>
      </c>
      <c r="X20" s="374">
        <v>1180</v>
      </c>
      <c r="Y20" s="374">
        <v>1385</v>
      </c>
      <c r="Z20" s="374">
        <v>185</v>
      </c>
      <c r="AA20" s="153" t="s">
        <v>222</v>
      </c>
      <c r="AB20" s="153">
        <f>ROWS($J$5:AA20)</f>
        <v>16</v>
      </c>
      <c r="AC20" s="153">
        <f t="shared" si="9"/>
        <v>16</v>
      </c>
      <c r="AD20" s="153">
        <f>IFERROR(SMALL($AC$5:$AC$52,ROWS($AC$5:AC20)),"")</f>
        <v>16</v>
      </c>
      <c r="AG20" s="509" t="str">
        <f>IFERROR(INDEX($C$5:$I$52,$M18,COLUMNS($AF$5:AF18)),"")</f>
        <v xml:space="preserve">humanities and liberal arts (non-specific)                            </v>
      </c>
      <c r="AH20" s="509">
        <f>IFERROR(INDEX($C$5:$I$52,$M18,COLUMNS($AF$5:AH18)),"")</f>
        <v>0</v>
      </c>
      <c r="AI20" s="685">
        <v>0</v>
      </c>
      <c r="AJ20" s="509">
        <f>IFERROR(INDEX($C$5:$I$52,$M18,COLUMNS($AF$5:AI18)),"")</f>
        <v>0</v>
      </c>
      <c r="AK20" s="509">
        <f>IFERROR(INDEX($C$5:$I$52,$M18,COLUMNS($AF$5:AJ18)),"")</f>
        <v>0</v>
      </c>
      <c r="AL20" s="513">
        <f>IFERROR(INDEX($C$5:$H$52,$M18,COLUMNS($AG$7:AL20)),"")</f>
        <v>1</v>
      </c>
      <c r="AM20" s="513">
        <f>IFERROR(INDEX($C$5:$I$52,$M18,COLUMNS($AG$7:AM20)),"")</f>
        <v>0</v>
      </c>
      <c r="AO20" s="495" t="str">
        <f>IFERROR(INDEX($R$5:$AA$52,$AD18,COLUMNS($AI$7:AI21)),"")</f>
        <v xml:space="preserve">humanities and liberal arts (non-specific)                            </v>
      </c>
      <c r="AP20" s="517">
        <f>IFERROR(INDEX($R$5:$Y$45,$AD18,COLUMNS($AO$7:AP21)),"")</f>
        <v>0</v>
      </c>
      <c r="AQ20" s="517">
        <f>IFERROR(INDEX($R$5:$Y$45,$AD18,COLUMNS($AO$7:AQ21)),"")</f>
        <v>0</v>
      </c>
      <c r="AR20" s="517">
        <f>IFERROR(INDEX($R$5:$Y$45,$AD18,COLUMNS($AO$7:AR21)),"")</f>
        <v>0</v>
      </c>
      <c r="AS20" s="517">
        <f>IFERROR(INDEX($R$5:$Y$45,$AD18,COLUMNS($AO$7:AS21)),"")</f>
        <v>0</v>
      </c>
      <c r="AT20" s="517">
        <f>IFERROR(INDEX($R$5:$Y$45,$AD18,COLUMNS($AO$7:AT21)),"")</f>
        <v>0</v>
      </c>
      <c r="AU20" s="517">
        <f>IFERROR(INDEX($R$5:$Y$45,$AD18,COLUMNS($AO$7:AU21)),"")</f>
        <v>30</v>
      </c>
      <c r="AV20" s="517">
        <f>IFERROR(INDEX($R$5:$Y$45,$AD18,COLUMNS($AO$7:AV21)),"")</f>
        <v>30</v>
      </c>
    </row>
    <row r="21" spans="3:49">
      <c r="C21" s="153" t="s">
        <v>392</v>
      </c>
      <c r="D21" s="113">
        <f t="shared" si="0"/>
        <v>1.020408163265306E-2</v>
      </c>
      <c r="E21" s="113">
        <f t="shared" si="1"/>
        <v>5.1020408163265307E-2</v>
      </c>
      <c r="F21" s="113">
        <f t="shared" si="2"/>
        <v>4.0816326530612242E-2</v>
      </c>
      <c r="G21" s="113">
        <f t="shared" si="3"/>
        <v>0</v>
      </c>
      <c r="H21" s="113">
        <f t="shared" si="4"/>
        <v>0.88775510204081631</v>
      </c>
      <c r="I21" s="113">
        <f t="shared" si="5"/>
        <v>0.10204081632653061</v>
      </c>
      <c r="J21" s="153" t="s">
        <v>222</v>
      </c>
      <c r="K21" s="153">
        <f>ROWS($J$5:J21)</f>
        <v>17</v>
      </c>
      <c r="L21" s="153">
        <f t="shared" si="8"/>
        <v>17</v>
      </c>
      <c r="M21" s="153">
        <f>IFERROR(SMALL($L$5:$L$52,ROWS($L$5:L21)),"")</f>
        <v>17</v>
      </c>
      <c r="R21" s="153" t="s">
        <v>392</v>
      </c>
      <c r="S21" s="374">
        <v>5</v>
      </c>
      <c r="T21" s="374">
        <v>25</v>
      </c>
      <c r="U21" s="374">
        <v>20</v>
      </c>
      <c r="V21" s="374">
        <v>5</v>
      </c>
      <c r="W21" s="374">
        <v>0</v>
      </c>
      <c r="X21" s="374">
        <v>435</v>
      </c>
      <c r="Y21" s="374">
        <v>490</v>
      </c>
      <c r="Z21" s="374">
        <v>50</v>
      </c>
      <c r="AA21" s="153" t="s">
        <v>222</v>
      </c>
      <c r="AB21" s="153">
        <f>ROWS($J$5:AA21)</f>
        <v>17</v>
      </c>
      <c r="AC21" s="153">
        <f t="shared" si="9"/>
        <v>17</v>
      </c>
      <c r="AD21" s="153">
        <f>IFERROR(SMALL($AC$5:$AC$52,ROWS($AC$5:AC21)),"")</f>
        <v>17</v>
      </c>
      <c r="AG21" s="509" t="str">
        <f>IFERROR(INDEX($C$5:$I$52,$M19,COLUMNS($AF$5:AF19)),"")</f>
        <v xml:space="preserve">language and area studies                                             </v>
      </c>
      <c r="AH21" s="509">
        <f>IFERROR(INDEX($C$5:$I$52,$M19,COLUMNS($AF$5:AH19)),"")</f>
        <v>1.4423076923076924E-2</v>
      </c>
      <c r="AI21" s="685">
        <v>3.8520430273206148E-3</v>
      </c>
      <c r="AJ21" s="509">
        <f>IFERROR(INDEX($C$5:$I$52,$M19,COLUMNS($AF$5:AI19)),"")</f>
        <v>2.8846153846153848E-2</v>
      </c>
      <c r="AK21" s="509">
        <f>IFERROR(INDEX($C$5:$I$52,$M19,COLUMNS($AF$5:AJ19)),"")</f>
        <v>4.807692307692308E-3</v>
      </c>
      <c r="AL21" s="513">
        <f>IFERROR(INDEX($C$5:$H$52,$M19,COLUMNS($AG$7:AL21)),"")</f>
        <v>0.9375</v>
      </c>
      <c r="AM21" s="513">
        <f>IFERROR(INDEX($C$5:$I$52,$M19,COLUMNS($AG$7:AM21)),"")</f>
        <v>5.2884615384615384E-2</v>
      </c>
      <c r="AO21" s="495" t="str">
        <f>IFERROR(INDEX($R$5:$AA$52,$AD19,COLUMNS($AI$7:AI22)),"")</f>
        <v xml:space="preserve">language and area studies                                             </v>
      </c>
      <c r="AP21" s="517">
        <f>IFERROR(INDEX($R$5:$Y$45,$AD19,COLUMNS($AO$7:AP22)),"")</f>
        <v>5</v>
      </c>
      <c r="AQ21" s="517">
        <f>IFERROR(INDEX($R$5:$Y$45,$AD19,COLUMNS($AO$7:AQ22)),"")</f>
        <v>15</v>
      </c>
      <c r="AR21" s="517">
        <f>IFERROR(INDEX($R$5:$Y$45,$AD19,COLUMNS($AO$7:AR22)),"")</f>
        <v>30</v>
      </c>
      <c r="AS21" s="517">
        <f>IFERROR(INDEX($R$5:$Y$45,$AD19,COLUMNS($AO$7:AS22)),"")</f>
        <v>10</v>
      </c>
      <c r="AT21" s="517">
        <f>IFERROR(INDEX($R$5:$Y$45,$AD19,COLUMNS($AO$7:AT22)),"")</f>
        <v>5</v>
      </c>
      <c r="AU21" s="517">
        <f>IFERROR(INDEX($R$5:$Y$45,$AD19,COLUMNS($AO$7:AU22)),"")</f>
        <v>975</v>
      </c>
      <c r="AV21" s="517">
        <f>IFERROR(INDEX($R$5:$Y$45,$AD19,COLUMNS($AO$7:AV22)),"")</f>
        <v>1040</v>
      </c>
    </row>
    <row r="22" spans="3:49">
      <c r="C22" s="153" t="s">
        <v>393</v>
      </c>
      <c r="D22" s="113">
        <f t="shared" si="0"/>
        <v>2.9069767441860465E-2</v>
      </c>
      <c r="E22" s="113">
        <f t="shared" si="1"/>
        <v>0.16279069767441862</v>
      </c>
      <c r="F22" s="113">
        <f t="shared" si="2"/>
        <v>3.4883720930232558E-2</v>
      </c>
      <c r="G22" s="113">
        <f t="shared" si="3"/>
        <v>2.3255813953488372E-2</v>
      </c>
      <c r="H22" s="113">
        <f t="shared" si="4"/>
        <v>0.75</v>
      </c>
      <c r="I22" s="113">
        <f t="shared" si="5"/>
        <v>0.2441860465116279</v>
      </c>
      <c r="J22" s="153" t="s">
        <v>222</v>
      </c>
      <c r="K22" s="153">
        <f>ROWS($J$5:J22)</f>
        <v>18</v>
      </c>
      <c r="L22" s="153">
        <f t="shared" si="8"/>
        <v>18</v>
      </c>
      <c r="M22" s="153">
        <f>IFERROR(SMALL($L$5:$L$52,ROWS($L$5:L22)),"")</f>
        <v>18</v>
      </c>
      <c r="R22" s="153" t="s">
        <v>393</v>
      </c>
      <c r="S22" s="374">
        <v>25</v>
      </c>
      <c r="T22" s="374">
        <v>140</v>
      </c>
      <c r="U22" s="374">
        <v>30</v>
      </c>
      <c r="V22" s="374">
        <v>10</v>
      </c>
      <c r="W22" s="374">
        <v>20</v>
      </c>
      <c r="X22" s="374">
        <v>645</v>
      </c>
      <c r="Y22" s="374">
        <v>860</v>
      </c>
      <c r="Z22" s="374">
        <v>210</v>
      </c>
      <c r="AA22" s="153" t="s">
        <v>222</v>
      </c>
      <c r="AB22" s="153">
        <f>ROWS($J$5:AA22)</f>
        <v>18</v>
      </c>
      <c r="AC22" s="153">
        <f t="shared" si="9"/>
        <v>18</v>
      </c>
      <c r="AD22" s="153">
        <f>IFERROR(SMALL($AC$5:$AC$52,ROWS($AC$5:AC22)),"")</f>
        <v>18</v>
      </c>
      <c r="AG22" s="509" t="str">
        <f>IFERROR(INDEX($C$5:$I$52,$M20,COLUMNS($AF$5:AF20)),"")</f>
        <v xml:space="preserve">law                                                                   </v>
      </c>
      <c r="AH22" s="509">
        <f>IFERROR(INDEX($C$5:$I$52,$M20,COLUMNS($AF$5:AH20)),"")</f>
        <v>8.6642599277978335E-2</v>
      </c>
      <c r="AI22" s="685">
        <v>1.7808416949397245E-2</v>
      </c>
      <c r="AJ22" s="509">
        <f>IFERROR(INDEX($C$5:$I$52,$M20,COLUMNS($AF$5:AI20)),"")</f>
        <v>2.5270758122743681E-2</v>
      </c>
      <c r="AK22" s="509">
        <f>IFERROR(INDEX($C$5:$I$52,$M20,COLUMNS($AF$5:AJ20)),"")</f>
        <v>7.2202166064981952E-3</v>
      </c>
      <c r="AL22" s="513">
        <f>IFERROR(INDEX($C$5:$H$52,$M20,COLUMNS($AG$7:AL22)),"")</f>
        <v>0.85198555956678701</v>
      </c>
      <c r="AM22" s="513">
        <f>IFERROR(INDEX($C$5:$I$52,$M20,COLUMNS($AG$7:AM22)),"")</f>
        <v>0.13357400722021662</v>
      </c>
      <c r="AO22" s="495" t="str">
        <f>IFERROR(INDEX($R$5:$AA$52,$AD20,COLUMNS($AI$7:AI23)),"")</f>
        <v xml:space="preserve">law                                                                   </v>
      </c>
      <c r="AP22" s="517">
        <f>IFERROR(INDEX($R$5:$Y$45,$AD20,COLUMNS($AO$7:AP23)),"")</f>
        <v>25</v>
      </c>
      <c r="AQ22" s="517">
        <f>IFERROR(INDEX($R$5:$Y$45,$AD20,COLUMNS($AO$7:AQ23)),"")</f>
        <v>120</v>
      </c>
      <c r="AR22" s="517">
        <f>IFERROR(INDEX($R$5:$Y$45,$AD20,COLUMNS($AO$7:AR23)),"")</f>
        <v>35</v>
      </c>
      <c r="AS22" s="517">
        <f>IFERROR(INDEX($R$5:$Y$45,$AD20,COLUMNS($AO$7:AS23)),"")</f>
        <v>15</v>
      </c>
      <c r="AT22" s="517">
        <f>IFERROR(INDEX($R$5:$Y$45,$AD20,COLUMNS($AO$7:AT23)),"")</f>
        <v>10</v>
      </c>
      <c r="AU22" s="517">
        <f>IFERROR(INDEX($R$5:$Y$45,$AD20,COLUMNS($AO$7:AU23)),"")</f>
        <v>1180</v>
      </c>
      <c r="AV22" s="517">
        <f>IFERROR(INDEX($R$5:$Y$45,$AD20,COLUMNS($AO$7:AV23)),"")</f>
        <v>1385</v>
      </c>
    </row>
    <row r="23" spans="3:49">
      <c r="C23" s="153" t="s">
        <v>394</v>
      </c>
      <c r="D23" s="113">
        <f t="shared" si="0"/>
        <v>5.8139534883720929E-3</v>
      </c>
      <c r="E23" s="113">
        <f t="shared" si="1"/>
        <v>4.0697674418604654E-2</v>
      </c>
      <c r="F23" s="113">
        <f t="shared" si="2"/>
        <v>2.9069767441860465E-2</v>
      </c>
      <c r="G23" s="113">
        <f t="shared" si="3"/>
        <v>5.8139534883720929E-3</v>
      </c>
      <c r="H23" s="113">
        <f t="shared" si="4"/>
        <v>0.90116279069767447</v>
      </c>
      <c r="I23" s="113">
        <f t="shared" si="5"/>
        <v>8.1395348837209308E-2</v>
      </c>
      <c r="J23" s="153" t="s">
        <v>222</v>
      </c>
      <c r="K23" s="153">
        <f>ROWS($J$5:J23)</f>
        <v>19</v>
      </c>
      <c r="L23" s="153">
        <f t="shared" si="8"/>
        <v>19</v>
      </c>
      <c r="M23" s="153">
        <f>IFERROR(SMALL($L$5:$L$52,ROWS($L$5:L23)),"")</f>
        <v>19</v>
      </c>
      <c r="R23" s="153" t="s">
        <v>394</v>
      </c>
      <c r="S23" s="374">
        <v>5</v>
      </c>
      <c r="T23" s="374">
        <v>35</v>
      </c>
      <c r="U23" s="374">
        <v>25</v>
      </c>
      <c r="V23" s="374">
        <v>15</v>
      </c>
      <c r="W23" s="374">
        <v>5</v>
      </c>
      <c r="X23" s="374">
        <v>775</v>
      </c>
      <c r="Y23" s="374">
        <v>860</v>
      </c>
      <c r="Z23" s="374">
        <v>70</v>
      </c>
      <c r="AA23" s="153" t="s">
        <v>222</v>
      </c>
      <c r="AB23" s="153">
        <f>ROWS($J$5:AA23)</f>
        <v>19</v>
      </c>
      <c r="AC23" s="153">
        <f t="shared" si="9"/>
        <v>19</v>
      </c>
      <c r="AD23" s="153">
        <f>IFERROR(SMALL($AC$5:$AC$52,ROWS($AC$5:AC23)),"")</f>
        <v>19</v>
      </c>
      <c r="AG23" s="509" t="str">
        <f>IFERROR(INDEX($C$5:$I$52,$M21,COLUMNS($AF$5:AF21)),"")</f>
        <v xml:space="preserve">mathematical sciences                                                 </v>
      </c>
      <c r="AH23" s="509">
        <f>IFERROR(INDEX($C$5:$I$52,$M21,COLUMNS($AF$5:AH21)),"")</f>
        <v>5.1020408163265307E-2</v>
      </c>
      <c r="AI23" s="685">
        <v>6.0955786736020803E-3</v>
      </c>
      <c r="AJ23" s="509">
        <f>IFERROR(INDEX($C$5:$I$52,$M21,COLUMNS($AF$5:AI21)),"")</f>
        <v>4.0816326530612242E-2</v>
      </c>
      <c r="AK23" s="509">
        <f>IFERROR(INDEX($C$5:$I$52,$M21,COLUMNS($AF$5:AJ21)),"")</f>
        <v>0</v>
      </c>
      <c r="AL23" s="513">
        <f>IFERROR(INDEX($C$5:$H$52,$M21,COLUMNS($AG$7:AL23)),"")</f>
        <v>0.88775510204081631</v>
      </c>
      <c r="AM23" s="513">
        <f>IFERROR(INDEX($C$5:$I$52,$M21,COLUMNS($AG$7:AM23)),"")</f>
        <v>0.10204081632653061</v>
      </c>
      <c r="AO23" s="495" t="str">
        <f>IFERROR(INDEX($R$5:$AA$52,$AD21,COLUMNS($AI$7:AI24)),"")</f>
        <v xml:space="preserve">mathematical sciences                                                 </v>
      </c>
      <c r="AP23" s="517">
        <f>IFERROR(INDEX($R$5:$Y$45,$AD21,COLUMNS($AO$7:AP24)),"")</f>
        <v>5</v>
      </c>
      <c r="AQ23" s="517">
        <f>IFERROR(INDEX($R$5:$Y$45,$AD21,COLUMNS($AO$7:AQ24)),"")</f>
        <v>25</v>
      </c>
      <c r="AR23" s="517">
        <f>IFERROR(INDEX($R$5:$Y$45,$AD21,COLUMNS($AO$7:AR24)),"")</f>
        <v>20</v>
      </c>
      <c r="AS23" s="517">
        <f>IFERROR(INDEX($R$5:$Y$45,$AD21,COLUMNS($AO$7:AS24)),"")</f>
        <v>5</v>
      </c>
      <c r="AT23" s="517">
        <f>IFERROR(INDEX($R$5:$Y$45,$AD21,COLUMNS($AO$7:AT24)),"")</f>
        <v>0</v>
      </c>
      <c r="AU23" s="517">
        <f>IFERROR(INDEX($R$5:$Y$45,$AD21,COLUMNS($AO$7:AU24)),"")</f>
        <v>435</v>
      </c>
      <c r="AV23" s="517">
        <f>IFERROR(INDEX($R$5:$Y$45,$AD21,COLUMNS($AO$7:AV24)),"")</f>
        <v>490</v>
      </c>
    </row>
    <row r="24" spans="3:49">
      <c r="C24" s="153" t="s">
        <v>395</v>
      </c>
      <c r="D24" s="113">
        <f t="shared" si="0"/>
        <v>1.3392857142857142E-2</v>
      </c>
      <c r="E24" s="113">
        <f t="shared" si="1"/>
        <v>4.9107142857142856E-2</v>
      </c>
      <c r="F24" s="113">
        <f t="shared" si="2"/>
        <v>3.125E-2</v>
      </c>
      <c r="G24" s="113">
        <f t="shared" si="3"/>
        <v>8.9285714285714281E-3</v>
      </c>
      <c r="H24" s="113">
        <f t="shared" si="4"/>
        <v>0.8883928571428571</v>
      </c>
      <c r="I24" s="113">
        <f t="shared" si="5"/>
        <v>0.10267857142857142</v>
      </c>
      <c r="J24" s="153" t="s">
        <v>222</v>
      </c>
      <c r="K24" s="153">
        <f>ROWS($J$5:J24)</f>
        <v>20</v>
      </c>
      <c r="L24" s="153">
        <f t="shared" si="8"/>
        <v>20</v>
      </c>
      <c r="M24" s="153">
        <f>IFERROR(SMALL($L$5:$L$52,ROWS($L$5:L24)),"")</f>
        <v>20</v>
      </c>
      <c r="R24" s="153" t="s">
        <v>395</v>
      </c>
      <c r="S24" s="374">
        <v>15</v>
      </c>
      <c r="T24" s="374">
        <v>55</v>
      </c>
      <c r="U24" s="374">
        <v>35</v>
      </c>
      <c r="V24" s="374">
        <v>10</v>
      </c>
      <c r="W24" s="374">
        <v>10</v>
      </c>
      <c r="X24" s="374">
        <v>995</v>
      </c>
      <c r="Y24" s="374">
        <v>1120</v>
      </c>
      <c r="Z24" s="374">
        <v>115</v>
      </c>
      <c r="AA24" s="153" t="s">
        <v>222</v>
      </c>
      <c r="AB24" s="153">
        <f>ROWS($J$5:AA24)</f>
        <v>20</v>
      </c>
      <c r="AC24" s="153">
        <f t="shared" si="9"/>
        <v>20</v>
      </c>
      <c r="AD24" s="153">
        <f>IFERROR(SMALL($AC$5:$AC$52,ROWS($AC$5:AC24)),"")</f>
        <v>20</v>
      </c>
      <c r="AG24" s="509" t="str">
        <f>IFERROR(INDEX($C$5:$I$52,$M22,COLUMNS($AF$5:AF22)),"")</f>
        <v xml:space="preserve">medicine and dentistry                                                </v>
      </c>
      <c r="AH24" s="509">
        <f>IFERROR(INDEX($C$5:$I$52,$M22,COLUMNS($AF$5:AH22)),"")</f>
        <v>0.16279069767441862</v>
      </c>
      <c r="AI24" s="685">
        <v>2.6193247962747381E-2</v>
      </c>
      <c r="AJ24" s="509">
        <f>IFERROR(INDEX($C$5:$I$52,$M22,COLUMNS($AF$5:AI22)),"")</f>
        <v>3.4883720930232558E-2</v>
      </c>
      <c r="AK24" s="509">
        <f>IFERROR(INDEX($C$5:$I$52,$M22,COLUMNS($AF$5:AJ22)),"")</f>
        <v>2.3255813953488372E-2</v>
      </c>
      <c r="AL24" s="513">
        <f>IFERROR(INDEX($C$5:$H$52,$M22,COLUMNS($AG$7:AL24)),"")</f>
        <v>0.75</v>
      </c>
      <c r="AM24" s="513">
        <f>IFERROR(INDEX($C$5:$I$52,$M22,COLUMNS($AG$7:AM24)),"")</f>
        <v>0.2441860465116279</v>
      </c>
      <c r="AO24" s="495" t="str">
        <f>IFERROR(INDEX($R$5:$AA$52,$AD22,COLUMNS($AI$7:AI25)),"")</f>
        <v xml:space="preserve">medicine and dentistry                                                </v>
      </c>
      <c r="AP24" s="517">
        <f>IFERROR(INDEX($R$5:$Y$45,$AD22,COLUMNS($AO$7:AP25)),"")</f>
        <v>25</v>
      </c>
      <c r="AQ24" s="517">
        <f>IFERROR(INDEX($R$5:$Y$45,$AD22,COLUMNS($AO$7:AQ25)),"")</f>
        <v>140</v>
      </c>
      <c r="AR24" s="517">
        <f>IFERROR(INDEX($R$5:$Y$45,$AD22,COLUMNS($AO$7:AR25)),"")</f>
        <v>30</v>
      </c>
      <c r="AS24" s="517">
        <f>IFERROR(INDEX($R$5:$Y$45,$AD22,COLUMNS($AO$7:AS25)),"")</f>
        <v>10</v>
      </c>
      <c r="AT24" s="517">
        <f>IFERROR(INDEX($R$5:$Y$45,$AD22,COLUMNS($AO$7:AT25)),"")</f>
        <v>20</v>
      </c>
      <c r="AU24" s="517">
        <f>IFERROR(INDEX($R$5:$Y$45,$AD22,COLUMNS($AO$7:AU25)),"")</f>
        <v>645</v>
      </c>
      <c r="AV24" s="517">
        <f>IFERROR(INDEX($R$5:$Y$45,$AD22,COLUMNS($AO$7:AV25)),"")</f>
        <v>860</v>
      </c>
    </row>
    <row r="25" spans="3:49">
      <c r="C25" s="153" t="s">
        <v>396</v>
      </c>
      <c r="D25" s="113">
        <f t="shared" si="0"/>
        <v>1.0948905109489052E-2</v>
      </c>
      <c r="E25" s="113">
        <f t="shared" si="1"/>
        <v>2.3722627737226276E-2</v>
      </c>
      <c r="F25" s="113">
        <f t="shared" si="2"/>
        <v>1.824817518248175E-2</v>
      </c>
      <c r="G25" s="113">
        <f t="shared" si="3"/>
        <v>1.8248175182481751E-3</v>
      </c>
      <c r="H25" s="113">
        <f t="shared" si="4"/>
        <v>0.93248175182481752</v>
      </c>
      <c r="I25" s="113">
        <f t="shared" si="5"/>
        <v>5.6569343065693431E-2</v>
      </c>
      <c r="J25" s="153" t="s">
        <v>222</v>
      </c>
      <c r="K25" s="153">
        <f>ROWS($J$5:J25)</f>
        <v>21</v>
      </c>
      <c r="L25" s="153">
        <f t="shared" si="8"/>
        <v>21</v>
      </c>
      <c r="M25" s="153">
        <f>IFERROR(SMALL($L$5:$L$52,ROWS($L$5:L25)),"")</f>
        <v>21</v>
      </c>
      <c r="R25" s="153" t="s">
        <v>396</v>
      </c>
      <c r="S25" s="374">
        <v>30</v>
      </c>
      <c r="T25" s="374">
        <v>65</v>
      </c>
      <c r="U25" s="374">
        <v>50</v>
      </c>
      <c r="V25" s="374">
        <v>30</v>
      </c>
      <c r="W25" s="374">
        <v>5</v>
      </c>
      <c r="X25" s="374">
        <v>2555</v>
      </c>
      <c r="Y25" s="374">
        <v>2740</v>
      </c>
      <c r="Z25" s="374">
        <v>155</v>
      </c>
      <c r="AA25" s="153" t="s">
        <v>222</v>
      </c>
      <c r="AB25" s="153">
        <f>ROWS($J$5:AA25)</f>
        <v>21</v>
      </c>
      <c r="AC25" s="153">
        <f t="shared" si="9"/>
        <v>21</v>
      </c>
      <c r="AD25" s="153">
        <f>IFERROR(SMALL($AC$5:$AC$52,ROWS($AC$5:AC25)),"")</f>
        <v>21</v>
      </c>
      <c r="AG25" s="509" t="str">
        <f>IFERROR(INDEX($C$5:$I$52,$M23,COLUMNS($AF$5:AF23)),"")</f>
        <v xml:space="preserve">physical sciences                                                     </v>
      </c>
      <c r="AH25" s="509">
        <f>IFERROR(INDEX($C$5:$I$52,$M23,COLUMNS($AF$5:AH23)),"")</f>
        <v>4.0697674418604654E-2</v>
      </c>
      <c r="AI25" s="685">
        <v>7.3762099776619504E-3</v>
      </c>
      <c r="AJ25" s="509">
        <f>IFERROR(INDEX($C$5:$I$52,$M23,COLUMNS($AF$5:AI23)),"")</f>
        <v>2.9069767441860465E-2</v>
      </c>
      <c r="AK25" s="509">
        <f>IFERROR(INDEX($C$5:$I$52,$M23,COLUMNS($AF$5:AJ23)),"")</f>
        <v>5.8139534883720929E-3</v>
      </c>
      <c r="AL25" s="513">
        <f>IFERROR(INDEX($C$5:$H$52,$M23,COLUMNS($AG$7:AL25)),"")</f>
        <v>0.90116279069767447</v>
      </c>
      <c r="AM25" s="513">
        <f>IFERROR(INDEX($C$5:$I$52,$M23,COLUMNS($AG$7:AM25)),"")</f>
        <v>8.1395348837209308E-2</v>
      </c>
      <c r="AO25" s="495" t="str">
        <f>IFERROR(INDEX($R$5:$AA$52,$AD23,COLUMNS($AI$7:AI26)),"")</f>
        <v xml:space="preserve">physical sciences                                                     </v>
      </c>
      <c r="AP25" s="517">
        <f>IFERROR(INDEX($R$5:$Y$45,$AD23,COLUMNS($AO$7:AP26)),"")</f>
        <v>5</v>
      </c>
      <c r="AQ25" s="517">
        <f>IFERROR(INDEX($R$5:$Y$45,$AD23,COLUMNS($AO$7:AQ26)),"")</f>
        <v>35</v>
      </c>
      <c r="AR25" s="517">
        <f>IFERROR(INDEX($R$5:$Y$45,$AD23,COLUMNS($AO$7:AR26)),"")</f>
        <v>25</v>
      </c>
      <c r="AS25" s="517">
        <f>IFERROR(INDEX($R$5:$Y$45,$AD23,COLUMNS($AO$7:AS26)),"")</f>
        <v>15</v>
      </c>
      <c r="AT25" s="517">
        <f>IFERROR(INDEX($R$5:$Y$45,$AD23,COLUMNS($AO$7:AT26)),"")</f>
        <v>5</v>
      </c>
      <c r="AU25" s="517">
        <f>IFERROR(INDEX($R$5:$Y$45,$AD23,COLUMNS($AO$7:AU26)),"")</f>
        <v>775</v>
      </c>
      <c r="AV25" s="517">
        <f>IFERROR(INDEX($R$5:$Y$45,$AD23,COLUMNS($AO$7:AV26)),"")</f>
        <v>860</v>
      </c>
    </row>
    <row r="26" spans="3:49">
      <c r="C26" s="153" t="s">
        <v>397</v>
      </c>
      <c r="D26" s="113">
        <f t="shared" si="0"/>
        <v>3.3367037411526794E-2</v>
      </c>
      <c r="E26" s="113">
        <f t="shared" si="1"/>
        <v>5.8645096056622853E-2</v>
      </c>
      <c r="F26" s="113">
        <f t="shared" si="2"/>
        <v>1.5166835187057633E-2</v>
      </c>
      <c r="G26" s="113">
        <f t="shared" si="3"/>
        <v>6.0667340748230538E-3</v>
      </c>
      <c r="H26" s="113">
        <f t="shared" si="4"/>
        <v>0.88372093023255816</v>
      </c>
      <c r="I26" s="113">
        <f t="shared" si="5"/>
        <v>0.1122345803842265</v>
      </c>
      <c r="J26" s="153" t="s">
        <v>222</v>
      </c>
      <c r="K26" s="153">
        <f>ROWS($J$5:J26)</f>
        <v>22</v>
      </c>
      <c r="L26" s="153">
        <f t="shared" si="8"/>
        <v>22</v>
      </c>
      <c r="M26" s="153">
        <f>IFERROR(SMALL($L$5:$L$52,ROWS($L$5:L26)),"")</f>
        <v>22</v>
      </c>
      <c r="R26" s="153" t="s">
        <v>397</v>
      </c>
      <c r="S26" s="374">
        <v>165</v>
      </c>
      <c r="T26" s="374">
        <v>290</v>
      </c>
      <c r="U26" s="374">
        <v>75</v>
      </c>
      <c r="V26" s="374">
        <v>20</v>
      </c>
      <c r="W26" s="374">
        <v>30</v>
      </c>
      <c r="X26" s="374">
        <v>4370</v>
      </c>
      <c r="Y26" s="374">
        <v>4945</v>
      </c>
      <c r="Z26" s="374">
        <v>555</v>
      </c>
      <c r="AA26" s="153" t="s">
        <v>222</v>
      </c>
      <c r="AB26" s="153">
        <f>ROWS($J$5:AA26)</f>
        <v>22</v>
      </c>
      <c r="AC26" s="153">
        <f t="shared" si="9"/>
        <v>22</v>
      </c>
      <c r="AD26" s="153">
        <f>IFERROR(SMALL($AC$5:$AC$52,ROWS($AC$5:AC26)),"")</f>
        <v>22</v>
      </c>
      <c r="AG26" s="509" t="str">
        <f>IFERROR(INDEX($C$5:$I$52,$M24,COLUMNS($AF$5:AF24)),"")</f>
        <v xml:space="preserve">psychology                                                            </v>
      </c>
      <c r="AH26" s="509">
        <f>IFERROR(INDEX($C$5:$I$52,$M24,COLUMNS($AF$5:AH24)),"")</f>
        <v>4.9107142857142856E-2</v>
      </c>
      <c r="AI26" s="685">
        <v>1.2067039106145252E-2</v>
      </c>
      <c r="AJ26" s="509">
        <f>IFERROR(INDEX($C$5:$I$52,$M24,COLUMNS($AF$5:AI24)),"")</f>
        <v>3.125E-2</v>
      </c>
      <c r="AK26" s="509">
        <f>IFERROR(INDEX($C$5:$I$52,$M24,COLUMNS($AF$5:AJ24)),"")</f>
        <v>8.9285714285714281E-3</v>
      </c>
      <c r="AL26" s="513">
        <f>IFERROR(INDEX($C$5:$H$52,$M24,COLUMNS($AG$7:AL26)),"")</f>
        <v>0.8883928571428571</v>
      </c>
      <c r="AM26" s="513">
        <f>IFERROR(INDEX($C$5:$I$52,$M24,COLUMNS($AG$7:AM26)),"")</f>
        <v>0.10267857142857142</v>
      </c>
      <c r="AO26" s="495" t="str">
        <f>IFERROR(INDEX($R$5:$AA$52,$AD24,COLUMNS($AI$7:AI27)),"")</f>
        <v xml:space="preserve">psychology                                                            </v>
      </c>
      <c r="AP26" s="517">
        <f>IFERROR(INDEX($R$5:$Y$45,$AD24,COLUMNS($AO$7:AP27)),"")</f>
        <v>15</v>
      </c>
      <c r="AQ26" s="517">
        <f>IFERROR(INDEX($R$5:$Y$45,$AD24,COLUMNS($AO$7:AQ27)),"")</f>
        <v>55</v>
      </c>
      <c r="AR26" s="517">
        <f>IFERROR(INDEX($R$5:$Y$45,$AD24,COLUMNS($AO$7:AR27)),"")</f>
        <v>35</v>
      </c>
      <c r="AS26" s="517">
        <f>IFERROR(INDEX($R$5:$Y$45,$AD24,COLUMNS($AO$7:AS27)),"")</f>
        <v>10</v>
      </c>
      <c r="AT26" s="517">
        <f>IFERROR(INDEX($R$5:$Y$45,$AD24,COLUMNS($AO$7:AT27)),"")</f>
        <v>10</v>
      </c>
      <c r="AU26" s="517">
        <f>IFERROR(INDEX($R$5:$Y$45,$AD24,COLUMNS($AO$7:AU27)),"")</f>
        <v>995</v>
      </c>
      <c r="AV26" s="517">
        <f>IFERROR(INDEX($R$5:$Y$45,$AD24,COLUMNS($AO$7:AV27)),"")</f>
        <v>1120</v>
      </c>
    </row>
    <row r="27" spans="3:49">
      <c r="C27" s="153" t="s">
        <v>398</v>
      </c>
      <c r="D27" s="113">
        <f t="shared" si="0"/>
        <v>0</v>
      </c>
      <c r="E27" s="113">
        <f t="shared" si="1"/>
        <v>3.125E-2</v>
      </c>
      <c r="F27" s="113">
        <f t="shared" si="2"/>
        <v>3.125E-2</v>
      </c>
      <c r="G27" s="113">
        <f t="shared" si="3"/>
        <v>0</v>
      </c>
      <c r="H27" s="113">
        <f t="shared" si="4"/>
        <v>0.96875</v>
      </c>
      <c r="I27" s="113">
        <f t="shared" si="5"/>
        <v>6.25E-2</v>
      </c>
      <c r="J27" s="153" t="s">
        <v>222</v>
      </c>
      <c r="K27" s="153">
        <f>ROWS($J$5:J27)</f>
        <v>23</v>
      </c>
      <c r="L27" s="153">
        <f t="shared" si="8"/>
        <v>23</v>
      </c>
      <c r="M27" s="153">
        <f>IFERROR(SMALL($L$5:$L$52,ROWS($L$5:L27)),"")</f>
        <v>23</v>
      </c>
      <c r="R27" s="153" t="s">
        <v>398</v>
      </c>
      <c r="S27" s="374">
        <v>0</v>
      </c>
      <c r="T27" s="374">
        <v>5</v>
      </c>
      <c r="U27" s="374">
        <v>5</v>
      </c>
      <c r="V27" s="374">
        <v>0</v>
      </c>
      <c r="W27" s="374">
        <v>0</v>
      </c>
      <c r="X27" s="374">
        <v>155</v>
      </c>
      <c r="Y27" s="374">
        <v>160</v>
      </c>
      <c r="Z27" s="374">
        <v>10</v>
      </c>
      <c r="AA27" s="153" t="s">
        <v>222</v>
      </c>
      <c r="AB27" s="153">
        <f>ROWS($J$5:AA27)</f>
        <v>23</v>
      </c>
      <c r="AC27" s="153">
        <f t="shared" si="9"/>
        <v>23</v>
      </c>
      <c r="AD27" s="153">
        <f>IFERROR(SMALL($AC$5:$AC$52,ROWS($AC$5:AC27)),"")</f>
        <v>23</v>
      </c>
      <c r="AG27" s="509" t="str">
        <f>IFERROR(INDEX($C$5:$I$52,$M25,COLUMNS($AF$5:AF25)),"")</f>
        <v xml:space="preserve">social sciences                                                       </v>
      </c>
      <c r="AH27" s="509">
        <f>IFERROR(INDEX($C$5:$I$52,$M25,COLUMNS($AF$5:AH25)),"")</f>
        <v>2.3722627737226276E-2</v>
      </c>
      <c r="AI27" s="685">
        <v>1.1612799626288283E-2</v>
      </c>
      <c r="AJ27" s="509">
        <f>IFERROR(INDEX($C$5:$I$52,$M25,COLUMNS($AF$5:AI25)),"")</f>
        <v>1.824817518248175E-2</v>
      </c>
      <c r="AK27" s="509">
        <f>IFERROR(INDEX($C$5:$I$52,$M25,COLUMNS($AF$5:AJ25)),"")</f>
        <v>1.8248175182481751E-3</v>
      </c>
      <c r="AL27" s="513">
        <f>IFERROR(INDEX($C$5:$H$52,$M25,COLUMNS($AG$7:AL27)),"")</f>
        <v>0.93248175182481752</v>
      </c>
      <c r="AM27" s="513">
        <f>IFERROR(INDEX($C$5:$I$52,$M25,COLUMNS($AG$7:AM27)),"")</f>
        <v>5.6569343065693431E-2</v>
      </c>
      <c r="AO27" s="495" t="str">
        <f>IFERROR(INDEX($R$5:$AA$52,$AD25,COLUMNS($AI$7:AI28)),"")</f>
        <v xml:space="preserve">social sciences                                                       </v>
      </c>
      <c r="AP27" s="517">
        <f>IFERROR(INDEX($R$5:$Y$45,$AD25,COLUMNS($AO$7:AP28)),"")</f>
        <v>30</v>
      </c>
      <c r="AQ27" s="517">
        <f>IFERROR(INDEX($R$5:$Y$45,$AD25,COLUMNS($AO$7:AQ28)),"")</f>
        <v>65</v>
      </c>
      <c r="AR27" s="517">
        <f>IFERROR(INDEX($R$5:$Y$45,$AD25,COLUMNS($AO$7:AR28)),"")</f>
        <v>50</v>
      </c>
      <c r="AS27" s="517">
        <f>IFERROR(INDEX($R$5:$Y$45,$AD25,COLUMNS($AO$7:AS28)),"")</f>
        <v>30</v>
      </c>
      <c r="AT27" s="517">
        <f>IFERROR(INDEX($R$5:$Y$45,$AD25,COLUMNS($AO$7:AT28)),"")</f>
        <v>5</v>
      </c>
      <c r="AU27" s="517">
        <f>IFERROR(INDEX($R$5:$Y$45,$AD25,COLUMNS($AO$7:AU28)),"")</f>
        <v>2555</v>
      </c>
      <c r="AV27" s="517">
        <f>IFERROR(INDEX($R$5:$Y$45,$AD25,COLUMNS($AO$7:AV28)),"")</f>
        <v>2740</v>
      </c>
    </row>
    <row r="28" spans="3:49">
      <c r="C28" s="153" t="s">
        <v>374</v>
      </c>
      <c r="D28" s="113">
        <f t="shared" si="0"/>
        <v>1.7635532331809273E-2</v>
      </c>
      <c r="E28" s="113">
        <f t="shared" si="1"/>
        <v>5.1110385369039842E-2</v>
      </c>
      <c r="F28" s="113">
        <f t="shared" si="2"/>
        <v>2.171783148269105E-2</v>
      </c>
      <c r="G28" s="113">
        <f t="shared" si="3"/>
        <v>7.3481384715871978E-3</v>
      </c>
      <c r="H28" s="113">
        <f t="shared" si="4"/>
        <v>0.89288047028086215</v>
      </c>
      <c r="I28" s="113">
        <f t="shared" si="5"/>
        <v>9.7811887655127369E-2</v>
      </c>
      <c r="J28" s="153" t="s">
        <v>222</v>
      </c>
      <c r="K28" s="153">
        <f>ROWS($J$5:J28)</f>
        <v>24</v>
      </c>
      <c r="L28" s="153">
        <f t="shared" si="8"/>
        <v>24</v>
      </c>
      <c r="M28" s="153">
        <f>IFERROR(SMALL($L$5:$L$52,ROWS($L$5:L28)),"")</f>
        <v>24</v>
      </c>
      <c r="R28" s="153" t="s">
        <v>374</v>
      </c>
      <c r="S28" s="374">
        <v>540</v>
      </c>
      <c r="T28" s="374">
        <v>1565</v>
      </c>
      <c r="U28" s="374">
        <v>665</v>
      </c>
      <c r="V28" s="374">
        <v>285</v>
      </c>
      <c r="W28" s="374">
        <v>225</v>
      </c>
      <c r="X28" s="374">
        <v>27340</v>
      </c>
      <c r="Y28" s="374">
        <v>30620</v>
      </c>
      <c r="Z28" s="374">
        <v>2995</v>
      </c>
      <c r="AA28" s="153" t="s">
        <v>222</v>
      </c>
      <c r="AB28" s="153">
        <f>ROWS($J$5:AA28)</f>
        <v>24</v>
      </c>
      <c r="AC28" s="153">
        <f t="shared" si="9"/>
        <v>24</v>
      </c>
      <c r="AD28" s="153">
        <f>IFERROR(SMALL($AC$5:$AC$52,ROWS($AC$5:AC28)),"")</f>
        <v>24</v>
      </c>
      <c r="AG28" s="509" t="str">
        <f>IFERROR(INDEX($C$5:$I$52,$M26,COLUMNS($AF$5:AF26)),"")</f>
        <v xml:space="preserve">subjects allied to medicine                                           </v>
      </c>
      <c r="AH28" s="509">
        <f>IFERROR(INDEX($C$5:$I$52,$M26,COLUMNS($AF$5:AH26)),"")</f>
        <v>5.8645096056622853E-2</v>
      </c>
      <c r="AI28" s="685">
        <v>3.3241635988510862E-2</v>
      </c>
      <c r="AJ28" s="509">
        <f>IFERROR(INDEX($C$5:$I$52,$M26,COLUMNS($AF$5:AI26)),"")</f>
        <v>1.5166835187057633E-2</v>
      </c>
      <c r="AK28" s="509">
        <f>IFERROR(INDEX($C$5:$I$52,$M26,COLUMNS($AF$5:AJ26)),"")</f>
        <v>6.0667340748230538E-3</v>
      </c>
      <c r="AL28" s="513">
        <f>IFERROR(INDEX($C$5:$H$52,$M26,COLUMNS($AG$7:AL28)),"")</f>
        <v>0.88372093023255816</v>
      </c>
      <c r="AM28" s="513">
        <f>IFERROR(INDEX($C$5:$I$52,$M26,COLUMNS($AG$7:AM28)),"")</f>
        <v>0.1122345803842265</v>
      </c>
      <c r="AO28" s="495" t="str">
        <f>IFERROR(INDEX($R$5:$AA$52,$AD26,COLUMNS($AI$7:AI29)),"")</f>
        <v xml:space="preserve">subjects allied to medicine                                           </v>
      </c>
      <c r="AP28" s="517">
        <f>IFERROR(INDEX($R$5:$Y$45,$AD26,COLUMNS($AO$7:AP29)),"")</f>
        <v>165</v>
      </c>
      <c r="AQ28" s="517">
        <f>IFERROR(INDEX($R$5:$Y$45,$AD26,COLUMNS($AO$7:AQ29)),"")</f>
        <v>290</v>
      </c>
      <c r="AR28" s="517">
        <f>IFERROR(INDEX($R$5:$Y$45,$AD26,COLUMNS($AO$7:AR29)),"")</f>
        <v>75</v>
      </c>
      <c r="AS28" s="517">
        <f>IFERROR(INDEX($R$5:$Y$45,$AD26,COLUMNS($AO$7:AS29)),"")</f>
        <v>20</v>
      </c>
      <c r="AT28" s="517">
        <f>IFERROR(INDEX($R$5:$Y$45,$AD26,COLUMNS($AO$7:AT29)),"")</f>
        <v>30</v>
      </c>
      <c r="AU28" s="517">
        <f>IFERROR(INDEX($R$5:$Y$45,$AD26,COLUMNS($AO$7:AU29)),"")</f>
        <v>4370</v>
      </c>
      <c r="AV28" s="517">
        <f>IFERROR(INDEX($R$5:$Y$45,$AD26,COLUMNS($AO$7:AV29)),"")</f>
        <v>4945</v>
      </c>
      <c r="AW28" s="302"/>
    </row>
    <row r="29" spans="3:49">
      <c r="C29" s="153" t="s">
        <v>376</v>
      </c>
      <c r="D29" s="113">
        <f t="shared" si="0"/>
        <v>6.369426751592357E-3</v>
      </c>
      <c r="E29" s="113">
        <f t="shared" si="1"/>
        <v>6.369426751592357E-3</v>
      </c>
      <c r="F29" s="113">
        <f t="shared" si="2"/>
        <v>6.369426751592357E-3</v>
      </c>
      <c r="G29" s="113">
        <f t="shared" si="3"/>
        <v>0</v>
      </c>
      <c r="H29" s="113">
        <f t="shared" si="4"/>
        <v>0.98089171974522293</v>
      </c>
      <c r="I29" s="113">
        <f t="shared" si="5"/>
        <v>1.9108280254777069E-2</v>
      </c>
      <c r="J29" s="153" t="s">
        <v>228</v>
      </c>
      <c r="K29" s="153">
        <f>ROWS($J$5:J29)</f>
        <v>25</v>
      </c>
      <c r="L29" s="153" t="str">
        <f t="shared" si="8"/>
        <v/>
      </c>
      <c r="M29" s="153" t="str">
        <f>IFERROR(SMALL($L$5:$L$52,ROWS($L$5:L29)),"")</f>
        <v/>
      </c>
      <c r="R29" s="153" t="s">
        <v>376</v>
      </c>
      <c r="S29" s="374">
        <v>5</v>
      </c>
      <c r="T29" s="374">
        <v>5</v>
      </c>
      <c r="U29" s="374">
        <v>5</v>
      </c>
      <c r="V29" s="374">
        <v>5</v>
      </c>
      <c r="W29" s="374">
        <v>0</v>
      </c>
      <c r="X29" s="374">
        <v>770</v>
      </c>
      <c r="Y29" s="374">
        <v>785</v>
      </c>
      <c r="Z29" s="374">
        <v>15</v>
      </c>
      <c r="AA29" s="153" t="s">
        <v>228</v>
      </c>
      <c r="AB29" s="153">
        <f>ROWS($J$5:AA29)</f>
        <v>25</v>
      </c>
      <c r="AC29" s="153" t="str">
        <f t="shared" si="9"/>
        <v/>
      </c>
      <c r="AD29" s="153" t="str">
        <f>IFERROR(SMALL($AC$5:$AC$52,ROWS($AC$5:AC29)),"")</f>
        <v/>
      </c>
      <c r="AG29" s="509" t="str">
        <f>IFERROR(INDEX($C$5:$I$52,$M27,COLUMNS($AF$5:AF27)),"")</f>
        <v xml:space="preserve">veterinary sciences                                                   </v>
      </c>
      <c r="AH29" s="509">
        <f>IFERROR(INDEX($C$5:$I$52,$M27,COLUMNS($AF$5:AH27)),"")</f>
        <v>3.125E-2</v>
      </c>
      <c r="AI29" s="685">
        <v>0</v>
      </c>
      <c r="AJ29" s="509">
        <f>IFERROR(INDEX($C$5:$I$52,$M27,COLUMNS($AF$5:AI27)),"")</f>
        <v>3.125E-2</v>
      </c>
      <c r="AK29" s="509">
        <f>IFERROR(INDEX($C$5:$I$52,$M27,COLUMNS($AF$5:AJ27)),"")</f>
        <v>0</v>
      </c>
      <c r="AL29" s="513">
        <f>IFERROR(INDEX($C$5:$H$52,$M27,COLUMNS($AG$7:AL29)),"")</f>
        <v>0.96875</v>
      </c>
      <c r="AM29" s="513">
        <f>IFERROR(INDEX($C$5:$I$52,$M27,COLUMNS($AG$7:AM29)),"")</f>
        <v>6.25E-2</v>
      </c>
      <c r="AO29" s="495" t="str">
        <f>IFERROR(INDEX($R$5:$AA$52,$AD27,COLUMNS($AI$7:AI30)),"")</f>
        <v xml:space="preserve">veterinary sciences                                                   </v>
      </c>
      <c r="AP29" s="517">
        <f>IFERROR(INDEX($R$5:$Y$45,$AD27,COLUMNS($AO$7:AP30)),"")</f>
        <v>0</v>
      </c>
      <c r="AQ29" s="517">
        <f>IFERROR(INDEX($R$5:$Y$45,$AD27,COLUMNS($AO$7:AQ30)),"")</f>
        <v>5</v>
      </c>
      <c r="AR29" s="517">
        <f>IFERROR(INDEX($R$5:$Y$45,$AD27,COLUMNS($AO$7:AR30)),"")</f>
        <v>5</v>
      </c>
      <c r="AS29" s="517">
        <f>IFERROR(INDEX($R$5:$Y$45,$AD27,COLUMNS($AO$7:AS30)),"")</f>
        <v>0</v>
      </c>
      <c r="AT29" s="517">
        <f>IFERROR(INDEX($R$5:$Y$45,$AD27,COLUMNS($AO$7:AT30)),"")</f>
        <v>0</v>
      </c>
      <c r="AU29" s="517">
        <f>IFERROR(INDEX($R$5:$Y$45,$AD27,COLUMNS($AO$7:AU30)),"")</f>
        <v>155</v>
      </c>
      <c r="AV29" s="517">
        <f>IFERROR(INDEX($R$5:$Y$45,$AD27,COLUMNS($AO$7:AV30)),"")</f>
        <v>160</v>
      </c>
    </row>
    <row r="30" spans="3:49" ht="15" thickBot="1">
      <c r="C30" s="153" t="s">
        <v>377</v>
      </c>
      <c r="D30" s="113">
        <f t="shared" si="0"/>
        <v>1.9512195121951219E-2</v>
      </c>
      <c r="E30" s="113">
        <f t="shared" si="1"/>
        <v>4.3902439024390241E-2</v>
      </c>
      <c r="F30" s="113">
        <f t="shared" si="2"/>
        <v>1.4634146341463415E-2</v>
      </c>
      <c r="G30" s="113">
        <f t="shared" si="3"/>
        <v>4.8780487804878049E-3</v>
      </c>
      <c r="H30" s="113">
        <f t="shared" si="4"/>
        <v>0.90243902439024393</v>
      </c>
      <c r="I30" s="113">
        <f t="shared" si="5"/>
        <v>9.2682926829268292E-2</v>
      </c>
      <c r="J30" s="153" t="s">
        <v>228</v>
      </c>
      <c r="K30" s="153">
        <f>ROWS($J$5:J30)</f>
        <v>26</v>
      </c>
      <c r="L30" s="153" t="str">
        <f t="shared" si="8"/>
        <v/>
      </c>
      <c r="M30" s="153" t="str">
        <f>IFERROR(SMALL($L$5:$L$52,ROWS($L$5:L30)),"")</f>
        <v/>
      </c>
      <c r="R30" s="153" t="s">
        <v>377</v>
      </c>
      <c r="S30" s="374">
        <v>20</v>
      </c>
      <c r="T30" s="374">
        <v>45</v>
      </c>
      <c r="U30" s="374">
        <v>15</v>
      </c>
      <c r="V30" s="374">
        <v>10</v>
      </c>
      <c r="W30" s="374">
        <v>5</v>
      </c>
      <c r="X30" s="374">
        <v>925</v>
      </c>
      <c r="Y30" s="374">
        <v>1025</v>
      </c>
      <c r="Z30" s="374">
        <v>95</v>
      </c>
      <c r="AA30" s="153" t="s">
        <v>228</v>
      </c>
      <c r="AB30" s="153">
        <f>ROWS($J$5:AA30)</f>
        <v>26</v>
      </c>
      <c r="AC30" s="153" t="str">
        <f t="shared" si="9"/>
        <v/>
      </c>
      <c r="AD30" s="153" t="str">
        <f>IFERROR(SMALL($AC$5:$AC$52,ROWS($AC$5:AC30)),"")</f>
        <v/>
      </c>
      <c r="AG30" s="510" t="str">
        <f>IFERROR(INDEX($C$5:$I$52,$M28,COLUMNS($AF$5:AF28)),"")</f>
        <v>Grand Total</v>
      </c>
      <c r="AH30" s="510">
        <f>IFERROR(INDEX($C$5:$I$52,$M28,COLUMNS($AF$5:AH28)),"")</f>
        <v>5.1110385369039842E-2</v>
      </c>
      <c r="AI30" s="686">
        <v>1.7570789379143668E-2</v>
      </c>
      <c r="AJ30" s="510">
        <f>IFERROR(INDEX($C$5:$I$52,$M28,COLUMNS($AF$5:AI28)),"")</f>
        <v>2.171783148269105E-2</v>
      </c>
      <c r="AK30" s="510">
        <f>IFERROR(INDEX($C$5:$I$52,$M28,COLUMNS($AF$5:AJ28)),"")</f>
        <v>7.3481384715871978E-3</v>
      </c>
      <c r="AL30" s="514">
        <f>IFERROR(INDEX($C$5:$H$52,$M28,COLUMNS($AG$7:AL30)),"")</f>
        <v>0.89288047028086215</v>
      </c>
      <c r="AM30" s="514">
        <f>IFERROR(INDEX($C$5:$I$52,$M28,COLUMNS($AG$7:AM30)),"")</f>
        <v>9.7811887655127369E-2</v>
      </c>
      <c r="AO30" s="496" t="str">
        <f>IFERROR(INDEX($R$5:$AA$52,$AD28,COLUMNS($AN$7:AN31)),"")</f>
        <v>Grand Total</v>
      </c>
      <c r="AP30" s="518">
        <f>IFERROR(INDEX($R$5:$Y$45,$AD28,COLUMNS($AO$7:AP31)),"")</f>
        <v>540</v>
      </c>
      <c r="AQ30" s="518">
        <f>IFERROR(INDEX($R$5:$Y$45,$AD28,COLUMNS($AO$7:AQ31)),"")</f>
        <v>1565</v>
      </c>
      <c r="AR30" s="518">
        <f>IFERROR(INDEX($R$5:$Y$45,$AD28,COLUMNS($AO$7:AR31)),"")</f>
        <v>665</v>
      </c>
      <c r="AS30" s="518">
        <f>IFERROR(INDEX($R$5:$Y$45,$AD28,COLUMNS($AO$7:AS31)),"")</f>
        <v>285</v>
      </c>
      <c r="AT30" s="518">
        <f>IFERROR(INDEX($R$5:$Y$45,$AD28,COLUMNS($AO$7:AT31)),"")</f>
        <v>225</v>
      </c>
      <c r="AU30" s="518">
        <f>IFERROR(INDEX($R$5:$Y$45,$AD28,COLUMNS($AO$7:AU31)),"")</f>
        <v>27340</v>
      </c>
      <c r="AV30" s="518">
        <f>IFERROR(INDEX($R$5:$Y$45,$AD28,COLUMNS($AO$7:AV31)),"")</f>
        <v>30620</v>
      </c>
    </row>
    <row r="31" spans="3:49">
      <c r="C31" s="153" t="s">
        <v>378</v>
      </c>
      <c r="D31" s="113">
        <f t="shared" si="0"/>
        <v>1.4319809069212411E-2</v>
      </c>
      <c r="E31" s="113">
        <f t="shared" si="1"/>
        <v>2.6252983293556086E-2</v>
      </c>
      <c r="F31" s="113">
        <f t="shared" si="2"/>
        <v>2.1479713603818614E-2</v>
      </c>
      <c r="G31" s="113">
        <f t="shared" si="3"/>
        <v>7.1599045346062056E-3</v>
      </c>
      <c r="H31" s="113">
        <f t="shared" si="4"/>
        <v>0.92124105011933177</v>
      </c>
      <c r="I31" s="113">
        <f t="shared" si="5"/>
        <v>7.1599045346062054E-2</v>
      </c>
      <c r="J31" s="153" t="s">
        <v>228</v>
      </c>
      <c r="K31" s="153">
        <f>ROWS($J$5:J31)</f>
        <v>27</v>
      </c>
      <c r="L31" s="153" t="str">
        <f t="shared" si="8"/>
        <v/>
      </c>
      <c r="M31" s="153" t="str">
        <f>IFERROR(SMALL($L$5:$L$52,ROWS($L$5:L31)),"")</f>
        <v/>
      </c>
      <c r="R31" s="153" t="s">
        <v>378</v>
      </c>
      <c r="S31" s="374">
        <v>30</v>
      </c>
      <c r="T31" s="374">
        <v>55</v>
      </c>
      <c r="U31" s="374">
        <v>45</v>
      </c>
      <c r="V31" s="374">
        <v>15</v>
      </c>
      <c r="W31" s="374">
        <v>15</v>
      </c>
      <c r="X31" s="374">
        <v>1930</v>
      </c>
      <c r="Y31" s="374">
        <v>2095</v>
      </c>
      <c r="Z31" s="374">
        <v>150</v>
      </c>
      <c r="AA31" s="153" t="s">
        <v>228</v>
      </c>
      <c r="AB31" s="153">
        <f>ROWS($J$5:AA31)</f>
        <v>27</v>
      </c>
      <c r="AC31" s="153" t="str">
        <f t="shared" si="9"/>
        <v/>
      </c>
      <c r="AD31" s="153" t="str">
        <f>IFERROR(SMALL($AC$5:$AC$52,ROWS($AC$5:AC31)),"")</f>
        <v/>
      </c>
      <c r="AO31" s="300"/>
    </row>
    <row r="32" spans="3:49">
      <c r="C32" s="153" t="s">
        <v>379</v>
      </c>
      <c r="D32" s="113">
        <f t="shared" si="0"/>
        <v>1.4951627088830254E-2</v>
      </c>
      <c r="E32" s="113">
        <f t="shared" si="1"/>
        <v>5.5408970976253295E-2</v>
      </c>
      <c r="F32" s="113">
        <f t="shared" si="2"/>
        <v>1.759014951627089E-2</v>
      </c>
      <c r="G32" s="113">
        <f t="shared" si="3"/>
        <v>9.6745822339489879E-3</v>
      </c>
      <c r="H32" s="113">
        <f t="shared" si="4"/>
        <v>0.89006156552330695</v>
      </c>
      <c r="I32" s="113">
        <f t="shared" si="5"/>
        <v>9.7625329815303433E-2</v>
      </c>
      <c r="J32" s="153" t="s">
        <v>228</v>
      </c>
      <c r="K32" s="153">
        <f>ROWS($J$5:J32)</f>
        <v>28</v>
      </c>
      <c r="L32" s="153" t="str">
        <f t="shared" si="8"/>
        <v/>
      </c>
      <c r="M32" s="153" t="str">
        <f>IFERROR(SMALL($L$5:$L$52,ROWS($L$5:L32)),"")</f>
        <v/>
      </c>
      <c r="R32" s="153" t="s">
        <v>379</v>
      </c>
      <c r="S32" s="374">
        <v>85</v>
      </c>
      <c r="T32" s="374">
        <v>315</v>
      </c>
      <c r="U32" s="374">
        <v>100</v>
      </c>
      <c r="V32" s="374">
        <v>75</v>
      </c>
      <c r="W32" s="374">
        <v>55</v>
      </c>
      <c r="X32" s="374">
        <v>5060</v>
      </c>
      <c r="Y32" s="374">
        <v>5685</v>
      </c>
      <c r="Z32" s="374">
        <v>555</v>
      </c>
      <c r="AA32" s="153" t="s">
        <v>228</v>
      </c>
      <c r="AB32" s="153">
        <f>ROWS($J$5:AA32)</f>
        <v>28</v>
      </c>
      <c r="AC32" s="153" t="str">
        <f t="shared" si="9"/>
        <v/>
      </c>
      <c r="AD32" s="153" t="str">
        <f>IFERROR(SMALL($AC$5:$AC$52,ROWS($AC$5:AC32)),"")</f>
        <v/>
      </c>
      <c r="AG32" s="221" t="s">
        <v>417</v>
      </c>
      <c r="AO32" s="221" t="s">
        <v>417</v>
      </c>
    </row>
    <row r="33" spans="3:41">
      <c r="C33" s="153" t="s">
        <v>380</v>
      </c>
      <c r="D33" s="113">
        <f t="shared" si="0"/>
        <v>2.3809523809523808E-2</v>
      </c>
      <c r="E33" s="113">
        <f t="shared" si="1"/>
        <v>1.5873015873015872E-2</v>
      </c>
      <c r="F33" s="113">
        <f t="shared" si="2"/>
        <v>1.5873015873015872E-2</v>
      </c>
      <c r="G33" s="113">
        <f t="shared" si="3"/>
        <v>7.9365079365079361E-3</v>
      </c>
      <c r="H33" s="113">
        <f t="shared" si="4"/>
        <v>0.92063492063492058</v>
      </c>
      <c r="I33" s="113">
        <f t="shared" si="5"/>
        <v>6.3492063492063489E-2</v>
      </c>
      <c r="J33" s="153" t="s">
        <v>228</v>
      </c>
      <c r="K33" s="153">
        <f>ROWS($J$5:J33)</f>
        <v>29</v>
      </c>
      <c r="L33" s="153" t="str">
        <f t="shared" si="8"/>
        <v/>
      </c>
      <c r="M33" s="153" t="str">
        <f>IFERROR(SMALL($L$5:$L$52,ROWS($L$5:L33)),"")</f>
        <v/>
      </c>
      <c r="R33" s="153" t="s">
        <v>380</v>
      </c>
      <c r="S33" s="374">
        <v>15</v>
      </c>
      <c r="T33" s="374">
        <v>10</v>
      </c>
      <c r="U33" s="374">
        <v>10</v>
      </c>
      <c r="V33" s="374">
        <v>15</v>
      </c>
      <c r="W33" s="374">
        <v>5</v>
      </c>
      <c r="X33" s="374">
        <v>580</v>
      </c>
      <c r="Y33" s="374">
        <v>630</v>
      </c>
      <c r="Z33" s="374">
        <v>40</v>
      </c>
      <c r="AA33" s="153" t="s">
        <v>228</v>
      </c>
      <c r="AB33" s="153">
        <f>ROWS($J$5:AA33)</f>
        <v>29</v>
      </c>
      <c r="AC33" s="153" t="str">
        <f t="shared" si="9"/>
        <v/>
      </c>
      <c r="AD33" s="153" t="str">
        <f>IFERROR(SMALL($AC$5:$AC$52,ROWS($AC$5:AC33)),"")</f>
        <v/>
      </c>
      <c r="AO33" s="670"/>
    </row>
    <row r="34" spans="3:41" ht="15" customHeight="1">
      <c r="C34" s="153" t="s">
        <v>381</v>
      </c>
      <c r="D34" s="113">
        <f t="shared" si="0"/>
        <v>7.575757575757576E-3</v>
      </c>
      <c r="E34" s="113">
        <f t="shared" si="1"/>
        <v>1.5151515151515152E-2</v>
      </c>
      <c r="F34" s="113">
        <f t="shared" si="2"/>
        <v>3.787878787878788E-2</v>
      </c>
      <c r="G34" s="113">
        <f t="shared" si="3"/>
        <v>7.575757575757576E-3</v>
      </c>
      <c r="H34" s="113">
        <f t="shared" si="4"/>
        <v>0.93181818181818177</v>
      </c>
      <c r="I34" s="113">
        <f t="shared" si="5"/>
        <v>6.8181818181818177E-2</v>
      </c>
      <c r="J34" s="153" t="s">
        <v>228</v>
      </c>
      <c r="K34" s="153">
        <f>ROWS($J$5:J34)</f>
        <v>30</v>
      </c>
      <c r="L34" s="153" t="str">
        <f t="shared" si="8"/>
        <v/>
      </c>
      <c r="M34" s="153" t="str">
        <f>IFERROR(SMALL($L$5:$L$52,ROWS($L$5:L34)),"")</f>
        <v/>
      </c>
      <c r="R34" s="153" t="s">
        <v>381</v>
      </c>
      <c r="S34" s="374">
        <v>5</v>
      </c>
      <c r="T34" s="374">
        <v>10</v>
      </c>
      <c r="U34" s="374">
        <v>25</v>
      </c>
      <c r="V34" s="374">
        <v>5</v>
      </c>
      <c r="W34" s="374">
        <v>5</v>
      </c>
      <c r="X34" s="374">
        <v>615</v>
      </c>
      <c r="Y34" s="374">
        <v>660</v>
      </c>
      <c r="Z34" s="374">
        <v>45</v>
      </c>
      <c r="AA34" s="153" t="s">
        <v>228</v>
      </c>
      <c r="AB34" s="153">
        <f>ROWS($J$5:AA34)</f>
        <v>30</v>
      </c>
      <c r="AC34" s="153" t="str">
        <f t="shared" si="9"/>
        <v/>
      </c>
      <c r="AD34" s="153" t="str">
        <f>IFERROR(SMALL($AC$5:$AC$52,ROWS($AC$5:AC34)),"")</f>
        <v/>
      </c>
    </row>
    <row r="35" spans="3:41" ht="15" customHeight="1">
      <c r="C35" s="153" t="s">
        <v>382</v>
      </c>
      <c r="D35" s="113">
        <f t="shared" si="0"/>
        <v>1.1400651465798045E-2</v>
      </c>
      <c r="E35" s="113">
        <f t="shared" si="1"/>
        <v>5.7003257328990226E-2</v>
      </c>
      <c r="F35" s="113">
        <f t="shared" si="2"/>
        <v>2.1172638436482084E-2</v>
      </c>
      <c r="G35" s="113">
        <f t="shared" si="3"/>
        <v>8.1433224755700327E-3</v>
      </c>
      <c r="H35" s="113">
        <f t="shared" si="4"/>
        <v>0.89250814332247552</v>
      </c>
      <c r="I35" s="113">
        <f t="shared" si="5"/>
        <v>9.7719869706840393E-2</v>
      </c>
      <c r="J35" s="153" t="s">
        <v>228</v>
      </c>
      <c r="K35" s="153">
        <f>ROWS($J$5:J35)</f>
        <v>31</v>
      </c>
      <c r="L35" s="153" t="str">
        <f t="shared" si="8"/>
        <v/>
      </c>
      <c r="M35" s="153" t="str">
        <f>IFERROR(SMALL($L$5:$L$52,ROWS($L$5:L35)),"")</f>
        <v/>
      </c>
      <c r="R35" s="153" t="s">
        <v>382</v>
      </c>
      <c r="S35" s="374">
        <v>35</v>
      </c>
      <c r="T35" s="374">
        <v>175</v>
      </c>
      <c r="U35" s="374">
        <v>65</v>
      </c>
      <c r="V35" s="374">
        <v>35</v>
      </c>
      <c r="W35" s="374">
        <v>25</v>
      </c>
      <c r="X35" s="374">
        <v>2740</v>
      </c>
      <c r="Y35" s="374">
        <v>3070</v>
      </c>
      <c r="Z35" s="374">
        <v>300</v>
      </c>
      <c r="AA35" s="153" t="s">
        <v>228</v>
      </c>
      <c r="AB35" s="153">
        <f>ROWS($J$5:AA35)</f>
        <v>31</v>
      </c>
      <c r="AC35" s="153" t="str">
        <f t="shared" si="9"/>
        <v/>
      </c>
      <c r="AD35" s="153" t="str">
        <f>IFERROR(SMALL($AC$5:$AC$52,ROWS($AC$5:AC35)),"")</f>
        <v/>
      </c>
    </row>
    <row r="36" spans="3:41">
      <c r="C36" s="153" t="s">
        <v>383</v>
      </c>
      <c r="D36" s="113">
        <f t="shared" si="0"/>
        <v>9.1324200913242004E-3</v>
      </c>
      <c r="E36" s="113">
        <f t="shared" si="1"/>
        <v>1.8264840182648401E-2</v>
      </c>
      <c r="F36" s="113">
        <f t="shared" si="2"/>
        <v>2.7397260273972601E-2</v>
      </c>
      <c r="G36" s="113">
        <f t="shared" si="3"/>
        <v>4.5662100456621002E-3</v>
      </c>
      <c r="H36" s="113">
        <f t="shared" si="4"/>
        <v>0.93150684931506844</v>
      </c>
      <c r="I36" s="113">
        <f t="shared" si="5"/>
        <v>5.9360730593607303E-2</v>
      </c>
      <c r="J36" s="153" t="s">
        <v>228</v>
      </c>
      <c r="K36" s="153">
        <f>ROWS($J$5:J36)</f>
        <v>32</v>
      </c>
      <c r="L36" s="153" t="str">
        <f t="shared" si="8"/>
        <v/>
      </c>
      <c r="M36" s="153" t="str">
        <f>IFERROR(SMALL($L$5:$L$52,ROWS($L$5:L36)),"")</f>
        <v/>
      </c>
      <c r="R36" s="153" t="s">
        <v>383</v>
      </c>
      <c r="S36" s="374">
        <v>20</v>
      </c>
      <c r="T36" s="374">
        <v>40</v>
      </c>
      <c r="U36" s="374">
        <v>60</v>
      </c>
      <c r="V36" s="374">
        <v>20</v>
      </c>
      <c r="W36" s="374">
        <v>10</v>
      </c>
      <c r="X36" s="374">
        <v>2040</v>
      </c>
      <c r="Y36" s="374">
        <v>2190</v>
      </c>
      <c r="Z36" s="374">
        <v>130</v>
      </c>
      <c r="AA36" s="153" t="s">
        <v>228</v>
      </c>
      <c r="AB36" s="153">
        <f>ROWS($J$5:AA36)</f>
        <v>32</v>
      </c>
      <c r="AC36" s="153" t="str">
        <f t="shared" si="9"/>
        <v/>
      </c>
      <c r="AD36" s="153" t="str">
        <f>IFERROR(SMALL($AC$5:$AC$52,ROWS($AC$5:AC36)),"")</f>
        <v/>
      </c>
    </row>
    <row r="37" spans="3:41">
      <c r="C37" s="153" t="s">
        <v>384</v>
      </c>
      <c r="D37" s="113">
        <f t="shared" si="0"/>
        <v>7.1770334928229667E-3</v>
      </c>
      <c r="E37" s="113">
        <f t="shared" si="1"/>
        <v>1.9138755980861243E-2</v>
      </c>
      <c r="F37" s="113">
        <f t="shared" si="2"/>
        <v>7.1770334928229667E-3</v>
      </c>
      <c r="G37" s="113">
        <f t="shared" si="3"/>
        <v>2.3923444976076554E-3</v>
      </c>
      <c r="H37" s="113">
        <f t="shared" si="4"/>
        <v>0.90191387559808611</v>
      </c>
      <c r="I37" s="113">
        <f t="shared" si="5"/>
        <v>3.5885167464114832E-2</v>
      </c>
      <c r="J37" s="153" t="s">
        <v>228</v>
      </c>
      <c r="K37" s="153">
        <f>ROWS($J$5:J37)</f>
        <v>33</v>
      </c>
      <c r="L37" s="153" t="str">
        <f t="shared" si="8"/>
        <v/>
      </c>
      <c r="M37" s="153" t="str">
        <f>IFERROR(SMALL($L$5:$L$52,ROWS($L$5:L37)),"")</f>
        <v/>
      </c>
      <c r="R37" s="153" t="s">
        <v>384</v>
      </c>
      <c r="S37" s="374">
        <v>15</v>
      </c>
      <c r="T37" s="374">
        <v>40</v>
      </c>
      <c r="U37" s="374">
        <v>15</v>
      </c>
      <c r="V37" s="374">
        <v>130</v>
      </c>
      <c r="W37" s="374">
        <v>5</v>
      </c>
      <c r="X37" s="374">
        <v>1885</v>
      </c>
      <c r="Y37" s="374">
        <v>2090</v>
      </c>
      <c r="Z37" s="374">
        <v>75</v>
      </c>
      <c r="AA37" s="153" t="s">
        <v>228</v>
      </c>
      <c r="AB37" s="153">
        <f>ROWS($J$5:AA37)</f>
        <v>33</v>
      </c>
      <c r="AC37" s="153" t="str">
        <f t="shared" si="9"/>
        <v/>
      </c>
      <c r="AD37" s="153" t="str">
        <f>IFERROR(SMALL($AC$5:$AC$52,ROWS($AC$5:AC37)),"")</f>
        <v/>
      </c>
    </row>
    <row r="38" spans="3:41">
      <c r="C38" s="153" t="s">
        <v>385</v>
      </c>
      <c r="D38" s="113">
        <f t="shared" si="0"/>
        <v>2.5848142164781908E-2</v>
      </c>
      <c r="E38" s="113">
        <f t="shared" si="1"/>
        <v>5.9773828756058162E-2</v>
      </c>
      <c r="F38" s="113">
        <f t="shared" si="2"/>
        <v>2.10016155088853E-2</v>
      </c>
      <c r="G38" s="113">
        <f t="shared" si="3"/>
        <v>1.2924071082390954E-2</v>
      </c>
      <c r="H38" s="113">
        <f t="shared" si="4"/>
        <v>0.86914378029079165</v>
      </c>
      <c r="I38" s="113">
        <f t="shared" si="5"/>
        <v>0.11793214862681745</v>
      </c>
      <c r="J38" s="153" t="s">
        <v>228</v>
      </c>
      <c r="K38" s="153">
        <f>ROWS($J$5:J38)</f>
        <v>34</v>
      </c>
      <c r="L38" s="153" t="str">
        <f t="shared" si="8"/>
        <v/>
      </c>
      <c r="M38" s="153" t="str">
        <f>IFERROR(SMALL($L$5:$L$52,ROWS($L$5:L38)),"")</f>
        <v/>
      </c>
      <c r="R38" s="153" t="s">
        <v>385</v>
      </c>
      <c r="S38" s="374">
        <v>80</v>
      </c>
      <c r="T38" s="374">
        <v>185</v>
      </c>
      <c r="U38" s="374">
        <v>65</v>
      </c>
      <c r="V38" s="374">
        <v>40</v>
      </c>
      <c r="W38" s="374">
        <v>40</v>
      </c>
      <c r="X38" s="374">
        <v>2690</v>
      </c>
      <c r="Y38" s="374">
        <v>3095</v>
      </c>
      <c r="Z38" s="374">
        <v>365</v>
      </c>
      <c r="AA38" s="153" t="s">
        <v>228</v>
      </c>
      <c r="AB38" s="153">
        <f>ROWS($J$5:AA38)</f>
        <v>34</v>
      </c>
      <c r="AC38" s="153" t="str">
        <f t="shared" si="9"/>
        <v/>
      </c>
      <c r="AD38" s="153" t="str">
        <f>IFERROR(SMALL($AC$5:$AC$52,ROWS($AC$5:AC38)),"")</f>
        <v/>
      </c>
    </row>
    <row r="39" spans="3:41" hidden="1">
      <c r="C39" s="153" t="s">
        <v>386</v>
      </c>
      <c r="D39" s="113">
        <f t="shared" si="0"/>
        <v>0</v>
      </c>
      <c r="E39" s="113">
        <f t="shared" si="1"/>
        <v>3.0303030303030304E-2</v>
      </c>
      <c r="F39" s="113">
        <f t="shared" si="2"/>
        <v>0</v>
      </c>
      <c r="G39" s="113">
        <f t="shared" si="3"/>
        <v>0</v>
      </c>
      <c r="H39" s="113">
        <f t="shared" si="4"/>
        <v>0.93939393939393945</v>
      </c>
      <c r="I39" s="113">
        <f t="shared" si="5"/>
        <v>6.0606060606060608E-2</v>
      </c>
      <c r="J39" s="153" t="s">
        <v>228</v>
      </c>
      <c r="K39" s="153">
        <f>ROWS($J$5:J39)</f>
        <v>35</v>
      </c>
      <c r="L39" s="153" t="str">
        <f t="shared" si="8"/>
        <v/>
      </c>
      <c r="M39" s="153" t="str">
        <f>IFERROR(SMALL($L$5:$L$52,ROWS($L$5:L39)),"")</f>
        <v/>
      </c>
      <c r="R39" s="153" t="s">
        <v>386</v>
      </c>
      <c r="S39" s="374">
        <v>0</v>
      </c>
      <c r="T39" s="374">
        <v>5</v>
      </c>
      <c r="U39" s="374">
        <v>0</v>
      </c>
      <c r="V39" s="374">
        <v>5</v>
      </c>
      <c r="W39" s="374">
        <v>0</v>
      </c>
      <c r="X39" s="374">
        <v>155</v>
      </c>
      <c r="Y39" s="374">
        <v>165</v>
      </c>
      <c r="Z39" s="374">
        <v>10</v>
      </c>
      <c r="AA39" s="153" t="s">
        <v>228</v>
      </c>
      <c r="AB39" s="153">
        <f>ROWS($J$5:AA39)</f>
        <v>35</v>
      </c>
      <c r="AC39" s="153" t="str">
        <f t="shared" si="9"/>
        <v/>
      </c>
      <c r="AD39" s="153" t="str">
        <f>IFERROR(SMALL($AC$5:$AC$52,ROWS($AC$5:AC39)),"")</f>
        <v/>
      </c>
    </row>
    <row r="40" spans="3:41" hidden="1">
      <c r="C40" s="153" t="s">
        <v>387</v>
      </c>
      <c r="D40" s="113">
        <f t="shared" si="0"/>
        <v>9.0090090090090089E-3</v>
      </c>
      <c r="E40" s="113">
        <f t="shared" si="1"/>
        <v>9.0090090090090089E-3</v>
      </c>
      <c r="F40" s="113">
        <f t="shared" si="2"/>
        <v>9.0090090090090089E-3</v>
      </c>
      <c r="G40" s="113">
        <f t="shared" si="3"/>
        <v>0</v>
      </c>
      <c r="H40" s="113">
        <f t="shared" si="4"/>
        <v>0.963963963963964</v>
      </c>
      <c r="I40" s="113">
        <f t="shared" si="5"/>
        <v>2.7027027027027029E-2</v>
      </c>
      <c r="J40" s="153" t="s">
        <v>228</v>
      </c>
      <c r="K40" s="153">
        <f>ROWS($J$5:J40)</f>
        <v>36</v>
      </c>
      <c r="L40" s="153" t="str">
        <f t="shared" si="8"/>
        <v/>
      </c>
      <c r="M40" s="153" t="str">
        <f>IFERROR(SMALL($L$5:$L$52,ROWS($L$5:L40)),"")</f>
        <v/>
      </c>
      <c r="R40" s="153" t="s">
        <v>387</v>
      </c>
      <c r="S40" s="374">
        <v>5</v>
      </c>
      <c r="T40" s="374">
        <v>5</v>
      </c>
      <c r="U40" s="374">
        <v>5</v>
      </c>
      <c r="V40" s="374">
        <v>5</v>
      </c>
      <c r="W40" s="374">
        <v>0</v>
      </c>
      <c r="X40" s="374">
        <v>535</v>
      </c>
      <c r="Y40" s="374">
        <v>555</v>
      </c>
      <c r="Z40" s="374">
        <v>15</v>
      </c>
      <c r="AA40" s="153" t="s">
        <v>228</v>
      </c>
      <c r="AB40" s="153">
        <f>ROWS($J$5:AA40)</f>
        <v>36</v>
      </c>
      <c r="AC40" s="153" t="str">
        <f t="shared" si="9"/>
        <v/>
      </c>
      <c r="AD40" s="153" t="str">
        <f>IFERROR(SMALL($AC$5:$AC$52,ROWS($AC$5:AC40)),"")</f>
        <v/>
      </c>
    </row>
    <row r="41" spans="3:41" hidden="1">
      <c r="C41" s="153" t="s">
        <v>388</v>
      </c>
      <c r="D41" s="113">
        <f t="shared" si="0"/>
        <v>4.9751243781094526E-3</v>
      </c>
      <c r="E41" s="113">
        <f t="shared" si="1"/>
        <v>9.9502487562189053E-3</v>
      </c>
      <c r="F41" s="113">
        <f t="shared" si="2"/>
        <v>1.4925373134328358E-2</v>
      </c>
      <c r="G41" s="113">
        <f t="shared" si="3"/>
        <v>0</v>
      </c>
      <c r="H41" s="113">
        <f t="shared" si="4"/>
        <v>0.95522388059701491</v>
      </c>
      <c r="I41" s="113">
        <f t="shared" si="5"/>
        <v>2.9850746268656716E-2</v>
      </c>
      <c r="J41" s="153" t="s">
        <v>228</v>
      </c>
      <c r="K41" s="153">
        <f>ROWS($J$5:J41)</f>
        <v>37</v>
      </c>
      <c r="L41" s="153" t="str">
        <f t="shared" si="8"/>
        <v/>
      </c>
      <c r="M41" s="153" t="str">
        <f>IFERROR(SMALL($L$5:$L$52,ROWS($L$5:L41)),"")</f>
        <v/>
      </c>
      <c r="R41" s="153" t="s">
        <v>388</v>
      </c>
      <c r="S41" s="374">
        <v>5</v>
      </c>
      <c r="T41" s="374">
        <v>10</v>
      </c>
      <c r="U41" s="374">
        <v>15</v>
      </c>
      <c r="V41" s="374">
        <v>15</v>
      </c>
      <c r="W41" s="374">
        <v>0</v>
      </c>
      <c r="X41" s="374">
        <v>960</v>
      </c>
      <c r="Y41" s="374">
        <v>1005</v>
      </c>
      <c r="Z41" s="374">
        <v>30</v>
      </c>
      <c r="AA41" s="153" t="s">
        <v>228</v>
      </c>
      <c r="AB41" s="153">
        <f>ROWS($J$5:AA41)</f>
        <v>37</v>
      </c>
      <c r="AC41" s="153" t="str">
        <f t="shared" si="9"/>
        <v/>
      </c>
      <c r="AD41" s="153" t="str">
        <f>IFERROR(SMALL($AC$5:$AC$52,ROWS($AC$5:AC41)),"")</f>
        <v/>
      </c>
    </row>
    <row r="42" spans="3:41" hidden="1">
      <c r="C42" s="153" t="s">
        <v>389</v>
      </c>
      <c r="D42" s="113">
        <f t="shared" si="0"/>
        <v>0</v>
      </c>
      <c r="E42" s="113">
        <f t="shared" si="1"/>
        <v>2.6315789473684209E-2</v>
      </c>
      <c r="F42" s="113">
        <f t="shared" si="2"/>
        <v>0</v>
      </c>
      <c r="G42" s="113">
        <f t="shared" si="3"/>
        <v>0</v>
      </c>
      <c r="H42" s="113">
        <f t="shared" si="4"/>
        <v>0.92105263157894735</v>
      </c>
      <c r="I42" s="113">
        <f t="shared" si="5"/>
        <v>5.2631578947368418E-2</v>
      </c>
      <c r="J42" s="153" t="s">
        <v>228</v>
      </c>
      <c r="K42" s="153">
        <f>ROWS($J$5:J42)</f>
        <v>38</v>
      </c>
      <c r="L42" s="153" t="str">
        <f t="shared" si="8"/>
        <v/>
      </c>
      <c r="M42" s="153" t="str">
        <f>IFERROR(SMALL($L$5:$L$52,ROWS($L$5:L42)),"")</f>
        <v/>
      </c>
      <c r="R42" s="153" t="s">
        <v>389</v>
      </c>
      <c r="S42" s="374">
        <v>0</v>
      </c>
      <c r="T42" s="374">
        <v>5</v>
      </c>
      <c r="U42" s="374">
        <v>0</v>
      </c>
      <c r="V42" s="374">
        <v>5</v>
      </c>
      <c r="W42" s="374">
        <v>0</v>
      </c>
      <c r="X42" s="374">
        <v>175</v>
      </c>
      <c r="Y42" s="374">
        <v>190</v>
      </c>
      <c r="Z42" s="374">
        <v>10</v>
      </c>
      <c r="AA42" s="153" t="s">
        <v>228</v>
      </c>
      <c r="AB42" s="153">
        <f>ROWS($J$5:AA42)</f>
        <v>38</v>
      </c>
      <c r="AC42" s="153" t="str">
        <f t="shared" si="9"/>
        <v/>
      </c>
      <c r="AD42" s="153" t="str">
        <f>IFERROR(SMALL($AC$5:$AC$52,ROWS($AC$5:AC42)),"")</f>
        <v/>
      </c>
    </row>
    <row r="43" spans="3:41" hidden="1">
      <c r="C43" s="153" t="s">
        <v>390</v>
      </c>
      <c r="D43" s="113">
        <f t="shared" si="0"/>
        <v>3.4602076124567475E-3</v>
      </c>
      <c r="E43" s="113">
        <f t="shared" si="1"/>
        <v>1.7301038062283738E-2</v>
      </c>
      <c r="F43" s="113">
        <f t="shared" si="2"/>
        <v>2.768166089965398E-2</v>
      </c>
      <c r="G43" s="113">
        <f t="shared" si="3"/>
        <v>6.920415224913495E-3</v>
      </c>
      <c r="H43" s="113">
        <f t="shared" si="4"/>
        <v>0.9307958477508651</v>
      </c>
      <c r="I43" s="113">
        <f t="shared" si="5"/>
        <v>5.536332179930796E-2</v>
      </c>
      <c r="J43" s="153" t="s">
        <v>228</v>
      </c>
      <c r="K43" s="153">
        <f>ROWS($J$5:J43)</f>
        <v>39</v>
      </c>
      <c r="L43" s="153" t="str">
        <f t="shared" si="8"/>
        <v/>
      </c>
      <c r="M43" s="153" t="str">
        <f>IFERROR(SMALL($L$5:$L$52,ROWS($L$5:L43)),"")</f>
        <v/>
      </c>
      <c r="R43" s="153" t="s">
        <v>390</v>
      </c>
      <c r="S43" s="374">
        <v>5</v>
      </c>
      <c r="T43" s="374">
        <v>25</v>
      </c>
      <c r="U43" s="374">
        <v>40</v>
      </c>
      <c r="V43" s="374">
        <v>25</v>
      </c>
      <c r="W43" s="374">
        <v>10</v>
      </c>
      <c r="X43" s="374">
        <v>1345</v>
      </c>
      <c r="Y43" s="374">
        <v>1445</v>
      </c>
      <c r="Z43" s="374">
        <v>80</v>
      </c>
      <c r="AA43" s="153" t="s">
        <v>228</v>
      </c>
      <c r="AB43" s="153">
        <f>ROWS($J$5:AA43)</f>
        <v>39</v>
      </c>
      <c r="AC43" s="153" t="str">
        <f t="shared" si="9"/>
        <v/>
      </c>
      <c r="AD43" s="153" t="str">
        <f>IFERROR(SMALL($AC$5:$AC$52,ROWS($AC$5:AC43)),"")</f>
        <v/>
      </c>
    </row>
    <row r="44" spans="3:41" hidden="1">
      <c r="C44" s="153" t="s">
        <v>391</v>
      </c>
      <c r="D44" s="113">
        <f t="shared" si="0"/>
        <v>2.2151898734177215E-2</v>
      </c>
      <c r="E44" s="113">
        <f t="shared" si="1"/>
        <v>7.9113924050632917E-2</v>
      </c>
      <c r="F44" s="113">
        <f t="shared" si="2"/>
        <v>2.2151898734177215E-2</v>
      </c>
      <c r="G44" s="113">
        <f t="shared" si="3"/>
        <v>6.3291139240506328E-3</v>
      </c>
      <c r="H44" s="113">
        <f t="shared" si="4"/>
        <v>0.85759493670886078</v>
      </c>
      <c r="I44" s="113">
        <f t="shared" si="5"/>
        <v>0.12658227848101267</v>
      </c>
      <c r="J44" s="153" t="s">
        <v>228</v>
      </c>
      <c r="K44" s="153">
        <f>ROWS($J$5:J44)</f>
        <v>40</v>
      </c>
      <c r="L44" s="153" t="str">
        <f t="shared" si="8"/>
        <v/>
      </c>
      <c r="M44" s="153" t="str">
        <f>IFERROR(SMALL($L$5:$L$52,ROWS($L$5:L44)),"")</f>
        <v/>
      </c>
      <c r="R44" s="153" t="s">
        <v>391</v>
      </c>
      <c r="S44" s="374">
        <v>35</v>
      </c>
      <c r="T44" s="374">
        <v>125</v>
      </c>
      <c r="U44" s="374">
        <v>35</v>
      </c>
      <c r="V44" s="374">
        <v>25</v>
      </c>
      <c r="W44" s="374">
        <v>10</v>
      </c>
      <c r="X44" s="374">
        <v>1355</v>
      </c>
      <c r="Y44" s="374">
        <v>1580</v>
      </c>
      <c r="Z44" s="374">
        <v>200</v>
      </c>
      <c r="AA44" s="153" t="s">
        <v>228</v>
      </c>
      <c r="AB44" s="153">
        <f>ROWS($J$5:AA44)</f>
        <v>40</v>
      </c>
      <c r="AC44" s="153" t="str">
        <f t="shared" si="9"/>
        <v/>
      </c>
      <c r="AD44" s="153" t="str">
        <f>IFERROR(SMALL($AC$5:$AC$52,ROWS($AC$5:AC44)),"")</f>
        <v/>
      </c>
    </row>
    <row r="45" spans="3:41" hidden="1">
      <c r="C45" s="153" t="s">
        <v>392</v>
      </c>
      <c r="D45" s="113">
        <f t="shared" si="0"/>
        <v>7.575757575757576E-3</v>
      </c>
      <c r="E45" s="113">
        <f t="shared" si="1"/>
        <v>5.3030303030303032E-2</v>
      </c>
      <c r="F45" s="113">
        <f t="shared" si="2"/>
        <v>3.0303030303030304E-2</v>
      </c>
      <c r="G45" s="113">
        <f t="shared" si="3"/>
        <v>7.575757575757576E-3</v>
      </c>
      <c r="H45" s="113">
        <f t="shared" si="4"/>
        <v>0.89393939393939392</v>
      </c>
      <c r="I45" s="113">
        <f t="shared" si="5"/>
        <v>9.8484848484848481E-2</v>
      </c>
      <c r="J45" s="153" t="s">
        <v>228</v>
      </c>
      <c r="K45" s="153">
        <f>ROWS($J$5:J45)</f>
        <v>41</v>
      </c>
      <c r="L45" s="153" t="str">
        <f t="shared" si="8"/>
        <v/>
      </c>
      <c r="M45" s="153" t="str">
        <f>IFERROR(SMALL($L$5:$L$52,ROWS($L$5:L45)),"")</f>
        <v/>
      </c>
      <c r="R45" s="153" t="s">
        <v>392</v>
      </c>
      <c r="S45" s="374">
        <v>5</v>
      </c>
      <c r="T45" s="374">
        <v>35</v>
      </c>
      <c r="U45" s="374">
        <v>20</v>
      </c>
      <c r="V45" s="374">
        <v>10</v>
      </c>
      <c r="W45" s="374">
        <v>5</v>
      </c>
      <c r="X45" s="374">
        <v>590</v>
      </c>
      <c r="Y45" s="374">
        <v>660</v>
      </c>
      <c r="Z45" s="374">
        <v>65</v>
      </c>
      <c r="AA45" s="153" t="s">
        <v>228</v>
      </c>
      <c r="AB45" s="153">
        <f>ROWS($J$5:AA45)</f>
        <v>41</v>
      </c>
      <c r="AC45" s="153" t="str">
        <f t="shared" si="9"/>
        <v/>
      </c>
      <c r="AD45" s="153" t="str">
        <f>IFERROR(SMALL($AC$5:$AC$52,ROWS($AC$5:AC45)),"")</f>
        <v/>
      </c>
    </row>
    <row r="46" spans="3:41" hidden="1">
      <c r="C46" s="153" t="s">
        <v>393</v>
      </c>
      <c r="D46" s="113">
        <f t="shared" si="0"/>
        <v>2.8735632183908046E-2</v>
      </c>
      <c r="E46" s="113">
        <f t="shared" si="1"/>
        <v>0.16091954022988506</v>
      </c>
      <c r="F46" s="113">
        <f t="shared" si="2"/>
        <v>3.4482758620689655E-2</v>
      </c>
      <c r="G46" s="113">
        <f t="shared" si="3"/>
        <v>2.2988505747126436E-2</v>
      </c>
      <c r="H46" s="113">
        <f t="shared" si="4"/>
        <v>0.74137931034482762</v>
      </c>
      <c r="I46" s="113">
        <f t="shared" si="5"/>
        <v>0.2471264367816092</v>
      </c>
      <c r="J46" s="153" t="s">
        <v>228</v>
      </c>
      <c r="K46" s="153">
        <f>ROWS($J$5:J46)</f>
        <v>42</v>
      </c>
      <c r="L46" s="153" t="str">
        <f t="shared" si="8"/>
        <v/>
      </c>
      <c r="M46" s="153" t="str">
        <f>IFERROR(SMALL($L$5:$L$52,ROWS($L$5:L46)),"")</f>
        <v/>
      </c>
      <c r="R46" s="153" t="s">
        <v>393</v>
      </c>
      <c r="S46" s="374">
        <v>25</v>
      </c>
      <c r="T46" s="374">
        <v>140</v>
      </c>
      <c r="U46" s="374">
        <v>30</v>
      </c>
      <c r="V46" s="374">
        <v>10</v>
      </c>
      <c r="W46" s="374">
        <v>20</v>
      </c>
      <c r="X46" s="374">
        <v>645</v>
      </c>
      <c r="Y46" s="374">
        <v>870</v>
      </c>
      <c r="Z46" s="374">
        <v>215</v>
      </c>
      <c r="AA46" s="153" t="s">
        <v>228</v>
      </c>
      <c r="AB46" s="153">
        <f>ROWS($J$5:AA46)</f>
        <v>42</v>
      </c>
      <c r="AC46" s="153" t="str">
        <f t="shared" si="9"/>
        <v/>
      </c>
      <c r="AD46" s="153" t="str">
        <f>IFERROR(SMALL($AC$5:$AC$52,ROWS($AC$5:AC46)),"")</f>
        <v/>
      </c>
    </row>
    <row r="47" spans="3:41" hidden="1">
      <c r="C47" s="153" t="s">
        <v>394</v>
      </c>
      <c r="D47" s="113">
        <f t="shared" si="0"/>
        <v>5.1813471502590676E-3</v>
      </c>
      <c r="E47" s="113">
        <f t="shared" si="1"/>
        <v>4.145077720207254E-2</v>
      </c>
      <c r="F47" s="113">
        <f t="shared" si="2"/>
        <v>2.5906735751295335E-2</v>
      </c>
      <c r="G47" s="113">
        <f t="shared" si="3"/>
        <v>5.1813471502590676E-3</v>
      </c>
      <c r="H47" s="113">
        <f t="shared" si="4"/>
        <v>0.9015544041450777</v>
      </c>
      <c r="I47" s="113">
        <f t="shared" si="5"/>
        <v>8.2901554404145081E-2</v>
      </c>
      <c r="J47" s="153" t="s">
        <v>228</v>
      </c>
      <c r="K47" s="153">
        <f>ROWS($J$5:J47)</f>
        <v>43</v>
      </c>
      <c r="L47" s="153" t="str">
        <f t="shared" si="8"/>
        <v/>
      </c>
      <c r="M47" s="153" t="str">
        <f>IFERROR(SMALL($L$5:$L$52,ROWS($L$5:L47)),"")</f>
        <v/>
      </c>
      <c r="R47" s="153" t="s">
        <v>394</v>
      </c>
      <c r="S47" s="374">
        <v>5</v>
      </c>
      <c r="T47" s="374">
        <v>40</v>
      </c>
      <c r="U47" s="374">
        <v>25</v>
      </c>
      <c r="V47" s="374">
        <v>15</v>
      </c>
      <c r="W47" s="374">
        <v>5</v>
      </c>
      <c r="X47" s="374">
        <v>870</v>
      </c>
      <c r="Y47" s="374">
        <v>965</v>
      </c>
      <c r="Z47" s="374">
        <v>80</v>
      </c>
      <c r="AA47" s="153" t="s">
        <v>228</v>
      </c>
      <c r="AB47" s="153">
        <f>ROWS($J$5:AA47)</f>
        <v>43</v>
      </c>
      <c r="AC47" s="153" t="str">
        <f t="shared" si="9"/>
        <v/>
      </c>
      <c r="AD47" s="153" t="str">
        <f>IFERROR(SMALL($AC$5:$AC$52,ROWS($AC$5:AC47)),"")</f>
        <v/>
      </c>
      <c r="AG47" s="308" t="str">
        <f>IFERROR(INDEX(#REF!,#REF!,COLUMNS($AG$38:AG47)),"")</f>
        <v/>
      </c>
    </row>
    <row r="48" spans="3:41" hidden="1">
      <c r="C48" s="153" t="s">
        <v>395</v>
      </c>
      <c r="D48" s="113">
        <f t="shared" si="0"/>
        <v>1.0416666666666666E-2</v>
      </c>
      <c r="E48" s="113">
        <f t="shared" si="1"/>
        <v>3.3854166666666664E-2</v>
      </c>
      <c r="F48" s="113">
        <f t="shared" si="2"/>
        <v>2.34375E-2</v>
      </c>
      <c r="G48" s="113">
        <f t="shared" si="3"/>
        <v>1.0416666666666666E-2</v>
      </c>
      <c r="H48" s="113">
        <f t="shared" si="4"/>
        <v>0.91145833333333337</v>
      </c>
      <c r="I48" s="113">
        <f t="shared" si="5"/>
        <v>7.8125E-2</v>
      </c>
      <c r="J48" s="153" t="s">
        <v>228</v>
      </c>
      <c r="K48" s="153">
        <f>ROWS($J$5:J48)</f>
        <v>44</v>
      </c>
      <c r="L48" s="153" t="str">
        <f t="shared" si="8"/>
        <v/>
      </c>
      <c r="M48" s="153" t="str">
        <f>IFERROR(SMALL($L$5:$L$52,ROWS($L$5:L48)),"")</f>
        <v/>
      </c>
      <c r="R48" s="153" t="s">
        <v>395</v>
      </c>
      <c r="S48" s="374">
        <v>20</v>
      </c>
      <c r="T48" s="374">
        <v>65</v>
      </c>
      <c r="U48" s="374">
        <v>45</v>
      </c>
      <c r="V48" s="374">
        <v>20</v>
      </c>
      <c r="W48" s="374">
        <v>20</v>
      </c>
      <c r="X48" s="374">
        <v>1750</v>
      </c>
      <c r="Y48" s="374">
        <v>1920</v>
      </c>
      <c r="Z48" s="374">
        <v>150</v>
      </c>
      <c r="AA48" s="153" t="s">
        <v>228</v>
      </c>
      <c r="AB48" s="153">
        <f>ROWS($J$5:AA48)</f>
        <v>44</v>
      </c>
      <c r="AC48" s="153" t="str">
        <f t="shared" si="9"/>
        <v/>
      </c>
      <c r="AD48" s="153" t="str">
        <f>IFERROR(SMALL($AC$5:$AC$52,ROWS($AC$5:AC48)),"")</f>
        <v/>
      </c>
      <c r="AG48" s="308" t="str">
        <f>IFERROR(INDEX(#REF!,#REF!,COLUMNS($AG$38:AG48)),"")</f>
        <v/>
      </c>
    </row>
    <row r="49" spans="3:33" hidden="1">
      <c r="C49" s="153" t="s">
        <v>396</v>
      </c>
      <c r="D49" s="113">
        <f t="shared" si="0"/>
        <v>1.0575793184488837E-2</v>
      </c>
      <c r="E49" s="113">
        <f t="shared" si="1"/>
        <v>1.9976498237367801E-2</v>
      </c>
      <c r="F49" s="113">
        <f t="shared" si="2"/>
        <v>1.4101057579318449E-2</v>
      </c>
      <c r="G49" s="113">
        <f t="shared" si="3"/>
        <v>2.3501762632197414E-3</v>
      </c>
      <c r="H49" s="113">
        <f t="shared" si="4"/>
        <v>0.94359576968272618</v>
      </c>
      <c r="I49" s="113">
        <f t="shared" si="5"/>
        <v>4.5828437132784956E-2</v>
      </c>
      <c r="J49" s="153" t="s">
        <v>228</v>
      </c>
      <c r="K49" s="153">
        <f>ROWS($J$5:J49)</f>
        <v>45</v>
      </c>
      <c r="L49" s="153" t="str">
        <f t="shared" si="8"/>
        <v/>
      </c>
      <c r="M49" s="153" t="str">
        <f>IFERROR(SMALL($L$5:$L$52,ROWS($L$5:L49)),"")</f>
        <v/>
      </c>
      <c r="R49" s="153" t="s">
        <v>396</v>
      </c>
      <c r="S49" s="374">
        <v>45</v>
      </c>
      <c r="T49" s="374">
        <v>85</v>
      </c>
      <c r="U49" s="374">
        <v>60</v>
      </c>
      <c r="V49" s="374">
        <v>40</v>
      </c>
      <c r="W49" s="374">
        <v>10</v>
      </c>
      <c r="X49" s="374">
        <v>4015</v>
      </c>
      <c r="Y49" s="374">
        <v>4255</v>
      </c>
      <c r="Z49" s="374">
        <v>195</v>
      </c>
      <c r="AA49" s="153" t="s">
        <v>228</v>
      </c>
      <c r="AB49" s="153">
        <f>ROWS($J$5:AA49)</f>
        <v>45</v>
      </c>
      <c r="AC49" s="153" t="str">
        <f t="shared" si="9"/>
        <v/>
      </c>
      <c r="AD49" s="153" t="str">
        <f>IFERROR(SMALL($AC$5:$AC$52,ROWS($AC$5:AC49)),"")</f>
        <v/>
      </c>
      <c r="AG49" s="308" t="str">
        <f>IFERROR(INDEX(#REF!,#REF!,COLUMNS($AG$38:AG49)),"")</f>
        <v/>
      </c>
    </row>
    <row r="50" spans="3:33" hidden="1">
      <c r="C50" s="153" t="s">
        <v>397</v>
      </c>
      <c r="D50" s="113">
        <f t="shared" si="0"/>
        <v>2.734375E-2</v>
      </c>
      <c r="E50" s="113">
        <f t="shared" si="1"/>
        <v>0.05</v>
      </c>
      <c r="F50" s="113">
        <f t="shared" si="2"/>
        <v>1.2500000000000001E-2</v>
      </c>
      <c r="G50" s="113">
        <f t="shared" si="3"/>
        <v>5.4687499999999997E-3</v>
      </c>
      <c r="H50" s="113">
        <f t="shared" si="4"/>
        <v>0.9</v>
      </c>
      <c r="I50" s="113">
        <f t="shared" si="5"/>
        <v>9.5312499999999994E-2</v>
      </c>
      <c r="J50" s="153" t="s">
        <v>228</v>
      </c>
      <c r="K50" s="153">
        <f>ROWS($J$5:J50)</f>
        <v>46</v>
      </c>
      <c r="L50" s="153" t="str">
        <f t="shared" si="8"/>
        <v/>
      </c>
      <c r="M50" s="153" t="str">
        <f>IFERROR(SMALL($L$5:$L$52,ROWS($L$5:L50)),"")</f>
        <v/>
      </c>
      <c r="R50" s="153" t="s">
        <v>397</v>
      </c>
      <c r="S50" s="374">
        <v>175</v>
      </c>
      <c r="T50" s="374">
        <v>320</v>
      </c>
      <c r="U50" s="374">
        <v>80</v>
      </c>
      <c r="V50" s="374">
        <v>30</v>
      </c>
      <c r="W50" s="374">
        <v>35</v>
      </c>
      <c r="X50" s="374">
        <v>5760</v>
      </c>
      <c r="Y50" s="374">
        <v>6400</v>
      </c>
      <c r="Z50" s="374">
        <v>610</v>
      </c>
      <c r="AA50" s="153" t="s">
        <v>228</v>
      </c>
      <c r="AB50" s="153">
        <f>ROWS($J$5:AA50)</f>
        <v>46</v>
      </c>
      <c r="AC50" s="153" t="str">
        <f t="shared" si="9"/>
        <v/>
      </c>
      <c r="AD50" s="153" t="str">
        <f>IFERROR(SMALL($AC$5:$AC$52,ROWS($AC$5:AC50)),"")</f>
        <v/>
      </c>
      <c r="AG50" s="308" t="str">
        <f>IFERROR(INDEX(#REF!,#REF!,COLUMNS($AG$38:AG50)),"")</f>
        <v/>
      </c>
    </row>
    <row r="51" spans="3:33" hidden="1">
      <c r="C51" s="153" t="s">
        <v>398</v>
      </c>
      <c r="D51" s="113">
        <f t="shared" si="0"/>
        <v>0</v>
      </c>
      <c r="E51" s="113">
        <f t="shared" si="1"/>
        <v>2.8571428571428571E-2</v>
      </c>
      <c r="F51" s="113">
        <f t="shared" si="2"/>
        <v>2.8571428571428571E-2</v>
      </c>
      <c r="G51" s="113">
        <f t="shared" si="3"/>
        <v>0</v>
      </c>
      <c r="H51" s="113">
        <f t="shared" si="4"/>
        <v>0.94285714285714284</v>
      </c>
      <c r="I51" s="113">
        <f t="shared" si="5"/>
        <v>5.7142857142857141E-2</v>
      </c>
      <c r="J51" s="153" t="s">
        <v>228</v>
      </c>
      <c r="K51" s="153">
        <f>ROWS($J$5:J51)</f>
        <v>47</v>
      </c>
      <c r="L51" s="153" t="str">
        <f t="shared" si="8"/>
        <v/>
      </c>
      <c r="M51" s="153" t="str">
        <f>IFERROR(SMALL($L$5:$L$52,ROWS($L$5:L51)),"")</f>
        <v/>
      </c>
      <c r="R51" s="153" t="s">
        <v>398</v>
      </c>
      <c r="S51" s="374">
        <v>0</v>
      </c>
      <c r="T51" s="374">
        <v>5</v>
      </c>
      <c r="U51" s="374">
        <v>5</v>
      </c>
      <c r="V51" s="374">
        <v>0</v>
      </c>
      <c r="W51" s="374">
        <v>0</v>
      </c>
      <c r="X51" s="374">
        <v>165</v>
      </c>
      <c r="Y51" s="374">
        <v>175</v>
      </c>
      <c r="Z51" s="374">
        <v>10</v>
      </c>
      <c r="AA51" s="153" t="s">
        <v>228</v>
      </c>
      <c r="AB51" s="153">
        <f>ROWS($J$5:AA51)</f>
        <v>47</v>
      </c>
      <c r="AC51" s="153" t="str">
        <f t="shared" si="9"/>
        <v/>
      </c>
      <c r="AD51" s="153" t="str">
        <f>IFERROR(SMALL($AC$5:$AC$52,ROWS($AC$5:AC51)),"")</f>
        <v/>
      </c>
      <c r="AG51" s="308" t="str">
        <f>IFERROR(INDEX(#REF!,#REF!,COLUMNS($AG$38:AG51)),"")</f>
        <v/>
      </c>
    </row>
    <row r="52" spans="3:33" hidden="1">
      <c r="C52" s="153" t="s">
        <v>374</v>
      </c>
      <c r="D52" s="113">
        <f t="shared" si="0"/>
        <v>1.5173410404624277E-2</v>
      </c>
      <c r="E52" s="113">
        <f t="shared" si="1"/>
        <v>4.2027938342967246E-2</v>
      </c>
      <c r="F52" s="113">
        <f t="shared" si="2"/>
        <v>1.8545279383429671E-2</v>
      </c>
      <c r="G52" s="113">
        <f t="shared" si="3"/>
        <v>6.8641618497109827E-3</v>
      </c>
      <c r="H52" s="113">
        <f t="shared" si="4"/>
        <v>0.904383429672447</v>
      </c>
      <c r="I52" s="113">
        <f t="shared" si="5"/>
        <v>8.261078998073218E-2</v>
      </c>
      <c r="J52" s="153" t="s">
        <v>228</v>
      </c>
      <c r="K52" s="153">
        <f>ROWS($J$5:J52)</f>
        <v>48</v>
      </c>
      <c r="L52" s="153" t="str">
        <f t="shared" si="8"/>
        <v/>
      </c>
      <c r="M52" s="153" t="str">
        <f>IFERROR(SMALL($L$5:$L$52,ROWS($L$5:L52)),"")</f>
        <v/>
      </c>
      <c r="R52" s="153" t="s">
        <v>374</v>
      </c>
      <c r="S52" s="374">
        <v>630</v>
      </c>
      <c r="T52" s="374">
        <v>1745</v>
      </c>
      <c r="U52" s="374">
        <v>770</v>
      </c>
      <c r="V52" s="374">
        <v>535</v>
      </c>
      <c r="W52" s="374">
        <v>285</v>
      </c>
      <c r="X52" s="374">
        <v>37550</v>
      </c>
      <c r="Y52" s="374">
        <v>41520</v>
      </c>
      <c r="Z52" s="374">
        <v>3430</v>
      </c>
      <c r="AA52" s="153" t="s">
        <v>228</v>
      </c>
      <c r="AB52" s="153">
        <f>ROWS($J$5:AA52)</f>
        <v>48</v>
      </c>
      <c r="AC52" s="153" t="str">
        <f t="shared" si="9"/>
        <v/>
      </c>
      <c r="AD52" s="153" t="str">
        <f>IFERROR(SMALL($AC$5:$AC$52,ROWS($AC$5:AC52)),"")</f>
        <v/>
      </c>
      <c r="AG52" s="308" t="str">
        <f>IFERROR(INDEX(#REF!,#REF!,COLUMNS($AG$38:AG52)),"")</f>
        <v/>
      </c>
    </row>
  </sheetData>
  <sheetProtection algorithmName="SHA-512" hashValue="P4FYimlNfmkRc1xo8Jk/IqOCPbEw527/Bry4mmBixcRkm0FvYfOWzXyKebcgfi7Qx0BaBkOCXjz3A/OC1RHu3Q==" saltValue="Ds2v0l+M5x1oVjJO4+PZsQ==" spinCount="100000" sheet="1" objects="1" scenarios="1"/>
  <mergeCells count="2">
    <mergeCell ref="AG1:AM1"/>
    <mergeCell ref="AG4:AW4"/>
  </mergeCells>
  <dataValidations count="1">
    <dataValidation type="list" allowBlank="1" showInputMessage="1" showErrorMessage="1" sqref="AH2" xr:uid="{00000000-0002-0000-0D00-000000000000}">
      <formula1>$A$3:$A$4</formula1>
    </dataValidation>
  </dataValidation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00B050"/>
  </sheetPr>
  <dimension ref="A1:BP52"/>
  <sheetViews>
    <sheetView topLeftCell="AN1" zoomScaleNormal="100" workbookViewId="0">
      <selection activeCell="AO1" sqref="AO1"/>
    </sheetView>
  </sheetViews>
  <sheetFormatPr defaultColWidth="0" defaultRowHeight="14.45" zeroHeight="1"/>
  <cols>
    <col min="1" max="39" width="9.28515625" style="153" hidden="1" customWidth="1"/>
    <col min="40" max="41" width="9.28515625" style="153" customWidth="1"/>
    <col min="42" max="42" width="55.42578125" style="153" bestFit="1" customWidth="1"/>
    <col min="43" max="43" width="19.42578125" style="153" bestFit="1" customWidth="1"/>
    <col min="44" max="44" width="13.28515625" style="153" bestFit="1" customWidth="1"/>
    <col min="45" max="45" width="18.7109375" style="153" bestFit="1" customWidth="1"/>
    <col min="46" max="46" width="28.28515625" style="153" bestFit="1" customWidth="1"/>
    <col min="47" max="47" width="25" style="153" bestFit="1" customWidth="1"/>
    <col min="48" max="48" width="17.28515625" style="153" customWidth="1"/>
    <col min="49" max="49" width="25.5703125" style="153" customWidth="1"/>
    <col min="50" max="50" width="16" style="153" customWidth="1"/>
    <col min="51" max="51" width="18.28515625" style="153" customWidth="1"/>
    <col min="52" max="52" width="12" style="153" customWidth="1"/>
    <col min="53" max="53" width="10.7109375" style="153" customWidth="1"/>
    <col min="54" max="54" width="9.28515625" style="153" customWidth="1"/>
    <col min="55" max="55" width="55.42578125" style="153" bestFit="1" customWidth="1"/>
    <col min="56" max="56" width="11.28515625" style="153" bestFit="1" customWidth="1"/>
    <col min="57" max="57" width="12.42578125" style="153" customWidth="1"/>
    <col min="58" max="58" width="11.7109375" style="153" customWidth="1"/>
    <col min="59" max="59" width="14.42578125" style="153" customWidth="1"/>
    <col min="60" max="60" width="14" style="153" customWidth="1"/>
    <col min="61" max="61" width="15.28515625" style="153" customWidth="1"/>
    <col min="62" max="62" width="16.5703125" style="153" customWidth="1"/>
    <col min="63" max="63" width="15.7109375" style="153" customWidth="1"/>
    <col min="64" max="64" width="13.28515625" style="153" customWidth="1"/>
    <col min="65" max="66" width="9.28515625" style="153" customWidth="1"/>
    <col min="67" max="67" width="11.28515625" style="153" bestFit="1" customWidth="1"/>
    <col min="68" max="68" width="9.28515625" style="153" customWidth="1"/>
    <col min="69" max="16384" width="9.28515625" style="153" hidden="1"/>
  </cols>
  <sheetData>
    <row r="1" spans="1:67" ht="28.9">
      <c r="AO1" s="163"/>
      <c r="AP1" s="757" t="s">
        <v>291</v>
      </c>
      <c r="AQ1" s="757"/>
      <c r="AR1" s="757"/>
      <c r="AS1" s="757"/>
      <c r="AT1" s="757"/>
      <c r="AU1" s="757"/>
      <c r="AV1" s="757"/>
      <c r="AW1" s="757"/>
      <c r="AX1" s="757"/>
      <c r="AY1" s="757"/>
      <c r="AZ1" s="757"/>
      <c r="BA1" s="757"/>
      <c r="BB1" s="299"/>
      <c r="BC1" s="300"/>
      <c r="BD1" s="299"/>
    </row>
    <row r="2" spans="1:67" ht="15" customHeight="1">
      <c r="A2" s="153" t="s">
        <v>347</v>
      </c>
      <c r="C2" s="166" t="s">
        <v>400</v>
      </c>
      <c r="W2" s="166" t="s">
        <v>400</v>
      </c>
      <c r="AO2" s="163"/>
      <c r="AP2" s="120" t="s">
        <v>221</v>
      </c>
      <c r="AQ2" s="310" t="s">
        <v>228</v>
      </c>
      <c r="AU2" s="163"/>
      <c r="AV2" s="299"/>
      <c r="AW2" s="299"/>
      <c r="AX2" s="299"/>
      <c r="AY2" s="299"/>
      <c r="AZ2" s="299"/>
      <c r="BA2" s="299"/>
      <c r="BB2" s="299"/>
      <c r="BC2" s="299"/>
      <c r="BD2" s="299"/>
    </row>
    <row r="3" spans="1:67">
      <c r="A3" s="153" t="s">
        <v>228</v>
      </c>
      <c r="AO3" s="163"/>
      <c r="AR3" s="163"/>
      <c r="AS3" s="163"/>
      <c r="AT3" s="163"/>
      <c r="AU3" s="163"/>
      <c r="AV3" s="163"/>
      <c r="AW3" s="163"/>
      <c r="AX3" s="163"/>
      <c r="AY3" s="163"/>
      <c r="AZ3" s="163"/>
      <c r="BA3" s="163"/>
      <c r="BC3" s="163"/>
      <c r="BD3" s="163"/>
      <c r="BE3" s="163"/>
      <c r="BF3" s="163"/>
      <c r="BG3" s="163"/>
      <c r="BH3" s="163" t="s">
        <v>0</v>
      </c>
      <c r="BI3" s="163"/>
    </row>
    <row r="4" spans="1:67" ht="13.5" customHeight="1">
      <c r="A4" s="153" t="s">
        <v>222</v>
      </c>
      <c r="C4" s="166" t="s">
        <v>363</v>
      </c>
      <c r="D4" s="311" t="s">
        <v>265</v>
      </c>
      <c r="E4" s="311" t="s">
        <v>261</v>
      </c>
      <c r="F4" s="311" t="s">
        <v>263</v>
      </c>
      <c r="G4" s="311" t="s">
        <v>255</v>
      </c>
      <c r="H4" s="311" t="s">
        <v>253</v>
      </c>
      <c r="I4" s="311" t="s">
        <v>251</v>
      </c>
      <c r="J4" s="311" t="s">
        <v>418</v>
      </c>
      <c r="K4" s="311" t="s">
        <v>259</v>
      </c>
      <c r="L4" s="311" t="s">
        <v>267</v>
      </c>
      <c r="M4" s="311" t="s">
        <v>269</v>
      </c>
      <c r="N4" s="311" t="s">
        <v>270</v>
      </c>
      <c r="O4" s="166"/>
      <c r="P4" s="166" t="s">
        <v>225</v>
      </c>
      <c r="Q4" s="166" t="s">
        <v>226</v>
      </c>
      <c r="R4" s="166" t="s">
        <v>227</v>
      </c>
      <c r="W4" s="153" t="s">
        <v>0</v>
      </c>
      <c r="X4" s="153" t="s">
        <v>265</v>
      </c>
      <c r="Y4" s="153" t="s">
        <v>261</v>
      </c>
      <c r="Z4" s="153" t="s">
        <v>263</v>
      </c>
      <c r="AA4" s="153" t="s">
        <v>255</v>
      </c>
      <c r="AB4" s="153" t="s">
        <v>253</v>
      </c>
      <c r="AC4" s="166" t="s">
        <v>251</v>
      </c>
      <c r="AD4" s="153" t="s">
        <v>418</v>
      </c>
      <c r="AE4" s="153" t="s">
        <v>259</v>
      </c>
      <c r="AF4" s="153" t="s">
        <v>267</v>
      </c>
      <c r="AG4" s="153" t="s">
        <v>269</v>
      </c>
      <c r="AH4" s="153" t="s">
        <v>419</v>
      </c>
      <c r="AI4" s="311" t="s">
        <v>374</v>
      </c>
      <c r="AJ4" s="166" t="s">
        <v>224</v>
      </c>
      <c r="AK4" s="166" t="s">
        <v>225</v>
      </c>
      <c r="AL4" s="166" t="s">
        <v>226</v>
      </c>
      <c r="AM4" s="166" t="s">
        <v>227</v>
      </c>
      <c r="AN4" s="166"/>
      <c r="AO4" s="163"/>
      <c r="AP4" s="780" t="s">
        <v>42</v>
      </c>
      <c r="AQ4" s="780"/>
      <c r="AR4" s="780"/>
      <c r="AS4" s="780"/>
      <c r="AT4" s="780"/>
      <c r="AU4" s="780"/>
      <c r="AV4" s="780"/>
      <c r="AW4" s="780"/>
      <c r="AX4" s="780"/>
      <c r="AY4" s="780"/>
      <c r="AZ4" s="780"/>
      <c r="BA4" s="780"/>
      <c r="BB4" s="780"/>
      <c r="BC4" s="780"/>
      <c r="BD4" s="780"/>
      <c r="BE4" s="780"/>
      <c r="BF4" s="780"/>
      <c r="BG4" s="780"/>
      <c r="BH4" s="780"/>
      <c r="BI4" s="780"/>
      <c r="BJ4" s="780"/>
      <c r="BK4" s="780"/>
      <c r="BL4" s="780"/>
      <c r="BM4" s="780"/>
      <c r="BN4" s="780"/>
      <c r="BO4" s="780"/>
    </row>
    <row r="5" spans="1:67" ht="15.75" customHeight="1" thickBot="1">
      <c r="C5" s="153" t="s">
        <v>376</v>
      </c>
      <c r="D5" s="113">
        <f>X5/$AI5</f>
        <v>2.6315789473684209E-2</v>
      </c>
      <c r="E5" s="113">
        <f t="shared" ref="E5:K5" si="0">Y5/$AI5</f>
        <v>5.2631578947368418E-2</v>
      </c>
      <c r="F5" s="113">
        <f t="shared" si="0"/>
        <v>0</v>
      </c>
      <c r="G5" s="113">
        <f t="shared" si="0"/>
        <v>2.6315789473684209E-2</v>
      </c>
      <c r="H5" s="113">
        <f t="shared" si="0"/>
        <v>7.8947368421052627E-2</v>
      </c>
      <c r="I5" s="113">
        <f t="shared" si="0"/>
        <v>0</v>
      </c>
      <c r="J5" s="113">
        <f t="shared" si="0"/>
        <v>0</v>
      </c>
      <c r="K5" s="113">
        <f t="shared" si="0"/>
        <v>2.6315789473684209E-2</v>
      </c>
      <c r="L5" s="113">
        <f>AF5/AI5</f>
        <v>5.2631578947368418E-2</v>
      </c>
      <c r="M5" s="113">
        <f>AG5/AI5</f>
        <v>0.76315789473684215</v>
      </c>
      <c r="N5" s="113">
        <f>AH5/AI5</f>
        <v>0.23684210526315788</v>
      </c>
      <c r="O5" s="153" t="s">
        <v>222</v>
      </c>
      <c r="P5" s="153">
        <f>ROWS($O$5:O5)</f>
        <v>1</v>
      </c>
      <c r="Q5" s="153" t="str">
        <f t="shared" ref="Q5:Q46" si="1">IF($AQ$2=O5,P5,"")</f>
        <v/>
      </c>
      <c r="R5" s="153">
        <f>IFERROR(SMALL($Q$5:$Q$52,ROWS($Q$5:Q5)),"")</f>
        <v>25</v>
      </c>
      <c r="W5" s="153" t="s">
        <v>376</v>
      </c>
      <c r="X5" s="153">
        <v>5</v>
      </c>
      <c r="Y5" s="153">
        <v>10</v>
      </c>
      <c r="Z5" s="153">
        <v>0</v>
      </c>
      <c r="AA5" s="153">
        <v>5</v>
      </c>
      <c r="AB5" s="153">
        <v>15</v>
      </c>
      <c r="AC5" s="153">
        <v>0</v>
      </c>
      <c r="AD5" s="153">
        <v>0</v>
      </c>
      <c r="AE5" s="153">
        <v>5</v>
      </c>
      <c r="AF5" s="153">
        <v>10</v>
      </c>
      <c r="AG5" s="153">
        <v>145</v>
      </c>
      <c r="AH5" s="153">
        <v>45</v>
      </c>
      <c r="AI5" s="153">
        <v>190</v>
      </c>
      <c r="AJ5" s="153" t="s">
        <v>222</v>
      </c>
      <c r="AK5" s="153">
        <f>ROWS($O$5:AI5)</f>
        <v>1</v>
      </c>
      <c r="AL5" s="153" t="str">
        <f t="shared" ref="AL5:AL46" si="2">IF($AQ$2=AJ5,AK5,"")</f>
        <v/>
      </c>
      <c r="AM5" s="153">
        <f>IFERROR(SMALL($AL$5:$AL$52,ROWS($AL$5:AL5)),"")</f>
        <v>25</v>
      </c>
      <c r="AO5" s="163"/>
      <c r="AP5" s="163"/>
      <c r="AQ5" s="163"/>
      <c r="AR5" s="163"/>
      <c r="AS5" s="163"/>
      <c r="AT5" s="163"/>
      <c r="AU5" s="163"/>
      <c r="AV5" s="163"/>
      <c r="AW5" s="163"/>
      <c r="AX5" s="163"/>
      <c r="AY5" s="163"/>
      <c r="AZ5" s="163"/>
      <c r="BA5" s="163"/>
      <c r="BC5" s="163"/>
      <c r="BD5" s="163"/>
      <c r="BE5" s="163"/>
      <c r="BF5" s="163"/>
      <c r="BG5" s="163"/>
      <c r="BH5" s="163"/>
      <c r="BI5" s="163"/>
    </row>
    <row r="6" spans="1:67" ht="114" customHeight="1" thickBot="1">
      <c r="C6" s="153" t="s">
        <v>377</v>
      </c>
      <c r="D6" s="113">
        <f t="shared" ref="D6:D52" si="3">X6/$AI6</f>
        <v>1.1904761904761904E-2</v>
      </c>
      <c r="E6" s="113">
        <f t="shared" ref="E6:E52" si="4">Y6/$AI6</f>
        <v>1.1904761904761904E-2</v>
      </c>
      <c r="F6" s="113">
        <f t="shared" ref="F6:F52" si="5">Z6/$AI6</f>
        <v>5.9523809523809521E-3</v>
      </c>
      <c r="G6" s="113">
        <f t="shared" ref="G6:G52" si="6">AA6/$AI6</f>
        <v>5.9523809523809521E-3</v>
      </c>
      <c r="H6" s="113">
        <f t="shared" ref="H6:H52" si="7">AB6/$AI6</f>
        <v>5.9523809523809521E-2</v>
      </c>
      <c r="I6" s="113">
        <f t="shared" ref="I6:I52" si="8">AC6/$AI6</f>
        <v>0</v>
      </c>
      <c r="J6" s="113">
        <f t="shared" ref="J6:J52" si="9">AD6/$AI6</f>
        <v>0</v>
      </c>
      <c r="K6" s="113">
        <f t="shared" ref="K6:K52" si="10">AE6/$AI6</f>
        <v>1.1904761904761904E-2</v>
      </c>
      <c r="L6" s="113">
        <f t="shared" ref="L6:L52" si="11">AF6/AI6</f>
        <v>5.9523809523809521E-3</v>
      </c>
      <c r="M6" s="113">
        <f t="shared" ref="M6:M52" si="12">AG6/AI6</f>
        <v>0.88690476190476186</v>
      </c>
      <c r="N6" s="113">
        <f t="shared" ref="N6:N52" si="13">AH6/AI6</f>
        <v>0.10714285714285714</v>
      </c>
      <c r="O6" s="153" t="s">
        <v>222</v>
      </c>
      <c r="P6" s="153">
        <f>ROWS($O$5:O6)</f>
        <v>2</v>
      </c>
      <c r="Q6" s="153" t="str">
        <f t="shared" si="1"/>
        <v/>
      </c>
      <c r="R6" s="153">
        <f>IFERROR(SMALL($Q$5:$Q$52,ROWS($Q$5:Q6)),"")</f>
        <v>26</v>
      </c>
      <c r="W6" s="153" t="s">
        <v>377</v>
      </c>
      <c r="X6" s="153">
        <v>10</v>
      </c>
      <c r="Y6" s="153">
        <v>10</v>
      </c>
      <c r="Z6" s="153">
        <v>5</v>
      </c>
      <c r="AA6" s="153">
        <v>5</v>
      </c>
      <c r="AB6" s="153">
        <v>50</v>
      </c>
      <c r="AC6" s="153">
        <v>0</v>
      </c>
      <c r="AD6" s="153">
        <v>0</v>
      </c>
      <c r="AE6" s="153">
        <v>10</v>
      </c>
      <c r="AF6" s="153">
        <v>5</v>
      </c>
      <c r="AG6" s="153">
        <v>745</v>
      </c>
      <c r="AH6" s="153">
        <v>90</v>
      </c>
      <c r="AI6" s="153">
        <v>840</v>
      </c>
      <c r="AJ6" s="153" t="s">
        <v>222</v>
      </c>
      <c r="AK6" s="153">
        <f>ROWS($O$5:AI6)</f>
        <v>2</v>
      </c>
      <c r="AL6" s="153" t="str">
        <f t="shared" si="2"/>
        <v/>
      </c>
      <c r="AM6" s="153">
        <f>IFERROR(SMALL($AL$5:$AL$52,ROWS($AL$5:AL6)),"")</f>
        <v>26</v>
      </c>
      <c r="AO6" s="163"/>
      <c r="AP6" s="491" t="s">
        <v>363</v>
      </c>
      <c r="AQ6" s="519" t="s">
        <v>420</v>
      </c>
      <c r="AR6" s="519" t="s">
        <v>421</v>
      </c>
      <c r="AS6" s="519" t="s">
        <v>422</v>
      </c>
      <c r="AT6" s="519" t="s">
        <v>423</v>
      </c>
      <c r="AU6" s="519" t="s">
        <v>424</v>
      </c>
      <c r="AV6" s="519" t="s">
        <v>425</v>
      </c>
      <c r="AW6" s="519" t="s">
        <v>426</v>
      </c>
      <c r="AX6" s="519" t="s">
        <v>427</v>
      </c>
      <c r="AY6" s="519" t="s">
        <v>428</v>
      </c>
      <c r="AZ6" s="519" t="s">
        <v>429</v>
      </c>
      <c r="BA6" s="520" t="s">
        <v>430</v>
      </c>
      <c r="BC6" s="292" t="s">
        <v>363</v>
      </c>
      <c r="BD6" s="303" t="s">
        <v>420</v>
      </c>
      <c r="BE6" s="303" t="s">
        <v>421</v>
      </c>
      <c r="BF6" s="303" t="s">
        <v>422</v>
      </c>
      <c r="BG6" s="303" t="s">
        <v>423</v>
      </c>
      <c r="BH6" s="303" t="s">
        <v>424</v>
      </c>
      <c r="BI6" s="303" t="s">
        <v>425</v>
      </c>
      <c r="BJ6" s="303" t="s">
        <v>426</v>
      </c>
      <c r="BK6" s="303" t="s">
        <v>427</v>
      </c>
      <c r="BL6" s="303" t="s">
        <v>428</v>
      </c>
      <c r="BM6" s="303" t="s">
        <v>429</v>
      </c>
      <c r="BN6" s="303" t="s">
        <v>430</v>
      </c>
      <c r="BO6" s="309" t="s">
        <v>374</v>
      </c>
    </row>
    <row r="7" spans="1:67" ht="15" customHeight="1">
      <c r="C7" s="153" t="s">
        <v>378</v>
      </c>
      <c r="D7" s="113">
        <f t="shared" si="3"/>
        <v>8.5227272727272721E-3</v>
      </c>
      <c r="E7" s="113">
        <f t="shared" si="4"/>
        <v>3.4090909090909088E-2</v>
      </c>
      <c r="F7" s="113">
        <f t="shared" si="5"/>
        <v>2.840909090909091E-3</v>
      </c>
      <c r="G7" s="113">
        <f t="shared" si="6"/>
        <v>5.681818181818182E-3</v>
      </c>
      <c r="H7" s="113">
        <f t="shared" si="7"/>
        <v>5.6818181818181816E-2</v>
      </c>
      <c r="I7" s="113">
        <f t="shared" si="8"/>
        <v>0</v>
      </c>
      <c r="J7" s="113">
        <f t="shared" si="9"/>
        <v>2.840909090909091E-3</v>
      </c>
      <c r="K7" s="113">
        <f t="shared" si="10"/>
        <v>1.1363636363636364E-2</v>
      </c>
      <c r="L7" s="113">
        <f t="shared" si="11"/>
        <v>8.5227272727272721E-3</v>
      </c>
      <c r="M7" s="113">
        <f t="shared" si="12"/>
        <v>0.86647727272727271</v>
      </c>
      <c r="N7" s="113">
        <f t="shared" si="13"/>
        <v>0.13352272727272727</v>
      </c>
      <c r="O7" s="153" t="s">
        <v>222</v>
      </c>
      <c r="P7" s="153">
        <f>ROWS($O$5:O7)</f>
        <v>3</v>
      </c>
      <c r="Q7" s="153" t="str">
        <f t="shared" si="1"/>
        <v/>
      </c>
      <c r="R7" s="153">
        <f>IFERROR(SMALL($Q$5:$Q$52,ROWS($Q$5:Q7)),"")</f>
        <v>27</v>
      </c>
      <c r="W7" s="153" t="s">
        <v>378</v>
      </c>
      <c r="X7" s="153">
        <v>15</v>
      </c>
      <c r="Y7" s="153">
        <v>60</v>
      </c>
      <c r="Z7" s="153">
        <v>5</v>
      </c>
      <c r="AA7" s="153">
        <v>10</v>
      </c>
      <c r="AB7" s="153">
        <v>100</v>
      </c>
      <c r="AC7" s="153">
        <v>0</v>
      </c>
      <c r="AD7" s="153">
        <v>5</v>
      </c>
      <c r="AE7" s="153">
        <v>20</v>
      </c>
      <c r="AF7" s="153">
        <v>15</v>
      </c>
      <c r="AG7" s="153">
        <v>1525</v>
      </c>
      <c r="AH7" s="153">
        <v>235</v>
      </c>
      <c r="AI7" s="153">
        <v>1760</v>
      </c>
      <c r="AJ7" s="153" t="s">
        <v>222</v>
      </c>
      <c r="AK7" s="153">
        <f>ROWS($O$5:AI7)</f>
        <v>3</v>
      </c>
      <c r="AL7" s="153" t="str">
        <f t="shared" si="2"/>
        <v/>
      </c>
      <c r="AM7" s="153">
        <f>IFERROR(SMALL($AL$5:$AL$52,ROWS($AL$5:AL7)),"")</f>
        <v>27</v>
      </c>
      <c r="AO7" s="163"/>
      <c r="AP7" s="521" t="str">
        <f>IFERROR(INDEX($C$5:$I$52,$R5,COLUMNS($AO$5:AO5)),"")</f>
        <v xml:space="preserve">agriculture, food and related studies                                 </v>
      </c>
      <c r="AQ7" s="522">
        <f>IFERROR(INDEX($C$5:$N$52,$R5,COLUMNS($AP$7:AQ7)),"")</f>
        <v>1.9108280254777069E-2</v>
      </c>
      <c r="AR7" s="522">
        <f>IFERROR(INDEX($C$5:$N$52,$R5,COLUMNS($AP$7:AR7)),"")</f>
        <v>7.6433121019108277E-2</v>
      </c>
      <c r="AS7" s="522">
        <f>IFERROR(INDEX($C$5:$N$52,$R5,COLUMNS($AP$7:AS7)),"")</f>
        <v>0</v>
      </c>
      <c r="AT7" s="522">
        <f>IFERROR(INDEX($C$5:$N$52,$R5,COLUMNS($AP$7:AT7)),"")</f>
        <v>1.2738853503184714E-2</v>
      </c>
      <c r="AU7" s="522">
        <f>IFERROR(INDEX($C$5:$N$52,$R5,COLUMNS($AP$7:AU7)),"")</f>
        <v>8.9171974522292988E-2</v>
      </c>
      <c r="AV7" s="522">
        <f>IFERROR(INDEX($C$5:$N$52,$R5,COLUMNS($AP$7:AV7)),"")</f>
        <v>0</v>
      </c>
      <c r="AW7" s="522">
        <f>IFERROR(INDEX($C$5:$N$52,$R5,COLUMNS($AP$7:AW7)),"")</f>
        <v>6.369426751592357E-3</v>
      </c>
      <c r="AX7" s="522">
        <f>IFERROR(INDEX($C$5:$N$52,$R5,COLUMNS($AP$7:AX7)),"")</f>
        <v>3.1847133757961783E-2</v>
      </c>
      <c r="AY7" s="522">
        <f>IFERROR(INDEX($C$5:$N$52,$R5,COLUMNS($AP$7:AY7)),"")</f>
        <v>2.5477707006369428E-2</v>
      </c>
      <c r="AZ7" s="522">
        <f>IFERROR(INDEX($C$5:$N$52,$R5,COLUMNS($AP$7:AZ7)),"")</f>
        <v>0.73885350318471332</v>
      </c>
      <c r="BA7" s="523">
        <f>IFERROR(INDEX($C$5:$N$52,$R5,COLUMNS($AP$7:BA7)),"")</f>
        <v>0.26751592356687898</v>
      </c>
      <c r="BC7" s="524" t="str">
        <f>IFERROR(INDEX($W$5:$AI$52,$AM5,COLUMNS($BB$7:BB7)),"")</f>
        <v xml:space="preserve">agriculture, food and related studies                                 </v>
      </c>
      <c r="BD7" s="525">
        <f>IFERROR(INDEX($W$5:$AI$52,$AM5,COLUMNS($BB$7:BC7)),"")</f>
        <v>15</v>
      </c>
      <c r="BE7" s="525">
        <f>IFERROR(INDEX($W$5:$AI$52,$AM5,COLUMNS($BB$7:BD7)),"")</f>
        <v>60</v>
      </c>
      <c r="BF7" s="525">
        <f>IFERROR(INDEX($W$5:$AI$52,$AM5,COLUMNS($BB$7:BE7)),"")</f>
        <v>0</v>
      </c>
      <c r="BG7" s="525">
        <f>IFERROR(INDEX($W$5:$AI$52,$AM5,COLUMNS($BB$7:BF7)),"")</f>
        <v>10</v>
      </c>
      <c r="BH7" s="525">
        <f>IFERROR(INDEX($W$5:$AI$52,$AM5,COLUMNS($BB$7:BG7)),"")</f>
        <v>70</v>
      </c>
      <c r="BI7" s="525">
        <f>IFERROR(INDEX($W$5:$AI$52,$AM5,COLUMNS($BB$7:BH7)),"")</f>
        <v>0</v>
      </c>
      <c r="BJ7" s="525">
        <f>IFERROR(INDEX($W$5:$AI$52,$AM5,COLUMNS($BB$7:BI7)),"")</f>
        <v>5</v>
      </c>
      <c r="BK7" s="525">
        <f>IFERROR(INDEX($W$5:$AI$52,$AM5,COLUMNS($BB$7:BJ7)),"")</f>
        <v>25</v>
      </c>
      <c r="BL7" s="525">
        <f>IFERROR(INDEX($W$5:$AI$52,$AM5,COLUMNS($BB$7:BK7)),"")</f>
        <v>20</v>
      </c>
      <c r="BM7" s="525">
        <f>IFERROR(INDEX($W$5:$AI$52,$AM5,COLUMNS($BB$7:BL7)),"")</f>
        <v>580</v>
      </c>
      <c r="BN7" s="525">
        <f>IFERROR(INDEX($W$5:$AI$52,$AM5,COLUMNS($BB$7:BM7)),"")</f>
        <v>210</v>
      </c>
      <c r="BO7" s="525">
        <f>IFERROR(INDEX($W$5:$AI$52,$AM5,COLUMNS($BB$7:BN7)),"")</f>
        <v>785</v>
      </c>
    </row>
    <row r="8" spans="1:67" ht="15" customHeight="1">
      <c r="C8" s="153" t="s">
        <v>379</v>
      </c>
      <c r="D8" s="113">
        <f t="shared" si="3"/>
        <v>1.3513513513513514E-2</v>
      </c>
      <c r="E8" s="113">
        <f t="shared" si="4"/>
        <v>2.364864864864865E-2</v>
      </c>
      <c r="F8" s="113">
        <f t="shared" si="5"/>
        <v>3.3783783783783786E-3</v>
      </c>
      <c r="G8" s="113">
        <f t="shared" si="6"/>
        <v>4.5045045045045045E-3</v>
      </c>
      <c r="H8" s="113">
        <f t="shared" si="7"/>
        <v>4.1666666666666664E-2</v>
      </c>
      <c r="I8" s="113">
        <f t="shared" si="8"/>
        <v>1.1261261261261261E-3</v>
      </c>
      <c r="J8" s="113">
        <f t="shared" si="9"/>
        <v>2.2522522522522522E-3</v>
      </c>
      <c r="K8" s="113">
        <f t="shared" si="10"/>
        <v>1.1261261261261261E-2</v>
      </c>
      <c r="L8" s="113">
        <f t="shared" si="11"/>
        <v>7.8828828828828822E-3</v>
      </c>
      <c r="M8" s="113">
        <f t="shared" si="12"/>
        <v>0.89076576576576572</v>
      </c>
      <c r="N8" s="113">
        <f t="shared" si="13"/>
        <v>0.11036036036036036</v>
      </c>
      <c r="O8" s="153" t="s">
        <v>222</v>
      </c>
      <c r="P8" s="153">
        <f>ROWS($O$5:O8)</f>
        <v>4</v>
      </c>
      <c r="Q8" s="153" t="str">
        <f t="shared" si="1"/>
        <v/>
      </c>
      <c r="R8" s="153">
        <f>IFERROR(SMALL($Q$5:$Q$52,ROWS($Q$5:Q8)),"")</f>
        <v>28</v>
      </c>
      <c r="W8" s="153" t="s">
        <v>379</v>
      </c>
      <c r="X8" s="153">
        <v>60</v>
      </c>
      <c r="Y8" s="153">
        <v>105</v>
      </c>
      <c r="Z8" s="153">
        <v>15</v>
      </c>
      <c r="AA8" s="153">
        <v>20</v>
      </c>
      <c r="AB8" s="153">
        <v>185</v>
      </c>
      <c r="AC8" s="153">
        <v>5</v>
      </c>
      <c r="AD8" s="153">
        <v>10</v>
      </c>
      <c r="AE8" s="153">
        <v>50</v>
      </c>
      <c r="AF8" s="153">
        <v>35</v>
      </c>
      <c r="AG8" s="153">
        <v>3955</v>
      </c>
      <c r="AH8" s="153">
        <v>490</v>
      </c>
      <c r="AI8" s="153">
        <v>4440</v>
      </c>
      <c r="AJ8" s="153" t="s">
        <v>222</v>
      </c>
      <c r="AK8" s="153">
        <f>ROWS($O$5:AI8)</f>
        <v>4</v>
      </c>
      <c r="AL8" s="153" t="str">
        <f t="shared" si="2"/>
        <v/>
      </c>
      <c r="AM8" s="153">
        <f>IFERROR(SMALL($AL$5:$AL$52,ROWS($AL$5:AL8)),"")</f>
        <v>28</v>
      </c>
      <c r="AO8" s="163"/>
      <c r="AP8" s="306" t="str">
        <f>IFERROR(INDEX($C$5:$I$52,$R6,COLUMNS($AO$5:AO6)),"")</f>
        <v xml:space="preserve">architecture, building and planning                                   </v>
      </c>
      <c r="AQ8" s="141">
        <f>IFERROR(INDEX($C$5:$N$52,$R6,COLUMNS($AP$7:AQ8)),"")</f>
        <v>9.7560975609756097E-3</v>
      </c>
      <c r="AR8" s="141">
        <f>IFERROR(INDEX($C$5:$N$52,$R6,COLUMNS($AP$7:AR8)),"")</f>
        <v>9.7560975609756097E-3</v>
      </c>
      <c r="AS8" s="141">
        <f>IFERROR(INDEX($C$5:$N$52,$R6,COLUMNS($AP$7:AS8)),"")</f>
        <v>4.8780487804878049E-3</v>
      </c>
      <c r="AT8" s="141">
        <f>IFERROR(INDEX($C$5:$N$52,$R6,COLUMNS($AP$7:AT8)),"")</f>
        <v>4.8780487804878049E-3</v>
      </c>
      <c r="AU8" s="141">
        <f>IFERROR(INDEX($C$5:$N$52,$R6,COLUMNS($AP$7:AU8)),"")</f>
        <v>5.8536585365853662E-2</v>
      </c>
      <c r="AV8" s="141">
        <f>IFERROR(INDEX($C$5:$N$52,$R6,COLUMNS($AP$7:AV8)),"")</f>
        <v>0</v>
      </c>
      <c r="AW8" s="141">
        <f>IFERROR(INDEX($C$5:$N$52,$R6,COLUMNS($AP$7:AW8)),"")</f>
        <v>0</v>
      </c>
      <c r="AX8" s="141">
        <f>IFERROR(INDEX($C$5:$N$52,$R6,COLUMNS($AP$7:AX8)),"")</f>
        <v>1.4634146341463415E-2</v>
      </c>
      <c r="AY8" s="141">
        <f>IFERROR(INDEX($C$5:$N$52,$R6,COLUMNS($AP$7:AY8)),"")</f>
        <v>4.8780487804878049E-3</v>
      </c>
      <c r="AZ8" s="141">
        <f>IFERROR(INDEX($C$5:$N$52,$R6,COLUMNS($AP$7:AZ8)),"")</f>
        <v>0.89756097560975612</v>
      </c>
      <c r="BA8" s="142">
        <f>IFERROR(INDEX($C$5:$N$52,$R6,COLUMNS($AP$7:BA8)),"")</f>
        <v>0.1024390243902439</v>
      </c>
      <c r="BC8" s="294" t="str">
        <f>IFERROR(INDEX($W$5:$AI$52,$AM6,COLUMNS($BB$7:BB8)),"")</f>
        <v xml:space="preserve">architecture, building and planning                                   </v>
      </c>
      <c r="BD8" s="501">
        <f>IFERROR(INDEX($W$5:$AI$52,$AM6,COLUMNS($BB$7:BC8)),"")</f>
        <v>10</v>
      </c>
      <c r="BE8" s="501">
        <f>IFERROR(INDEX($W$5:$AI$52,$AM6,COLUMNS($BB$7:BD8)),"")</f>
        <v>10</v>
      </c>
      <c r="BF8" s="501">
        <f>IFERROR(INDEX($W$5:$AI$52,$AM6,COLUMNS($BB$7:BE8)),"")</f>
        <v>5</v>
      </c>
      <c r="BG8" s="501">
        <f>IFERROR(INDEX($W$5:$AI$52,$AM6,COLUMNS($BB$7:BF8)),"")</f>
        <v>5</v>
      </c>
      <c r="BH8" s="501">
        <f>IFERROR(INDEX($W$5:$AI$52,$AM6,COLUMNS($BB$7:BG8)),"")</f>
        <v>60</v>
      </c>
      <c r="BI8" s="501">
        <f>IFERROR(INDEX($W$5:$AI$52,$AM6,COLUMNS($BB$7:BH8)),"")</f>
        <v>0</v>
      </c>
      <c r="BJ8" s="501">
        <f>IFERROR(INDEX($W$5:$AI$52,$AM6,COLUMNS($BB$7:BI8)),"")</f>
        <v>0</v>
      </c>
      <c r="BK8" s="501">
        <f>IFERROR(INDEX($W$5:$AI$52,$AM6,COLUMNS($BB$7:BJ8)),"")</f>
        <v>15</v>
      </c>
      <c r="BL8" s="501">
        <f>IFERROR(INDEX($W$5:$AI$52,$AM6,COLUMNS($BB$7:BK8)),"")</f>
        <v>5</v>
      </c>
      <c r="BM8" s="501">
        <f>IFERROR(INDEX($W$5:$AI$52,$AM6,COLUMNS($BB$7:BL8)),"")</f>
        <v>920</v>
      </c>
      <c r="BN8" s="501">
        <f>IFERROR(INDEX($W$5:$AI$52,$AM6,COLUMNS($BB$7:BM8)),"")</f>
        <v>105</v>
      </c>
      <c r="BO8" s="501">
        <f>IFERROR(INDEX($W$5:$AI$52,$AM6,COLUMNS($BB$7:BN8)),"")</f>
        <v>1025</v>
      </c>
    </row>
    <row r="9" spans="1:67" ht="15" customHeight="1">
      <c r="C9" s="153" t="s">
        <v>380</v>
      </c>
      <c r="D9" s="113">
        <f t="shared" si="3"/>
        <v>7.6923076923076927E-2</v>
      </c>
      <c r="E9" s="113">
        <f t="shared" si="4"/>
        <v>7.6923076923076927E-2</v>
      </c>
      <c r="F9" s="113">
        <f t="shared" si="5"/>
        <v>0</v>
      </c>
      <c r="G9" s="113">
        <f t="shared" si="6"/>
        <v>0</v>
      </c>
      <c r="H9" s="113">
        <f t="shared" si="7"/>
        <v>0</v>
      </c>
      <c r="I9" s="113">
        <f t="shared" si="8"/>
        <v>0</v>
      </c>
      <c r="J9" s="113">
        <f t="shared" si="9"/>
        <v>0</v>
      </c>
      <c r="K9" s="113">
        <f t="shared" si="10"/>
        <v>0</v>
      </c>
      <c r="L9" s="113">
        <f t="shared" si="11"/>
        <v>0</v>
      </c>
      <c r="M9" s="113">
        <f t="shared" si="12"/>
        <v>0.76923076923076927</v>
      </c>
      <c r="N9" s="113">
        <f t="shared" si="13"/>
        <v>0.23076923076923078</v>
      </c>
      <c r="O9" s="153" t="s">
        <v>222</v>
      </c>
      <c r="P9" s="153">
        <f>ROWS($O$5:O9)</f>
        <v>5</v>
      </c>
      <c r="Q9" s="153" t="str">
        <f t="shared" si="1"/>
        <v/>
      </c>
      <c r="R9" s="153">
        <f>IFERROR(SMALL($Q$5:$Q$52,ROWS($Q$5:Q9)),"")</f>
        <v>29</v>
      </c>
      <c r="W9" s="153" t="s">
        <v>380</v>
      </c>
      <c r="X9" s="153">
        <v>5</v>
      </c>
      <c r="Y9" s="153">
        <v>5</v>
      </c>
      <c r="Z9" s="153">
        <v>0</v>
      </c>
      <c r="AA9" s="153">
        <v>0</v>
      </c>
      <c r="AB9" s="153">
        <v>0</v>
      </c>
      <c r="AC9" s="153">
        <v>0</v>
      </c>
      <c r="AD9" s="153">
        <v>0</v>
      </c>
      <c r="AE9" s="153">
        <v>0</v>
      </c>
      <c r="AF9" s="153">
        <v>0</v>
      </c>
      <c r="AG9" s="153">
        <v>50</v>
      </c>
      <c r="AH9" s="153">
        <v>15</v>
      </c>
      <c r="AI9" s="153">
        <v>65</v>
      </c>
      <c r="AJ9" s="153" t="s">
        <v>222</v>
      </c>
      <c r="AK9" s="153">
        <f>ROWS($O$5:AI9)</f>
        <v>5</v>
      </c>
      <c r="AL9" s="153" t="str">
        <f t="shared" si="2"/>
        <v/>
      </c>
      <c r="AM9" s="153">
        <f>IFERROR(SMALL($AL$5:$AL$52,ROWS($AL$5:AL9)),"")</f>
        <v>29</v>
      </c>
      <c r="AO9" s="163"/>
      <c r="AP9" s="306" t="str">
        <f>IFERROR(INDEX($C$5:$I$52,$R7,COLUMNS($AO$5:AO7)),"")</f>
        <v xml:space="preserve">biological and sport sciences                                         </v>
      </c>
      <c r="AQ9" s="141">
        <f>IFERROR(INDEX($C$5:$N$52,$R7,COLUMNS($AP$7:AQ9)),"")</f>
        <v>9.5465393794749408E-3</v>
      </c>
      <c r="AR9" s="141">
        <f>IFERROR(INDEX($C$5:$N$52,$R7,COLUMNS($AP$7:AR9)),"")</f>
        <v>3.5799522673031027E-2</v>
      </c>
      <c r="AS9" s="141">
        <f>IFERROR(INDEX($C$5:$N$52,$R7,COLUMNS($AP$7:AS9)),"")</f>
        <v>2.3866348448687352E-3</v>
      </c>
      <c r="AT9" s="141">
        <f>IFERROR(INDEX($C$5:$N$52,$R7,COLUMNS($AP$7:AT9)),"")</f>
        <v>7.1599045346062056E-3</v>
      </c>
      <c r="AU9" s="141">
        <f>IFERROR(INDEX($C$5:$N$52,$R7,COLUMNS($AP$7:AU9)),"")</f>
        <v>5.4892601431980909E-2</v>
      </c>
      <c r="AV9" s="141">
        <f>IFERROR(INDEX($C$5:$N$52,$R7,COLUMNS($AP$7:AV9)),"")</f>
        <v>2.3866348448687352E-3</v>
      </c>
      <c r="AW9" s="141">
        <f>IFERROR(INDEX($C$5:$N$52,$R7,COLUMNS($AP$7:AW9)),"")</f>
        <v>2.3866348448687352E-3</v>
      </c>
      <c r="AX9" s="141">
        <f>IFERROR(INDEX($C$5:$N$52,$R7,COLUMNS($AP$7:AX9)),"")</f>
        <v>1.6706443914081145E-2</v>
      </c>
      <c r="AY9" s="141">
        <f>IFERROR(INDEX($C$5:$N$52,$R7,COLUMNS($AP$7:AY9)),"")</f>
        <v>1.4319809069212411E-2</v>
      </c>
      <c r="AZ9" s="141">
        <f>IFERROR(INDEX($C$5:$N$52,$R7,COLUMNS($AP$7:AZ9)),"")</f>
        <v>0.85441527446300713</v>
      </c>
      <c r="BA9" s="142">
        <f>IFERROR(INDEX($C$5:$N$52,$R7,COLUMNS($AP$7:BA9)),"")</f>
        <v>0.14558472553699284</v>
      </c>
      <c r="BC9" s="294" t="str">
        <f>IFERROR(INDEX($W$5:$AI$52,$AM7,COLUMNS($BB$7:BB9)),"")</f>
        <v xml:space="preserve">biological and sport sciences                                         </v>
      </c>
      <c r="BD9" s="501">
        <f>IFERROR(INDEX($W$5:$AI$52,$AM7,COLUMNS($BB$7:BC9)),"")</f>
        <v>20</v>
      </c>
      <c r="BE9" s="501">
        <f>IFERROR(INDEX($W$5:$AI$52,$AM7,COLUMNS($BB$7:BD9)),"")</f>
        <v>75</v>
      </c>
      <c r="BF9" s="501">
        <f>IFERROR(INDEX($W$5:$AI$52,$AM7,COLUMNS($BB$7:BE9)),"")</f>
        <v>5</v>
      </c>
      <c r="BG9" s="501">
        <f>IFERROR(INDEX($W$5:$AI$52,$AM7,COLUMNS($BB$7:BF9)),"")</f>
        <v>15</v>
      </c>
      <c r="BH9" s="501">
        <f>IFERROR(INDEX($W$5:$AI$52,$AM7,COLUMNS($BB$7:BG9)),"")</f>
        <v>115</v>
      </c>
      <c r="BI9" s="501">
        <f>IFERROR(INDEX($W$5:$AI$52,$AM7,COLUMNS($BB$7:BH9)),"")</f>
        <v>5</v>
      </c>
      <c r="BJ9" s="501">
        <f>IFERROR(INDEX($W$5:$AI$52,$AM7,COLUMNS($BB$7:BI9)),"")</f>
        <v>5</v>
      </c>
      <c r="BK9" s="501">
        <f>IFERROR(INDEX($W$5:$AI$52,$AM7,COLUMNS($BB$7:BJ9)),"")</f>
        <v>35</v>
      </c>
      <c r="BL9" s="501">
        <f>IFERROR(INDEX($W$5:$AI$52,$AM7,COLUMNS($BB$7:BK9)),"")</f>
        <v>30</v>
      </c>
      <c r="BM9" s="501">
        <f>IFERROR(INDEX($W$5:$AI$52,$AM7,COLUMNS($BB$7:BL9)),"")</f>
        <v>1790</v>
      </c>
      <c r="BN9" s="501">
        <f>IFERROR(INDEX($W$5:$AI$52,$AM7,COLUMNS($BB$7:BM9)),"")</f>
        <v>305</v>
      </c>
      <c r="BO9" s="501">
        <f>IFERROR(INDEX($W$5:$AI$52,$AM7,COLUMNS($BB$7:BN9)),"")</f>
        <v>2095</v>
      </c>
    </row>
    <row r="10" spans="1:67">
      <c r="C10" s="153" t="s">
        <v>381</v>
      </c>
      <c r="D10" s="113">
        <f t="shared" si="3"/>
        <v>1.6E-2</v>
      </c>
      <c r="E10" s="113">
        <f t="shared" si="4"/>
        <v>7.1999999999999995E-2</v>
      </c>
      <c r="F10" s="113">
        <f t="shared" si="5"/>
        <v>8.0000000000000002E-3</v>
      </c>
      <c r="G10" s="113">
        <f t="shared" si="6"/>
        <v>1.6E-2</v>
      </c>
      <c r="H10" s="113">
        <f t="shared" si="7"/>
        <v>0.08</v>
      </c>
      <c r="I10" s="113">
        <f t="shared" si="8"/>
        <v>0</v>
      </c>
      <c r="J10" s="113">
        <f t="shared" si="9"/>
        <v>0</v>
      </c>
      <c r="K10" s="113">
        <f t="shared" si="10"/>
        <v>1.6E-2</v>
      </c>
      <c r="L10" s="113">
        <f t="shared" si="11"/>
        <v>1.6E-2</v>
      </c>
      <c r="M10" s="113">
        <f t="shared" si="12"/>
        <v>0.78400000000000003</v>
      </c>
      <c r="N10" s="113">
        <f t="shared" si="13"/>
        <v>0.216</v>
      </c>
      <c r="O10" s="153" t="s">
        <v>222</v>
      </c>
      <c r="P10" s="153">
        <f>ROWS($O$5:O10)</f>
        <v>6</v>
      </c>
      <c r="Q10" s="153" t="str">
        <f t="shared" si="1"/>
        <v/>
      </c>
      <c r="R10" s="153">
        <f>IFERROR(SMALL($Q$5:$Q$52,ROWS($Q$5:Q10)),"")</f>
        <v>30</v>
      </c>
      <c r="W10" s="153" t="s">
        <v>381</v>
      </c>
      <c r="X10" s="153">
        <v>10</v>
      </c>
      <c r="Y10" s="153">
        <v>45</v>
      </c>
      <c r="Z10" s="153">
        <v>5</v>
      </c>
      <c r="AA10" s="153">
        <v>10</v>
      </c>
      <c r="AB10" s="153">
        <v>50</v>
      </c>
      <c r="AC10" s="153">
        <v>0</v>
      </c>
      <c r="AD10" s="153">
        <v>0</v>
      </c>
      <c r="AE10" s="153">
        <v>10</v>
      </c>
      <c r="AF10" s="153">
        <v>10</v>
      </c>
      <c r="AG10" s="153">
        <v>490</v>
      </c>
      <c r="AH10" s="153">
        <v>135</v>
      </c>
      <c r="AI10" s="153">
        <v>625</v>
      </c>
      <c r="AJ10" s="153" t="s">
        <v>222</v>
      </c>
      <c r="AK10" s="153">
        <f>ROWS($O$5:AI10)</f>
        <v>6</v>
      </c>
      <c r="AL10" s="153" t="str">
        <f t="shared" si="2"/>
        <v/>
      </c>
      <c r="AM10" s="153">
        <f>IFERROR(SMALL($AL$5:$AL$52,ROWS($AL$5:AL10)),"")</f>
        <v>30</v>
      </c>
      <c r="AO10" s="163"/>
      <c r="AP10" s="306" t="str">
        <f>IFERROR(INDEX($C$5:$I$52,$R8,COLUMNS($AO$5:AO8)),"")</f>
        <v xml:space="preserve">business and management                                               </v>
      </c>
      <c r="AQ10" s="141">
        <f>IFERROR(INDEX($C$5:$N$52,$R8,COLUMNS($AP$7:AQ10)),"")</f>
        <v>1.4072119613016711E-2</v>
      </c>
      <c r="AR10" s="141">
        <f>IFERROR(INDEX($C$5:$N$52,$R8,COLUMNS($AP$7:AR10)),"")</f>
        <v>2.9023746701846966E-2</v>
      </c>
      <c r="AS10" s="141">
        <f>IFERROR(INDEX($C$5:$N$52,$R8,COLUMNS($AP$7:AS10)),"")</f>
        <v>4.3975373790677225E-3</v>
      </c>
      <c r="AT10" s="141">
        <f>IFERROR(INDEX($C$5:$N$52,$R8,COLUMNS($AP$7:AT10)),"")</f>
        <v>4.3975373790677225E-3</v>
      </c>
      <c r="AU10" s="141">
        <f>IFERROR(INDEX($C$5:$N$52,$R8,COLUMNS($AP$7:AU10)),"")</f>
        <v>3.8698328935795952E-2</v>
      </c>
      <c r="AV10" s="141">
        <f>IFERROR(INDEX($C$5:$N$52,$R8,COLUMNS($AP$7:AV10)),"")</f>
        <v>1.7590149516270889E-3</v>
      </c>
      <c r="AW10" s="141">
        <f>IFERROR(INDEX($C$5:$N$52,$R8,COLUMNS($AP$7:AW10)),"")</f>
        <v>1.7590149516270889E-3</v>
      </c>
      <c r="AX10" s="141">
        <f>IFERROR(INDEX($C$5:$N$52,$R8,COLUMNS($AP$7:AX10)),"")</f>
        <v>1.6710642040457344E-2</v>
      </c>
      <c r="AY10" s="141">
        <f>IFERROR(INDEX($C$5:$N$52,$R8,COLUMNS($AP$7:AY10)),"")</f>
        <v>1.2313104661389622E-2</v>
      </c>
      <c r="AZ10" s="141">
        <f>IFERROR(INDEX($C$5:$N$52,$R8,COLUMNS($AP$7:AZ10)),"")</f>
        <v>0.87598944591029027</v>
      </c>
      <c r="BA10" s="142">
        <f>IFERROR(INDEX($C$5:$N$52,$R8,COLUMNS($AP$7:BA10)),"")</f>
        <v>0.12401055408970976</v>
      </c>
      <c r="BC10" s="294" t="str">
        <f>IFERROR(INDEX($W$5:$AI$52,$AM8,COLUMNS($BB$7:BB10)),"")</f>
        <v xml:space="preserve">business and management                                               </v>
      </c>
      <c r="BD10" s="501">
        <f>IFERROR(INDEX($W$5:$AI$52,$AM8,COLUMNS($BB$7:BC10)),"")</f>
        <v>80</v>
      </c>
      <c r="BE10" s="501">
        <f>IFERROR(INDEX($W$5:$AI$52,$AM8,COLUMNS($BB$7:BD10)),"")</f>
        <v>165</v>
      </c>
      <c r="BF10" s="501">
        <f>IFERROR(INDEX($W$5:$AI$52,$AM8,COLUMNS($BB$7:BE10)),"")</f>
        <v>25</v>
      </c>
      <c r="BG10" s="501">
        <f>IFERROR(INDEX($W$5:$AI$52,$AM8,COLUMNS($BB$7:BF10)),"")</f>
        <v>25</v>
      </c>
      <c r="BH10" s="501">
        <f>IFERROR(INDEX($W$5:$AI$52,$AM8,COLUMNS($BB$7:BG10)),"")</f>
        <v>220</v>
      </c>
      <c r="BI10" s="501">
        <f>IFERROR(INDEX($W$5:$AI$52,$AM8,COLUMNS($BB$7:BH10)),"")</f>
        <v>10</v>
      </c>
      <c r="BJ10" s="501">
        <f>IFERROR(INDEX($W$5:$AI$52,$AM8,COLUMNS($BB$7:BI10)),"")</f>
        <v>10</v>
      </c>
      <c r="BK10" s="501">
        <f>IFERROR(INDEX($W$5:$AI$52,$AM8,COLUMNS($BB$7:BJ10)),"")</f>
        <v>95</v>
      </c>
      <c r="BL10" s="501">
        <f>IFERROR(INDEX($W$5:$AI$52,$AM8,COLUMNS($BB$7:BK10)),"")</f>
        <v>70</v>
      </c>
      <c r="BM10" s="501">
        <f>IFERROR(INDEX($W$5:$AI$52,$AM8,COLUMNS($BB$7:BL10)),"")</f>
        <v>4980</v>
      </c>
      <c r="BN10" s="501">
        <f>IFERROR(INDEX($W$5:$AI$52,$AM8,COLUMNS($BB$7:BM10)),"")</f>
        <v>705</v>
      </c>
      <c r="BO10" s="501">
        <f>IFERROR(INDEX($W$5:$AI$52,$AM8,COLUMNS($BB$7:BN10)),"")</f>
        <v>5685</v>
      </c>
    </row>
    <row r="11" spans="1:67">
      <c r="C11" s="153" t="s">
        <v>382</v>
      </c>
      <c r="D11" s="113">
        <f t="shared" si="3"/>
        <v>1.4893617021276596E-2</v>
      </c>
      <c r="E11" s="113">
        <f t="shared" si="4"/>
        <v>3.6170212765957444E-2</v>
      </c>
      <c r="F11" s="113">
        <f t="shared" si="5"/>
        <v>2.1276595744680851E-3</v>
      </c>
      <c r="G11" s="113">
        <f t="shared" si="6"/>
        <v>2.9787234042553193E-2</v>
      </c>
      <c r="H11" s="113">
        <f t="shared" si="7"/>
        <v>5.3191489361702128E-2</v>
      </c>
      <c r="I11" s="113">
        <f t="shared" si="8"/>
        <v>2.1276595744680851E-3</v>
      </c>
      <c r="J11" s="113">
        <f t="shared" si="9"/>
        <v>2.1276595744680851E-3</v>
      </c>
      <c r="K11" s="113">
        <f t="shared" si="10"/>
        <v>1.0638297872340425E-2</v>
      </c>
      <c r="L11" s="113">
        <f t="shared" si="11"/>
        <v>1.7021276595744681E-2</v>
      </c>
      <c r="M11" s="113">
        <f t="shared" si="12"/>
        <v>0.83191489361702131</v>
      </c>
      <c r="N11" s="113">
        <f t="shared" si="13"/>
        <v>0.16808510638297872</v>
      </c>
      <c r="O11" s="153" t="s">
        <v>222</v>
      </c>
      <c r="P11" s="153">
        <f>ROWS($O$5:O11)</f>
        <v>7</v>
      </c>
      <c r="Q11" s="153" t="str">
        <f t="shared" si="1"/>
        <v/>
      </c>
      <c r="R11" s="153">
        <f>IFERROR(SMALL($Q$5:$Q$52,ROWS($Q$5:Q11)),"")</f>
        <v>31</v>
      </c>
      <c r="W11" s="153" t="s">
        <v>382</v>
      </c>
      <c r="X11" s="153">
        <v>35</v>
      </c>
      <c r="Y11" s="153">
        <v>85</v>
      </c>
      <c r="Z11" s="153">
        <v>5</v>
      </c>
      <c r="AA11" s="153">
        <v>70</v>
      </c>
      <c r="AB11" s="153">
        <v>125</v>
      </c>
      <c r="AC11" s="153">
        <v>5</v>
      </c>
      <c r="AD11" s="153">
        <v>5</v>
      </c>
      <c r="AE11" s="153">
        <v>25</v>
      </c>
      <c r="AF11" s="153">
        <v>40</v>
      </c>
      <c r="AG11" s="153">
        <v>1955</v>
      </c>
      <c r="AH11" s="153">
        <v>395</v>
      </c>
      <c r="AI11" s="153">
        <v>2350</v>
      </c>
      <c r="AJ11" s="153" t="s">
        <v>222</v>
      </c>
      <c r="AK11" s="153">
        <f>ROWS($O$5:AI11)</f>
        <v>7</v>
      </c>
      <c r="AL11" s="153" t="str">
        <f t="shared" si="2"/>
        <v/>
      </c>
      <c r="AM11" s="153">
        <f>IFERROR(SMALL($AL$5:$AL$52,ROWS($AL$5:AL11)),"")</f>
        <v>31</v>
      </c>
      <c r="AO11" s="163"/>
      <c r="AP11" s="306" t="str">
        <f>IFERROR(INDEX($C$5:$I$52,$R9,COLUMNS($AO$5:AO9)),"")</f>
        <v xml:space="preserve">combined and general studies                                          </v>
      </c>
      <c r="AQ11" s="141">
        <f>IFERROR(INDEX($C$5:$N$52,$R9,COLUMNS($AP$7:AQ11)),"")</f>
        <v>2.3809523809523808E-2</v>
      </c>
      <c r="AR11" s="141">
        <f>IFERROR(INDEX($C$5:$N$52,$R9,COLUMNS($AP$7:AR11)),"")</f>
        <v>7.9365079365079361E-2</v>
      </c>
      <c r="AS11" s="141">
        <f>IFERROR(INDEX($C$5:$N$52,$R9,COLUMNS($AP$7:AS11)),"")</f>
        <v>7.9365079365079361E-3</v>
      </c>
      <c r="AT11" s="141">
        <f>IFERROR(INDEX($C$5:$N$52,$R9,COLUMNS($AP$7:AT11)),"")</f>
        <v>1.5873015873015872E-2</v>
      </c>
      <c r="AU11" s="141">
        <f>IFERROR(INDEX($C$5:$N$52,$R9,COLUMNS($AP$7:AU11)),"")</f>
        <v>3.968253968253968E-2</v>
      </c>
      <c r="AV11" s="141">
        <f>IFERROR(INDEX($C$5:$N$52,$R9,COLUMNS($AP$7:AV11)),"")</f>
        <v>0</v>
      </c>
      <c r="AW11" s="141">
        <f>IFERROR(INDEX($C$5:$N$52,$R9,COLUMNS($AP$7:AW11)),"")</f>
        <v>7.9365079365079361E-3</v>
      </c>
      <c r="AX11" s="141">
        <f>IFERROR(INDEX($C$5:$N$52,$R9,COLUMNS($AP$7:AX11)),"")</f>
        <v>3.968253968253968E-2</v>
      </c>
      <c r="AY11" s="141">
        <f>IFERROR(INDEX($C$5:$N$52,$R9,COLUMNS($AP$7:AY11)),"")</f>
        <v>5.5555555555555552E-2</v>
      </c>
      <c r="AZ11" s="141">
        <f>IFERROR(INDEX($C$5:$N$52,$R9,COLUMNS($AP$7:AZ11)),"")</f>
        <v>0.74603174603174605</v>
      </c>
      <c r="BA11" s="142">
        <f>IFERROR(INDEX($C$5:$N$52,$R9,COLUMNS($AP$7:BA11)),"")</f>
        <v>0.25396825396825395</v>
      </c>
      <c r="BC11" s="294" t="str">
        <f>IFERROR(INDEX($W$5:$AI$52,$AM9,COLUMNS($BB$7:BB11)),"")</f>
        <v xml:space="preserve">combined and general studies                                          </v>
      </c>
      <c r="BD11" s="501">
        <f>IFERROR(INDEX($W$5:$AI$52,$AM9,COLUMNS($BB$7:BC11)),"")</f>
        <v>15</v>
      </c>
      <c r="BE11" s="501">
        <f>IFERROR(INDEX($W$5:$AI$52,$AM9,COLUMNS($BB$7:BD11)),"")</f>
        <v>50</v>
      </c>
      <c r="BF11" s="501">
        <f>IFERROR(INDEX($W$5:$AI$52,$AM9,COLUMNS($BB$7:BE11)),"")</f>
        <v>5</v>
      </c>
      <c r="BG11" s="501">
        <f>IFERROR(INDEX($W$5:$AI$52,$AM9,COLUMNS($BB$7:BF11)),"")</f>
        <v>10</v>
      </c>
      <c r="BH11" s="501">
        <f>IFERROR(INDEX($W$5:$AI$52,$AM9,COLUMNS($BB$7:BG11)),"")</f>
        <v>25</v>
      </c>
      <c r="BI11" s="501">
        <f>IFERROR(INDEX($W$5:$AI$52,$AM9,COLUMNS($BB$7:BH11)),"")</f>
        <v>0</v>
      </c>
      <c r="BJ11" s="501">
        <f>IFERROR(INDEX($W$5:$AI$52,$AM9,COLUMNS($BB$7:BI11)),"")</f>
        <v>5</v>
      </c>
      <c r="BK11" s="501">
        <f>IFERROR(INDEX($W$5:$AI$52,$AM9,COLUMNS($BB$7:BJ11)),"")</f>
        <v>25</v>
      </c>
      <c r="BL11" s="501">
        <f>IFERROR(INDEX($W$5:$AI$52,$AM9,COLUMNS($BB$7:BK11)),"")</f>
        <v>35</v>
      </c>
      <c r="BM11" s="501">
        <f>IFERROR(INDEX($W$5:$AI$52,$AM9,COLUMNS($BB$7:BL11)),"")</f>
        <v>470</v>
      </c>
      <c r="BN11" s="501">
        <f>IFERROR(INDEX($W$5:$AI$52,$AM9,COLUMNS($BB$7:BM11)),"")</f>
        <v>160</v>
      </c>
      <c r="BO11" s="501">
        <f>IFERROR(INDEX($W$5:$AI$52,$AM9,COLUMNS($BB$7:BN11)),"")</f>
        <v>630</v>
      </c>
    </row>
    <row r="12" spans="1:67">
      <c r="C12" s="153" t="s">
        <v>383</v>
      </c>
      <c r="D12" s="113">
        <f t="shared" si="3"/>
        <v>1.0638297872340425E-2</v>
      </c>
      <c r="E12" s="113">
        <f t="shared" si="4"/>
        <v>5.5851063829787231E-2</v>
      </c>
      <c r="F12" s="113">
        <f t="shared" si="5"/>
        <v>2.6595744680851063E-3</v>
      </c>
      <c r="G12" s="113">
        <f t="shared" si="6"/>
        <v>1.3297872340425532E-2</v>
      </c>
      <c r="H12" s="113">
        <f t="shared" si="7"/>
        <v>8.5106382978723402E-2</v>
      </c>
      <c r="I12" s="113">
        <f t="shared" si="8"/>
        <v>2.6595744680851063E-3</v>
      </c>
      <c r="J12" s="113">
        <f t="shared" si="9"/>
        <v>2.6595744680851063E-3</v>
      </c>
      <c r="K12" s="113">
        <f t="shared" si="10"/>
        <v>1.5957446808510637E-2</v>
      </c>
      <c r="L12" s="113">
        <f t="shared" si="11"/>
        <v>2.6595744680851064E-2</v>
      </c>
      <c r="M12" s="113">
        <f t="shared" si="12"/>
        <v>0.78457446808510634</v>
      </c>
      <c r="N12" s="113">
        <f t="shared" si="13"/>
        <v>0.21542553191489361</v>
      </c>
      <c r="O12" s="153" t="s">
        <v>222</v>
      </c>
      <c r="P12" s="153">
        <f>ROWS($O$5:O12)</f>
        <v>8</v>
      </c>
      <c r="Q12" s="153" t="str">
        <f t="shared" si="1"/>
        <v/>
      </c>
      <c r="R12" s="153">
        <f>IFERROR(SMALL($Q$5:$Q$52,ROWS($Q$5:Q12)),"")</f>
        <v>32</v>
      </c>
      <c r="W12" s="153" t="s">
        <v>383</v>
      </c>
      <c r="X12" s="153">
        <v>20</v>
      </c>
      <c r="Y12" s="153">
        <v>105</v>
      </c>
      <c r="Z12" s="153">
        <v>5</v>
      </c>
      <c r="AA12" s="153">
        <v>25</v>
      </c>
      <c r="AB12" s="153">
        <v>160</v>
      </c>
      <c r="AC12" s="153">
        <v>5</v>
      </c>
      <c r="AD12" s="153">
        <v>5</v>
      </c>
      <c r="AE12" s="153">
        <v>30</v>
      </c>
      <c r="AF12" s="153">
        <v>50</v>
      </c>
      <c r="AG12" s="153">
        <v>1475</v>
      </c>
      <c r="AH12" s="153">
        <v>405</v>
      </c>
      <c r="AI12" s="153">
        <v>1880</v>
      </c>
      <c r="AJ12" s="153" t="s">
        <v>222</v>
      </c>
      <c r="AK12" s="153">
        <f>ROWS($O$5:AI12)</f>
        <v>8</v>
      </c>
      <c r="AL12" s="153" t="str">
        <f t="shared" si="2"/>
        <v/>
      </c>
      <c r="AM12" s="153">
        <f>IFERROR(SMALL($AL$5:$AL$52,ROWS($AL$5:AL12)),"")</f>
        <v>32</v>
      </c>
      <c r="AO12" s="163"/>
      <c r="AP12" s="306" t="str">
        <f>IFERROR(INDEX($C$5:$I$52,$R10,COLUMNS($AO$5:AO10)),"")</f>
        <v xml:space="preserve">communications and media                                              </v>
      </c>
      <c r="AQ12" s="141">
        <f>IFERROR(INDEX($C$5:$N$52,$R10,COLUMNS($AP$7:AQ12)),"")</f>
        <v>1.5151515151515152E-2</v>
      </c>
      <c r="AR12" s="141">
        <f>IFERROR(INDEX($C$5:$N$52,$R10,COLUMNS($AP$7:AR12)),"")</f>
        <v>6.8181818181818177E-2</v>
      </c>
      <c r="AS12" s="141">
        <f>IFERROR(INDEX($C$5:$N$52,$R10,COLUMNS($AP$7:AS12)),"")</f>
        <v>7.575757575757576E-3</v>
      </c>
      <c r="AT12" s="141">
        <f>IFERROR(INDEX($C$5:$N$52,$R10,COLUMNS($AP$7:AT12)),"")</f>
        <v>1.5151515151515152E-2</v>
      </c>
      <c r="AU12" s="141">
        <f>IFERROR(INDEX($C$5:$N$52,$R10,COLUMNS($AP$7:AU12)),"")</f>
        <v>7.575757575757576E-2</v>
      </c>
      <c r="AV12" s="141">
        <f>IFERROR(INDEX($C$5:$N$52,$R10,COLUMNS($AP$7:AV12)),"")</f>
        <v>0</v>
      </c>
      <c r="AW12" s="141">
        <f>IFERROR(INDEX($C$5:$N$52,$R10,COLUMNS($AP$7:AW12)),"")</f>
        <v>0</v>
      </c>
      <c r="AX12" s="141">
        <f>IFERROR(INDEX($C$5:$N$52,$R10,COLUMNS($AP$7:AX12)),"")</f>
        <v>1.5151515151515152E-2</v>
      </c>
      <c r="AY12" s="141">
        <f>IFERROR(INDEX($C$5:$N$52,$R10,COLUMNS($AP$7:AY12)),"")</f>
        <v>2.2727272727272728E-2</v>
      </c>
      <c r="AZ12" s="141">
        <f>IFERROR(INDEX($C$5:$N$52,$R10,COLUMNS($AP$7:AZ12)),"")</f>
        <v>0.78030303030303028</v>
      </c>
      <c r="BA12" s="142">
        <f>IFERROR(INDEX($C$5:$N$52,$R10,COLUMNS($AP$7:BA12)),"")</f>
        <v>0.2196969696969697</v>
      </c>
      <c r="BC12" s="294" t="str">
        <f>IFERROR(INDEX($W$5:$AI$52,$AM10,COLUMNS($BB$7:BB12)),"")</f>
        <v xml:space="preserve">communications and media                                              </v>
      </c>
      <c r="BD12" s="501">
        <f>IFERROR(INDEX($W$5:$AI$52,$AM10,COLUMNS($BB$7:BC12)),"")</f>
        <v>10</v>
      </c>
      <c r="BE12" s="501">
        <f>IFERROR(INDEX($W$5:$AI$52,$AM10,COLUMNS($BB$7:BD12)),"")</f>
        <v>45</v>
      </c>
      <c r="BF12" s="501">
        <f>IFERROR(INDEX($W$5:$AI$52,$AM10,COLUMNS($BB$7:BE12)),"")</f>
        <v>5</v>
      </c>
      <c r="BG12" s="501">
        <f>IFERROR(INDEX($W$5:$AI$52,$AM10,COLUMNS($BB$7:BF12)),"")</f>
        <v>10</v>
      </c>
      <c r="BH12" s="501">
        <f>IFERROR(INDEX($W$5:$AI$52,$AM10,COLUMNS($BB$7:BG12)),"")</f>
        <v>50</v>
      </c>
      <c r="BI12" s="501">
        <f>IFERROR(INDEX($W$5:$AI$52,$AM10,COLUMNS($BB$7:BH12)),"")</f>
        <v>0</v>
      </c>
      <c r="BJ12" s="501">
        <f>IFERROR(INDEX($W$5:$AI$52,$AM10,COLUMNS($BB$7:BI12)),"")</f>
        <v>0</v>
      </c>
      <c r="BK12" s="501">
        <f>IFERROR(INDEX($W$5:$AI$52,$AM10,COLUMNS($BB$7:BJ12)),"")</f>
        <v>10</v>
      </c>
      <c r="BL12" s="501">
        <f>IFERROR(INDEX($W$5:$AI$52,$AM10,COLUMNS($BB$7:BK12)),"")</f>
        <v>15</v>
      </c>
      <c r="BM12" s="501">
        <f>IFERROR(INDEX($W$5:$AI$52,$AM10,COLUMNS($BB$7:BL12)),"")</f>
        <v>515</v>
      </c>
      <c r="BN12" s="501">
        <f>IFERROR(INDEX($W$5:$AI$52,$AM10,COLUMNS($BB$7:BM12)),"")</f>
        <v>145</v>
      </c>
      <c r="BO12" s="501">
        <f>IFERROR(INDEX($W$5:$AI$52,$AM10,COLUMNS($BB$7:BN12)),"")</f>
        <v>660</v>
      </c>
    </row>
    <row r="13" spans="1:67">
      <c r="C13" s="153" t="s">
        <v>384</v>
      </c>
      <c r="D13" s="113">
        <f t="shared" si="3"/>
        <v>1.1811023622047244E-2</v>
      </c>
      <c r="E13" s="113">
        <f t="shared" si="4"/>
        <v>3.5433070866141732E-2</v>
      </c>
      <c r="F13" s="113">
        <f t="shared" si="5"/>
        <v>3.937007874015748E-3</v>
      </c>
      <c r="G13" s="113">
        <f t="shared" si="6"/>
        <v>3.937007874015748E-3</v>
      </c>
      <c r="H13" s="113">
        <f t="shared" si="7"/>
        <v>4.7244094488188976E-2</v>
      </c>
      <c r="I13" s="113">
        <f t="shared" si="8"/>
        <v>0</v>
      </c>
      <c r="J13" s="113">
        <f t="shared" si="9"/>
        <v>3.937007874015748E-3</v>
      </c>
      <c r="K13" s="113">
        <f t="shared" si="10"/>
        <v>2.3622047244094488E-2</v>
      </c>
      <c r="L13" s="113">
        <f t="shared" si="11"/>
        <v>7.874015748031496E-3</v>
      </c>
      <c r="M13" s="113">
        <f t="shared" si="12"/>
        <v>0.8582677165354331</v>
      </c>
      <c r="N13" s="113">
        <f t="shared" si="13"/>
        <v>0.14173228346456693</v>
      </c>
      <c r="O13" s="153" t="s">
        <v>222</v>
      </c>
      <c r="P13" s="153">
        <f>ROWS($O$5:O13)</f>
        <v>9</v>
      </c>
      <c r="Q13" s="153" t="str">
        <f t="shared" si="1"/>
        <v/>
      </c>
      <c r="R13" s="153">
        <f>IFERROR(SMALL($Q$5:$Q$52,ROWS($Q$5:Q13)),"")</f>
        <v>33</v>
      </c>
      <c r="W13" s="153" t="s">
        <v>384</v>
      </c>
      <c r="X13" s="153">
        <v>15</v>
      </c>
      <c r="Y13" s="153">
        <v>45</v>
      </c>
      <c r="Z13" s="153">
        <v>5</v>
      </c>
      <c r="AA13" s="153">
        <v>5</v>
      </c>
      <c r="AB13" s="153">
        <v>60</v>
      </c>
      <c r="AC13" s="153">
        <v>0</v>
      </c>
      <c r="AD13" s="153">
        <v>5</v>
      </c>
      <c r="AE13" s="153">
        <v>30</v>
      </c>
      <c r="AF13" s="153">
        <v>10</v>
      </c>
      <c r="AG13" s="153">
        <v>1090</v>
      </c>
      <c r="AH13" s="153">
        <v>180</v>
      </c>
      <c r="AI13" s="153">
        <v>1270</v>
      </c>
      <c r="AJ13" s="153" t="s">
        <v>222</v>
      </c>
      <c r="AK13" s="153">
        <f>ROWS($O$5:AI13)</f>
        <v>9</v>
      </c>
      <c r="AL13" s="153" t="str">
        <f t="shared" si="2"/>
        <v/>
      </c>
      <c r="AM13" s="153">
        <f>IFERROR(SMALL($AL$5:$AL$52,ROWS($AL$5:AL13)),"")</f>
        <v>33</v>
      </c>
      <c r="AO13" s="163"/>
      <c r="AP13" s="306" t="str">
        <f>IFERROR(INDEX($C$5:$I$52,$R11,COLUMNS($AO$5:AO11)),"")</f>
        <v xml:space="preserve">computing                                                             </v>
      </c>
      <c r="AQ13" s="141">
        <f>IFERROR(INDEX($C$5:$N$52,$R11,COLUMNS($AP$7:AQ13)),"")</f>
        <v>1.4657980456026058E-2</v>
      </c>
      <c r="AR13" s="141">
        <f>IFERROR(INDEX($C$5:$N$52,$R11,COLUMNS($AP$7:AR13)),"")</f>
        <v>4.7231270358306189E-2</v>
      </c>
      <c r="AS13" s="141">
        <f>IFERROR(INDEX($C$5:$N$52,$R11,COLUMNS($AP$7:AS13)),"")</f>
        <v>1.6286644951140066E-3</v>
      </c>
      <c r="AT13" s="141">
        <f>IFERROR(INDEX($C$5:$N$52,$R11,COLUMNS($AP$7:AT13)),"")</f>
        <v>2.9315960912052116E-2</v>
      </c>
      <c r="AU13" s="141">
        <f>IFERROR(INDEX($C$5:$N$52,$R11,COLUMNS($AP$7:AU13)),"")</f>
        <v>5.0488599348534204E-2</v>
      </c>
      <c r="AV13" s="141">
        <f>IFERROR(INDEX($C$5:$N$52,$R11,COLUMNS($AP$7:AV13)),"")</f>
        <v>1.6286644951140066E-3</v>
      </c>
      <c r="AW13" s="141">
        <f>IFERROR(INDEX($C$5:$N$52,$R11,COLUMNS($AP$7:AW13)),"")</f>
        <v>3.2573289902280132E-3</v>
      </c>
      <c r="AX13" s="141">
        <f>IFERROR(INDEX($C$5:$N$52,$R11,COLUMNS($AP$7:AX13)),"")</f>
        <v>1.3029315960912053E-2</v>
      </c>
      <c r="AY13" s="141">
        <f>IFERROR(INDEX($C$5:$N$52,$R11,COLUMNS($AP$7:AY13)),"")</f>
        <v>2.6058631921824105E-2</v>
      </c>
      <c r="AZ13" s="141">
        <f>IFERROR(INDEX($C$5:$N$52,$R11,COLUMNS($AP$7:AZ13)),"")</f>
        <v>0.81270358306188928</v>
      </c>
      <c r="BA13" s="142">
        <f>IFERROR(INDEX($C$5:$N$52,$R11,COLUMNS($AP$7:BA13)),"")</f>
        <v>0.18729641693811075</v>
      </c>
      <c r="BC13" s="294" t="str">
        <f>IFERROR(INDEX($W$5:$AI$52,$AM11,COLUMNS($BB$7:BB13)),"")</f>
        <v xml:space="preserve">computing                                                             </v>
      </c>
      <c r="BD13" s="501">
        <f>IFERROR(INDEX($W$5:$AI$52,$AM11,COLUMNS($BB$7:BC13)),"")</f>
        <v>45</v>
      </c>
      <c r="BE13" s="501">
        <f>IFERROR(INDEX($W$5:$AI$52,$AM11,COLUMNS($BB$7:BD13)),"")</f>
        <v>145</v>
      </c>
      <c r="BF13" s="501">
        <f>IFERROR(INDEX($W$5:$AI$52,$AM11,COLUMNS($BB$7:BE13)),"")</f>
        <v>5</v>
      </c>
      <c r="BG13" s="501">
        <f>IFERROR(INDEX($W$5:$AI$52,$AM11,COLUMNS($BB$7:BF13)),"")</f>
        <v>90</v>
      </c>
      <c r="BH13" s="501">
        <f>IFERROR(INDEX($W$5:$AI$52,$AM11,COLUMNS($BB$7:BG13)),"")</f>
        <v>155</v>
      </c>
      <c r="BI13" s="501">
        <f>IFERROR(INDEX($W$5:$AI$52,$AM11,COLUMNS($BB$7:BH13)),"")</f>
        <v>5</v>
      </c>
      <c r="BJ13" s="501">
        <f>IFERROR(INDEX($W$5:$AI$52,$AM11,COLUMNS($BB$7:BI13)),"")</f>
        <v>10</v>
      </c>
      <c r="BK13" s="501">
        <f>IFERROR(INDEX($W$5:$AI$52,$AM11,COLUMNS($BB$7:BJ13)),"")</f>
        <v>40</v>
      </c>
      <c r="BL13" s="501">
        <f>IFERROR(INDEX($W$5:$AI$52,$AM11,COLUMNS($BB$7:BK13)),"")</f>
        <v>80</v>
      </c>
      <c r="BM13" s="501">
        <f>IFERROR(INDEX($W$5:$AI$52,$AM11,COLUMNS($BB$7:BL13)),"")</f>
        <v>2495</v>
      </c>
      <c r="BN13" s="501">
        <f>IFERROR(INDEX($W$5:$AI$52,$AM11,COLUMNS($BB$7:BM13)),"")</f>
        <v>575</v>
      </c>
      <c r="BO13" s="501">
        <f>IFERROR(INDEX($W$5:$AI$52,$AM11,COLUMNS($BB$7:BN13)),"")</f>
        <v>3070</v>
      </c>
    </row>
    <row r="14" spans="1:67">
      <c r="C14" s="153" t="s">
        <v>385</v>
      </c>
      <c r="D14" s="113">
        <f t="shared" si="3"/>
        <v>1.0309278350515464E-2</v>
      </c>
      <c r="E14" s="113">
        <f t="shared" si="4"/>
        <v>1.0309278350515464E-2</v>
      </c>
      <c r="F14" s="113">
        <f t="shared" si="5"/>
        <v>2.0618556701030928E-3</v>
      </c>
      <c r="G14" s="113">
        <f t="shared" si="6"/>
        <v>8.2474226804123713E-3</v>
      </c>
      <c r="H14" s="113">
        <f t="shared" si="7"/>
        <v>4.7422680412371132E-2</v>
      </c>
      <c r="I14" s="113">
        <f t="shared" si="8"/>
        <v>2.0618556701030928E-3</v>
      </c>
      <c r="J14" s="113">
        <f t="shared" si="9"/>
        <v>2.0618556701030928E-3</v>
      </c>
      <c r="K14" s="113">
        <f t="shared" si="10"/>
        <v>6.1855670103092781E-3</v>
      </c>
      <c r="L14" s="113">
        <f t="shared" si="11"/>
        <v>6.1855670103092781E-3</v>
      </c>
      <c r="M14" s="113">
        <f t="shared" si="12"/>
        <v>0.90721649484536082</v>
      </c>
      <c r="N14" s="113">
        <f t="shared" si="13"/>
        <v>9.2783505154639179E-2</v>
      </c>
      <c r="O14" s="153" t="s">
        <v>222</v>
      </c>
      <c r="P14" s="153">
        <f>ROWS($O$5:O14)</f>
        <v>10</v>
      </c>
      <c r="Q14" s="153" t="str">
        <f t="shared" si="1"/>
        <v/>
      </c>
      <c r="R14" s="153">
        <f>IFERROR(SMALL($Q$5:$Q$52,ROWS($Q$5:Q14)),"")</f>
        <v>34</v>
      </c>
      <c r="W14" s="153" t="s">
        <v>385</v>
      </c>
      <c r="X14" s="153">
        <v>25</v>
      </c>
      <c r="Y14" s="153">
        <v>25</v>
      </c>
      <c r="Z14" s="153">
        <v>5</v>
      </c>
      <c r="AA14" s="153">
        <v>20</v>
      </c>
      <c r="AB14" s="153">
        <v>115</v>
      </c>
      <c r="AC14" s="153">
        <v>5</v>
      </c>
      <c r="AD14" s="153">
        <v>5</v>
      </c>
      <c r="AE14" s="153">
        <v>15</v>
      </c>
      <c r="AF14" s="153">
        <v>15</v>
      </c>
      <c r="AG14" s="153">
        <v>2200</v>
      </c>
      <c r="AH14" s="153">
        <v>225</v>
      </c>
      <c r="AI14" s="153">
        <v>2425</v>
      </c>
      <c r="AJ14" s="153" t="s">
        <v>222</v>
      </c>
      <c r="AK14" s="153">
        <f>ROWS($O$5:AI14)</f>
        <v>10</v>
      </c>
      <c r="AL14" s="153" t="str">
        <f t="shared" si="2"/>
        <v/>
      </c>
      <c r="AM14" s="153">
        <f>IFERROR(SMALL($AL$5:$AL$52,ROWS($AL$5:AL14)),"")</f>
        <v>34</v>
      </c>
      <c r="AO14" s="163"/>
      <c r="AP14" s="306" t="str">
        <f>IFERROR(INDEX($C$5:$I$52,$R12,COLUMNS($AO$5:AO12)),"")</f>
        <v xml:space="preserve">creative arts and design                                              </v>
      </c>
      <c r="AQ14" s="141">
        <f>IFERROR(INDEX($C$5:$N$52,$R12,COLUMNS($AP$7:AQ14)),"")</f>
        <v>1.1415525114155251E-2</v>
      </c>
      <c r="AR14" s="141">
        <f>IFERROR(INDEX($C$5:$N$52,$R12,COLUMNS($AP$7:AR14)),"")</f>
        <v>6.3926940639269403E-2</v>
      </c>
      <c r="AS14" s="141">
        <f>IFERROR(INDEX($C$5:$N$52,$R12,COLUMNS($AP$7:AS14)),"")</f>
        <v>4.5662100456621002E-3</v>
      </c>
      <c r="AT14" s="141">
        <f>IFERROR(INDEX($C$5:$N$52,$R12,COLUMNS($AP$7:AT14)),"")</f>
        <v>1.8264840182648401E-2</v>
      </c>
      <c r="AU14" s="141">
        <f>IFERROR(INDEX($C$5:$N$52,$R12,COLUMNS($AP$7:AU14)),"")</f>
        <v>7.5342465753424653E-2</v>
      </c>
      <c r="AV14" s="141">
        <f>IFERROR(INDEX($C$5:$N$52,$R12,COLUMNS($AP$7:AV14)),"")</f>
        <v>2.2831050228310501E-3</v>
      </c>
      <c r="AW14" s="141">
        <f>IFERROR(INDEX($C$5:$N$52,$R12,COLUMNS($AP$7:AW14)),"")</f>
        <v>2.2831050228310501E-3</v>
      </c>
      <c r="AX14" s="141">
        <f>IFERROR(INDEX($C$5:$N$52,$R12,COLUMNS($AP$7:AX14)),"")</f>
        <v>2.2831050228310501E-2</v>
      </c>
      <c r="AY14" s="141">
        <f>IFERROR(INDEX($C$5:$N$52,$R12,COLUMNS($AP$7:AY14)),"")</f>
        <v>3.8812785388127852E-2</v>
      </c>
      <c r="AZ14" s="141">
        <f>IFERROR(INDEX($C$5:$N$52,$R12,COLUMNS($AP$7:AZ14)),"")</f>
        <v>0.76027397260273977</v>
      </c>
      <c r="BA14" s="142">
        <f>IFERROR(INDEX($C$5:$N$52,$R12,COLUMNS($AP$7:BA14)),"")</f>
        <v>0.23972602739726026</v>
      </c>
      <c r="BC14" s="294" t="str">
        <f>IFERROR(INDEX($W$5:$AI$52,$AM12,COLUMNS($BB$7:BB14)),"")</f>
        <v xml:space="preserve">creative arts and design                                              </v>
      </c>
      <c r="BD14" s="501">
        <f>IFERROR(INDEX($W$5:$AI$52,$AM12,COLUMNS($BB$7:BC14)),"")</f>
        <v>25</v>
      </c>
      <c r="BE14" s="501">
        <f>IFERROR(INDEX($W$5:$AI$52,$AM12,COLUMNS($BB$7:BD14)),"")</f>
        <v>140</v>
      </c>
      <c r="BF14" s="501">
        <f>IFERROR(INDEX($W$5:$AI$52,$AM12,COLUMNS($BB$7:BE14)),"")</f>
        <v>10</v>
      </c>
      <c r="BG14" s="501">
        <f>IFERROR(INDEX($W$5:$AI$52,$AM12,COLUMNS($BB$7:BF14)),"")</f>
        <v>40</v>
      </c>
      <c r="BH14" s="501">
        <f>IFERROR(INDEX($W$5:$AI$52,$AM12,COLUMNS($BB$7:BG14)),"")</f>
        <v>165</v>
      </c>
      <c r="BI14" s="501">
        <f>IFERROR(INDEX($W$5:$AI$52,$AM12,COLUMNS($BB$7:BH14)),"")</f>
        <v>5</v>
      </c>
      <c r="BJ14" s="501">
        <f>IFERROR(INDEX($W$5:$AI$52,$AM12,COLUMNS($BB$7:BI14)),"")</f>
        <v>5</v>
      </c>
      <c r="BK14" s="501">
        <f>IFERROR(INDEX($W$5:$AI$52,$AM12,COLUMNS($BB$7:BJ14)),"")</f>
        <v>50</v>
      </c>
      <c r="BL14" s="501">
        <f>IFERROR(INDEX($W$5:$AI$52,$AM12,COLUMNS($BB$7:BK14)),"")</f>
        <v>85</v>
      </c>
      <c r="BM14" s="501">
        <f>IFERROR(INDEX($W$5:$AI$52,$AM12,COLUMNS($BB$7:BL14)),"")</f>
        <v>1665</v>
      </c>
      <c r="BN14" s="501">
        <f>IFERROR(INDEX($W$5:$AI$52,$AM12,COLUMNS($BB$7:BM14)),"")</f>
        <v>525</v>
      </c>
      <c r="BO14" s="501">
        <f>IFERROR(INDEX($W$5:$AI$52,$AM12,COLUMNS($BB$7:BN14)),"")</f>
        <v>2190</v>
      </c>
    </row>
    <row r="15" spans="1:67">
      <c r="C15" s="153" t="s">
        <v>386</v>
      </c>
      <c r="D15" s="113">
        <f t="shared" si="3"/>
        <v>0</v>
      </c>
      <c r="E15" s="113">
        <f t="shared" si="4"/>
        <v>0.14285714285714285</v>
      </c>
      <c r="F15" s="113">
        <f t="shared" si="5"/>
        <v>0</v>
      </c>
      <c r="G15" s="113">
        <f t="shared" si="6"/>
        <v>0</v>
      </c>
      <c r="H15" s="113">
        <f t="shared" si="7"/>
        <v>0</v>
      </c>
      <c r="I15" s="113">
        <f t="shared" si="8"/>
        <v>0</v>
      </c>
      <c r="J15" s="113">
        <f t="shared" si="9"/>
        <v>0</v>
      </c>
      <c r="K15" s="113">
        <f t="shared" si="10"/>
        <v>0</v>
      </c>
      <c r="L15" s="113">
        <f t="shared" si="11"/>
        <v>0</v>
      </c>
      <c r="M15" s="113">
        <f t="shared" si="12"/>
        <v>0.7142857142857143</v>
      </c>
      <c r="N15" s="113">
        <f t="shared" si="13"/>
        <v>0.2857142857142857</v>
      </c>
      <c r="O15" s="153" t="s">
        <v>222</v>
      </c>
      <c r="P15" s="153">
        <f>ROWS($O$5:O15)</f>
        <v>11</v>
      </c>
      <c r="Q15" s="153" t="str">
        <f t="shared" si="1"/>
        <v/>
      </c>
      <c r="R15" s="153">
        <f>IFERROR(SMALL($Q$5:$Q$52,ROWS($Q$5:Q15)),"")</f>
        <v>35</v>
      </c>
      <c r="W15" s="153" t="s">
        <v>386</v>
      </c>
      <c r="X15" s="153">
        <v>0</v>
      </c>
      <c r="Y15" s="153">
        <v>5</v>
      </c>
      <c r="Z15" s="153">
        <v>0</v>
      </c>
      <c r="AA15" s="153">
        <v>0</v>
      </c>
      <c r="AB15" s="153">
        <v>0</v>
      </c>
      <c r="AC15" s="153">
        <v>0</v>
      </c>
      <c r="AD15" s="153">
        <v>0</v>
      </c>
      <c r="AE15" s="153">
        <v>0</v>
      </c>
      <c r="AF15" s="153">
        <v>0</v>
      </c>
      <c r="AG15" s="153">
        <v>25</v>
      </c>
      <c r="AH15" s="153">
        <v>10</v>
      </c>
      <c r="AI15" s="153">
        <v>35</v>
      </c>
      <c r="AJ15" s="153" t="s">
        <v>222</v>
      </c>
      <c r="AK15" s="153">
        <f>ROWS($O$5:AI15)</f>
        <v>11</v>
      </c>
      <c r="AL15" s="153" t="str">
        <f t="shared" si="2"/>
        <v/>
      </c>
      <c r="AM15" s="153">
        <f>IFERROR(SMALL($AL$5:$AL$52,ROWS($AL$5:AL15)),"")</f>
        <v>35</v>
      </c>
      <c r="AO15" s="163"/>
      <c r="AP15" s="306" t="str">
        <f>IFERROR(INDEX($C$5:$I$52,$R13,COLUMNS($AO$5:AO13)),"")</f>
        <v xml:space="preserve">education and teaching                                                </v>
      </c>
      <c r="AQ15" s="141">
        <f>IFERROR(INDEX($C$5:$N$52,$R13,COLUMNS($AP$7:AQ15)),"")</f>
        <v>1.4354066985645933E-2</v>
      </c>
      <c r="AR15" s="141">
        <f>IFERROR(INDEX($C$5:$N$52,$R13,COLUMNS($AP$7:AR15)),"")</f>
        <v>3.1100478468899521E-2</v>
      </c>
      <c r="AS15" s="141">
        <f>IFERROR(INDEX($C$5:$N$52,$R13,COLUMNS($AP$7:AS15)),"")</f>
        <v>4.7846889952153108E-3</v>
      </c>
      <c r="AT15" s="141">
        <f>IFERROR(INDEX($C$5:$N$52,$R13,COLUMNS($AP$7:AT15)),"")</f>
        <v>2.3923444976076554E-3</v>
      </c>
      <c r="AU15" s="141">
        <f>IFERROR(INDEX($C$5:$N$52,$R13,COLUMNS($AP$7:AU15)),"")</f>
        <v>4.784688995215311E-2</v>
      </c>
      <c r="AV15" s="141">
        <f>IFERROR(INDEX($C$5:$N$52,$R13,COLUMNS($AP$7:AV15)),"")</f>
        <v>0</v>
      </c>
      <c r="AW15" s="141">
        <f>IFERROR(INDEX($C$5:$N$52,$R13,COLUMNS($AP$7:AW15)),"")</f>
        <v>4.7846889952153108E-3</v>
      </c>
      <c r="AX15" s="141">
        <f>IFERROR(INDEX($C$5:$N$52,$R13,COLUMNS($AP$7:AX15)),"")</f>
        <v>1.6746411483253589E-2</v>
      </c>
      <c r="AY15" s="141">
        <f>IFERROR(INDEX($C$5:$N$52,$R13,COLUMNS($AP$7:AY15)),"")</f>
        <v>1.1961722488038277E-2</v>
      </c>
      <c r="AZ15" s="141">
        <f>IFERROR(INDEX($C$5:$N$52,$R13,COLUMNS($AP$7:AZ15)),"")</f>
        <v>0.86842105263157898</v>
      </c>
      <c r="BA15" s="142">
        <f>IFERROR(INDEX($C$5:$N$52,$R13,COLUMNS($AP$7:BA15)),"")</f>
        <v>0.13157894736842105</v>
      </c>
      <c r="BC15" s="294" t="str">
        <f>IFERROR(INDEX($W$5:$AI$52,$AM13,COLUMNS($BB$7:BB15)),"")</f>
        <v xml:space="preserve">education and teaching                                                </v>
      </c>
      <c r="BD15" s="501">
        <f>IFERROR(INDEX($W$5:$AI$52,$AM13,COLUMNS($BB$7:BC15)),"")</f>
        <v>30</v>
      </c>
      <c r="BE15" s="501">
        <f>IFERROR(INDEX($W$5:$AI$52,$AM13,COLUMNS($BB$7:BD15)),"")</f>
        <v>65</v>
      </c>
      <c r="BF15" s="501">
        <f>IFERROR(INDEX($W$5:$AI$52,$AM13,COLUMNS($BB$7:BE15)),"")</f>
        <v>10</v>
      </c>
      <c r="BG15" s="501">
        <f>IFERROR(INDEX($W$5:$AI$52,$AM13,COLUMNS($BB$7:BF15)),"")</f>
        <v>5</v>
      </c>
      <c r="BH15" s="501">
        <f>IFERROR(INDEX($W$5:$AI$52,$AM13,COLUMNS($BB$7:BG15)),"")</f>
        <v>100</v>
      </c>
      <c r="BI15" s="501">
        <f>IFERROR(INDEX($W$5:$AI$52,$AM13,COLUMNS($BB$7:BH15)),"")</f>
        <v>0</v>
      </c>
      <c r="BJ15" s="501">
        <f>IFERROR(INDEX($W$5:$AI$52,$AM13,COLUMNS($BB$7:BI15)),"")</f>
        <v>10</v>
      </c>
      <c r="BK15" s="501">
        <f>IFERROR(INDEX($W$5:$AI$52,$AM13,COLUMNS($BB$7:BJ15)),"")</f>
        <v>35</v>
      </c>
      <c r="BL15" s="501">
        <f>IFERROR(INDEX($W$5:$AI$52,$AM13,COLUMNS($BB$7:BK15)),"")</f>
        <v>25</v>
      </c>
      <c r="BM15" s="501">
        <f>IFERROR(INDEX($W$5:$AI$52,$AM13,COLUMNS($BB$7:BL15)),"")</f>
        <v>1815</v>
      </c>
      <c r="BN15" s="501">
        <f>IFERROR(INDEX($W$5:$AI$52,$AM13,COLUMNS($BB$7:BM15)),"")</f>
        <v>275</v>
      </c>
      <c r="BO15" s="501">
        <f>IFERROR(INDEX($W$5:$AI$52,$AM13,COLUMNS($BB$7:BN15)),"")</f>
        <v>2090</v>
      </c>
    </row>
    <row r="16" spans="1:67">
      <c r="C16" s="153" t="s">
        <v>387</v>
      </c>
      <c r="D16" s="113">
        <f t="shared" si="3"/>
        <v>0</v>
      </c>
      <c r="E16" s="113">
        <f t="shared" si="4"/>
        <v>4.6875E-2</v>
      </c>
      <c r="F16" s="113">
        <f t="shared" si="5"/>
        <v>0</v>
      </c>
      <c r="G16" s="113">
        <f t="shared" si="6"/>
        <v>1.5625E-2</v>
      </c>
      <c r="H16" s="113">
        <f t="shared" si="7"/>
        <v>9.375E-2</v>
      </c>
      <c r="I16" s="113">
        <f t="shared" si="8"/>
        <v>0</v>
      </c>
      <c r="J16" s="113">
        <f t="shared" si="9"/>
        <v>0</v>
      </c>
      <c r="K16" s="113">
        <f t="shared" si="10"/>
        <v>3.125E-2</v>
      </c>
      <c r="L16" s="113">
        <f t="shared" si="11"/>
        <v>0</v>
      </c>
      <c r="M16" s="113">
        <f t="shared" si="12"/>
        <v>0.796875</v>
      </c>
      <c r="N16" s="113">
        <f t="shared" si="13"/>
        <v>0.203125</v>
      </c>
      <c r="O16" s="153" t="s">
        <v>222</v>
      </c>
      <c r="P16" s="153">
        <f>ROWS($O$5:O16)</f>
        <v>12</v>
      </c>
      <c r="Q16" s="153" t="str">
        <f t="shared" si="1"/>
        <v/>
      </c>
      <c r="R16" s="153">
        <f>IFERROR(SMALL($Q$5:$Q$52,ROWS($Q$5:Q16)),"")</f>
        <v>36</v>
      </c>
      <c r="W16" s="153" t="s">
        <v>387</v>
      </c>
      <c r="X16" s="153">
        <v>0</v>
      </c>
      <c r="Y16" s="153">
        <v>15</v>
      </c>
      <c r="Z16" s="153">
        <v>0</v>
      </c>
      <c r="AA16" s="153">
        <v>5</v>
      </c>
      <c r="AB16" s="153">
        <v>30</v>
      </c>
      <c r="AC16" s="153">
        <v>0</v>
      </c>
      <c r="AD16" s="153">
        <v>0</v>
      </c>
      <c r="AE16" s="153">
        <v>10</v>
      </c>
      <c r="AF16" s="153">
        <v>0</v>
      </c>
      <c r="AG16" s="153">
        <v>255</v>
      </c>
      <c r="AH16" s="153">
        <v>65</v>
      </c>
      <c r="AI16" s="153">
        <v>320</v>
      </c>
      <c r="AJ16" s="153" t="s">
        <v>222</v>
      </c>
      <c r="AK16" s="153">
        <f>ROWS($O$5:AI16)</f>
        <v>12</v>
      </c>
      <c r="AL16" s="153" t="str">
        <f t="shared" si="2"/>
        <v/>
      </c>
      <c r="AM16" s="153">
        <f>IFERROR(SMALL($AL$5:$AL$52,ROWS($AL$5:AL16)),"")</f>
        <v>36</v>
      </c>
      <c r="AO16" s="163"/>
      <c r="AP16" s="306" t="str">
        <f>IFERROR(INDEX($C$5:$I$52,$R14,COLUMNS($AO$5:AO14)),"")</f>
        <v xml:space="preserve">engineering and technology                                            </v>
      </c>
      <c r="AQ16" s="141">
        <f>IFERROR(INDEX($C$5:$N$52,$R14,COLUMNS($AP$7:AQ16)),"")</f>
        <v>9.6930533117932146E-3</v>
      </c>
      <c r="AR16" s="141">
        <f>IFERROR(INDEX($C$5:$N$52,$R14,COLUMNS($AP$7:AR16)),"")</f>
        <v>1.6155088852988692E-2</v>
      </c>
      <c r="AS16" s="141">
        <f>IFERROR(INDEX($C$5:$N$52,$R14,COLUMNS($AP$7:AS16)),"")</f>
        <v>1.6155088852988692E-3</v>
      </c>
      <c r="AT16" s="141">
        <f>IFERROR(INDEX($C$5:$N$52,$R14,COLUMNS($AP$7:AT16)),"")</f>
        <v>8.0775444264943458E-3</v>
      </c>
      <c r="AU16" s="141">
        <f>IFERROR(INDEX($C$5:$N$52,$R14,COLUMNS($AP$7:AU16)),"")</f>
        <v>4.5234248788368334E-2</v>
      </c>
      <c r="AV16" s="141">
        <f>IFERROR(INDEX($C$5:$N$52,$R14,COLUMNS($AP$7:AV16)),"")</f>
        <v>1.6155088852988692E-3</v>
      </c>
      <c r="AW16" s="141">
        <f>IFERROR(INDEX($C$5:$N$52,$R14,COLUMNS($AP$7:AW16)),"")</f>
        <v>3.2310177705977385E-3</v>
      </c>
      <c r="AX16" s="141">
        <f>IFERROR(INDEX($C$5:$N$52,$R14,COLUMNS($AP$7:AX16)),"")</f>
        <v>9.6930533117932146E-3</v>
      </c>
      <c r="AY16" s="141">
        <f>IFERROR(INDEX($C$5:$N$52,$R14,COLUMNS($AP$7:AY16)),"")</f>
        <v>9.6930533117932146E-3</v>
      </c>
      <c r="AZ16" s="141">
        <f>IFERROR(INDEX($C$5:$N$52,$R14,COLUMNS($AP$7:AZ16)),"")</f>
        <v>0.89499192245557346</v>
      </c>
      <c r="BA16" s="142">
        <f>IFERROR(INDEX($C$5:$N$52,$R14,COLUMNS($AP$7:BA16)),"")</f>
        <v>0.1050080775444265</v>
      </c>
      <c r="BC16" s="294" t="str">
        <f>IFERROR(INDEX($W$5:$AI$52,$AM14,COLUMNS($BB$7:BB16)),"")</f>
        <v xml:space="preserve">engineering and technology                                            </v>
      </c>
      <c r="BD16" s="501">
        <f>IFERROR(INDEX($W$5:$AI$52,$AM14,COLUMNS($BB$7:BC16)),"")</f>
        <v>30</v>
      </c>
      <c r="BE16" s="501">
        <f>IFERROR(INDEX($W$5:$AI$52,$AM14,COLUMNS($BB$7:BD16)),"")</f>
        <v>50</v>
      </c>
      <c r="BF16" s="501">
        <f>IFERROR(INDEX($W$5:$AI$52,$AM14,COLUMNS($BB$7:BE16)),"")</f>
        <v>5</v>
      </c>
      <c r="BG16" s="501">
        <f>IFERROR(INDEX($W$5:$AI$52,$AM14,COLUMNS($BB$7:BF16)),"")</f>
        <v>25</v>
      </c>
      <c r="BH16" s="501">
        <f>IFERROR(INDEX($W$5:$AI$52,$AM14,COLUMNS($BB$7:BG16)),"")</f>
        <v>140</v>
      </c>
      <c r="BI16" s="501">
        <f>IFERROR(INDEX($W$5:$AI$52,$AM14,COLUMNS($BB$7:BH16)),"")</f>
        <v>5</v>
      </c>
      <c r="BJ16" s="501">
        <f>IFERROR(INDEX($W$5:$AI$52,$AM14,COLUMNS($BB$7:BI16)),"")</f>
        <v>10</v>
      </c>
      <c r="BK16" s="501">
        <f>IFERROR(INDEX($W$5:$AI$52,$AM14,COLUMNS($BB$7:BJ16)),"")</f>
        <v>30</v>
      </c>
      <c r="BL16" s="501">
        <f>IFERROR(INDEX($W$5:$AI$52,$AM14,COLUMNS($BB$7:BK16)),"")</f>
        <v>30</v>
      </c>
      <c r="BM16" s="501">
        <f>IFERROR(INDEX($W$5:$AI$52,$AM14,COLUMNS($BB$7:BL16)),"")</f>
        <v>2770</v>
      </c>
      <c r="BN16" s="501">
        <f>IFERROR(INDEX($W$5:$AI$52,$AM14,COLUMNS($BB$7:BM16)),"")</f>
        <v>325</v>
      </c>
      <c r="BO16" s="501">
        <f>IFERROR(INDEX($W$5:$AI$52,$AM14,COLUMNS($BB$7:BN16)),"")</f>
        <v>3095</v>
      </c>
    </row>
    <row r="17" spans="3:67">
      <c r="C17" s="153" t="s">
        <v>388</v>
      </c>
      <c r="D17" s="113">
        <f t="shared" si="3"/>
        <v>1.9108280254777069E-2</v>
      </c>
      <c r="E17" s="113">
        <f t="shared" si="4"/>
        <v>6.3694267515923567E-2</v>
      </c>
      <c r="F17" s="113">
        <f t="shared" si="5"/>
        <v>6.369426751592357E-3</v>
      </c>
      <c r="G17" s="113">
        <f t="shared" si="6"/>
        <v>1.2738853503184714E-2</v>
      </c>
      <c r="H17" s="113">
        <f t="shared" si="7"/>
        <v>7.0063694267515922E-2</v>
      </c>
      <c r="I17" s="113">
        <f t="shared" si="8"/>
        <v>6.369426751592357E-3</v>
      </c>
      <c r="J17" s="113">
        <f t="shared" si="9"/>
        <v>6.369426751592357E-3</v>
      </c>
      <c r="K17" s="113">
        <f t="shared" si="10"/>
        <v>1.9108280254777069E-2</v>
      </c>
      <c r="L17" s="113">
        <f t="shared" si="11"/>
        <v>2.5477707006369428E-2</v>
      </c>
      <c r="M17" s="113">
        <f t="shared" si="12"/>
        <v>0.78343949044585992</v>
      </c>
      <c r="N17" s="113">
        <f t="shared" si="13"/>
        <v>0.21656050955414013</v>
      </c>
      <c r="O17" s="153" t="s">
        <v>222</v>
      </c>
      <c r="P17" s="153">
        <f>ROWS($O$5:O17)</f>
        <v>13</v>
      </c>
      <c r="Q17" s="153" t="str">
        <f t="shared" si="1"/>
        <v/>
      </c>
      <c r="R17" s="153">
        <f>IFERROR(SMALL($Q$5:$Q$52,ROWS($Q$5:Q17)),"")</f>
        <v>37</v>
      </c>
      <c r="W17" s="153" t="s">
        <v>388</v>
      </c>
      <c r="X17" s="153">
        <v>15</v>
      </c>
      <c r="Y17" s="153">
        <v>50</v>
      </c>
      <c r="Z17" s="153">
        <v>5</v>
      </c>
      <c r="AA17" s="153">
        <v>10</v>
      </c>
      <c r="AB17" s="153">
        <v>55</v>
      </c>
      <c r="AC17" s="153">
        <v>5</v>
      </c>
      <c r="AD17" s="153">
        <v>5</v>
      </c>
      <c r="AE17" s="153">
        <v>15</v>
      </c>
      <c r="AF17" s="153">
        <v>20</v>
      </c>
      <c r="AG17" s="153">
        <v>615</v>
      </c>
      <c r="AH17" s="153">
        <v>170</v>
      </c>
      <c r="AI17" s="153">
        <v>785</v>
      </c>
      <c r="AJ17" s="153" t="s">
        <v>222</v>
      </c>
      <c r="AK17" s="153">
        <f>ROWS($O$5:AI17)</f>
        <v>13</v>
      </c>
      <c r="AL17" s="153" t="str">
        <f t="shared" si="2"/>
        <v/>
      </c>
      <c r="AM17" s="153">
        <f>IFERROR(SMALL($AL$5:$AL$52,ROWS($AL$5:AL17)),"")</f>
        <v>37</v>
      </c>
      <c r="AO17" s="163"/>
      <c r="AP17" s="306" t="str">
        <f>IFERROR(INDEX($C$5:$I$52,$R15,COLUMNS($AO$5:AO15)),"")</f>
        <v xml:space="preserve">general and others in sciences                                        </v>
      </c>
      <c r="AQ17" s="141">
        <f>IFERROR(INDEX($C$5:$N$52,$R15,COLUMNS($AP$7:AQ17)),"")</f>
        <v>3.0303030303030304E-2</v>
      </c>
      <c r="AR17" s="141">
        <f>IFERROR(INDEX($C$5:$N$52,$R15,COLUMNS($AP$7:AR17)),"")</f>
        <v>0.15151515151515152</v>
      </c>
      <c r="AS17" s="141">
        <f>IFERROR(INDEX($C$5:$N$52,$R15,COLUMNS($AP$7:AS17)),"")</f>
        <v>0</v>
      </c>
      <c r="AT17" s="141">
        <f>IFERROR(INDEX($C$5:$N$52,$R15,COLUMNS($AP$7:AT17)),"")</f>
        <v>0</v>
      </c>
      <c r="AU17" s="141">
        <f>IFERROR(INDEX($C$5:$N$52,$R15,COLUMNS($AP$7:AU17)),"")</f>
        <v>6.0606060606060608E-2</v>
      </c>
      <c r="AV17" s="141">
        <f>IFERROR(INDEX($C$5:$N$52,$R15,COLUMNS($AP$7:AV17)),"")</f>
        <v>0</v>
      </c>
      <c r="AW17" s="141">
        <f>IFERROR(INDEX($C$5:$N$52,$R15,COLUMNS($AP$7:AW17)),"")</f>
        <v>0</v>
      </c>
      <c r="AX17" s="141">
        <f>IFERROR(INDEX($C$5:$N$52,$R15,COLUMNS($AP$7:AX17)),"")</f>
        <v>3.0303030303030304E-2</v>
      </c>
      <c r="AY17" s="141">
        <f>IFERROR(INDEX($C$5:$N$52,$R15,COLUMNS($AP$7:AY17)),"")</f>
        <v>6.0606060606060608E-2</v>
      </c>
      <c r="AZ17" s="141">
        <f>IFERROR(INDEX($C$5:$N$52,$R15,COLUMNS($AP$7:AZ17)),"")</f>
        <v>0.69696969696969702</v>
      </c>
      <c r="BA17" s="142">
        <f>IFERROR(INDEX($C$5:$N$52,$R15,COLUMNS($AP$7:BA17)),"")</f>
        <v>0.33333333333333331</v>
      </c>
      <c r="BC17" s="294" t="str">
        <f>IFERROR(INDEX($W$5:$AI$52,$AM15,COLUMNS($BB$7:BB17)),"")</f>
        <v xml:space="preserve">general and others in sciences                                        </v>
      </c>
      <c r="BD17" s="501">
        <f>IFERROR(INDEX($W$5:$AI$52,$AM15,COLUMNS($BB$7:BC17)),"")</f>
        <v>5</v>
      </c>
      <c r="BE17" s="501">
        <f>IFERROR(INDEX($W$5:$AI$52,$AM15,COLUMNS($BB$7:BD17)),"")</f>
        <v>25</v>
      </c>
      <c r="BF17" s="501">
        <f>IFERROR(INDEX($W$5:$AI$52,$AM15,COLUMNS($BB$7:BE17)),"")</f>
        <v>0</v>
      </c>
      <c r="BG17" s="501">
        <f>IFERROR(INDEX($W$5:$AI$52,$AM15,COLUMNS($BB$7:BF17)),"")</f>
        <v>0</v>
      </c>
      <c r="BH17" s="501">
        <f>IFERROR(INDEX($W$5:$AI$52,$AM15,COLUMNS($BB$7:BG17)),"")</f>
        <v>10</v>
      </c>
      <c r="BI17" s="501">
        <f>IFERROR(INDEX($W$5:$AI$52,$AM15,COLUMNS($BB$7:BH17)),"")</f>
        <v>0</v>
      </c>
      <c r="BJ17" s="501">
        <f>IFERROR(INDEX($W$5:$AI$52,$AM15,COLUMNS($BB$7:BI17)),"")</f>
        <v>0</v>
      </c>
      <c r="BK17" s="501">
        <f>IFERROR(INDEX($W$5:$AI$52,$AM15,COLUMNS($BB$7:BJ17)),"")</f>
        <v>5</v>
      </c>
      <c r="BL17" s="501">
        <f>IFERROR(INDEX($W$5:$AI$52,$AM15,COLUMNS($BB$7:BK17)),"")</f>
        <v>10</v>
      </c>
      <c r="BM17" s="501">
        <f>IFERROR(INDEX($W$5:$AI$52,$AM15,COLUMNS($BB$7:BL17)),"")</f>
        <v>115</v>
      </c>
      <c r="BN17" s="501">
        <f>IFERROR(INDEX($W$5:$AI$52,$AM15,COLUMNS($BB$7:BM17)),"")</f>
        <v>55</v>
      </c>
      <c r="BO17" s="501">
        <f>IFERROR(INDEX($W$5:$AI$52,$AM15,COLUMNS($BB$7:BN17)),"")</f>
        <v>165</v>
      </c>
    </row>
    <row r="18" spans="3:67">
      <c r="C18" s="153" t="s">
        <v>389</v>
      </c>
      <c r="D18" s="113">
        <f t="shared" si="3"/>
        <v>0</v>
      </c>
      <c r="E18" s="113">
        <f t="shared" si="4"/>
        <v>0</v>
      </c>
      <c r="F18" s="113">
        <f t="shared" si="5"/>
        <v>0</v>
      </c>
      <c r="G18" s="113">
        <f t="shared" si="6"/>
        <v>0</v>
      </c>
      <c r="H18" s="113">
        <f t="shared" si="7"/>
        <v>0</v>
      </c>
      <c r="I18" s="113">
        <f t="shared" si="8"/>
        <v>0</v>
      </c>
      <c r="J18" s="113">
        <f t="shared" si="9"/>
        <v>0</v>
      </c>
      <c r="K18" s="113">
        <f t="shared" si="10"/>
        <v>0</v>
      </c>
      <c r="L18" s="113">
        <f t="shared" si="11"/>
        <v>0</v>
      </c>
      <c r="M18" s="113">
        <f t="shared" si="12"/>
        <v>0.83333333333333337</v>
      </c>
      <c r="N18" s="113">
        <f t="shared" si="13"/>
        <v>0.16666666666666666</v>
      </c>
      <c r="O18" s="153" t="s">
        <v>222</v>
      </c>
      <c r="P18" s="153">
        <f>ROWS($O$5:O18)</f>
        <v>14</v>
      </c>
      <c r="Q18" s="153" t="str">
        <f t="shared" si="1"/>
        <v/>
      </c>
      <c r="R18" s="153">
        <f>IFERROR(SMALL($Q$5:$Q$52,ROWS($Q$5:Q18)),"")</f>
        <v>38</v>
      </c>
      <c r="W18" s="153" t="s">
        <v>389</v>
      </c>
      <c r="X18" s="153">
        <v>0</v>
      </c>
      <c r="Y18" s="153">
        <v>0</v>
      </c>
      <c r="Z18" s="153">
        <v>0</v>
      </c>
      <c r="AA18" s="153">
        <v>0</v>
      </c>
      <c r="AB18" s="153">
        <v>0</v>
      </c>
      <c r="AC18" s="153">
        <v>0</v>
      </c>
      <c r="AD18" s="153">
        <v>0</v>
      </c>
      <c r="AE18" s="153">
        <v>0</v>
      </c>
      <c r="AF18" s="153">
        <v>0</v>
      </c>
      <c r="AG18" s="153">
        <v>25</v>
      </c>
      <c r="AH18" s="153">
        <v>5</v>
      </c>
      <c r="AI18" s="153">
        <v>30</v>
      </c>
      <c r="AJ18" s="153" t="s">
        <v>222</v>
      </c>
      <c r="AK18" s="153">
        <f>ROWS($O$5:AI18)</f>
        <v>14</v>
      </c>
      <c r="AL18" s="153" t="str">
        <f t="shared" si="2"/>
        <v/>
      </c>
      <c r="AM18" s="153">
        <f>IFERROR(SMALL($AL$5:$AL$52,ROWS($AL$5:AL18)),"")</f>
        <v>38</v>
      </c>
      <c r="AO18" s="163"/>
      <c r="AP18" s="306" t="str">
        <f>IFERROR(INDEX($C$5:$I$52,$R16,COLUMNS($AO$5:AO16)),"")</f>
        <v xml:space="preserve">geographical and environmental studies                                </v>
      </c>
      <c r="AQ18" s="141">
        <f>IFERROR(INDEX($C$5:$N$52,$R16,COLUMNS($AP$7:AQ18)),"")</f>
        <v>9.0090090090090089E-3</v>
      </c>
      <c r="AR18" s="141">
        <f>IFERROR(INDEX($C$5:$N$52,$R16,COLUMNS($AP$7:AR18)),"")</f>
        <v>5.4054054054054057E-2</v>
      </c>
      <c r="AS18" s="141">
        <f>IFERROR(INDEX($C$5:$N$52,$R16,COLUMNS($AP$7:AS18)),"")</f>
        <v>9.0090090090090089E-3</v>
      </c>
      <c r="AT18" s="141">
        <f>IFERROR(INDEX($C$5:$N$52,$R16,COLUMNS($AP$7:AT18)),"")</f>
        <v>9.0090090090090089E-3</v>
      </c>
      <c r="AU18" s="141">
        <f>IFERROR(INDEX($C$5:$N$52,$R16,COLUMNS($AP$7:AU18)),"")</f>
        <v>9.0090090090090086E-2</v>
      </c>
      <c r="AV18" s="141">
        <f>IFERROR(INDEX($C$5:$N$52,$R16,COLUMNS($AP$7:AV18)),"")</f>
        <v>0</v>
      </c>
      <c r="AW18" s="141">
        <f>IFERROR(INDEX($C$5:$N$52,$R16,COLUMNS($AP$7:AW18)),"")</f>
        <v>0</v>
      </c>
      <c r="AX18" s="141">
        <f>IFERROR(INDEX($C$5:$N$52,$R16,COLUMNS($AP$7:AX18)),"")</f>
        <v>2.7027027027027029E-2</v>
      </c>
      <c r="AY18" s="141">
        <f>IFERROR(INDEX($C$5:$N$52,$R16,COLUMNS($AP$7:AY18)),"")</f>
        <v>2.7027027027027029E-2</v>
      </c>
      <c r="AZ18" s="141">
        <f>IFERROR(INDEX($C$5:$N$52,$R16,COLUMNS($AP$7:AZ18)),"")</f>
        <v>0.78378378378378377</v>
      </c>
      <c r="BA18" s="142">
        <f>IFERROR(INDEX($C$5:$N$52,$R16,COLUMNS($AP$7:BA18)),"")</f>
        <v>0.22522522522522523</v>
      </c>
      <c r="BC18" s="294" t="str">
        <f>IFERROR(INDEX($W$5:$AI$52,$AM16,COLUMNS($BB$7:BB18)),"")</f>
        <v xml:space="preserve">geographical and environmental studies                                </v>
      </c>
      <c r="BD18" s="501">
        <f>IFERROR(INDEX($W$5:$AI$52,$AM16,COLUMNS($BB$7:BC18)),"")</f>
        <v>5</v>
      </c>
      <c r="BE18" s="501">
        <f>IFERROR(INDEX($W$5:$AI$52,$AM16,COLUMNS($BB$7:BD18)),"")</f>
        <v>30</v>
      </c>
      <c r="BF18" s="501">
        <f>IFERROR(INDEX($W$5:$AI$52,$AM16,COLUMNS($BB$7:BE18)),"")</f>
        <v>5</v>
      </c>
      <c r="BG18" s="501">
        <f>IFERROR(INDEX($W$5:$AI$52,$AM16,COLUMNS($BB$7:BF18)),"")</f>
        <v>5</v>
      </c>
      <c r="BH18" s="501">
        <f>IFERROR(INDEX($W$5:$AI$52,$AM16,COLUMNS($BB$7:BG18)),"")</f>
        <v>50</v>
      </c>
      <c r="BI18" s="501">
        <f>IFERROR(INDEX($W$5:$AI$52,$AM16,COLUMNS($BB$7:BH18)),"")</f>
        <v>0</v>
      </c>
      <c r="BJ18" s="501">
        <f>IFERROR(INDEX($W$5:$AI$52,$AM16,COLUMNS($BB$7:BI18)),"")</f>
        <v>0</v>
      </c>
      <c r="BK18" s="501">
        <f>IFERROR(INDEX($W$5:$AI$52,$AM16,COLUMNS($BB$7:BJ18)),"")</f>
        <v>15</v>
      </c>
      <c r="BL18" s="501">
        <f>IFERROR(INDEX($W$5:$AI$52,$AM16,COLUMNS($BB$7:BK18)),"")</f>
        <v>15</v>
      </c>
      <c r="BM18" s="501">
        <f>IFERROR(INDEX($W$5:$AI$52,$AM16,COLUMNS($BB$7:BL18)),"")</f>
        <v>435</v>
      </c>
      <c r="BN18" s="501">
        <f>IFERROR(INDEX($W$5:$AI$52,$AM16,COLUMNS($BB$7:BM18)),"")</f>
        <v>125</v>
      </c>
      <c r="BO18" s="501">
        <f>IFERROR(INDEX($W$5:$AI$52,$AM16,COLUMNS($BB$7:BN18)),"")</f>
        <v>555</v>
      </c>
    </row>
    <row r="19" spans="3:67">
      <c r="C19" s="153" t="s">
        <v>390</v>
      </c>
      <c r="D19" s="113">
        <f t="shared" si="3"/>
        <v>9.6153846153846159E-3</v>
      </c>
      <c r="E19" s="113">
        <f t="shared" si="4"/>
        <v>8.1730769230769232E-2</v>
      </c>
      <c r="F19" s="113">
        <f t="shared" si="5"/>
        <v>4.807692307692308E-3</v>
      </c>
      <c r="G19" s="113">
        <f t="shared" si="6"/>
        <v>1.4423076923076924E-2</v>
      </c>
      <c r="H19" s="113">
        <f t="shared" si="7"/>
        <v>2.8846153846153848E-2</v>
      </c>
      <c r="I19" s="113">
        <f t="shared" si="8"/>
        <v>0</v>
      </c>
      <c r="J19" s="113">
        <f t="shared" si="9"/>
        <v>4.807692307692308E-3</v>
      </c>
      <c r="K19" s="113">
        <f t="shared" si="10"/>
        <v>9.6153846153846159E-3</v>
      </c>
      <c r="L19" s="113">
        <f t="shared" si="11"/>
        <v>1.9230769230769232E-2</v>
      </c>
      <c r="M19" s="113">
        <f t="shared" si="12"/>
        <v>0.82211538461538458</v>
      </c>
      <c r="N19" s="113">
        <f t="shared" si="13"/>
        <v>0.17307692307692307</v>
      </c>
      <c r="O19" s="153" t="s">
        <v>222</v>
      </c>
      <c r="P19" s="153">
        <f>ROWS($O$5:O19)</f>
        <v>15</v>
      </c>
      <c r="Q19" s="153" t="str">
        <f t="shared" si="1"/>
        <v/>
      </c>
      <c r="R19" s="153">
        <f>IFERROR(SMALL($Q$5:$Q$52,ROWS($Q$5:Q19)),"")</f>
        <v>39</v>
      </c>
      <c r="W19" s="153" t="s">
        <v>390</v>
      </c>
      <c r="X19" s="153">
        <v>10</v>
      </c>
      <c r="Y19" s="153">
        <v>85</v>
      </c>
      <c r="Z19" s="153">
        <v>5</v>
      </c>
      <c r="AA19" s="153">
        <v>15</v>
      </c>
      <c r="AB19" s="153">
        <v>30</v>
      </c>
      <c r="AC19" s="153">
        <v>0</v>
      </c>
      <c r="AD19" s="153">
        <v>5</v>
      </c>
      <c r="AE19" s="153">
        <v>10</v>
      </c>
      <c r="AF19" s="153">
        <v>20</v>
      </c>
      <c r="AG19" s="153">
        <v>855</v>
      </c>
      <c r="AH19" s="153">
        <v>180</v>
      </c>
      <c r="AI19" s="153">
        <v>1040</v>
      </c>
      <c r="AJ19" s="153" t="s">
        <v>222</v>
      </c>
      <c r="AK19" s="153">
        <f>ROWS($O$5:AI19)</f>
        <v>15</v>
      </c>
      <c r="AL19" s="153" t="str">
        <f t="shared" si="2"/>
        <v/>
      </c>
      <c r="AM19" s="153">
        <f>IFERROR(SMALL($AL$5:$AL$52,ROWS($AL$5:AL19)),"")</f>
        <v>39</v>
      </c>
      <c r="AO19" s="163"/>
      <c r="AP19" s="306" t="str">
        <f>IFERROR(INDEX($C$5:$I$52,$R17,COLUMNS($AO$5:AO17)),"")</f>
        <v xml:space="preserve">historical, philosophical and religious studies                       </v>
      </c>
      <c r="AQ19" s="141">
        <f>IFERROR(INDEX($C$5:$N$52,$R17,COLUMNS($AP$7:AQ19)),"")</f>
        <v>2.4875621890547265E-2</v>
      </c>
      <c r="AR19" s="141">
        <f>IFERROR(INDEX($C$5:$N$52,$R17,COLUMNS($AP$7:AR19)),"")</f>
        <v>6.4676616915422883E-2</v>
      </c>
      <c r="AS19" s="141">
        <f>IFERROR(INDEX($C$5:$N$52,$R17,COLUMNS($AP$7:AS19)),"")</f>
        <v>4.9751243781094526E-3</v>
      </c>
      <c r="AT19" s="141">
        <f>IFERROR(INDEX($C$5:$N$52,$R17,COLUMNS($AP$7:AT19)),"")</f>
        <v>1.9900497512437811E-2</v>
      </c>
      <c r="AU19" s="141">
        <f>IFERROR(INDEX($C$5:$N$52,$R17,COLUMNS($AP$7:AU19)),"")</f>
        <v>6.4676616915422883E-2</v>
      </c>
      <c r="AV19" s="141">
        <f>IFERROR(INDEX($C$5:$N$52,$R17,COLUMNS($AP$7:AV19)),"")</f>
        <v>4.9751243781094526E-3</v>
      </c>
      <c r="AW19" s="141">
        <f>IFERROR(INDEX($C$5:$N$52,$R17,COLUMNS($AP$7:AW19)),"")</f>
        <v>4.9751243781094526E-3</v>
      </c>
      <c r="AX19" s="141">
        <f>IFERROR(INDEX($C$5:$N$52,$R17,COLUMNS($AP$7:AX19)),"")</f>
        <v>2.4875621890547265E-2</v>
      </c>
      <c r="AY19" s="141">
        <f>IFERROR(INDEX($C$5:$N$52,$R17,COLUMNS($AP$7:AY19)),"")</f>
        <v>3.482587064676617E-2</v>
      </c>
      <c r="AZ19" s="141">
        <f>IFERROR(INDEX($C$5:$N$52,$R17,COLUMNS($AP$7:AZ19)),"")</f>
        <v>0.76119402985074625</v>
      </c>
      <c r="BA19" s="142">
        <f>IFERROR(INDEX($C$5:$N$52,$R17,COLUMNS($AP$7:BA19)),"")</f>
        <v>0.23880597014925373</v>
      </c>
      <c r="BC19" s="294" t="str">
        <f>IFERROR(INDEX($W$5:$AI$52,$AM17,COLUMNS($BB$7:BB19)),"")</f>
        <v xml:space="preserve">historical, philosophical and religious studies                       </v>
      </c>
      <c r="BD19" s="501">
        <f>IFERROR(INDEX($W$5:$AI$52,$AM17,COLUMNS($BB$7:BC19)),"")</f>
        <v>25</v>
      </c>
      <c r="BE19" s="501">
        <f>IFERROR(INDEX($W$5:$AI$52,$AM17,COLUMNS($BB$7:BD19)),"")</f>
        <v>65</v>
      </c>
      <c r="BF19" s="501">
        <f>IFERROR(INDEX($W$5:$AI$52,$AM17,COLUMNS($BB$7:BE19)),"")</f>
        <v>5</v>
      </c>
      <c r="BG19" s="501">
        <f>IFERROR(INDEX($W$5:$AI$52,$AM17,COLUMNS($BB$7:BF19)),"")</f>
        <v>20</v>
      </c>
      <c r="BH19" s="501">
        <f>IFERROR(INDEX($W$5:$AI$52,$AM17,COLUMNS($BB$7:BG19)),"")</f>
        <v>65</v>
      </c>
      <c r="BI19" s="501">
        <f>IFERROR(INDEX($W$5:$AI$52,$AM17,COLUMNS($BB$7:BH19)),"")</f>
        <v>5</v>
      </c>
      <c r="BJ19" s="501">
        <f>IFERROR(INDEX($W$5:$AI$52,$AM17,COLUMNS($BB$7:BI19)),"")</f>
        <v>5</v>
      </c>
      <c r="BK19" s="501">
        <f>IFERROR(INDEX($W$5:$AI$52,$AM17,COLUMNS($BB$7:BJ19)),"")</f>
        <v>25</v>
      </c>
      <c r="BL19" s="501">
        <f>IFERROR(INDEX($W$5:$AI$52,$AM17,COLUMNS($BB$7:BK19)),"")</f>
        <v>35</v>
      </c>
      <c r="BM19" s="501">
        <f>IFERROR(INDEX($W$5:$AI$52,$AM17,COLUMNS($BB$7:BL19)),"")</f>
        <v>765</v>
      </c>
      <c r="BN19" s="501">
        <f>IFERROR(INDEX($W$5:$AI$52,$AM17,COLUMNS($BB$7:BM19)),"")</f>
        <v>240</v>
      </c>
      <c r="BO19" s="501">
        <f>IFERROR(INDEX($W$5:$AI$52,$AM17,COLUMNS($BB$7:BN19)),"")</f>
        <v>1005</v>
      </c>
    </row>
    <row r="20" spans="3:67">
      <c r="C20" s="153" t="s">
        <v>391</v>
      </c>
      <c r="D20" s="113">
        <f t="shared" si="3"/>
        <v>1.0830324909747292E-2</v>
      </c>
      <c r="E20" s="113">
        <f t="shared" si="4"/>
        <v>2.8880866425992781E-2</v>
      </c>
      <c r="F20" s="113">
        <f t="shared" si="5"/>
        <v>3.6101083032490976E-3</v>
      </c>
      <c r="G20" s="113">
        <f t="shared" si="6"/>
        <v>3.6101083032490976E-3</v>
      </c>
      <c r="H20" s="113">
        <f t="shared" si="7"/>
        <v>3.9711191335740074E-2</v>
      </c>
      <c r="I20" s="113">
        <f t="shared" si="8"/>
        <v>0</v>
      </c>
      <c r="J20" s="113">
        <f t="shared" si="9"/>
        <v>7.2202166064981952E-3</v>
      </c>
      <c r="K20" s="113">
        <f t="shared" si="10"/>
        <v>1.0830324909747292E-2</v>
      </c>
      <c r="L20" s="113">
        <f t="shared" si="11"/>
        <v>7.2202166064981952E-3</v>
      </c>
      <c r="M20" s="113">
        <f t="shared" si="12"/>
        <v>0.88808664259927794</v>
      </c>
      <c r="N20" s="113">
        <f t="shared" si="13"/>
        <v>0.11191335740072202</v>
      </c>
      <c r="O20" s="153" t="s">
        <v>222</v>
      </c>
      <c r="P20" s="153">
        <f>ROWS($O$5:O20)</f>
        <v>16</v>
      </c>
      <c r="Q20" s="153" t="str">
        <f t="shared" si="1"/>
        <v/>
      </c>
      <c r="R20" s="153">
        <f>IFERROR(SMALL($Q$5:$Q$52,ROWS($Q$5:Q20)),"")</f>
        <v>40</v>
      </c>
      <c r="W20" s="153" t="s">
        <v>391</v>
      </c>
      <c r="X20" s="153">
        <v>15</v>
      </c>
      <c r="Y20" s="153">
        <v>40</v>
      </c>
      <c r="Z20" s="153">
        <v>5</v>
      </c>
      <c r="AA20" s="153">
        <v>5</v>
      </c>
      <c r="AB20" s="153">
        <v>55</v>
      </c>
      <c r="AC20" s="153">
        <v>0</v>
      </c>
      <c r="AD20" s="153">
        <v>10</v>
      </c>
      <c r="AE20" s="153">
        <v>15</v>
      </c>
      <c r="AF20" s="153">
        <v>10</v>
      </c>
      <c r="AG20" s="153">
        <v>1230</v>
      </c>
      <c r="AH20" s="153">
        <v>155</v>
      </c>
      <c r="AI20" s="153">
        <v>1385</v>
      </c>
      <c r="AJ20" s="153" t="s">
        <v>222</v>
      </c>
      <c r="AK20" s="153">
        <f>ROWS($O$5:AI20)</f>
        <v>16</v>
      </c>
      <c r="AL20" s="153" t="str">
        <f t="shared" si="2"/>
        <v/>
      </c>
      <c r="AM20" s="153">
        <f>IFERROR(SMALL($AL$5:$AL$52,ROWS($AL$5:AL20)),"")</f>
        <v>40</v>
      </c>
      <c r="AO20" s="163"/>
      <c r="AP20" s="306" t="str">
        <f>IFERROR(INDEX($C$5:$I$52,$R18,COLUMNS($AO$5:AO18)),"")</f>
        <v xml:space="preserve">humanities and liberal arts (non-specific)                            </v>
      </c>
      <c r="AQ20" s="141">
        <f>IFERROR(INDEX($C$5:$N$52,$R18,COLUMNS($AP$7:AQ20)),"")</f>
        <v>0</v>
      </c>
      <c r="AR20" s="141">
        <f>IFERROR(INDEX($C$5:$N$52,$R18,COLUMNS($AP$7:AR20)),"")</f>
        <v>7.8947368421052627E-2</v>
      </c>
      <c r="AS20" s="141">
        <f>IFERROR(INDEX($C$5:$N$52,$R18,COLUMNS($AP$7:AS20)),"")</f>
        <v>0</v>
      </c>
      <c r="AT20" s="141">
        <f>IFERROR(INDEX($C$5:$N$52,$R18,COLUMNS($AP$7:AT20)),"")</f>
        <v>2.6315789473684209E-2</v>
      </c>
      <c r="AU20" s="141">
        <f>IFERROR(INDEX($C$5:$N$52,$R18,COLUMNS($AP$7:AU20)),"")</f>
        <v>2.6315789473684209E-2</v>
      </c>
      <c r="AV20" s="141">
        <f>IFERROR(INDEX($C$5:$N$52,$R18,COLUMNS($AP$7:AV20)),"")</f>
        <v>0</v>
      </c>
      <c r="AW20" s="141">
        <f>IFERROR(INDEX($C$5:$N$52,$R18,COLUMNS($AP$7:AW20)),"")</f>
        <v>0</v>
      </c>
      <c r="AX20" s="141">
        <f>IFERROR(INDEX($C$5:$N$52,$R18,COLUMNS($AP$7:AX20)),"")</f>
        <v>5.2631578947368418E-2</v>
      </c>
      <c r="AY20" s="141">
        <f>IFERROR(INDEX($C$5:$N$52,$R18,COLUMNS($AP$7:AY20)),"")</f>
        <v>0.10526315789473684</v>
      </c>
      <c r="AZ20" s="141">
        <f>IFERROR(INDEX($C$5:$N$52,$R18,COLUMNS($AP$7:AZ20)),"")</f>
        <v>0.65789473684210531</v>
      </c>
      <c r="BA20" s="142">
        <f>IFERROR(INDEX($C$5:$N$52,$R18,COLUMNS($AP$7:BA20)),"")</f>
        <v>0.34210526315789475</v>
      </c>
      <c r="BC20" s="294" t="str">
        <f>IFERROR(INDEX($W$5:$AI$52,$AM18,COLUMNS($BB$7:BB20)),"")</f>
        <v xml:space="preserve">humanities and liberal arts (non-specific)                            </v>
      </c>
      <c r="BD20" s="501">
        <f>IFERROR(INDEX($W$5:$AI$52,$AM18,COLUMNS($BB$7:BC20)),"")</f>
        <v>0</v>
      </c>
      <c r="BE20" s="501">
        <f>IFERROR(INDEX($W$5:$AI$52,$AM18,COLUMNS($BB$7:BD20)),"")</f>
        <v>15</v>
      </c>
      <c r="BF20" s="501">
        <f>IFERROR(INDEX($W$5:$AI$52,$AM18,COLUMNS($BB$7:BE20)),"")</f>
        <v>0</v>
      </c>
      <c r="BG20" s="501">
        <f>IFERROR(INDEX($W$5:$AI$52,$AM18,COLUMNS($BB$7:BF20)),"")</f>
        <v>5</v>
      </c>
      <c r="BH20" s="501">
        <f>IFERROR(INDEX($W$5:$AI$52,$AM18,COLUMNS($BB$7:BG20)),"")</f>
        <v>5</v>
      </c>
      <c r="BI20" s="501">
        <f>IFERROR(INDEX($W$5:$AI$52,$AM18,COLUMNS($BB$7:BH20)),"")</f>
        <v>0</v>
      </c>
      <c r="BJ20" s="501">
        <f>IFERROR(INDEX($W$5:$AI$52,$AM18,COLUMNS($BB$7:BI20)),"")</f>
        <v>0</v>
      </c>
      <c r="BK20" s="501">
        <f>IFERROR(INDEX($W$5:$AI$52,$AM18,COLUMNS($BB$7:BJ20)),"")</f>
        <v>10</v>
      </c>
      <c r="BL20" s="501">
        <f>IFERROR(INDEX($W$5:$AI$52,$AM18,COLUMNS($BB$7:BK20)),"")</f>
        <v>20</v>
      </c>
      <c r="BM20" s="501">
        <f>IFERROR(INDEX($W$5:$AI$52,$AM18,COLUMNS($BB$7:BL20)),"")</f>
        <v>125</v>
      </c>
      <c r="BN20" s="501">
        <f>IFERROR(INDEX($W$5:$AI$52,$AM18,COLUMNS($BB$7:BM20)),"")</f>
        <v>65</v>
      </c>
      <c r="BO20" s="501">
        <f>IFERROR(INDEX($W$5:$AI$52,$AM18,COLUMNS($BB$7:BN20)),"")</f>
        <v>190</v>
      </c>
    </row>
    <row r="21" spans="3:67">
      <c r="C21" s="153" t="s">
        <v>392</v>
      </c>
      <c r="D21" s="113">
        <f t="shared" si="3"/>
        <v>1.020408163265306E-2</v>
      </c>
      <c r="E21" s="113">
        <f t="shared" si="4"/>
        <v>4.0816326530612242E-2</v>
      </c>
      <c r="F21" s="113">
        <f t="shared" si="5"/>
        <v>0</v>
      </c>
      <c r="G21" s="113">
        <f t="shared" si="6"/>
        <v>2.0408163265306121E-2</v>
      </c>
      <c r="H21" s="113">
        <f t="shared" si="7"/>
        <v>3.0612244897959183E-2</v>
      </c>
      <c r="I21" s="113">
        <f t="shared" si="8"/>
        <v>0</v>
      </c>
      <c r="J21" s="113">
        <f t="shared" si="9"/>
        <v>0</v>
      </c>
      <c r="K21" s="113">
        <f t="shared" si="10"/>
        <v>0</v>
      </c>
      <c r="L21" s="113">
        <f t="shared" si="11"/>
        <v>2.0408163265306121E-2</v>
      </c>
      <c r="M21" s="113">
        <f t="shared" si="12"/>
        <v>0.88775510204081631</v>
      </c>
      <c r="N21" s="113">
        <f t="shared" si="13"/>
        <v>0.11224489795918367</v>
      </c>
      <c r="O21" s="153" t="s">
        <v>222</v>
      </c>
      <c r="P21" s="153">
        <f>ROWS($O$5:O21)</f>
        <v>17</v>
      </c>
      <c r="Q21" s="153" t="str">
        <f t="shared" si="1"/>
        <v/>
      </c>
      <c r="R21" s="153">
        <f>IFERROR(SMALL($Q$5:$Q$52,ROWS($Q$5:Q21)),"")</f>
        <v>41</v>
      </c>
      <c r="W21" s="153" t="s">
        <v>392</v>
      </c>
      <c r="X21" s="153">
        <v>5</v>
      </c>
      <c r="Y21" s="153">
        <v>20</v>
      </c>
      <c r="Z21" s="153">
        <v>0</v>
      </c>
      <c r="AA21" s="153">
        <v>10</v>
      </c>
      <c r="AB21" s="153">
        <v>15</v>
      </c>
      <c r="AC21" s="153">
        <v>0</v>
      </c>
      <c r="AD21" s="153">
        <v>0</v>
      </c>
      <c r="AE21" s="153">
        <v>0</v>
      </c>
      <c r="AF21" s="153">
        <v>10</v>
      </c>
      <c r="AG21" s="153">
        <v>435</v>
      </c>
      <c r="AH21" s="153">
        <v>55</v>
      </c>
      <c r="AI21" s="153">
        <v>490</v>
      </c>
      <c r="AJ21" s="153" t="s">
        <v>222</v>
      </c>
      <c r="AK21" s="153">
        <f>ROWS($O$5:AI21)</f>
        <v>17</v>
      </c>
      <c r="AL21" s="153" t="str">
        <f t="shared" si="2"/>
        <v/>
      </c>
      <c r="AM21" s="153">
        <f>IFERROR(SMALL($AL$5:$AL$52,ROWS($AL$5:AL21)),"")</f>
        <v>41</v>
      </c>
      <c r="AO21" s="163"/>
      <c r="AP21" s="306" t="str">
        <f>IFERROR(INDEX($C$5:$I$52,$R19,COLUMNS($AO$5:AO19)),"")</f>
        <v xml:space="preserve">language and area studies                                             </v>
      </c>
      <c r="AQ21" s="141">
        <f>IFERROR(INDEX($C$5:$N$52,$R19,COLUMNS($AP$7:AQ21)),"")</f>
        <v>1.384083044982699E-2</v>
      </c>
      <c r="AR21" s="141">
        <f>IFERROR(INDEX($C$5:$N$52,$R19,COLUMNS($AP$7:AR21)),"")</f>
        <v>8.6505190311418678E-2</v>
      </c>
      <c r="AS21" s="141">
        <f>IFERROR(INDEX($C$5:$N$52,$R19,COLUMNS($AP$7:AS21)),"")</f>
        <v>3.4602076124567475E-3</v>
      </c>
      <c r="AT21" s="141">
        <f>IFERROR(INDEX($C$5:$N$52,$R19,COLUMNS($AP$7:AT21)),"")</f>
        <v>1.7301038062283738E-2</v>
      </c>
      <c r="AU21" s="141">
        <f>IFERROR(INDEX($C$5:$N$52,$R19,COLUMNS($AP$7:AU21)),"")</f>
        <v>2.768166089965398E-2</v>
      </c>
      <c r="AV21" s="141">
        <f>IFERROR(INDEX($C$5:$N$52,$R19,COLUMNS($AP$7:AV21)),"")</f>
        <v>3.4602076124567475E-3</v>
      </c>
      <c r="AW21" s="141">
        <f>IFERROR(INDEX($C$5:$N$52,$R19,COLUMNS($AP$7:AW21)),"")</f>
        <v>6.920415224913495E-3</v>
      </c>
      <c r="AX21" s="141">
        <f>IFERROR(INDEX($C$5:$N$52,$R19,COLUMNS($AP$7:AX21)),"")</f>
        <v>2.0761245674740483E-2</v>
      </c>
      <c r="AY21" s="141">
        <f>IFERROR(INDEX($C$5:$N$52,$R19,COLUMNS($AP$7:AY21)),"")</f>
        <v>2.768166089965398E-2</v>
      </c>
      <c r="AZ21" s="141">
        <f>IFERROR(INDEX($C$5:$N$52,$R19,COLUMNS($AP$7:AZ21)),"")</f>
        <v>0.79930795847750868</v>
      </c>
      <c r="BA21" s="142">
        <f>IFERROR(INDEX($C$5:$N$52,$R19,COLUMNS($AP$7:BA21)),"")</f>
        <v>0.20415224913494809</v>
      </c>
      <c r="BC21" s="294" t="str">
        <f>IFERROR(INDEX($W$5:$AI$52,$AM19,COLUMNS($BB$7:BB21)),"")</f>
        <v xml:space="preserve">language and area studies                                             </v>
      </c>
      <c r="BD21" s="501">
        <f>IFERROR(INDEX($W$5:$AI$52,$AM19,COLUMNS($BB$7:BC21)),"")</f>
        <v>20</v>
      </c>
      <c r="BE21" s="501">
        <f>IFERROR(INDEX($W$5:$AI$52,$AM19,COLUMNS($BB$7:BD21)),"")</f>
        <v>125</v>
      </c>
      <c r="BF21" s="501">
        <f>IFERROR(INDEX($W$5:$AI$52,$AM19,COLUMNS($BB$7:BE21)),"")</f>
        <v>5</v>
      </c>
      <c r="BG21" s="501">
        <f>IFERROR(INDEX($W$5:$AI$52,$AM19,COLUMNS($BB$7:BF21)),"")</f>
        <v>25</v>
      </c>
      <c r="BH21" s="501">
        <f>IFERROR(INDEX($W$5:$AI$52,$AM19,COLUMNS($BB$7:BG21)),"")</f>
        <v>40</v>
      </c>
      <c r="BI21" s="501">
        <f>IFERROR(INDEX($W$5:$AI$52,$AM19,COLUMNS($BB$7:BH21)),"")</f>
        <v>5</v>
      </c>
      <c r="BJ21" s="501">
        <f>IFERROR(INDEX($W$5:$AI$52,$AM19,COLUMNS($BB$7:BI21)),"")</f>
        <v>10</v>
      </c>
      <c r="BK21" s="501">
        <f>IFERROR(INDEX($W$5:$AI$52,$AM19,COLUMNS($BB$7:BJ21)),"")</f>
        <v>30</v>
      </c>
      <c r="BL21" s="501">
        <f>IFERROR(INDEX($W$5:$AI$52,$AM19,COLUMNS($BB$7:BK21)),"")</f>
        <v>40</v>
      </c>
      <c r="BM21" s="501">
        <f>IFERROR(INDEX($W$5:$AI$52,$AM19,COLUMNS($BB$7:BL21)),"")</f>
        <v>1155</v>
      </c>
      <c r="BN21" s="501">
        <f>IFERROR(INDEX($W$5:$AI$52,$AM19,COLUMNS($BB$7:BM21)),"")</f>
        <v>295</v>
      </c>
      <c r="BO21" s="501">
        <f>IFERROR(INDEX($W$5:$AI$52,$AM19,COLUMNS($BB$7:BN21)),"")</f>
        <v>1445</v>
      </c>
    </row>
    <row r="22" spans="3:67">
      <c r="C22" s="153" t="s">
        <v>393</v>
      </c>
      <c r="D22" s="113">
        <f t="shared" si="3"/>
        <v>1.1627906976744186E-2</v>
      </c>
      <c r="E22" s="113">
        <f t="shared" si="4"/>
        <v>1.1627906976744186E-2</v>
      </c>
      <c r="F22" s="113">
        <f t="shared" si="5"/>
        <v>5.8139534883720929E-3</v>
      </c>
      <c r="G22" s="113">
        <f t="shared" si="6"/>
        <v>0</v>
      </c>
      <c r="H22" s="113">
        <f t="shared" si="7"/>
        <v>4.0697674418604654E-2</v>
      </c>
      <c r="I22" s="113">
        <f t="shared" si="8"/>
        <v>0</v>
      </c>
      <c r="J22" s="113">
        <f t="shared" si="9"/>
        <v>5.8139534883720929E-3</v>
      </c>
      <c r="K22" s="113">
        <f t="shared" si="10"/>
        <v>1.1627906976744186E-2</v>
      </c>
      <c r="L22" s="113">
        <f t="shared" si="11"/>
        <v>5.8139534883720929E-3</v>
      </c>
      <c r="M22" s="113">
        <f t="shared" si="12"/>
        <v>0.91279069767441856</v>
      </c>
      <c r="N22" s="113">
        <f t="shared" si="13"/>
        <v>8.7209302325581398E-2</v>
      </c>
      <c r="O22" s="153" t="s">
        <v>222</v>
      </c>
      <c r="P22" s="153">
        <f>ROWS($O$5:O22)</f>
        <v>18</v>
      </c>
      <c r="Q22" s="153" t="str">
        <f t="shared" si="1"/>
        <v/>
      </c>
      <c r="R22" s="153">
        <f>IFERROR(SMALL($Q$5:$Q$52,ROWS($Q$5:Q22)),"")</f>
        <v>42</v>
      </c>
      <c r="W22" s="153" t="s">
        <v>393</v>
      </c>
      <c r="X22" s="153">
        <v>10</v>
      </c>
      <c r="Y22" s="153">
        <v>10</v>
      </c>
      <c r="Z22" s="153">
        <v>5</v>
      </c>
      <c r="AA22" s="153">
        <v>0</v>
      </c>
      <c r="AB22" s="153">
        <v>35</v>
      </c>
      <c r="AC22" s="153">
        <v>0</v>
      </c>
      <c r="AD22" s="153">
        <v>5</v>
      </c>
      <c r="AE22" s="153">
        <v>10</v>
      </c>
      <c r="AF22" s="153">
        <v>5</v>
      </c>
      <c r="AG22" s="153">
        <v>785</v>
      </c>
      <c r="AH22" s="153">
        <v>75</v>
      </c>
      <c r="AI22" s="153">
        <v>860</v>
      </c>
      <c r="AJ22" s="153" t="s">
        <v>222</v>
      </c>
      <c r="AK22" s="153">
        <f>ROWS($O$5:AI22)</f>
        <v>18</v>
      </c>
      <c r="AL22" s="153" t="str">
        <f t="shared" si="2"/>
        <v/>
      </c>
      <c r="AM22" s="153">
        <f>IFERROR(SMALL($AL$5:$AL$52,ROWS($AL$5:AL22)),"")</f>
        <v>42</v>
      </c>
      <c r="AO22" s="163"/>
      <c r="AP22" s="306" t="str">
        <f>IFERROR(INDEX($C$5:$I$52,$R20,COLUMNS($AO$5:AO20)),"")</f>
        <v xml:space="preserve">law                                                                   </v>
      </c>
      <c r="AQ22" s="141">
        <f>IFERROR(INDEX($C$5:$N$52,$R20,COLUMNS($AP$7:AQ22)),"")</f>
        <v>1.2658227848101266E-2</v>
      </c>
      <c r="AR22" s="141">
        <f>IFERROR(INDEX($C$5:$N$52,$R20,COLUMNS($AP$7:AR22)),"")</f>
        <v>3.1645569620253167E-2</v>
      </c>
      <c r="AS22" s="141">
        <f>IFERROR(INDEX($C$5:$N$52,$R20,COLUMNS($AP$7:AS22)),"")</f>
        <v>3.1645569620253164E-3</v>
      </c>
      <c r="AT22" s="141">
        <f>IFERROR(INDEX($C$5:$N$52,$R20,COLUMNS($AP$7:AT22)),"")</f>
        <v>3.1645569620253164E-3</v>
      </c>
      <c r="AU22" s="141">
        <f>IFERROR(INDEX($C$5:$N$52,$R20,COLUMNS($AP$7:AU22)),"")</f>
        <v>3.7974683544303799E-2</v>
      </c>
      <c r="AV22" s="141">
        <f>IFERROR(INDEX($C$5:$N$52,$R20,COLUMNS($AP$7:AV22)),"")</f>
        <v>0</v>
      </c>
      <c r="AW22" s="141">
        <f>IFERROR(INDEX($C$5:$N$52,$R20,COLUMNS($AP$7:AW22)),"")</f>
        <v>6.3291139240506328E-3</v>
      </c>
      <c r="AX22" s="141">
        <f>IFERROR(INDEX($C$5:$N$52,$R20,COLUMNS($AP$7:AX22)),"")</f>
        <v>1.2658227848101266E-2</v>
      </c>
      <c r="AY22" s="141">
        <f>IFERROR(INDEX($C$5:$N$52,$R20,COLUMNS($AP$7:AY22)),"")</f>
        <v>1.8987341772151899E-2</v>
      </c>
      <c r="AZ22" s="141">
        <f>IFERROR(INDEX($C$5:$N$52,$R20,COLUMNS($AP$7:AZ22)),"")</f>
        <v>0.870253164556962</v>
      </c>
      <c r="BA22" s="142">
        <f>IFERROR(INDEX($C$5:$N$52,$R20,COLUMNS($AP$7:BA22)),"")</f>
        <v>0.12974683544303797</v>
      </c>
      <c r="BC22" s="294" t="str">
        <f>IFERROR(INDEX($W$5:$AI$52,$AM20,COLUMNS($BB$7:BB22)),"")</f>
        <v xml:space="preserve">law                                                                   </v>
      </c>
      <c r="BD22" s="501">
        <f>IFERROR(INDEX($W$5:$AI$52,$AM20,COLUMNS($BB$7:BC22)),"")</f>
        <v>20</v>
      </c>
      <c r="BE22" s="501">
        <f>IFERROR(INDEX($W$5:$AI$52,$AM20,COLUMNS($BB$7:BD22)),"")</f>
        <v>50</v>
      </c>
      <c r="BF22" s="501">
        <f>IFERROR(INDEX($W$5:$AI$52,$AM20,COLUMNS($BB$7:BE22)),"")</f>
        <v>5</v>
      </c>
      <c r="BG22" s="501">
        <f>IFERROR(INDEX($W$5:$AI$52,$AM20,COLUMNS($BB$7:BF22)),"")</f>
        <v>5</v>
      </c>
      <c r="BH22" s="501">
        <f>IFERROR(INDEX($W$5:$AI$52,$AM20,COLUMNS($BB$7:BG22)),"")</f>
        <v>60</v>
      </c>
      <c r="BI22" s="501">
        <f>IFERROR(INDEX($W$5:$AI$52,$AM20,COLUMNS($BB$7:BH22)),"")</f>
        <v>0</v>
      </c>
      <c r="BJ22" s="501">
        <f>IFERROR(INDEX($W$5:$AI$52,$AM20,COLUMNS($BB$7:BI22)),"")</f>
        <v>10</v>
      </c>
      <c r="BK22" s="501">
        <f>IFERROR(INDEX($W$5:$AI$52,$AM20,COLUMNS($BB$7:BJ22)),"")</f>
        <v>20</v>
      </c>
      <c r="BL22" s="501">
        <f>IFERROR(INDEX($W$5:$AI$52,$AM20,COLUMNS($BB$7:BK22)),"")</f>
        <v>30</v>
      </c>
      <c r="BM22" s="501">
        <f>IFERROR(INDEX($W$5:$AI$52,$AM20,COLUMNS($BB$7:BL22)),"")</f>
        <v>1375</v>
      </c>
      <c r="BN22" s="501">
        <f>IFERROR(INDEX($W$5:$AI$52,$AM20,COLUMNS($BB$7:BM22)),"")</f>
        <v>205</v>
      </c>
      <c r="BO22" s="501">
        <f>IFERROR(INDEX($W$5:$AI$52,$AM20,COLUMNS($BB$7:BN22)),"")</f>
        <v>1580</v>
      </c>
    </row>
    <row r="23" spans="3:67">
      <c r="C23" s="153" t="s">
        <v>394</v>
      </c>
      <c r="D23" s="113">
        <f t="shared" si="3"/>
        <v>1.1627906976744186E-2</v>
      </c>
      <c r="E23" s="113">
        <f t="shared" si="4"/>
        <v>4.0697674418604654E-2</v>
      </c>
      <c r="F23" s="113">
        <f t="shared" si="5"/>
        <v>0</v>
      </c>
      <c r="G23" s="113">
        <f t="shared" si="6"/>
        <v>2.3255813953488372E-2</v>
      </c>
      <c r="H23" s="113">
        <f t="shared" si="7"/>
        <v>4.0697674418604654E-2</v>
      </c>
      <c r="I23" s="113">
        <f t="shared" si="8"/>
        <v>0</v>
      </c>
      <c r="J23" s="113">
        <f t="shared" si="9"/>
        <v>0</v>
      </c>
      <c r="K23" s="113">
        <f t="shared" si="10"/>
        <v>1.1627906976744186E-2</v>
      </c>
      <c r="L23" s="113">
        <f t="shared" si="11"/>
        <v>2.3255813953488372E-2</v>
      </c>
      <c r="M23" s="113">
        <f t="shared" si="12"/>
        <v>0.84883720930232553</v>
      </c>
      <c r="N23" s="113">
        <f t="shared" si="13"/>
        <v>0.15116279069767441</v>
      </c>
      <c r="O23" s="153" t="s">
        <v>222</v>
      </c>
      <c r="P23" s="153">
        <f>ROWS($O$5:O23)</f>
        <v>19</v>
      </c>
      <c r="Q23" s="153" t="str">
        <f t="shared" si="1"/>
        <v/>
      </c>
      <c r="R23" s="153">
        <f>IFERROR(SMALL($Q$5:$Q$52,ROWS($Q$5:Q23)),"")</f>
        <v>43</v>
      </c>
      <c r="W23" s="153" t="s">
        <v>394</v>
      </c>
      <c r="X23" s="153">
        <v>10</v>
      </c>
      <c r="Y23" s="153">
        <v>35</v>
      </c>
      <c r="Z23" s="153">
        <v>0</v>
      </c>
      <c r="AA23" s="153">
        <v>20</v>
      </c>
      <c r="AB23" s="153">
        <v>35</v>
      </c>
      <c r="AC23" s="153">
        <v>0</v>
      </c>
      <c r="AD23" s="153">
        <v>0</v>
      </c>
      <c r="AE23" s="153">
        <v>10</v>
      </c>
      <c r="AF23" s="153">
        <v>20</v>
      </c>
      <c r="AG23" s="153">
        <v>730</v>
      </c>
      <c r="AH23" s="153">
        <v>130</v>
      </c>
      <c r="AI23" s="153">
        <v>860</v>
      </c>
      <c r="AJ23" s="153" t="s">
        <v>222</v>
      </c>
      <c r="AK23" s="153">
        <f>ROWS($O$5:AI23)</f>
        <v>19</v>
      </c>
      <c r="AL23" s="153" t="str">
        <f t="shared" si="2"/>
        <v/>
      </c>
      <c r="AM23" s="153">
        <f>IFERROR(SMALL($AL$5:$AL$52,ROWS($AL$5:AL23)),"")</f>
        <v>43</v>
      </c>
      <c r="AO23" s="163"/>
      <c r="AP23" s="306" t="str">
        <f>IFERROR(INDEX($C$5:$I$52,$R21,COLUMNS($AO$5:AO21)),"")</f>
        <v xml:space="preserve">mathematical sciences                                                 </v>
      </c>
      <c r="AQ23" s="141">
        <f>IFERROR(INDEX($C$5:$N$52,$R21,COLUMNS($AP$7:AQ23)),"")</f>
        <v>7.575757575757576E-3</v>
      </c>
      <c r="AR23" s="141">
        <f>IFERROR(INDEX($C$5:$N$52,$R21,COLUMNS($AP$7:AR23)),"")</f>
        <v>3.787878787878788E-2</v>
      </c>
      <c r="AS23" s="141">
        <f>IFERROR(INDEX($C$5:$N$52,$R21,COLUMNS($AP$7:AS23)),"")</f>
        <v>0</v>
      </c>
      <c r="AT23" s="141">
        <f>IFERROR(INDEX($C$5:$N$52,$R21,COLUMNS($AP$7:AT23)),"")</f>
        <v>1.5151515151515152E-2</v>
      </c>
      <c r="AU23" s="141">
        <f>IFERROR(INDEX($C$5:$N$52,$R21,COLUMNS($AP$7:AU23)),"")</f>
        <v>3.0303030303030304E-2</v>
      </c>
      <c r="AV23" s="141">
        <f>IFERROR(INDEX($C$5:$N$52,$R21,COLUMNS($AP$7:AV23)),"")</f>
        <v>0</v>
      </c>
      <c r="AW23" s="141">
        <f>IFERROR(INDEX($C$5:$N$52,$R21,COLUMNS($AP$7:AW23)),"")</f>
        <v>0</v>
      </c>
      <c r="AX23" s="141">
        <f>IFERROR(INDEX($C$5:$N$52,$R21,COLUMNS($AP$7:AX23)),"")</f>
        <v>7.575757575757576E-3</v>
      </c>
      <c r="AY23" s="141">
        <f>IFERROR(INDEX($C$5:$N$52,$R21,COLUMNS($AP$7:AY23)),"")</f>
        <v>2.2727272727272728E-2</v>
      </c>
      <c r="AZ23" s="141">
        <f>IFERROR(INDEX($C$5:$N$52,$R21,COLUMNS($AP$7:AZ23)),"")</f>
        <v>0.87878787878787878</v>
      </c>
      <c r="BA23" s="142">
        <f>IFERROR(INDEX($C$5:$N$52,$R21,COLUMNS($AP$7:BA23)),"")</f>
        <v>0.12121212121212122</v>
      </c>
      <c r="BC23" s="294" t="str">
        <f>IFERROR(INDEX($W$5:$AI$52,$AM21,COLUMNS($BB$7:BB23)),"")</f>
        <v xml:space="preserve">mathematical sciences                                                 </v>
      </c>
      <c r="BD23" s="501">
        <f>IFERROR(INDEX($W$5:$AI$52,$AM21,COLUMNS($BB$7:BC23)),"")</f>
        <v>5</v>
      </c>
      <c r="BE23" s="501">
        <f>IFERROR(INDEX($W$5:$AI$52,$AM21,COLUMNS($BB$7:BD23)),"")</f>
        <v>25</v>
      </c>
      <c r="BF23" s="501">
        <f>IFERROR(INDEX($W$5:$AI$52,$AM21,COLUMNS($BB$7:BE23)),"")</f>
        <v>0</v>
      </c>
      <c r="BG23" s="501">
        <f>IFERROR(INDEX($W$5:$AI$52,$AM21,COLUMNS($BB$7:BF23)),"")</f>
        <v>10</v>
      </c>
      <c r="BH23" s="501">
        <f>IFERROR(INDEX($W$5:$AI$52,$AM21,COLUMNS($BB$7:BG23)),"")</f>
        <v>20</v>
      </c>
      <c r="BI23" s="501">
        <f>IFERROR(INDEX($W$5:$AI$52,$AM21,COLUMNS($BB$7:BH23)),"")</f>
        <v>0</v>
      </c>
      <c r="BJ23" s="501">
        <f>IFERROR(INDEX($W$5:$AI$52,$AM21,COLUMNS($BB$7:BI23)),"")</f>
        <v>0</v>
      </c>
      <c r="BK23" s="501">
        <f>IFERROR(INDEX($W$5:$AI$52,$AM21,COLUMNS($BB$7:BJ23)),"")</f>
        <v>5</v>
      </c>
      <c r="BL23" s="501">
        <f>IFERROR(INDEX($W$5:$AI$52,$AM21,COLUMNS($BB$7:BK23)),"")</f>
        <v>15</v>
      </c>
      <c r="BM23" s="501">
        <f>IFERROR(INDEX($W$5:$AI$52,$AM21,COLUMNS($BB$7:BL23)),"")</f>
        <v>580</v>
      </c>
      <c r="BN23" s="501">
        <f>IFERROR(INDEX($W$5:$AI$52,$AM21,COLUMNS($BB$7:BM23)),"")</f>
        <v>80</v>
      </c>
      <c r="BO23" s="501">
        <f>IFERROR(INDEX($W$5:$AI$52,$AM21,COLUMNS($BB$7:BN23)),"")</f>
        <v>660</v>
      </c>
    </row>
    <row r="24" spans="3:67">
      <c r="C24" s="153" t="s">
        <v>395</v>
      </c>
      <c r="D24" s="113">
        <f t="shared" si="3"/>
        <v>1.3392857142857142E-2</v>
      </c>
      <c r="E24" s="113">
        <f t="shared" si="4"/>
        <v>7.5892857142857137E-2</v>
      </c>
      <c r="F24" s="113">
        <f t="shared" si="5"/>
        <v>4.464285714285714E-3</v>
      </c>
      <c r="G24" s="113">
        <f t="shared" si="6"/>
        <v>8.9285714285714281E-3</v>
      </c>
      <c r="H24" s="113">
        <f t="shared" si="7"/>
        <v>5.8035714285714288E-2</v>
      </c>
      <c r="I24" s="113">
        <f t="shared" si="8"/>
        <v>4.464285714285714E-3</v>
      </c>
      <c r="J24" s="113">
        <f t="shared" si="9"/>
        <v>4.464285714285714E-3</v>
      </c>
      <c r="K24" s="113">
        <f t="shared" si="10"/>
        <v>8.9285714285714281E-3</v>
      </c>
      <c r="L24" s="113">
        <f t="shared" si="11"/>
        <v>2.6785714285714284E-2</v>
      </c>
      <c r="M24" s="113">
        <f t="shared" si="12"/>
        <v>0.7946428571428571</v>
      </c>
      <c r="N24" s="113">
        <f t="shared" si="13"/>
        <v>0.20535714285714285</v>
      </c>
      <c r="O24" s="153" t="s">
        <v>222</v>
      </c>
      <c r="P24" s="153">
        <f>ROWS($O$5:O24)</f>
        <v>20</v>
      </c>
      <c r="Q24" s="153" t="str">
        <f t="shared" si="1"/>
        <v/>
      </c>
      <c r="R24" s="153">
        <f>IFERROR(SMALL($Q$5:$Q$52,ROWS($Q$5:Q24)),"")</f>
        <v>44</v>
      </c>
      <c r="W24" s="153" t="s">
        <v>395</v>
      </c>
      <c r="X24" s="153">
        <v>15</v>
      </c>
      <c r="Y24" s="153">
        <v>85</v>
      </c>
      <c r="Z24" s="153">
        <v>5</v>
      </c>
      <c r="AA24" s="153">
        <v>10</v>
      </c>
      <c r="AB24" s="153">
        <v>65</v>
      </c>
      <c r="AC24" s="153">
        <v>5</v>
      </c>
      <c r="AD24" s="153">
        <v>5</v>
      </c>
      <c r="AE24" s="153">
        <v>10</v>
      </c>
      <c r="AF24" s="153">
        <v>30</v>
      </c>
      <c r="AG24" s="153">
        <v>890</v>
      </c>
      <c r="AH24" s="153">
        <v>230</v>
      </c>
      <c r="AI24" s="153">
        <v>1120</v>
      </c>
      <c r="AJ24" s="153" t="s">
        <v>222</v>
      </c>
      <c r="AK24" s="153">
        <f>ROWS($O$5:AI24)</f>
        <v>20</v>
      </c>
      <c r="AL24" s="153" t="str">
        <f t="shared" si="2"/>
        <v/>
      </c>
      <c r="AM24" s="153">
        <f>IFERROR(SMALL($AL$5:$AL$52,ROWS($AL$5:AL24)),"")</f>
        <v>44</v>
      </c>
      <c r="AO24" s="163"/>
      <c r="AP24" s="306" t="str">
        <f>IFERROR(INDEX($C$5:$I$52,$R22,COLUMNS($AO$5:AO22)),"")</f>
        <v xml:space="preserve">medicine and dentistry                                                </v>
      </c>
      <c r="AQ24" s="141">
        <f>IFERROR(INDEX($C$5:$N$52,$R22,COLUMNS($AP$7:AQ24)),"")</f>
        <v>1.1494252873563218E-2</v>
      </c>
      <c r="AR24" s="141">
        <f>IFERROR(INDEX($C$5:$N$52,$R22,COLUMNS($AP$7:AR24)),"")</f>
        <v>1.1494252873563218E-2</v>
      </c>
      <c r="AS24" s="141">
        <f>IFERROR(INDEX($C$5:$N$52,$R22,COLUMNS($AP$7:AS24)),"")</f>
        <v>5.7471264367816091E-3</v>
      </c>
      <c r="AT24" s="141">
        <f>IFERROR(INDEX($C$5:$N$52,$R22,COLUMNS($AP$7:AT24)),"")</f>
        <v>0</v>
      </c>
      <c r="AU24" s="141">
        <f>IFERROR(INDEX($C$5:$N$52,$R22,COLUMNS($AP$7:AU24)),"")</f>
        <v>4.0229885057471264E-2</v>
      </c>
      <c r="AV24" s="141">
        <f>IFERROR(INDEX($C$5:$N$52,$R22,COLUMNS($AP$7:AV24)),"")</f>
        <v>0</v>
      </c>
      <c r="AW24" s="141">
        <f>IFERROR(INDEX($C$5:$N$52,$R22,COLUMNS($AP$7:AW24)),"")</f>
        <v>5.7471264367816091E-3</v>
      </c>
      <c r="AX24" s="141">
        <f>IFERROR(INDEX($C$5:$N$52,$R22,COLUMNS($AP$7:AX24)),"")</f>
        <v>1.1494252873563218E-2</v>
      </c>
      <c r="AY24" s="141">
        <f>IFERROR(INDEX($C$5:$N$52,$R22,COLUMNS($AP$7:AY24)),"")</f>
        <v>5.7471264367816091E-3</v>
      </c>
      <c r="AZ24" s="141">
        <f>IFERROR(INDEX($C$5:$N$52,$R22,COLUMNS($AP$7:AZ24)),"")</f>
        <v>0.90804597701149425</v>
      </c>
      <c r="BA24" s="142">
        <f>IFERROR(INDEX($C$5:$N$52,$R22,COLUMNS($AP$7:BA24)),"")</f>
        <v>9.1954022988505746E-2</v>
      </c>
      <c r="BC24" s="294" t="str">
        <f>IFERROR(INDEX($W$5:$AI$52,$AM22,COLUMNS($BB$7:BB24)),"")</f>
        <v xml:space="preserve">medicine and dentistry                                                </v>
      </c>
      <c r="BD24" s="501">
        <f>IFERROR(INDEX($W$5:$AI$52,$AM22,COLUMNS($BB$7:BC24)),"")</f>
        <v>10</v>
      </c>
      <c r="BE24" s="501">
        <f>IFERROR(INDEX($W$5:$AI$52,$AM22,COLUMNS($BB$7:BD24)),"")</f>
        <v>10</v>
      </c>
      <c r="BF24" s="501">
        <f>IFERROR(INDEX($W$5:$AI$52,$AM22,COLUMNS($BB$7:BE24)),"")</f>
        <v>5</v>
      </c>
      <c r="BG24" s="501">
        <f>IFERROR(INDEX($W$5:$AI$52,$AM22,COLUMNS($BB$7:BF24)),"")</f>
        <v>0</v>
      </c>
      <c r="BH24" s="501">
        <f>IFERROR(INDEX($W$5:$AI$52,$AM22,COLUMNS($BB$7:BG24)),"")</f>
        <v>35</v>
      </c>
      <c r="BI24" s="501">
        <f>IFERROR(INDEX($W$5:$AI$52,$AM22,COLUMNS($BB$7:BH24)),"")</f>
        <v>0</v>
      </c>
      <c r="BJ24" s="501">
        <f>IFERROR(INDEX($W$5:$AI$52,$AM22,COLUMNS($BB$7:BI24)),"")</f>
        <v>5</v>
      </c>
      <c r="BK24" s="501">
        <f>IFERROR(INDEX($W$5:$AI$52,$AM22,COLUMNS($BB$7:BJ24)),"")</f>
        <v>10</v>
      </c>
      <c r="BL24" s="501">
        <f>IFERROR(INDEX($W$5:$AI$52,$AM22,COLUMNS($BB$7:BK24)),"")</f>
        <v>5</v>
      </c>
      <c r="BM24" s="501">
        <f>IFERROR(INDEX($W$5:$AI$52,$AM22,COLUMNS($BB$7:BL24)),"")</f>
        <v>790</v>
      </c>
      <c r="BN24" s="501">
        <f>IFERROR(INDEX($W$5:$AI$52,$AM22,COLUMNS($BB$7:BM24)),"")</f>
        <v>80</v>
      </c>
      <c r="BO24" s="501">
        <f>IFERROR(INDEX($W$5:$AI$52,$AM22,COLUMNS($BB$7:BN24)),"")</f>
        <v>870</v>
      </c>
    </row>
    <row r="25" spans="3:67">
      <c r="C25" s="153" t="s">
        <v>396</v>
      </c>
      <c r="D25" s="113">
        <f t="shared" si="3"/>
        <v>1.4598540145985401E-2</v>
      </c>
      <c r="E25" s="113">
        <f t="shared" si="4"/>
        <v>5.4744525547445258E-2</v>
      </c>
      <c r="F25" s="113">
        <f t="shared" si="5"/>
        <v>5.4744525547445258E-3</v>
      </c>
      <c r="G25" s="113">
        <f t="shared" si="6"/>
        <v>9.1240875912408752E-3</v>
      </c>
      <c r="H25" s="113">
        <f t="shared" si="7"/>
        <v>6.2043795620437957E-2</v>
      </c>
      <c r="I25" s="113">
        <f t="shared" si="8"/>
        <v>3.6496350364963502E-3</v>
      </c>
      <c r="J25" s="113">
        <f t="shared" si="9"/>
        <v>3.6496350364963502E-3</v>
      </c>
      <c r="K25" s="113">
        <f t="shared" si="10"/>
        <v>1.6423357664233577E-2</v>
      </c>
      <c r="L25" s="113">
        <f t="shared" si="11"/>
        <v>1.2773722627737226E-2</v>
      </c>
      <c r="M25" s="113">
        <f t="shared" si="12"/>
        <v>0.81751824817518248</v>
      </c>
      <c r="N25" s="113">
        <f t="shared" si="13"/>
        <v>0.18248175182481752</v>
      </c>
      <c r="O25" s="153" t="s">
        <v>222</v>
      </c>
      <c r="P25" s="153">
        <f>ROWS($O$5:O25)</f>
        <v>21</v>
      </c>
      <c r="Q25" s="153" t="str">
        <f t="shared" si="1"/>
        <v/>
      </c>
      <c r="R25" s="153">
        <f>IFERROR(SMALL($Q$5:$Q$52,ROWS($Q$5:Q25)),"")</f>
        <v>45</v>
      </c>
      <c r="W25" s="153" t="s">
        <v>396</v>
      </c>
      <c r="X25" s="153">
        <v>40</v>
      </c>
      <c r="Y25" s="153">
        <v>150</v>
      </c>
      <c r="Z25" s="153">
        <v>15</v>
      </c>
      <c r="AA25" s="153">
        <v>25</v>
      </c>
      <c r="AB25" s="153">
        <v>170</v>
      </c>
      <c r="AC25" s="153">
        <v>10</v>
      </c>
      <c r="AD25" s="153">
        <v>10</v>
      </c>
      <c r="AE25" s="153">
        <v>45</v>
      </c>
      <c r="AF25" s="153">
        <v>35</v>
      </c>
      <c r="AG25" s="153">
        <v>2240</v>
      </c>
      <c r="AH25" s="153">
        <v>500</v>
      </c>
      <c r="AI25" s="153">
        <v>2740</v>
      </c>
      <c r="AJ25" s="153" t="s">
        <v>222</v>
      </c>
      <c r="AK25" s="153">
        <f>ROWS($O$5:AI25)</f>
        <v>21</v>
      </c>
      <c r="AL25" s="153" t="str">
        <f t="shared" si="2"/>
        <v/>
      </c>
      <c r="AM25" s="153">
        <f>IFERROR(SMALL($AL$5:$AL$52,ROWS($AL$5:AL25)),"")</f>
        <v>45</v>
      </c>
      <c r="AO25" s="163"/>
      <c r="AP25" s="306" t="str">
        <f>IFERROR(INDEX($C$5:$I$52,$R23,COLUMNS($AO$5:AO23)),"")</f>
        <v xml:space="preserve">physical sciences                                                     </v>
      </c>
      <c r="AQ25" s="141">
        <f>IFERROR(INDEX($C$5:$N$52,$R23,COLUMNS($AP$7:AQ25)),"")</f>
        <v>1.0362694300518135E-2</v>
      </c>
      <c r="AR25" s="141">
        <f>IFERROR(INDEX($C$5:$N$52,$R23,COLUMNS($AP$7:AR25)),"")</f>
        <v>4.145077720207254E-2</v>
      </c>
      <c r="AS25" s="141">
        <f>IFERROR(INDEX($C$5:$N$52,$R23,COLUMNS($AP$7:AS25)),"")</f>
        <v>0</v>
      </c>
      <c r="AT25" s="141">
        <f>IFERROR(INDEX($C$5:$N$52,$R23,COLUMNS($AP$7:AT25)),"")</f>
        <v>2.072538860103627E-2</v>
      </c>
      <c r="AU25" s="141">
        <f>IFERROR(INDEX($C$5:$N$52,$R23,COLUMNS($AP$7:AU25)),"")</f>
        <v>4.145077720207254E-2</v>
      </c>
      <c r="AV25" s="141">
        <f>IFERROR(INDEX($C$5:$N$52,$R23,COLUMNS($AP$7:AV25)),"")</f>
        <v>0</v>
      </c>
      <c r="AW25" s="141">
        <f>IFERROR(INDEX($C$5:$N$52,$R23,COLUMNS($AP$7:AW25)),"")</f>
        <v>0</v>
      </c>
      <c r="AX25" s="141">
        <f>IFERROR(INDEX($C$5:$N$52,$R23,COLUMNS($AP$7:AX25)),"")</f>
        <v>1.0362694300518135E-2</v>
      </c>
      <c r="AY25" s="141">
        <f>IFERROR(INDEX($C$5:$N$52,$R23,COLUMNS($AP$7:AY25)),"")</f>
        <v>2.5906735751295335E-2</v>
      </c>
      <c r="AZ25" s="141">
        <f>IFERROR(INDEX($C$5:$N$52,$R23,COLUMNS($AP$7:AZ25)),"")</f>
        <v>0.8393782383419689</v>
      </c>
      <c r="BA25" s="142">
        <f>IFERROR(INDEX($C$5:$N$52,$R23,COLUMNS($AP$7:BA25)),"")</f>
        <v>0.15544041450777202</v>
      </c>
      <c r="BC25" s="294" t="str">
        <f>IFERROR(INDEX($W$5:$AI$52,$AM23,COLUMNS($BB$7:BB25)),"")</f>
        <v xml:space="preserve">physical sciences                                                     </v>
      </c>
      <c r="BD25" s="501">
        <f>IFERROR(INDEX($W$5:$AI$52,$AM23,COLUMNS($BB$7:BC25)),"")</f>
        <v>10</v>
      </c>
      <c r="BE25" s="501">
        <f>IFERROR(INDEX($W$5:$AI$52,$AM23,COLUMNS($BB$7:BD25)),"")</f>
        <v>40</v>
      </c>
      <c r="BF25" s="501">
        <f>IFERROR(INDEX($W$5:$AI$52,$AM23,COLUMNS($BB$7:BE25)),"")</f>
        <v>0</v>
      </c>
      <c r="BG25" s="501">
        <f>IFERROR(INDEX($W$5:$AI$52,$AM23,COLUMNS($BB$7:BF25)),"")</f>
        <v>20</v>
      </c>
      <c r="BH25" s="501">
        <f>IFERROR(INDEX($W$5:$AI$52,$AM23,COLUMNS($BB$7:BG25)),"")</f>
        <v>40</v>
      </c>
      <c r="BI25" s="501">
        <f>IFERROR(INDEX($W$5:$AI$52,$AM23,COLUMNS($BB$7:BH25)),"")</f>
        <v>0</v>
      </c>
      <c r="BJ25" s="501">
        <f>IFERROR(INDEX($W$5:$AI$52,$AM23,COLUMNS($BB$7:BI25)),"")</f>
        <v>0</v>
      </c>
      <c r="BK25" s="501">
        <f>IFERROR(INDEX($W$5:$AI$52,$AM23,COLUMNS($BB$7:BJ25)),"")</f>
        <v>10</v>
      </c>
      <c r="BL25" s="501">
        <f>IFERROR(INDEX($W$5:$AI$52,$AM23,COLUMNS($BB$7:BK25)),"")</f>
        <v>25</v>
      </c>
      <c r="BM25" s="501">
        <f>IFERROR(INDEX($W$5:$AI$52,$AM23,COLUMNS($BB$7:BL25)),"")</f>
        <v>810</v>
      </c>
      <c r="BN25" s="501">
        <f>IFERROR(INDEX($W$5:$AI$52,$AM23,COLUMNS($BB$7:BM25)),"")</f>
        <v>150</v>
      </c>
      <c r="BO25" s="501">
        <f>IFERROR(INDEX($W$5:$AI$52,$AM23,COLUMNS($BB$7:BN25)),"")</f>
        <v>965</v>
      </c>
    </row>
    <row r="26" spans="3:67">
      <c r="C26" s="153" t="s">
        <v>397</v>
      </c>
      <c r="D26" s="113">
        <f t="shared" si="3"/>
        <v>1.8200202224469161E-2</v>
      </c>
      <c r="E26" s="113">
        <f t="shared" si="4"/>
        <v>3.9433771486349849E-2</v>
      </c>
      <c r="F26" s="113">
        <f t="shared" si="5"/>
        <v>3.0333670374115269E-3</v>
      </c>
      <c r="G26" s="113">
        <f t="shared" si="6"/>
        <v>4.0444893832153692E-3</v>
      </c>
      <c r="H26" s="113">
        <f t="shared" si="7"/>
        <v>6.167846309403438E-2</v>
      </c>
      <c r="I26" s="113">
        <f t="shared" si="8"/>
        <v>1.0111223458038423E-3</v>
      </c>
      <c r="J26" s="113">
        <f t="shared" si="9"/>
        <v>5.0556117290192111E-3</v>
      </c>
      <c r="K26" s="113">
        <f t="shared" si="10"/>
        <v>1.5166835187057633E-2</v>
      </c>
      <c r="L26" s="113">
        <f t="shared" si="11"/>
        <v>1.314459049544995E-2</v>
      </c>
      <c r="M26" s="113">
        <f t="shared" si="12"/>
        <v>0.84024266936299297</v>
      </c>
      <c r="N26" s="113">
        <f t="shared" si="13"/>
        <v>0.15975733063700709</v>
      </c>
      <c r="O26" s="153" t="s">
        <v>222</v>
      </c>
      <c r="P26" s="153">
        <f>ROWS($O$5:O26)</f>
        <v>22</v>
      </c>
      <c r="Q26" s="153" t="str">
        <f t="shared" si="1"/>
        <v/>
      </c>
      <c r="R26" s="153">
        <f>IFERROR(SMALL($Q$5:$Q$52,ROWS($Q$5:Q26)),"")</f>
        <v>46</v>
      </c>
      <c r="W26" s="153" t="s">
        <v>397</v>
      </c>
      <c r="X26" s="153">
        <v>90</v>
      </c>
      <c r="Y26" s="153">
        <v>195</v>
      </c>
      <c r="Z26" s="153">
        <v>15</v>
      </c>
      <c r="AA26" s="153">
        <v>20</v>
      </c>
      <c r="AB26" s="153">
        <v>305</v>
      </c>
      <c r="AC26" s="153">
        <v>5</v>
      </c>
      <c r="AD26" s="153">
        <v>25</v>
      </c>
      <c r="AE26" s="153">
        <v>75</v>
      </c>
      <c r="AF26" s="153">
        <v>65</v>
      </c>
      <c r="AG26" s="153">
        <v>4155</v>
      </c>
      <c r="AH26" s="153">
        <v>790</v>
      </c>
      <c r="AI26" s="153">
        <v>4945</v>
      </c>
      <c r="AJ26" s="153" t="s">
        <v>222</v>
      </c>
      <c r="AK26" s="153">
        <f>ROWS($O$5:AI26)</f>
        <v>22</v>
      </c>
      <c r="AL26" s="153" t="str">
        <f t="shared" si="2"/>
        <v/>
      </c>
      <c r="AM26" s="153">
        <f>IFERROR(SMALL($AL$5:$AL$52,ROWS($AL$5:AL26)),"")</f>
        <v>46</v>
      </c>
      <c r="AO26" s="163"/>
      <c r="AP26" s="306" t="str">
        <f>IFERROR(INDEX($C$5:$I$52,$R24,COLUMNS($AO$5:AO24)),"")</f>
        <v xml:space="preserve">psychology                                                            </v>
      </c>
      <c r="AQ26" s="141">
        <f>IFERROR(INDEX($C$5:$N$52,$R24,COLUMNS($AP$7:AQ26)),"")</f>
        <v>2.0833333333333332E-2</v>
      </c>
      <c r="AR26" s="141">
        <f>IFERROR(INDEX($C$5:$N$52,$R24,COLUMNS($AP$7:AR26)),"")</f>
        <v>8.8541666666666671E-2</v>
      </c>
      <c r="AS26" s="141">
        <f>IFERROR(INDEX($C$5:$N$52,$R24,COLUMNS($AP$7:AS26)),"")</f>
        <v>5.208333333333333E-3</v>
      </c>
      <c r="AT26" s="141">
        <f>IFERROR(INDEX($C$5:$N$52,$R24,COLUMNS($AP$7:AT26)),"")</f>
        <v>1.0416666666666666E-2</v>
      </c>
      <c r="AU26" s="141">
        <f>IFERROR(INDEX($C$5:$N$52,$R24,COLUMNS($AP$7:AU26)),"")</f>
        <v>4.9479166666666664E-2</v>
      </c>
      <c r="AV26" s="141">
        <f>IFERROR(INDEX($C$5:$N$52,$R24,COLUMNS($AP$7:AV26)),"")</f>
        <v>2.6041666666666665E-3</v>
      </c>
      <c r="AW26" s="141">
        <f>IFERROR(INDEX($C$5:$N$52,$R24,COLUMNS($AP$7:AW26)),"")</f>
        <v>2.6041666666666665E-3</v>
      </c>
      <c r="AX26" s="141">
        <f>IFERROR(INDEX($C$5:$N$52,$R24,COLUMNS($AP$7:AX26)),"")</f>
        <v>1.8229166666666668E-2</v>
      </c>
      <c r="AY26" s="141">
        <f>IFERROR(INDEX($C$5:$N$52,$R24,COLUMNS($AP$7:AY26)),"")</f>
        <v>4.1666666666666664E-2</v>
      </c>
      <c r="AZ26" s="141">
        <f>IFERROR(INDEX($C$5:$N$52,$R24,COLUMNS($AP$7:AZ26)),"")</f>
        <v>0.76041666666666663</v>
      </c>
      <c r="BA26" s="142">
        <f>IFERROR(INDEX($C$5:$N$52,$R24,COLUMNS($AP$7:BA26)),"")</f>
        <v>0.2421875</v>
      </c>
      <c r="BC26" s="294" t="str">
        <f>IFERROR(INDEX($W$5:$AI$52,$AM24,COLUMNS($BB$7:BB26)),"")</f>
        <v xml:space="preserve">psychology                                                            </v>
      </c>
      <c r="BD26" s="501">
        <f>IFERROR(INDEX($W$5:$AI$52,$AM24,COLUMNS($BB$7:BC26)),"")</f>
        <v>40</v>
      </c>
      <c r="BE26" s="501">
        <f>IFERROR(INDEX($W$5:$AI$52,$AM24,COLUMNS($BB$7:BD26)),"")</f>
        <v>170</v>
      </c>
      <c r="BF26" s="501">
        <f>IFERROR(INDEX($W$5:$AI$52,$AM24,COLUMNS($BB$7:BE26)),"")</f>
        <v>10</v>
      </c>
      <c r="BG26" s="501">
        <f>IFERROR(INDEX($W$5:$AI$52,$AM24,COLUMNS($BB$7:BF26)),"")</f>
        <v>20</v>
      </c>
      <c r="BH26" s="501">
        <f>IFERROR(INDEX($W$5:$AI$52,$AM24,COLUMNS($BB$7:BG26)),"")</f>
        <v>95</v>
      </c>
      <c r="BI26" s="501">
        <f>IFERROR(INDEX($W$5:$AI$52,$AM24,COLUMNS($BB$7:BH26)),"")</f>
        <v>5</v>
      </c>
      <c r="BJ26" s="501">
        <f>IFERROR(INDEX($W$5:$AI$52,$AM24,COLUMNS($BB$7:BI26)),"")</f>
        <v>5</v>
      </c>
      <c r="BK26" s="501">
        <f>IFERROR(INDEX($W$5:$AI$52,$AM24,COLUMNS($BB$7:BJ26)),"")</f>
        <v>35</v>
      </c>
      <c r="BL26" s="501">
        <f>IFERROR(INDEX($W$5:$AI$52,$AM24,COLUMNS($BB$7:BK26)),"")</f>
        <v>80</v>
      </c>
      <c r="BM26" s="501">
        <f>IFERROR(INDEX($W$5:$AI$52,$AM24,COLUMNS($BB$7:BL26)),"")</f>
        <v>1460</v>
      </c>
      <c r="BN26" s="501">
        <f>IFERROR(INDEX($W$5:$AI$52,$AM24,COLUMNS($BB$7:BM26)),"")</f>
        <v>465</v>
      </c>
      <c r="BO26" s="501">
        <f>IFERROR(INDEX($W$5:$AI$52,$AM24,COLUMNS($BB$7:BN26)),"")</f>
        <v>1920</v>
      </c>
    </row>
    <row r="27" spans="3:67">
      <c r="C27" s="153" t="s">
        <v>398</v>
      </c>
      <c r="D27" s="113">
        <f t="shared" si="3"/>
        <v>0</v>
      </c>
      <c r="E27" s="113">
        <f t="shared" si="4"/>
        <v>3.125E-2</v>
      </c>
      <c r="F27" s="113">
        <f t="shared" si="5"/>
        <v>0</v>
      </c>
      <c r="G27" s="113">
        <f t="shared" si="6"/>
        <v>0</v>
      </c>
      <c r="H27" s="113">
        <f t="shared" si="7"/>
        <v>3.125E-2</v>
      </c>
      <c r="I27" s="113">
        <f t="shared" si="8"/>
        <v>0</v>
      </c>
      <c r="J27" s="113">
        <f t="shared" si="9"/>
        <v>0</v>
      </c>
      <c r="K27" s="113">
        <f t="shared" si="10"/>
        <v>0</v>
      </c>
      <c r="L27" s="113">
        <f t="shared" si="11"/>
        <v>0</v>
      </c>
      <c r="M27" s="113">
        <f t="shared" si="12"/>
        <v>0.9375</v>
      </c>
      <c r="N27" s="113">
        <f t="shared" si="13"/>
        <v>6.25E-2</v>
      </c>
      <c r="O27" s="153" t="s">
        <v>222</v>
      </c>
      <c r="P27" s="153">
        <f>ROWS($O$5:O27)</f>
        <v>23</v>
      </c>
      <c r="Q27" s="153" t="str">
        <f t="shared" si="1"/>
        <v/>
      </c>
      <c r="R27" s="153">
        <f>IFERROR(SMALL($Q$5:$Q$52,ROWS($Q$5:Q27)),"")</f>
        <v>47</v>
      </c>
      <c r="W27" s="153" t="s">
        <v>398</v>
      </c>
      <c r="X27" s="153">
        <v>0</v>
      </c>
      <c r="Y27" s="153">
        <v>5</v>
      </c>
      <c r="Z27" s="153">
        <v>0</v>
      </c>
      <c r="AA27" s="153">
        <v>0</v>
      </c>
      <c r="AB27" s="153">
        <v>5</v>
      </c>
      <c r="AC27" s="153">
        <v>0</v>
      </c>
      <c r="AD27" s="153">
        <v>0</v>
      </c>
      <c r="AE27" s="153">
        <v>0</v>
      </c>
      <c r="AF27" s="153">
        <v>0</v>
      </c>
      <c r="AG27" s="153">
        <v>150</v>
      </c>
      <c r="AH27" s="153">
        <v>10</v>
      </c>
      <c r="AI27" s="153">
        <v>160</v>
      </c>
      <c r="AJ27" s="153" t="s">
        <v>222</v>
      </c>
      <c r="AK27" s="153">
        <f>ROWS($O$5:AI27)</f>
        <v>23</v>
      </c>
      <c r="AL27" s="153" t="str">
        <f t="shared" si="2"/>
        <v/>
      </c>
      <c r="AM27" s="153">
        <f>IFERROR(SMALL($AL$5:$AL$52,ROWS($AL$5:AL27)),"")</f>
        <v>47</v>
      </c>
      <c r="AO27" s="163"/>
      <c r="AP27" s="306" t="str">
        <f>IFERROR(INDEX($C$5:$I$52,$R25,COLUMNS($AO$5:AO25)),"")</f>
        <v xml:space="preserve">social sciences                                                       </v>
      </c>
      <c r="AQ27" s="141">
        <f>IFERROR(INDEX($C$5:$N$52,$R25,COLUMNS($AP$7:AQ27)),"")</f>
        <v>1.5276145710928319E-2</v>
      </c>
      <c r="AR27" s="141">
        <f>IFERROR(INDEX($C$5:$N$52,$R25,COLUMNS($AP$7:AR27)),"")</f>
        <v>6.8155111633372498E-2</v>
      </c>
      <c r="AS27" s="141">
        <f>IFERROR(INDEX($C$5:$N$52,$R25,COLUMNS($AP$7:AS27)),"")</f>
        <v>5.8754406580493537E-3</v>
      </c>
      <c r="AT27" s="141">
        <f>IFERROR(INDEX($C$5:$N$52,$R25,COLUMNS($AP$7:AT27)),"")</f>
        <v>8.2256169212690956E-3</v>
      </c>
      <c r="AU27" s="141">
        <f>IFERROR(INDEX($C$5:$N$52,$R25,COLUMNS($AP$7:AU27)),"")</f>
        <v>5.4054054054054057E-2</v>
      </c>
      <c r="AV27" s="141">
        <f>IFERROR(INDEX($C$5:$N$52,$R25,COLUMNS($AP$7:AV27)),"")</f>
        <v>2.3501762632197414E-3</v>
      </c>
      <c r="AW27" s="141">
        <f>IFERROR(INDEX($C$5:$N$52,$R25,COLUMNS($AP$7:AW27)),"")</f>
        <v>3.5252643948296123E-3</v>
      </c>
      <c r="AX27" s="141">
        <f>IFERROR(INDEX($C$5:$N$52,$R25,COLUMNS($AP$7:AX27)),"")</f>
        <v>2.5851938895417155E-2</v>
      </c>
      <c r="AY27" s="141">
        <f>IFERROR(INDEX($C$5:$N$52,$R25,COLUMNS($AP$7:AY27)),"")</f>
        <v>2.4676850763807285E-2</v>
      </c>
      <c r="AZ27" s="141">
        <f>IFERROR(INDEX($C$5:$N$52,$R25,COLUMNS($AP$7:AZ27)),"")</f>
        <v>0.79083431257344305</v>
      </c>
      <c r="BA27" s="142">
        <f>IFERROR(INDEX($C$5:$N$52,$R25,COLUMNS($AP$7:BA27)),"")</f>
        <v>0.20799059929494712</v>
      </c>
      <c r="BC27" s="294" t="str">
        <f>IFERROR(INDEX($W$5:$AI$52,$AM25,COLUMNS($BB$7:BB27)),"")</f>
        <v xml:space="preserve">social sciences                                                       </v>
      </c>
      <c r="BD27" s="501">
        <f>IFERROR(INDEX($W$5:$AI$52,$AM25,COLUMNS($BB$7:BC27)),"")</f>
        <v>65</v>
      </c>
      <c r="BE27" s="501">
        <f>IFERROR(INDEX($W$5:$AI$52,$AM25,COLUMNS($BB$7:BD27)),"")</f>
        <v>290</v>
      </c>
      <c r="BF27" s="501">
        <f>IFERROR(INDEX($W$5:$AI$52,$AM25,COLUMNS($BB$7:BE27)),"")</f>
        <v>25</v>
      </c>
      <c r="BG27" s="501">
        <f>IFERROR(INDEX($W$5:$AI$52,$AM25,COLUMNS($BB$7:BF27)),"")</f>
        <v>35</v>
      </c>
      <c r="BH27" s="501">
        <f>IFERROR(INDEX($W$5:$AI$52,$AM25,COLUMNS($BB$7:BG27)),"")</f>
        <v>230</v>
      </c>
      <c r="BI27" s="501">
        <f>IFERROR(INDEX($W$5:$AI$52,$AM25,COLUMNS($BB$7:BH27)),"")</f>
        <v>10</v>
      </c>
      <c r="BJ27" s="501">
        <f>IFERROR(INDEX($W$5:$AI$52,$AM25,COLUMNS($BB$7:BI27)),"")</f>
        <v>15</v>
      </c>
      <c r="BK27" s="501">
        <f>IFERROR(INDEX($W$5:$AI$52,$AM25,COLUMNS($BB$7:BJ27)),"")</f>
        <v>110</v>
      </c>
      <c r="BL27" s="501">
        <f>IFERROR(INDEX($W$5:$AI$52,$AM25,COLUMNS($BB$7:BK27)),"")</f>
        <v>105</v>
      </c>
      <c r="BM27" s="501">
        <f>IFERROR(INDEX($W$5:$AI$52,$AM25,COLUMNS($BB$7:BL27)),"")</f>
        <v>3365</v>
      </c>
      <c r="BN27" s="501">
        <f>IFERROR(INDEX($W$5:$AI$52,$AM25,COLUMNS($BB$7:BM27)),"")</f>
        <v>885</v>
      </c>
      <c r="BO27" s="501">
        <f>IFERROR(INDEX($W$5:$AI$52,$AM25,COLUMNS($BB$7:BN27)),"")</f>
        <v>4255</v>
      </c>
    </row>
    <row r="28" spans="3:67">
      <c r="C28" s="153" t="s">
        <v>374</v>
      </c>
      <c r="D28" s="113">
        <f t="shared" si="3"/>
        <v>1.3226649248856956E-2</v>
      </c>
      <c r="E28" s="113">
        <f t="shared" si="4"/>
        <v>3.8700195950359242E-2</v>
      </c>
      <c r="F28" s="113">
        <f t="shared" si="5"/>
        <v>3.1025473546701502E-3</v>
      </c>
      <c r="G28" s="113">
        <f t="shared" si="6"/>
        <v>9.4709340300457214E-3</v>
      </c>
      <c r="H28" s="113">
        <f t="shared" si="7"/>
        <v>5.4539516655780537E-2</v>
      </c>
      <c r="I28" s="113">
        <f t="shared" si="8"/>
        <v>1.3063357282821686E-3</v>
      </c>
      <c r="J28" s="113">
        <f t="shared" si="9"/>
        <v>3.2658393207054214E-3</v>
      </c>
      <c r="K28" s="113">
        <f t="shared" si="10"/>
        <v>1.2900065316786414E-2</v>
      </c>
      <c r="L28" s="113">
        <f t="shared" si="11"/>
        <v>1.3226649248856956E-2</v>
      </c>
      <c r="M28" s="113">
        <f t="shared" si="12"/>
        <v>0.85009797517962116</v>
      </c>
      <c r="N28" s="113">
        <f t="shared" si="13"/>
        <v>0.14990202482037884</v>
      </c>
      <c r="O28" s="153" t="s">
        <v>222</v>
      </c>
      <c r="P28" s="153">
        <f>ROWS($O$5:O28)</f>
        <v>24</v>
      </c>
      <c r="Q28" s="153" t="str">
        <f t="shared" si="1"/>
        <v/>
      </c>
      <c r="R28" s="153">
        <f>IFERROR(SMALL($Q$5:$Q$52,ROWS($Q$5:Q28)),"")</f>
        <v>48</v>
      </c>
      <c r="W28" s="153" t="s">
        <v>374</v>
      </c>
      <c r="X28" s="153">
        <v>405</v>
      </c>
      <c r="Y28" s="153">
        <v>1185</v>
      </c>
      <c r="Z28" s="153">
        <v>95</v>
      </c>
      <c r="AA28" s="153">
        <v>290</v>
      </c>
      <c r="AB28" s="153">
        <v>1670</v>
      </c>
      <c r="AC28" s="153">
        <v>40</v>
      </c>
      <c r="AD28" s="153">
        <v>100</v>
      </c>
      <c r="AE28" s="153">
        <v>395</v>
      </c>
      <c r="AF28" s="153">
        <v>405</v>
      </c>
      <c r="AG28" s="153">
        <v>26030</v>
      </c>
      <c r="AH28" s="153">
        <v>4590</v>
      </c>
      <c r="AI28" s="153">
        <v>30620</v>
      </c>
      <c r="AJ28" s="153" t="s">
        <v>222</v>
      </c>
      <c r="AK28" s="153">
        <f>ROWS($O$5:AI28)</f>
        <v>24</v>
      </c>
      <c r="AL28" s="153" t="str">
        <f t="shared" si="2"/>
        <v/>
      </c>
      <c r="AM28" s="153">
        <f>IFERROR(SMALL($AL$5:$AL$52,ROWS($AL$5:AL28)),"")</f>
        <v>48</v>
      </c>
      <c r="AO28" s="163"/>
      <c r="AP28" s="306" t="str">
        <f>IFERROR(INDEX($C$5:$I$52,$R26,COLUMNS($AO$5:AO26)),"")</f>
        <v xml:space="preserve">subjects allied to medicine                                           </v>
      </c>
      <c r="AQ28" s="141">
        <f>IFERROR(INDEX($C$5:$N$52,$R26,COLUMNS($AP$7:AQ28)),"")</f>
        <v>1.6406250000000001E-2</v>
      </c>
      <c r="AR28" s="141">
        <f>IFERROR(INDEX($C$5:$N$52,$R26,COLUMNS($AP$7:AR28)),"")</f>
        <v>3.6718750000000001E-2</v>
      </c>
      <c r="AS28" s="141">
        <f>IFERROR(INDEX($C$5:$N$52,$R26,COLUMNS($AP$7:AS28)),"")</f>
        <v>3.1250000000000002E-3</v>
      </c>
      <c r="AT28" s="141">
        <f>IFERROR(INDEX($C$5:$N$52,$R26,COLUMNS($AP$7:AT28)),"")</f>
        <v>3.1250000000000002E-3</v>
      </c>
      <c r="AU28" s="141">
        <f>IFERROR(INDEX($C$5:$N$52,$R26,COLUMNS($AP$7:AU28)),"")</f>
        <v>5.7812500000000003E-2</v>
      </c>
      <c r="AV28" s="141">
        <f>IFERROR(INDEX($C$5:$N$52,$R26,COLUMNS($AP$7:AV28)),"")</f>
        <v>7.8125000000000004E-4</v>
      </c>
      <c r="AW28" s="141">
        <f>IFERROR(INDEX($C$5:$N$52,$R26,COLUMNS($AP$7:AW28)),"")</f>
        <v>4.6874999999999998E-3</v>
      </c>
      <c r="AX28" s="141">
        <f>IFERROR(INDEX($C$5:$N$52,$R26,COLUMNS($AP$7:AX28)),"")</f>
        <v>1.5625E-2</v>
      </c>
      <c r="AY28" s="141">
        <f>IFERROR(INDEX($C$5:$N$52,$R26,COLUMNS($AP$7:AY28)),"")</f>
        <v>1.328125E-2</v>
      </c>
      <c r="AZ28" s="141">
        <f>IFERROR(INDEX($C$5:$N$52,$R26,COLUMNS($AP$7:AZ28)),"")</f>
        <v>0.84765625</v>
      </c>
      <c r="BA28" s="142">
        <f>IFERROR(INDEX($C$5:$N$52,$R26,COLUMNS($AP$7:BA28)),"")</f>
        <v>0.15156249999999999</v>
      </c>
      <c r="BC28" s="294" t="str">
        <f>IFERROR(INDEX($W$5:$AI$52,$AM26,COLUMNS($BB$7:BB28)),"")</f>
        <v xml:space="preserve">subjects allied to medicine                                           </v>
      </c>
      <c r="BD28" s="501">
        <f>IFERROR(INDEX($W$5:$AI$52,$AM26,COLUMNS($BB$7:BC28)),"")</f>
        <v>105</v>
      </c>
      <c r="BE28" s="501">
        <f>IFERROR(INDEX($W$5:$AI$52,$AM26,COLUMNS($BB$7:BD28)),"")</f>
        <v>235</v>
      </c>
      <c r="BF28" s="501">
        <f>IFERROR(INDEX($W$5:$AI$52,$AM26,COLUMNS($BB$7:BE28)),"")</f>
        <v>20</v>
      </c>
      <c r="BG28" s="501">
        <f>IFERROR(INDEX($W$5:$AI$52,$AM26,COLUMNS($BB$7:BF28)),"")</f>
        <v>20</v>
      </c>
      <c r="BH28" s="501">
        <f>IFERROR(INDEX($W$5:$AI$52,$AM26,COLUMNS($BB$7:BG28)),"")</f>
        <v>370</v>
      </c>
      <c r="BI28" s="501">
        <f>IFERROR(INDEX($W$5:$AI$52,$AM26,COLUMNS($BB$7:BH28)),"")</f>
        <v>5</v>
      </c>
      <c r="BJ28" s="501">
        <f>IFERROR(INDEX($W$5:$AI$52,$AM26,COLUMNS($BB$7:BI28)),"")</f>
        <v>30</v>
      </c>
      <c r="BK28" s="501">
        <f>IFERROR(INDEX($W$5:$AI$52,$AM26,COLUMNS($BB$7:BJ28)),"")</f>
        <v>100</v>
      </c>
      <c r="BL28" s="501">
        <f>IFERROR(INDEX($W$5:$AI$52,$AM26,COLUMNS($BB$7:BK28)),"")</f>
        <v>85</v>
      </c>
      <c r="BM28" s="501">
        <f>IFERROR(INDEX($W$5:$AI$52,$AM26,COLUMNS($BB$7:BL28)),"")</f>
        <v>5425</v>
      </c>
      <c r="BN28" s="501">
        <f>IFERROR(INDEX($W$5:$AI$52,$AM26,COLUMNS($BB$7:BM28)),"")</f>
        <v>970</v>
      </c>
      <c r="BO28" s="501">
        <f>IFERROR(INDEX($W$5:$AI$52,$AM26,COLUMNS($BB$7:BN28)),"")</f>
        <v>6400</v>
      </c>
    </row>
    <row r="29" spans="3:67">
      <c r="C29" s="153" t="s">
        <v>376</v>
      </c>
      <c r="D29" s="113">
        <f t="shared" si="3"/>
        <v>1.9108280254777069E-2</v>
      </c>
      <c r="E29" s="113">
        <f t="shared" si="4"/>
        <v>7.6433121019108277E-2</v>
      </c>
      <c r="F29" s="113">
        <f t="shared" si="5"/>
        <v>0</v>
      </c>
      <c r="G29" s="113">
        <f t="shared" si="6"/>
        <v>1.2738853503184714E-2</v>
      </c>
      <c r="H29" s="113">
        <f t="shared" si="7"/>
        <v>8.9171974522292988E-2</v>
      </c>
      <c r="I29" s="113">
        <f t="shared" si="8"/>
        <v>0</v>
      </c>
      <c r="J29" s="113">
        <f t="shared" si="9"/>
        <v>6.369426751592357E-3</v>
      </c>
      <c r="K29" s="113">
        <f t="shared" si="10"/>
        <v>3.1847133757961783E-2</v>
      </c>
      <c r="L29" s="113">
        <f t="shared" si="11"/>
        <v>2.5477707006369428E-2</v>
      </c>
      <c r="M29" s="113">
        <f t="shared" si="12"/>
        <v>0.73885350318471332</v>
      </c>
      <c r="N29" s="113">
        <f t="shared" si="13"/>
        <v>0.26751592356687898</v>
      </c>
      <c r="O29" s="153" t="s">
        <v>228</v>
      </c>
      <c r="P29" s="153">
        <f>ROWS($O$5:O29)</f>
        <v>25</v>
      </c>
      <c r="Q29" s="153">
        <f t="shared" si="1"/>
        <v>25</v>
      </c>
      <c r="R29" s="153" t="str">
        <f>IFERROR(SMALL($Q$5:$Q$52,ROWS($Q$5:Q29)),"")</f>
        <v/>
      </c>
      <c r="W29" s="153" t="s">
        <v>376</v>
      </c>
      <c r="X29" s="153">
        <v>15</v>
      </c>
      <c r="Y29" s="153">
        <v>60</v>
      </c>
      <c r="Z29" s="153">
        <v>0</v>
      </c>
      <c r="AA29" s="153">
        <v>10</v>
      </c>
      <c r="AB29" s="153">
        <v>70</v>
      </c>
      <c r="AC29" s="153">
        <v>0</v>
      </c>
      <c r="AD29" s="153">
        <v>5</v>
      </c>
      <c r="AE29" s="153">
        <v>25</v>
      </c>
      <c r="AF29" s="153">
        <v>20</v>
      </c>
      <c r="AG29" s="153">
        <v>580</v>
      </c>
      <c r="AH29" s="153">
        <v>210</v>
      </c>
      <c r="AI29" s="153">
        <v>785</v>
      </c>
      <c r="AJ29" s="153" t="s">
        <v>228</v>
      </c>
      <c r="AK29" s="153">
        <f>ROWS($O$5:AI29)</f>
        <v>25</v>
      </c>
      <c r="AL29" s="153">
        <f t="shared" si="2"/>
        <v>25</v>
      </c>
      <c r="AM29" s="153" t="str">
        <f>IFERROR(SMALL($AL$5:$AL$52,ROWS($AL$5:AL29)),"")</f>
        <v/>
      </c>
      <c r="AO29" s="163"/>
      <c r="AP29" s="306" t="str">
        <f>IFERROR(INDEX($C$5:$I$52,$R27,COLUMNS($AO$5:AO27)),"")</f>
        <v xml:space="preserve">veterinary sciences                                                   </v>
      </c>
      <c r="AQ29" s="141">
        <f>IFERROR(INDEX($C$5:$N$52,$R27,COLUMNS($AP$7:AQ29)),"")</f>
        <v>0</v>
      </c>
      <c r="AR29" s="141">
        <f>IFERROR(INDEX($C$5:$N$52,$R27,COLUMNS($AP$7:AR29)),"")</f>
        <v>2.8571428571428571E-2</v>
      </c>
      <c r="AS29" s="141">
        <f>IFERROR(INDEX($C$5:$N$52,$R27,COLUMNS($AP$7:AS29)),"")</f>
        <v>0</v>
      </c>
      <c r="AT29" s="141">
        <f>IFERROR(INDEX($C$5:$N$52,$R27,COLUMNS($AP$7:AT29)),"")</f>
        <v>0</v>
      </c>
      <c r="AU29" s="141">
        <f>IFERROR(INDEX($C$5:$N$52,$R27,COLUMNS($AP$7:AU29)),"")</f>
        <v>2.8571428571428571E-2</v>
      </c>
      <c r="AV29" s="141">
        <f>IFERROR(INDEX($C$5:$N$52,$R27,COLUMNS($AP$7:AV29)),"")</f>
        <v>0</v>
      </c>
      <c r="AW29" s="141">
        <f>IFERROR(INDEX($C$5:$N$52,$R27,COLUMNS($AP$7:AW29)),"")</f>
        <v>0</v>
      </c>
      <c r="AX29" s="141">
        <f>IFERROR(INDEX($C$5:$N$52,$R27,COLUMNS($AP$7:AX29)),"")</f>
        <v>0</v>
      </c>
      <c r="AY29" s="141">
        <f>IFERROR(INDEX($C$5:$N$52,$R27,COLUMNS($AP$7:AY29)),"")</f>
        <v>0</v>
      </c>
      <c r="AZ29" s="141">
        <f>IFERROR(INDEX($C$5:$N$52,$R27,COLUMNS($AP$7:AZ29)),"")</f>
        <v>0.91428571428571426</v>
      </c>
      <c r="BA29" s="142">
        <f>IFERROR(INDEX($C$5:$N$52,$R27,COLUMNS($AP$7:BA29)),"")</f>
        <v>5.7142857142857141E-2</v>
      </c>
      <c r="BC29" s="294" t="str">
        <f>IFERROR(INDEX($W$5:$AI$52,$AM27,COLUMNS($BB$7:BB29)),"")</f>
        <v xml:space="preserve">veterinary sciences                                                   </v>
      </c>
      <c r="BD29" s="501">
        <f>IFERROR(INDEX($W$5:$AI$52,$AM27,COLUMNS($BB$7:BC29)),"")</f>
        <v>0</v>
      </c>
      <c r="BE29" s="501">
        <f>IFERROR(INDEX($W$5:$AI$52,$AM27,COLUMNS($BB$7:BD29)),"")</f>
        <v>5</v>
      </c>
      <c r="BF29" s="501">
        <f>IFERROR(INDEX($W$5:$AI$52,$AM27,COLUMNS($BB$7:BE29)),"")</f>
        <v>0</v>
      </c>
      <c r="BG29" s="501">
        <f>IFERROR(INDEX($W$5:$AI$52,$AM27,COLUMNS($BB$7:BF29)),"")</f>
        <v>0</v>
      </c>
      <c r="BH29" s="501">
        <f>IFERROR(INDEX($W$5:$AI$52,$AM27,COLUMNS($BB$7:BG29)),"")</f>
        <v>5</v>
      </c>
      <c r="BI29" s="501">
        <f>IFERROR(INDEX($W$5:$AI$52,$AM27,COLUMNS($BB$7:BH29)),"")</f>
        <v>0</v>
      </c>
      <c r="BJ29" s="501">
        <f>IFERROR(INDEX($W$5:$AI$52,$AM27,COLUMNS($BB$7:BI29)),"")</f>
        <v>0</v>
      </c>
      <c r="BK29" s="501">
        <f>IFERROR(INDEX($W$5:$AI$52,$AM27,COLUMNS($BB$7:BJ29)),"")</f>
        <v>0</v>
      </c>
      <c r="BL29" s="501">
        <f>IFERROR(INDEX($W$5:$AI$52,$AM27,COLUMNS($BB$7:BK29)),"")</f>
        <v>0</v>
      </c>
      <c r="BM29" s="501">
        <f>IFERROR(INDEX($W$5:$AI$52,$AM27,COLUMNS($BB$7:BL29)),"")</f>
        <v>160</v>
      </c>
      <c r="BN29" s="501">
        <f>IFERROR(INDEX($W$5:$AI$52,$AM27,COLUMNS($BB$7:BM29)),"")</f>
        <v>10</v>
      </c>
      <c r="BO29" s="501">
        <f>IFERROR(INDEX($W$5:$AI$52,$AM27,COLUMNS($BB$7:BN29)),"")</f>
        <v>175</v>
      </c>
    </row>
    <row r="30" spans="3:67" ht="15" thickBot="1">
      <c r="C30" s="153" t="s">
        <v>377</v>
      </c>
      <c r="D30" s="113">
        <f t="shared" si="3"/>
        <v>9.7560975609756097E-3</v>
      </c>
      <c r="E30" s="113">
        <f t="shared" si="4"/>
        <v>9.7560975609756097E-3</v>
      </c>
      <c r="F30" s="113">
        <f t="shared" si="5"/>
        <v>4.8780487804878049E-3</v>
      </c>
      <c r="G30" s="113">
        <f t="shared" si="6"/>
        <v>4.8780487804878049E-3</v>
      </c>
      <c r="H30" s="113">
        <f t="shared" si="7"/>
        <v>5.8536585365853662E-2</v>
      </c>
      <c r="I30" s="113">
        <f t="shared" si="8"/>
        <v>0</v>
      </c>
      <c r="J30" s="113">
        <f t="shared" si="9"/>
        <v>0</v>
      </c>
      <c r="K30" s="113">
        <f t="shared" si="10"/>
        <v>1.4634146341463415E-2</v>
      </c>
      <c r="L30" s="113">
        <f t="shared" si="11"/>
        <v>4.8780487804878049E-3</v>
      </c>
      <c r="M30" s="113">
        <f t="shared" si="12"/>
        <v>0.89756097560975612</v>
      </c>
      <c r="N30" s="113">
        <f t="shared" si="13"/>
        <v>0.1024390243902439</v>
      </c>
      <c r="O30" s="153" t="s">
        <v>228</v>
      </c>
      <c r="P30" s="153">
        <f>ROWS($O$5:O30)</f>
        <v>26</v>
      </c>
      <c r="Q30" s="153">
        <f t="shared" si="1"/>
        <v>26</v>
      </c>
      <c r="R30" s="153" t="str">
        <f>IFERROR(SMALL($Q$5:$Q$52,ROWS($Q$5:Q30)),"")</f>
        <v/>
      </c>
      <c r="W30" s="153" t="s">
        <v>377</v>
      </c>
      <c r="X30" s="153">
        <v>10</v>
      </c>
      <c r="Y30" s="153">
        <v>10</v>
      </c>
      <c r="Z30" s="153">
        <v>5</v>
      </c>
      <c r="AA30" s="153">
        <v>5</v>
      </c>
      <c r="AB30" s="153">
        <v>60</v>
      </c>
      <c r="AC30" s="153">
        <v>0</v>
      </c>
      <c r="AD30" s="153">
        <v>0</v>
      </c>
      <c r="AE30" s="153">
        <v>15</v>
      </c>
      <c r="AF30" s="153">
        <v>5</v>
      </c>
      <c r="AG30" s="153">
        <v>920</v>
      </c>
      <c r="AH30" s="153">
        <v>105</v>
      </c>
      <c r="AI30" s="153">
        <v>1025</v>
      </c>
      <c r="AJ30" s="153" t="s">
        <v>228</v>
      </c>
      <c r="AK30" s="153">
        <f>ROWS($O$5:AI30)</f>
        <v>26</v>
      </c>
      <c r="AL30" s="153">
        <f t="shared" si="2"/>
        <v>26</v>
      </c>
      <c r="AM30" s="153" t="str">
        <f>IFERROR(SMALL($AL$5:$AL$52,ROWS($AL$5:AL30)),"")</f>
        <v/>
      </c>
      <c r="AO30" s="163"/>
      <c r="AP30" s="307" t="str">
        <f>IFERROR(INDEX($C$5:$I$52,$R28,COLUMNS($AO$5:AO28)),"")</f>
        <v>Grand Total</v>
      </c>
      <c r="AQ30" s="150">
        <f>IFERROR(INDEX($C$5:$N$52,$R28,COLUMNS($AP$7:AQ30)),"")</f>
        <v>1.4089595375722543E-2</v>
      </c>
      <c r="AR30" s="150">
        <f>IFERROR(INDEX($C$5:$N$52,$R28,COLUMNS($AP$7:AR30)),"")</f>
        <v>4.5640655105973024E-2</v>
      </c>
      <c r="AS30" s="150">
        <f>IFERROR(INDEX($C$5:$N$52,$R28,COLUMNS($AP$7:AS30)),"")</f>
        <v>3.8535645472061657E-3</v>
      </c>
      <c r="AT30" s="150">
        <f>IFERROR(INDEX($C$5:$N$52,$R28,COLUMNS($AP$7:AT30)),"")</f>
        <v>9.7543352601156073E-3</v>
      </c>
      <c r="AU30" s="150">
        <f>IFERROR(INDEX($C$5:$N$52,$R28,COLUMNS($AP$7:AU30)),"")</f>
        <v>5.0939306358381502E-2</v>
      </c>
      <c r="AV30" s="150">
        <f>IFERROR(INDEX($C$5:$N$52,$R28,COLUMNS($AP$7:AV30)),"")</f>
        <v>1.4450867052023121E-3</v>
      </c>
      <c r="AW30" s="150">
        <f>IFERROR(INDEX($C$5:$N$52,$R28,COLUMNS($AP$7:AW30)),"")</f>
        <v>3.4922928709055878E-3</v>
      </c>
      <c r="AX30" s="150">
        <f>IFERROR(INDEX($C$5:$N$52,$R28,COLUMNS($AP$7:AX30)),"")</f>
        <v>1.7702312138728325E-2</v>
      </c>
      <c r="AY30" s="150">
        <f>IFERROR(INDEX($C$5:$N$52,$R28,COLUMNS($AP$7:AY30)),"")</f>
        <v>2.0592485549132948E-2</v>
      </c>
      <c r="AZ30" s="150">
        <f>IFERROR(INDEX($C$5:$N$52,$R28,COLUMNS($AP$7:AZ30)),"")</f>
        <v>0.83249036608863203</v>
      </c>
      <c r="BA30" s="151">
        <f>IFERROR(INDEX($C$5:$N$52,$R28,COLUMNS($AP$7:BA30)),"")</f>
        <v>0.16750963391136803</v>
      </c>
      <c r="BC30" s="297" t="str">
        <f>IFERROR(INDEX($W$5:$AI$52,$AM28,COLUMNS($BB$7:BB30)),"")</f>
        <v>Grand Total</v>
      </c>
      <c r="BD30" s="503">
        <f>IFERROR(INDEX($W$5:$AI$52,$AM28,COLUMNS($BB$7:BC30)),"")</f>
        <v>585</v>
      </c>
      <c r="BE30" s="503">
        <f>IFERROR(INDEX($W$5:$AI$52,$AM28,COLUMNS($BB$7:BD30)),"")</f>
        <v>1895</v>
      </c>
      <c r="BF30" s="503">
        <f>IFERROR(INDEX($W$5:$AI$52,$AM28,COLUMNS($BB$7:BE30)),"")</f>
        <v>160</v>
      </c>
      <c r="BG30" s="503">
        <f>IFERROR(INDEX($W$5:$AI$52,$AM28,COLUMNS($BB$7:BF30)),"")</f>
        <v>405</v>
      </c>
      <c r="BH30" s="503">
        <f>IFERROR(INDEX($W$5:$AI$52,$AM28,COLUMNS($BB$7:BG30)),"")</f>
        <v>2115</v>
      </c>
      <c r="BI30" s="503">
        <f>IFERROR(INDEX($W$5:$AI$52,$AM28,COLUMNS($BB$7:BH30)),"")</f>
        <v>60</v>
      </c>
      <c r="BJ30" s="503">
        <f>IFERROR(INDEX($W$5:$AI$52,$AM28,COLUMNS($BB$7:BI30)),"")</f>
        <v>145</v>
      </c>
      <c r="BK30" s="503">
        <f>IFERROR(INDEX($W$5:$AI$52,$AM28,COLUMNS($BB$7:BJ30)),"")</f>
        <v>735</v>
      </c>
      <c r="BL30" s="503">
        <f>IFERROR(INDEX($W$5:$AI$52,$AM28,COLUMNS($BB$7:BK30)),"")</f>
        <v>855</v>
      </c>
      <c r="BM30" s="503">
        <f>IFERROR(INDEX($W$5:$AI$52,$AM28,COLUMNS($BB$7:BL30)),"")</f>
        <v>34565</v>
      </c>
      <c r="BN30" s="503">
        <f>IFERROR(INDEX($W$5:$AI$52,$AM28,COLUMNS($BB$7:BM30)),"")</f>
        <v>6955</v>
      </c>
      <c r="BO30" s="503">
        <f>IFERROR(INDEX($W$5:$AI$52,$AM28,COLUMNS($BB$7:BN30)),"")</f>
        <v>41520</v>
      </c>
    </row>
    <row r="31" spans="3:67">
      <c r="C31" s="153" t="s">
        <v>378</v>
      </c>
      <c r="D31" s="113">
        <f t="shared" si="3"/>
        <v>9.5465393794749408E-3</v>
      </c>
      <c r="E31" s="113">
        <f t="shared" si="4"/>
        <v>3.5799522673031027E-2</v>
      </c>
      <c r="F31" s="113">
        <f t="shared" si="5"/>
        <v>2.3866348448687352E-3</v>
      </c>
      <c r="G31" s="113">
        <f t="shared" si="6"/>
        <v>7.1599045346062056E-3</v>
      </c>
      <c r="H31" s="113">
        <f t="shared" si="7"/>
        <v>5.4892601431980909E-2</v>
      </c>
      <c r="I31" s="113">
        <f t="shared" si="8"/>
        <v>2.3866348448687352E-3</v>
      </c>
      <c r="J31" s="113">
        <f t="shared" si="9"/>
        <v>2.3866348448687352E-3</v>
      </c>
      <c r="K31" s="113">
        <f t="shared" si="10"/>
        <v>1.6706443914081145E-2</v>
      </c>
      <c r="L31" s="113">
        <f t="shared" si="11"/>
        <v>1.4319809069212411E-2</v>
      </c>
      <c r="M31" s="113">
        <f t="shared" si="12"/>
        <v>0.85441527446300713</v>
      </c>
      <c r="N31" s="113">
        <f t="shared" si="13"/>
        <v>0.14558472553699284</v>
      </c>
      <c r="O31" s="153" t="s">
        <v>228</v>
      </c>
      <c r="P31" s="153">
        <f>ROWS($O$5:O31)</f>
        <v>27</v>
      </c>
      <c r="Q31" s="153">
        <f t="shared" si="1"/>
        <v>27</v>
      </c>
      <c r="R31" s="153" t="str">
        <f>IFERROR(SMALL($Q$5:$Q$52,ROWS($Q$5:Q31)),"")</f>
        <v/>
      </c>
      <c r="W31" s="153" t="s">
        <v>378</v>
      </c>
      <c r="X31" s="153">
        <v>20</v>
      </c>
      <c r="Y31" s="153">
        <v>75</v>
      </c>
      <c r="Z31" s="153">
        <v>5</v>
      </c>
      <c r="AA31" s="153">
        <v>15</v>
      </c>
      <c r="AB31" s="153">
        <v>115</v>
      </c>
      <c r="AC31" s="153">
        <v>5</v>
      </c>
      <c r="AD31" s="153">
        <v>5</v>
      </c>
      <c r="AE31" s="153">
        <v>35</v>
      </c>
      <c r="AF31" s="153">
        <v>30</v>
      </c>
      <c r="AG31" s="153">
        <v>1790</v>
      </c>
      <c r="AH31" s="153">
        <v>305</v>
      </c>
      <c r="AI31" s="153">
        <v>2095</v>
      </c>
      <c r="AJ31" s="153" t="s">
        <v>228</v>
      </c>
      <c r="AK31" s="153">
        <f>ROWS($O$5:AI31)</f>
        <v>27</v>
      </c>
      <c r="AL31" s="153">
        <f t="shared" si="2"/>
        <v>27</v>
      </c>
      <c r="AM31" s="153" t="str">
        <f>IFERROR(SMALL($AL$5:$AL$52,ROWS($AL$5:AL31)),"")</f>
        <v/>
      </c>
      <c r="AO31" s="163"/>
      <c r="AQ31" s="141" t="str">
        <f>IFERROR(INDEX($C$5:$N$52,$R29,COLUMNS($AP$7:AQ31)),"")</f>
        <v/>
      </c>
      <c r="AR31" s="141" t="str">
        <f>IFERROR(INDEX($C$5:$N$52,$R29,COLUMNS($AP$7:AR31)),"")</f>
        <v/>
      </c>
      <c r="AS31" s="141" t="str">
        <f>IFERROR(INDEX($C$5:$N$52,$R29,COLUMNS($AP$7:AS31)),"")</f>
        <v/>
      </c>
      <c r="AT31" s="141" t="str">
        <f>IFERROR(INDEX($C$5:$N$52,$R29,COLUMNS($AP$7:AT31)),"")</f>
        <v/>
      </c>
      <c r="AU31" s="141" t="str">
        <f>IFERROR(INDEX($C$5:$N$52,$R29,COLUMNS($AP$7:AU31)),"")</f>
        <v/>
      </c>
      <c r="AV31" s="141" t="str">
        <f>IFERROR(INDEX($C$5:$N$52,$R29,COLUMNS($AP$7:AV31)),"")</f>
        <v/>
      </c>
      <c r="AW31" s="141" t="str">
        <f>IFERROR(INDEX($C$5:$N$52,$R29,COLUMNS($AP$7:AW31)),"")</f>
        <v/>
      </c>
      <c r="AX31" s="141" t="str">
        <f>IFERROR(INDEX($C$5:$N$52,$R29,COLUMNS($AP$7:AX31)),"")</f>
        <v/>
      </c>
      <c r="AY31" s="141" t="str">
        <f>IFERROR(INDEX($C$5:$N$52,$R29,COLUMNS($AP$7:AY31)),"")</f>
        <v/>
      </c>
      <c r="AZ31" s="141" t="str">
        <f>IFERROR(INDEX($C$5:$N$52,$R29,COLUMNS($AP$7:AZ31)),"")</f>
        <v/>
      </c>
      <c r="BA31" s="141" t="str">
        <f>IFERROR(INDEX($C$5:$N$52,$R29,COLUMNS($AP$7:BA31)),"")</f>
        <v/>
      </c>
    </row>
    <row r="32" spans="3:67">
      <c r="C32" s="153" t="s">
        <v>379</v>
      </c>
      <c r="D32" s="113">
        <f t="shared" si="3"/>
        <v>1.4072119613016711E-2</v>
      </c>
      <c r="E32" s="113">
        <f t="shared" si="4"/>
        <v>2.9023746701846966E-2</v>
      </c>
      <c r="F32" s="113">
        <f t="shared" si="5"/>
        <v>4.3975373790677225E-3</v>
      </c>
      <c r="G32" s="113">
        <f t="shared" si="6"/>
        <v>4.3975373790677225E-3</v>
      </c>
      <c r="H32" s="113">
        <f t="shared" si="7"/>
        <v>3.8698328935795952E-2</v>
      </c>
      <c r="I32" s="113">
        <f t="shared" si="8"/>
        <v>1.7590149516270889E-3</v>
      </c>
      <c r="J32" s="113">
        <f t="shared" si="9"/>
        <v>1.7590149516270889E-3</v>
      </c>
      <c r="K32" s="113">
        <f t="shared" si="10"/>
        <v>1.6710642040457344E-2</v>
      </c>
      <c r="L32" s="113">
        <f t="shared" si="11"/>
        <v>1.2313104661389622E-2</v>
      </c>
      <c r="M32" s="113">
        <f t="shared" si="12"/>
        <v>0.87598944591029027</v>
      </c>
      <c r="N32" s="113">
        <f t="shared" si="13"/>
        <v>0.12401055408970976</v>
      </c>
      <c r="O32" s="153" t="s">
        <v>228</v>
      </c>
      <c r="P32" s="153">
        <f>ROWS($O$5:O32)</f>
        <v>28</v>
      </c>
      <c r="Q32" s="153">
        <f t="shared" si="1"/>
        <v>28</v>
      </c>
      <c r="R32" s="153" t="str">
        <f>IFERROR(SMALL($Q$5:$Q$52,ROWS($Q$5:Q32)),"")</f>
        <v/>
      </c>
      <c r="W32" s="153" t="s">
        <v>379</v>
      </c>
      <c r="X32" s="153">
        <v>80</v>
      </c>
      <c r="Y32" s="153">
        <v>165</v>
      </c>
      <c r="Z32" s="153">
        <v>25</v>
      </c>
      <c r="AA32" s="153">
        <v>25</v>
      </c>
      <c r="AB32" s="153">
        <v>220</v>
      </c>
      <c r="AC32" s="153">
        <v>10</v>
      </c>
      <c r="AD32" s="153">
        <v>10</v>
      </c>
      <c r="AE32" s="153">
        <v>95</v>
      </c>
      <c r="AF32" s="153">
        <v>70</v>
      </c>
      <c r="AG32" s="153">
        <v>4980</v>
      </c>
      <c r="AH32" s="153">
        <v>705</v>
      </c>
      <c r="AI32" s="153">
        <v>5685</v>
      </c>
      <c r="AJ32" s="153" t="s">
        <v>228</v>
      </c>
      <c r="AK32" s="153">
        <f>ROWS($O$5:AI32)</f>
        <v>28</v>
      </c>
      <c r="AL32" s="153">
        <f t="shared" si="2"/>
        <v>28</v>
      </c>
      <c r="AM32" s="153" t="str">
        <f>IFERROR(SMALL($AL$5:$AL$52,ROWS($AL$5:AL32)),"")</f>
        <v/>
      </c>
      <c r="AO32" s="163"/>
      <c r="AP32" s="153" t="s">
        <v>431</v>
      </c>
      <c r="BC32" s="670" t="s">
        <v>432</v>
      </c>
    </row>
    <row r="33" spans="3:67">
      <c r="C33" s="153" t="s">
        <v>380</v>
      </c>
      <c r="D33" s="113">
        <f t="shared" si="3"/>
        <v>2.3809523809523808E-2</v>
      </c>
      <c r="E33" s="113">
        <f t="shared" si="4"/>
        <v>7.9365079365079361E-2</v>
      </c>
      <c r="F33" s="113">
        <f t="shared" si="5"/>
        <v>7.9365079365079361E-3</v>
      </c>
      <c r="G33" s="113">
        <f t="shared" si="6"/>
        <v>1.5873015873015872E-2</v>
      </c>
      <c r="H33" s="113">
        <f t="shared" si="7"/>
        <v>3.968253968253968E-2</v>
      </c>
      <c r="I33" s="113">
        <f t="shared" si="8"/>
        <v>0</v>
      </c>
      <c r="J33" s="113">
        <f t="shared" si="9"/>
        <v>7.9365079365079361E-3</v>
      </c>
      <c r="K33" s="113">
        <f t="shared" si="10"/>
        <v>3.968253968253968E-2</v>
      </c>
      <c r="L33" s="113">
        <f t="shared" si="11"/>
        <v>5.5555555555555552E-2</v>
      </c>
      <c r="M33" s="113">
        <f t="shared" si="12"/>
        <v>0.74603174603174605</v>
      </c>
      <c r="N33" s="113">
        <f t="shared" si="13"/>
        <v>0.25396825396825395</v>
      </c>
      <c r="O33" s="153" t="s">
        <v>228</v>
      </c>
      <c r="P33" s="153">
        <f>ROWS($O$5:O33)</f>
        <v>29</v>
      </c>
      <c r="Q33" s="153">
        <f t="shared" si="1"/>
        <v>29</v>
      </c>
      <c r="R33" s="153" t="str">
        <f>IFERROR(SMALL($Q$5:$Q$52,ROWS($Q$5:Q33)),"")</f>
        <v/>
      </c>
      <c r="W33" s="153" t="s">
        <v>380</v>
      </c>
      <c r="X33" s="153">
        <v>15</v>
      </c>
      <c r="Y33" s="153">
        <v>50</v>
      </c>
      <c r="Z33" s="153">
        <v>5</v>
      </c>
      <c r="AA33" s="153">
        <v>10</v>
      </c>
      <c r="AB33" s="153">
        <v>25</v>
      </c>
      <c r="AC33" s="153">
        <v>0</v>
      </c>
      <c r="AD33" s="153">
        <v>5</v>
      </c>
      <c r="AE33" s="153">
        <v>25</v>
      </c>
      <c r="AF33" s="153">
        <v>35</v>
      </c>
      <c r="AG33" s="153">
        <v>470</v>
      </c>
      <c r="AH33" s="153">
        <v>160</v>
      </c>
      <c r="AI33" s="153">
        <v>630</v>
      </c>
      <c r="AJ33" s="153" t="s">
        <v>228</v>
      </c>
      <c r="AK33" s="153">
        <f>ROWS($O$5:AI33)</f>
        <v>29</v>
      </c>
      <c r="AL33" s="153">
        <f t="shared" si="2"/>
        <v>29</v>
      </c>
      <c r="AM33" s="153" t="str">
        <f>IFERROR(SMALL($AL$5:$AL$52,ROWS($AL$5:AL33)),"")</f>
        <v/>
      </c>
      <c r="AO33" s="163"/>
      <c r="BC33" s="300"/>
    </row>
    <row r="34" spans="3:67" ht="15" hidden="1" customHeight="1">
      <c r="C34" s="153" t="s">
        <v>381</v>
      </c>
      <c r="D34" s="113">
        <f t="shared" si="3"/>
        <v>1.5151515151515152E-2</v>
      </c>
      <c r="E34" s="113">
        <f t="shared" si="4"/>
        <v>6.8181818181818177E-2</v>
      </c>
      <c r="F34" s="113">
        <f t="shared" si="5"/>
        <v>7.575757575757576E-3</v>
      </c>
      <c r="G34" s="113">
        <f t="shared" si="6"/>
        <v>1.5151515151515152E-2</v>
      </c>
      <c r="H34" s="113">
        <f t="shared" si="7"/>
        <v>7.575757575757576E-2</v>
      </c>
      <c r="I34" s="113">
        <f t="shared" si="8"/>
        <v>0</v>
      </c>
      <c r="J34" s="113">
        <f t="shared" si="9"/>
        <v>0</v>
      </c>
      <c r="K34" s="113">
        <f t="shared" si="10"/>
        <v>1.5151515151515152E-2</v>
      </c>
      <c r="L34" s="113">
        <f t="shared" si="11"/>
        <v>2.2727272727272728E-2</v>
      </c>
      <c r="M34" s="113">
        <f t="shared" si="12"/>
        <v>0.78030303030303028</v>
      </c>
      <c r="N34" s="113">
        <f t="shared" si="13"/>
        <v>0.2196969696969697</v>
      </c>
      <c r="O34" s="153" t="s">
        <v>228</v>
      </c>
      <c r="P34" s="153">
        <f>ROWS($O$5:O34)</f>
        <v>30</v>
      </c>
      <c r="Q34" s="153">
        <f t="shared" si="1"/>
        <v>30</v>
      </c>
      <c r="R34" s="153" t="str">
        <f>IFERROR(SMALL($Q$5:$Q$52,ROWS($Q$5:Q34)),"")</f>
        <v/>
      </c>
      <c r="W34" s="153" t="s">
        <v>381</v>
      </c>
      <c r="X34" s="153">
        <v>10</v>
      </c>
      <c r="Y34" s="153">
        <v>45</v>
      </c>
      <c r="Z34" s="153">
        <v>5</v>
      </c>
      <c r="AA34" s="153">
        <v>10</v>
      </c>
      <c r="AB34" s="153">
        <v>50</v>
      </c>
      <c r="AC34" s="153">
        <v>0</v>
      </c>
      <c r="AD34" s="153">
        <v>0</v>
      </c>
      <c r="AE34" s="153">
        <v>10</v>
      </c>
      <c r="AF34" s="153">
        <v>15</v>
      </c>
      <c r="AG34" s="153">
        <v>515</v>
      </c>
      <c r="AH34" s="153">
        <v>145</v>
      </c>
      <c r="AI34" s="153">
        <v>660</v>
      </c>
      <c r="AJ34" s="153" t="s">
        <v>228</v>
      </c>
      <c r="AK34" s="153">
        <f>ROWS($O$5:AI34)</f>
        <v>30</v>
      </c>
      <c r="AL34" s="153">
        <f t="shared" si="2"/>
        <v>30</v>
      </c>
      <c r="AM34" s="153" t="str">
        <f>IFERROR(SMALL($AL$5:$AL$52,ROWS($AL$5:AL34)),"")</f>
        <v/>
      </c>
      <c r="AO34" s="163"/>
      <c r="AP34" s="101" t="str">
        <f>IFERROR(INDEX(#REF!,#REF!,COLUMNS($AO$36:AO50)),"")</f>
        <v/>
      </c>
      <c r="AQ34" s="141" t="str">
        <f>IFERROR(INDEX(#REF!,#REF!,COLUMNS($AP$34:AQ34)),"")</f>
        <v/>
      </c>
      <c r="AR34" s="141" t="str">
        <f>IFERROR(INDEX(#REF!,#REF!,COLUMNS($AP$34:AR34)),"")</f>
        <v/>
      </c>
      <c r="AS34" s="141" t="str">
        <f>IFERROR(INDEX(#REF!,#REF!,COLUMNS($AP$34:AS34)),"")</f>
        <v/>
      </c>
      <c r="AT34" s="141" t="str">
        <f>IFERROR(INDEX(#REF!,#REF!,COLUMNS($AP$34:AT34)),"")</f>
        <v/>
      </c>
      <c r="AU34" s="141" t="str">
        <f>IFERROR(INDEX(#REF!,#REF!,COLUMNS($AP$34:AU34)),"")</f>
        <v/>
      </c>
      <c r="AV34" s="141" t="str">
        <f>IFERROR(INDEX(#REF!,#REF!,COLUMNS($AP$34:AV34)),"")</f>
        <v/>
      </c>
      <c r="AW34" s="141" t="str">
        <f>IFERROR(INDEX(#REF!,#REF!,COLUMNS($AP$34:AW34)),"")</f>
        <v/>
      </c>
      <c r="AX34" s="141" t="str">
        <f>IFERROR(INDEX(#REF!,#REF!,COLUMNS($AP$34:AX34)),"")</f>
        <v/>
      </c>
      <c r="AY34" s="141" t="str">
        <f>IFERROR(INDEX(#REF!,#REF!,COLUMNS($AP$34:AY34)),"")</f>
        <v/>
      </c>
      <c r="AZ34" s="141" t="str">
        <f>IFERROR(INDEX(#REF!,#REF!,COLUMNS($AP$34:AZ34)),"")</f>
        <v/>
      </c>
      <c r="BA34" s="142" t="str">
        <f>IFERROR(INDEX(#REF!,#REF!,COLUMNS($AP$34:BA34)),"")</f>
        <v/>
      </c>
      <c r="BC34" s="294" t="str">
        <f>IFERROR(INDEX(#REF!,#REF!,COLUMNS($BB$34:BB34)),"")</f>
        <v/>
      </c>
      <c r="BD34" s="103" t="str">
        <f>IFERROR(INDEX(#REF!,#REF!,COLUMNS($BC$34:BD34)),"")</f>
        <v/>
      </c>
      <c r="BE34" s="103" t="str">
        <f>IFERROR(INDEX(#REF!,#REF!,COLUMNS($BC$34:BE34)),"")</f>
        <v/>
      </c>
      <c r="BF34" s="103" t="str">
        <f>IFERROR(INDEX(#REF!,#REF!,COLUMNS($BC$34:BF34)),"")</f>
        <v/>
      </c>
      <c r="BG34" s="103" t="str">
        <f>IFERROR(INDEX(#REF!,#REF!,COLUMNS($BC$34:BG34)),"")</f>
        <v/>
      </c>
      <c r="BH34" s="103" t="str">
        <f>IFERROR(INDEX(#REF!,#REF!,COLUMNS($BC$34:BH34)),"")</f>
        <v/>
      </c>
      <c r="BI34" s="103" t="str">
        <f>IFERROR(INDEX(#REF!,#REF!,COLUMNS($BC$34:BI34)),"")</f>
        <v/>
      </c>
      <c r="BJ34" s="103" t="str">
        <f>IFERROR(INDEX(#REF!,#REF!,COLUMNS($BC$34:BJ34)),"")</f>
        <v/>
      </c>
      <c r="BK34" s="103" t="str">
        <f>IFERROR(INDEX(#REF!,#REF!,COLUMNS($BC$34:BK34)),"")</f>
        <v/>
      </c>
      <c r="BL34" s="103" t="str">
        <f>IFERROR(INDEX(#REF!,#REF!,COLUMNS($BC$34:BL34)),"")</f>
        <v/>
      </c>
      <c r="BM34" s="103" t="str">
        <f>IFERROR(INDEX(#REF!,#REF!,COLUMNS($BC$34:BM34)),"")</f>
        <v/>
      </c>
      <c r="BN34" s="103" t="str">
        <f>IFERROR(INDEX(#REF!,#REF!,COLUMNS($BC$34:BN34)),"")</f>
        <v/>
      </c>
      <c r="BO34" s="104" t="str">
        <f>IFERROR(INDEX(#REF!,#REF!,COLUMNS($BC$34:BO34)),"")</f>
        <v/>
      </c>
    </row>
    <row r="35" spans="3:67" ht="15" hidden="1" customHeight="1">
      <c r="C35" s="153" t="s">
        <v>382</v>
      </c>
      <c r="D35" s="113">
        <f t="shared" si="3"/>
        <v>1.4657980456026058E-2</v>
      </c>
      <c r="E35" s="113">
        <f t="shared" si="4"/>
        <v>4.7231270358306189E-2</v>
      </c>
      <c r="F35" s="113">
        <f t="shared" si="5"/>
        <v>1.6286644951140066E-3</v>
      </c>
      <c r="G35" s="113">
        <f t="shared" si="6"/>
        <v>2.9315960912052116E-2</v>
      </c>
      <c r="H35" s="113">
        <f t="shared" si="7"/>
        <v>5.0488599348534204E-2</v>
      </c>
      <c r="I35" s="113">
        <f t="shared" si="8"/>
        <v>1.6286644951140066E-3</v>
      </c>
      <c r="J35" s="113">
        <f t="shared" si="9"/>
        <v>3.2573289902280132E-3</v>
      </c>
      <c r="K35" s="113">
        <f t="shared" si="10"/>
        <v>1.3029315960912053E-2</v>
      </c>
      <c r="L35" s="113">
        <f t="shared" si="11"/>
        <v>2.6058631921824105E-2</v>
      </c>
      <c r="M35" s="113">
        <f t="shared" si="12"/>
        <v>0.81270358306188928</v>
      </c>
      <c r="N35" s="113">
        <f t="shared" si="13"/>
        <v>0.18729641693811075</v>
      </c>
      <c r="O35" s="153" t="s">
        <v>228</v>
      </c>
      <c r="P35" s="153">
        <f>ROWS($O$5:O35)</f>
        <v>31</v>
      </c>
      <c r="Q35" s="153">
        <f t="shared" si="1"/>
        <v>31</v>
      </c>
      <c r="R35" s="153" t="str">
        <f>IFERROR(SMALL($Q$5:$Q$52,ROWS($Q$5:Q35)),"")</f>
        <v/>
      </c>
      <c r="W35" s="153" t="s">
        <v>382</v>
      </c>
      <c r="X35" s="153">
        <v>45</v>
      </c>
      <c r="Y35" s="153">
        <v>145</v>
      </c>
      <c r="Z35" s="153">
        <v>5</v>
      </c>
      <c r="AA35" s="153">
        <v>90</v>
      </c>
      <c r="AB35" s="153">
        <v>155</v>
      </c>
      <c r="AC35" s="153">
        <v>5</v>
      </c>
      <c r="AD35" s="153">
        <v>10</v>
      </c>
      <c r="AE35" s="153">
        <v>40</v>
      </c>
      <c r="AF35" s="153">
        <v>80</v>
      </c>
      <c r="AG35" s="153">
        <v>2495</v>
      </c>
      <c r="AH35" s="153">
        <v>575</v>
      </c>
      <c r="AI35" s="153">
        <v>3070</v>
      </c>
      <c r="AJ35" s="153" t="s">
        <v>228</v>
      </c>
      <c r="AK35" s="153">
        <f>ROWS($O$5:AI35)</f>
        <v>31</v>
      </c>
      <c r="AL35" s="153">
        <f t="shared" si="2"/>
        <v>31</v>
      </c>
      <c r="AM35" s="153" t="str">
        <f>IFERROR(SMALL($AL$5:$AL$52,ROWS($AL$5:AL35)),"")</f>
        <v/>
      </c>
      <c r="AO35" s="163"/>
    </row>
    <row r="36" spans="3:67" hidden="1">
      <c r="C36" s="153" t="s">
        <v>383</v>
      </c>
      <c r="D36" s="113">
        <f t="shared" si="3"/>
        <v>1.1415525114155251E-2</v>
      </c>
      <c r="E36" s="113">
        <f t="shared" si="4"/>
        <v>6.3926940639269403E-2</v>
      </c>
      <c r="F36" s="113">
        <f t="shared" si="5"/>
        <v>4.5662100456621002E-3</v>
      </c>
      <c r="G36" s="113">
        <f t="shared" si="6"/>
        <v>1.8264840182648401E-2</v>
      </c>
      <c r="H36" s="113">
        <f t="shared" si="7"/>
        <v>7.5342465753424653E-2</v>
      </c>
      <c r="I36" s="113">
        <f t="shared" si="8"/>
        <v>2.2831050228310501E-3</v>
      </c>
      <c r="J36" s="113">
        <f t="shared" si="9"/>
        <v>2.2831050228310501E-3</v>
      </c>
      <c r="K36" s="113">
        <f t="shared" si="10"/>
        <v>2.2831050228310501E-2</v>
      </c>
      <c r="L36" s="113">
        <f t="shared" si="11"/>
        <v>3.8812785388127852E-2</v>
      </c>
      <c r="M36" s="113">
        <f t="shared" si="12"/>
        <v>0.76027397260273977</v>
      </c>
      <c r="N36" s="113">
        <f t="shared" si="13"/>
        <v>0.23972602739726026</v>
      </c>
      <c r="O36" s="153" t="s">
        <v>228</v>
      </c>
      <c r="P36" s="153">
        <f>ROWS($O$5:O36)</f>
        <v>32</v>
      </c>
      <c r="Q36" s="153">
        <f t="shared" si="1"/>
        <v>32</v>
      </c>
      <c r="R36" s="153" t="str">
        <f>IFERROR(SMALL($Q$5:$Q$52,ROWS($Q$5:Q36)),"")</f>
        <v/>
      </c>
      <c r="W36" s="153" t="s">
        <v>383</v>
      </c>
      <c r="X36" s="153">
        <v>25</v>
      </c>
      <c r="Y36" s="153">
        <v>140</v>
      </c>
      <c r="Z36" s="153">
        <v>10</v>
      </c>
      <c r="AA36" s="153">
        <v>40</v>
      </c>
      <c r="AB36" s="153">
        <v>165</v>
      </c>
      <c r="AC36" s="153">
        <v>5</v>
      </c>
      <c r="AD36" s="153">
        <v>5</v>
      </c>
      <c r="AE36" s="153">
        <v>50</v>
      </c>
      <c r="AF36" s="153">
        <v>85</v>
      </c>
      <c r="AG36" s="153">
        <v>1665</v>
      </c>
      <c r="AH36" s="153">
        <v>525</v>
      </c>
      <c r="AI36" s="153">
        <v>2190</v>
      </c>
      <c r="AJ36" s="153" t="s">
        <v>228</v>
      </c>
      <c r="AK36" s="153">
        <f>ROWS($O$5:AI36)</f>
        <v>32</v>
      </c>
      <c r="AL36" s="153">
        <f t="shared" si="2"/>
        <v>32</v>
      </c>
      <c r="AM36" s="153" t="str">
        <f>IFERROR(SMALL($AL$5:$AL$52,ROWS($AL$5:AL36)),"")</f>
        <v/>
      </c>
      <c r="AO36" s="163"/>
    </row>
    <row r="37" spans="3:67" hidden="1">
      <c r="C37" s="153" t="s">
        <v>384</v>
      </c>
      <c r="D37" s="113">
        <f t="shared" si="3"/>
        <v>1.4354066985645933E-2</v>
      </c>
      <c r="E37" s="113">
        <f t="shared" si="4"/>
        <v>3.1100478468899521E-2</v>
      </c>
      <c r="F37" s="113">
        <f t="shared" si="5"/>
        <v>4.7846889952153108E-3</v>
      </c>
      <c r="G37" s="113">
        <f t="shared" si="6"/>
        <v>2.3923444976076554E-3</v>
      </c>
      <c r="H37" s="113">
        <f t="shared" si="7"/>
        <v>4.784688995215311E-2</v>
      </c>
      <c r="I37" s="113">
        <f t="shared" si="8"/>
        <v>0</v>
      </c>
      <c r="J37" s="113">
        <f t="shared" si="9"/>
        <v>4.7846889952153108E-3</v>
      </c>
      <c r="K37" s="113">
        <f t="shared" si="10"/>
        <v>1.6746411483253589E-2</v>
      </c>
      <c r="L37" s="113">
        <f t="shared" si="11"/>
        <v>1.1961722488038277E-2</v>
      </c>
      <c r="M37" s="113">
        <f t="shared" si="12"/>
        <v>0.86842105263157898</v>
      </c>
      <c r="N37" s="113">
        <f t="shared" si="13"/>
        <v>0.13157894736842105</v>
      </c>
      <c r="O37" s="153" t="s">
        <v>228</v>
      </c>
      <c r="P37" s="153">
        <f>ROWS($O$5:O37)</f>
        <v>33</v>
      </c>
      <c r="Q37" s="153">
        <f t="shared" si="1"/>
        <v>33</v>
      </c>
      <c r="R37" s="153" t="str">
        <f>IFERROR(SMALL($Q$5:$Q$52,ROWS($Q$5:Q37)),"")</f>
        <v/>
      </c>
      <c r="W37" s="153" t="s">
        <v>384</v>
      </c>
      <c r="X37" s="153">
        <v>30</v>
      </c>
      <c r="Y37" s="153">
        <v>65</v>
      </c>
      <c r="Z37" s="153">
        <v>10</v>
      </c>
      <c r="AA37" s="153">
        <v>5</v>
      </c>
      <c r="AB37" s="153">
        <v>100</v>
      </c>
      <c r="AC37" s="153">
        <v>0</v>
      </c>
      <c r="AD37" s="153">
        <v>10</v>
      </c>
      <c r="AE37" s="153">
        <v>35</v>
      </c>
      <c r="AF37" s="153">
        <v>25</v>
      </c>
      <c r="AG37" s="153">
        <v>1815</v>
      </c>
      <c r="AH37" s="153">
        <v>275</v>
      </c>
      <c r="AI37" s="153">
        <v>2090</v>
      </c>
      <c r="AJ37" s="153" t="s">
        <v>228</v>
      </c>
      <c r="AK37" s="153">
        <f>ROWS($O$5:AI37)</f>
        <v>33</v>
      </c>
      <c r="AL37" s="153">
        <f t="shared" si="2"/>
        <v>33</v>
      </c>
      <c r="AM37" s="153" t="str">
        <f>IFERROR(SMALL($AL$5:$AL$52,ROWS($AL$5:AL37)),"")</f>
        <v/>
      </c>
      <c r="AO37" s="163"/>
    </row>
    <row r="38" spans="3:67" hidden="1">
      <c r="C38" s="153" t="s">
        <v>385</v>
      </c>
      <c r="D38" s="113">
        <f t="shared" si="3"/>
        <v>9.6930533117932146E-3</v>
      </c>
      <c r="E38" s="113">
        <f t="shared" si="4"/>
        <v>1.6155088852988692E-2</v>
      </c>
      <c r="F38" s="113">
        <f t="shared" si="5"/>
        <v>1.6155088852988692E-3</v>
      </c>
      <c r="G38" s="113">
        <f t="shared" si="6"/>
        <v>8.0775444264943458E-3</v>
      </c>
      <c r="H38" s="113">
        <f t="shared" si="7"/>
        <v>4.5234248788368334E-2</v>
      </c>
      <c r="I38" s="113">
        <f t="shared" si="8"/>
        <v>1.6155088852988692E-3</v>
      </c>
      <c r="J38" s="113">
        <f t="shared" si="9"/>
        <v>3.2310177705977385E-3</v>
      </c>
      <c r="K38" s="113">
        <f t="shared" si="10"/>
        <v>9.6930533117932146E-3</v>
      </c>
      <c r="L38" s="113">
        <f t="shared" si="11"/>
        <v>9.6930533117932146E-3</v>
      </c>
      <c r="M38" s="113">
        <f t="shared" si="12"/>
        <v>0.89499192245557346</v>
      </c>
      <c r="N38" s="113">
        <f t="shared" si="13"/>
        <v>0.1050080775444265</v>
      </c>
      <c r="O38" s="153" t="s">
        <v>228</v>
      </c>
      <c r="P38" s="153">
        <f>ROWS($O$5:O38)</f>
        <v>34</v>
      </c>
      <c r="Q38" s="153">
        <f t="shared" si="1"/>
        <v>34</v>
      </c>
      <c r="R38" s="153" t="str">
        <f>IFERROR(SMALL($Q$5:$Q$52,ROWS($Q$5:Q38)),"")</f>
        <v/>
      </c>
      <c r="W38" s="153" t="s">
        <v>385</v>
      </c>
      <c r="X38" s="153">
        <v>30</v>
      </c>
      <c r="Y38" s="153">
        <v>50</v>
      </c>
      <c r="Z38" s="153">
        <v>5</v>
      </c>
      <c r="AA38" s="153">
        <v>25</v>
      </c>
      <c r="AB38" s="153">
        <v>140</v>
      </c>
      <c r="AC38" s="153">
        <v>5</v>
      </c>
      <c r="AD38" s="153">
        <v>10</v>
      </c>
      <c r="AE38" s="153">
        <v>30</v>
      </c>
      <c r="AF38" s="153">
        <v>30</v>
      </c>
      <c r="AG38" s="153">
        <v>2770</v>
      </c>
      <c r="AH38" s="153">
        <v>325</v>
      </c>
      <c r="AI38" s="153">
        <v>3095</v>
      </c>
      <c r="AJ38" s="153" t="s">
        <v>228</v>
      </c>
      <c r="AK38" s="153">
        <f>ROWS($O$5:AI38)</f>
        <v>34</v>
      </c>
      <c r="AL38" s="153">
        <f t="shared" si="2"/>
        <v>34</v>
      </c>
      <c r="AM38" s="153" t="str">
        <f>IFERROR(SMALL($AL$5:$AL$52,ROWS($AL$5:AL38)),"")</f>
        <v/>
      </c>
      <c r="AO38" s="163"/>
    </row>
    <row r="39" spans="3:67" hidden="1">
      <c r="C39" s="153" t="s">
        <v>386</v>
      </c>
      <c r="D39" s="113">
        <f t="shared" si="3"/>
        <v>3.0303030303030304E-2</v>
      </c>
      <c r="E39" s="113">
        <f t="shared" si="4"/>
        <v>0.15151515151515152</v>
      </c>
      <c r="F39" s="113">
        <f t="shared" si="5"/>
        <v>0</v>
      </c>
      <c r="G39" s="113">
        <f t="shared" si="6"/>
        <v>0</v>
      </c>
      <c r="H39" s="113">
        <f t="shared" si="7"/>
        <v>6.0606060606060608E-2</v>
      </c>
      <c r="I39" s="113">
        <f t="shared" si="8"/>
        <v>0</v>
      </c>
      <c r="J39" s="113">
        <f t="shared" si="9"/>
        <v>0</v>
      </c>
      <c r="K39" s="113">
        <f t="shared" si="10"/>
        <v>3.0303030303030304E-2</v>
      </c>
      <c r="L39" s="113">
        <f t="shared" si="11"/>
        <v>6.0606060606060608E-2</v>
      </c>
      <c r="M39" s="113">
        <f t="shared" si="12"/>
        <v>0.69696969696969702</v>
      </c>
      <c r="N39" s="113">
        <f t="shared" si="13"/>
        <v>0.33333333333333331</v>
      </c>
      <c r="O39" s="153" t="s">
        <v>228</v>
      </c>
      <c r="P39" s="153">
        <f>ROWS($O$5:O39)</f>
        <v>35</v>
      </c>
      <c r="Q39" s="153">
        <f t="shared" si="1"/>
        <v>35</v>
      </c>
      <c r="R39" s="153" t="str">
        <f>IFERROR(SMALL($Q$5:$Q$52,ROWS($Q$5:Q39)),"")</f>
        <v/>
      </c>
      <c r="W39" s="153" t="s">
        <v>386</v>
      </c>
      <c r="X39" s="153">
        <v>5</v>
      </c>
      <c r="Y39" s="153">
        <v>25</v>
      </c>
      <c r="Z39" s="153">
        <v>0</v>
      </c>
      <c r="AA39" s="153">
        <v>0</v>
      </c>
      <c r="AB39" s="153">
        <v>10</v>
      </c>
      <c r="AC39" s="153">
        <v>0</v>
      </c>
      <c r="AD39" s="153">
        <v>0</v>
      </c>
      <c r="AE39" s="153">
        <v>5</v>
      </c>
      <c r="AF39" s="153">
        <v>10</v>
      </c>
      <c r="AG39" s="153">
        <v>115</v>
      </c>
      <c r="AH39" s="153">
        <v>55</v>
      </c>
      <c r="AI39" s="153">
        <v>165</v>
      </c>
      <c r="AJ39" s="153" t="s">
        <v>228</v>
      </c>
      <c r="AK39" s="153">
        <f>ROWS($O$5:AI39)</f>
        <v>35</v>
      </c>
      <c r="AL39" s="153">
        <f t="shared" si="2"/>
        <v>35</v>
      </c>
      <c r="AM39" s="153" t="str">
        <f>IFERROR(SMALL($AL$5:$AL$52,ROWS($AL$5:AL39)),"")</f>
        <v/>
      </c>
      <c r="AO39" s="163"/>
    </row>
    <row r="40" spans="3:67" hidden="1">
      <c r="C40" s="153" t="s">
        <v>387</v>
      </c>
      <c r="D40" s="113">
        <f t="shared" si="3"/>
        <v>9.0090090090090089E-3</v>
      </c>
      <c r="E40" s="113">
        <f t="shared" si="4"/>
        <v>5.4054054054054057E-2</v>
      </c>
      <c r="F40" s="113">
        <f t="shared" si="5"/>
        <v>9.0090090090090089E-3</v>
      </c>
      <c r="G40" s="113">
        <f t="shared" si="6"/>
        <v>9.0090090090090089E-3</v>
      </c>
      <c r="H40" s="113">
        <f t="shared" si="7"/>
        <v>9.0090090090090086E-2</v>
      </c>
      <c r="I40" s="113">
        <f t="shared" si="8"/>
        <v>0</v>
      </c>
      <c r="J40" s="113">
        <f t="shared" si="9"/>
        <v>0</v>
      </c>
      <c r="K40" s="113">
        <f t="shared" si="10"/>
        <v>2.7027027027027029E-2</v>
      </c>
      <c r="L40" s="113">
        <f t="shared" si="11"/>
        <v>2.7027027027027029E-2</v>
      </c>
      <c r="M40" s="113">
        <f t="shared" si="12"/>
        <v>0.78378378378378377</v>
      </c>
      <c r="N40" s="113">
        <f t="shared" si="13"/>
        <v>0.22522522522522523</v>
      </c>
      <c r="O40" s="153" t="s">
        <v>228</v>
      </c>
      <c r="P40" s="153">
        <f>ROWS($O$5:O40)</f>
        <v>36</v>
      </c>
      <c r="Q40" s="153">
        <f t="shared" si="1"/>
        <v>36</v>
      </c>
      <c r="R40" s="153" t="str">
        <f>IFERROR(SMALL($Q$5:$Q$52,ROWS($Q$5:Q40)),"")</f>
        <v/>
      </c>
      <c r="W40" s="153" t="s">
        <v>387</v>
      </c>
      <c r="X40" s="153">
        <v>5</v>
      </c>
      <c r="Y40" s="153">
        <v>30</v>
      </c>
      <c r="Z40" s="153">
        <v>5</v>
      </c>
      <c r="AA40" s="153">
        <v>5</v>
      </c>
      <c r="AB40" s="153">
        <v>50</v>
      </c>
      <c r="AC40" s="153">
        <v>0</v>
      </c>
      <c r="AD40" s="153">
        <v>0</v>
      </c>
      <c r="AE40" s="153">
        <v>15</v>
      </c>
      <c r="AF40" s="153">
        <v>15</v>
      </c>
      <c r="AG40" s="153">
        <v>435</v>
      </c>
      <c r="AH40" s="153">
        <v>125</v>
      </c>
      <c r="AI40" s="153">
        <v>555</v>
      </c>
      <c r="AJ40" s="153" t="s">
        <v>228</v>
      </c>
      <c r="AK40" s="153">
        <f>ROWS($O$5:AI40)</f>
        <v>36</v>
      </c>
      <c r="AL40" s="153">
        <f t="shared" si="2"/>
        <v>36</v>
      </c>
      <c r="AM40" s="153" t="str">
        <f>IFERROR(SMALL($AL$5:$AL$52,ROWS($AL$5:AL40)),"")</f>
        <v/>
      </c>
      <c r="AO40" s="163"/>
    </row>
    <row r="41" spans="3:67" hidden="1">
      <c r="C41" s="153" t="s">
        <v>388</v>
      </c>
      <c r="D41" s="113">
        <f t="shared" si="3"/>
        <v>2.4875621890547265E-2</v>
      </c>
      <c r="E41" s="113">
        <f t="shared" si="4"/>
        <v>6.4676616915422883E-2</v>
      </c>
      <c r="F41" s="113">
        <f t="shared" si="5"/>
        <v>4.9751243781094526E-3</v>
      </c>
      <c r="G41" s="113">
        <f t="shared" si="6"/>
        <v>1.9900497512437811E-2</v>
      </c>
      <c r="H41" s="113">
        <f t="shared" si="7"/>
        <v>6.4676616915422883E-2</v>
      </c>
      <c r="I41" s="113">
        <f t="shared" si="8"/>
        <v>4.9751243781094526E-3</v>
      </c>
      <c r="J41" s="113">
        <f t="shared" si="9"/>
        <v>4.9751243781094526E-3</v>
      </c>
      <c r="K41" s="113">
        <f t="shared" si="10"/>
        <v>2.4875621890547265E-2</v>
      </c>
      <c r="L41" s="113">
        <f t="shared" si="11"/>
        <v>3.482587064676617E-2</v>
      </c>
      <c r="M41" s="113">
        <f t="shared" si="12"/>
        <v>0.76119402985074625</v>
      </c>
      <c r="N41" s="113">
        <f t="shared" si="13"/>
        <v>0.23880597014925373</v>
      </c>
      <c r="O41" s="153" t="s">
        <v>228</v>
      </c>
      <c r="P41" s="153">
        <f>ROWS($O$5:O41)</f>
        <v>37</v>
      </c>
      <c r="Q41" s="153">
        <f t="shared" si="1"/>
        <v>37</v>
      </c>
      <c r="R41" s="153" t="str">
        <f>IFERROR(SMALL($Q$5:$Q$52,ROWS($Q$5:Q41)),"")</f>
        <v/>
      </c>
      <c r="W41" s="153" t="s">
        <v>388</v>
      </c>
      <c r="X41" s="153">
        <v>25</v>
      </c>
      <c r="Y41" s="153">
        <v>65</v>
      </c>
      <c r="Z41" s="153">
        <v>5</v>
      </c>
      <c r="AA41" s="153">
        <v>20</v>
      </c>
      <c r="AB41" s="153">
        <v>65</v>
      </c>
      <c r="AC41" s="153">
        <v>5</v>
      </c>
      <c r="AD41" s="153">
        <v>5</v>
      </c>
      <c r="AE41" s="153">
        <v>25</v>
      </c>
      <c r="AF41" s="153">
        <v>35</v>
      </c>
      <c r="AG41" s="153">
        <v>765</v>
      </c>
      <c r="AH41" s="153">
        <v>240</v>
      </c>
      <c r="AI41" s="153">
        <v>1005</v>
      </c>
      <c r="AJ41" s="153" t="s">
        <v>228</v>
      </c>
      <c r="AK41" s="153">
        <f>ROWS($O$5:AI41)</f>
        <v>37</v>
      </c>
      <c r="AL41" s="153">
        <f t="shared" si="2"/>
        <v>37</v>
      </c>
      <c r="AM41" s="153" t="str">
        <f>IFERROR(SMALL($AL$5:$AL$52,ROWS($AL$5:AL41)),"")</f>
        <v/>
      </c>
      <c r="AO41" s="163"/>
    </row>
    <row r="42" spans="3:67" hidden="1">
      <c r="C42" s="153" t="s">
        <v>389</v>
      </c>
      <c r="D42" s="113">
        <f t="shared" si="3"/>
        <v>0</v>
      </c>
      <c r="E42" s="113">
        <f t="shared" si="4"/>
        <v>7.8947368421052627E-2</v>
      </c>
      <c r="F42" s="113">
        <f t="shared" si="5"/>
        <v>0</v>
      </c>
      <c r="G42" s="113">
        <f t="shared" si="6"/>
        <v>2.6315789473684209E-2</v>
      </c>
      <c r="H42" s="113">
        <f t="shared" si="7"/>
        <v>2.6315789473684209E-2</v>
      </c>
      <c r="I42" s="113">
        <f t="shared" si="8"/>
        <v>0</v>
      </c>
      <c r="J42" s="113">
        <f t="shared" si="9"/>
        <v>0</v>
      </c>
      <c r="K42" s="113">
        <f t="shared" si="10"/>
        <v>5.2631578947368418E-2</v>
      </c>
      <c r="L42" s="113">
        <f t="shared" si="11"/>
        <v>0.10526315789473684</v>
      </c>
      <c r="M42" s="113">
        <f t="shared" si="12"/>
        <v>0.65789473684210531</v>
      </c>
      <c r="N42" s="113">
        <f t="shared" si="13"/>
        <v>0.34210526315789475</v>
      </c>
      <c r="O42" s="153" t="s">
        <v>228</v>
      </c>
      <c r="P42" s="153">
        <f>ROWS($O$5:O42)</f>
        <v>38</v>
      </c>
      <c r="Q42" s="153">
        <f t="shared" si="1"/>
        <v>38</v>
      </c>
      <c r="R42" s="153" t="str">
        <f>IFERROR(SMALL($Q$5:$Q$52,ROWS($Q$5:Q42)),"")</f>
        <v/>
      </c>
      <c r="W42" s="153" t="s">
        <v>389</v>
      </c>
      <c r="X42" s="153">
        <v>0</v>
      </c>
      <c r="Y42" s="153">
        <v>15</v>
      </c>
      <c r="Z42" s="153">
        <v>0</v>
      </c>
      <c r="AA42" s="153">
        <v>5</v>
      </c>
      <c r="AB42" s="153">
        <v>5</v>
      </c>
      <c r="AC42" s="153">
        <v>0</v>
      </c>
      <c r="AD42" s="153">
        <v>0</v>
      </c>
      <c r="AE42" s="153">
        <v>10</v>
      </c>
      <c r="AF42" s="153">
        <v>20</v>
      </c>
      <c r="AG42" s="153">
        <v>125</v>
      </c>
      <c r="AH42" s="153">
        <v>65</v>
      </c>
      <c r="AI42" s="153">
        <v>190</v>
      </c>
      <c r="AJ42" s="153" t="s">
        <v>228</v>
      </c>
      <c r="AK42" s="153">
        <f>ROWS($O$5:AI42)</f>
        <v>38</v>
      </c>
      <c r="AL42" s="153">
        <f t="shared" si="2"/>
        <v>38</v>
      </c>
      <c r="AM42" s="153" t="str">
        <f>IFERROR(SMALL($AL$5:$AL$52,ROWS($AL$5:AL42)),"")</f>
        <v/>
      </c>
      <c r="AO42" s="163"/>
    </row>
    <row r="43" spans="3:67" hidden="1">
      <c r="C43" s="153" t="s">
        <v>390</v>
      </c>
      <c r="D43" s="113">
        <f t="shared" si="3"/>
        <v>1.384083044982699E-2</v>
      </c>
      <c r="E43" s="113">
        <f t="shared" si="4"/>
        <v>8.6505190311418678E-2</v>
      </c>
      <c r="F43" s="113">
        <f t="shared" si="5"/>
        <v>3.4602076124567475E-3</v>
      </c>
      <c r="G43" s="113">
        <f t="shared" si="6"/>
        <v>1.7301038062283738E-2</v>
      </c>
      <c r="H43" s="113">
        <f t="shared" si="7"/>
        <v>2.768166089965398E-2</v>
      </c>
      <c r="I43" s="113">
        <f t="shared" si="8"/>
        <v>3.4602076124567475E-3</v>
      </c>
      <c r="J43" s="113">
        <f t="shared" si="9"/>
        <v>6.920415224913495E-3</v>
      </c>
      <c r="K43" s="113">
        <f t="shared" si="10"/>
        <v>2.0761245674740483E-2</v>
      </c>
      <c r="L43" s="113">
        <f t="shared" si="11"/>
        <v>2.768166089965398E-2</v>
      </c>
      <c r="M43" s="113">
        <f t="shared" si="12"/>
        <v>0.79930795847750868</v>
      </c>
      <c r="N43" s="113">
        <f t="shared" si="13"/>
        <v>0.20415224913494809</v>
      </c>
      <c r="O43" s="153" t="s">
        <v>228</v>
      </c>
      <c r="P43" s="153">
        <f>ROWS($O$5:O43)</f>
        <v>39</v>
      </c>
      <c r="Q43" s="153">
        <f t="shared" si="1"/>
        <v>39</v>
      </c>
      <c r="R43" s="153" t="str">
        <f>IFERROR(SMALL($Q$5:$Q$52,ROWS($Q$5:Q43)),"")</f>
        <v/>
      </c>
      <c r="W43" s="153" t="s">
        <v>390</v>
      </c>
      <c r="X43" s="153">
        <v>20</v>
      </c>
      <c r="Y43" s="153">
        <v>125</v>
      </c>
      <c r="Z43" s="153">
        <v>5</v>
      </c>
      <c r="AA43" s="153">
        <v>25</v>
      </c>
      <c r="AB43" s="153">
        <v>40</v>
      </c>
      <c r="AC43" s="153">
        <v>5</v>
      </c>
      <c r="AD43" s="153">
        <v>10</v>
      </c>
      <c r="AE43" s="153">
        <v>30</v>
      </c>
      <c r="AF43" s="153">
        <v>40</v>
      </c>
      <c r="AG43" s="153">
        <v>1155</v>
      </c>
      <c r="AH43" s="153">
        <v>295</v>
      </c>
      <c r="AI43" s="153">
        <v>1445</v>
      </c>
      <c r="AJ43" s="153" t="s">
        <v>228</v>
      </c>
      <c r="AK43" s="153">
        <f>ROWS($O$5:AI43)</f>
        <v>39</v>
      </c>
      <c r="AL43" s="153">
        <f t="shared" si="2"/>
        <v>39</v>
      </c>
      <c r="AM43" s="153" t="str">
        <f>IFERROR(SMALL($AL$5:$AL$52,ROWS($AL$5:AL43)),"")</f>
        <v/>
      </c>
      <c r="AO43" s="163"/>
    </row>
    <row r="44" spans="3:67" hidden="1">
      <c r="C44" s="153" t="s">
        <v>391</v>
      </c>
      <c r="D44" s="113">
        <f t="shared" si="3"/>
        <v>1.2658227848101266E-2</v>
      </c>
      <c r="E44" s="113">
        <f t="shared" si="4"/>
        <v>3.1645569620253167E-2</v>
      </c>
      <c r="F44" s="113">
        <f t="shared" si="5"/>
        <v>3.1645569620253164E-3</v>
      </c>
      <c r="G44" s="113">
        <f t="shared" si="6"/>
        <v>3.1645569620253164E-3</v>
      </c>
      <c r="H44" s="113">
        <f t="shared" si="7"/>
        <v>3.7974683544303799E-2</v>
      </c>
      <c r="I44" s="113">
        <f t="shared" si="8"/>
        <v>0</v>
      </c>
      <c r="J44" s="113">
        <f t="shared" si="9"/>
        <v>6.3291139240506328E-3</v>
      </c>
      <c r="K44" s="113">
        <f t="shared" si="10"/>
        <v>1.2658227848101266E-2</v>
      </c>
      <c r="L44" s="113">
        <f t="shared" si="11"/>
        <v>1.8987341772151899E-2</v>
      </c>
      <c r="M44" s="113">
        <f t="shared" si="12"/>
        <v>0.870253164556962</v>
      </c>
      <c r="N44" s="113">
        <f t="shared" si="13"/>
        <v>0.12974683544303797</v>
      </c>
      <c r="O44" s="153" t="s">
        <v>228</v>
      </c>
      <c r="P44" s="153">
        <f>ROWS($O$5:O44)</f>
        <v>40</v>
      </c>
      <c r="Q44" s="153">
        <f t="shared" si="1"/>
        <v>40</v>
      </c>
      <c r="R44" s="153" t="str">
        <f>IFERROR(SMALL($Q$5:$Q$52,ROWS($Q$5:Q44)),"")</f>
        <v/>
      </c>
      <c r="W44" s="153" t="s">
        <v>391</v>
      </c>
      <c r="X44" s="153">
        <v>20</v>
      </c>
      <c r="Y44" s="153">
        <v>50</v>
      </c>
      <c r="Z44" s="153">
        <v>5</v>
      </c>
      <c r="AA44" s="153">
        <v>5</v>
      </c>
      <c r="AB44" s="153">
        <v>60</v>
      </c>
      <c r="AC44" s="153">
        <v>0</v>
      </c>
      <c r="AD44" s="153">
        <v>10</v>
      </c>
      <c r="AE44" s="153">
        <v>20</v>
      </c>
      <c r="AF44" s="153">
        <v>30</v>
      </c>
      <c r="AG44" s="153">
        <v>1375</v>
      </c>
      <c r="AH44" s="153">
        <v>205</v>
      </c>
      <c r="AI44" s="153">
        <v>1580</v>
      </c>
      <c r="AJ44" s="153" t="s">
        <v>228</v>
      </c>
      <c r="AK44" s="153">
        <f>ROWS($O$5:AI44)</f>
        <v>40</v>
      </c>
      <c r="AL44" s="153">
        <f t="shared" si="2"/>
        <v>40</v>
      </c>
      <c r="AM44" s="153" t="str">
        <f>IFERROR(SMALL($AL$5:$AL$52,ROWS($AL$5:AL44)),"")</f>
        <v/>
      </c>
      <c r="AO44" s="163"/>
    </row>
    <row r="45" spans="3:67" hidden="1">
      <c r="C45" s="153" t="s">
        <v>392</v>
      </c>
      <c r="D45" s="113">
        <f t="shared" si="3"/>
        <v>7.575757575757576E-3</v>
      </c>
      <c r="E45" s="113">
        <f t="shared" si="4"/>
        <v>3.787878787878788E-2</v>
      </c>
      <c r="F45" s="113">
        <f t="shared" si="5"/>
        <v>0</v>
      </c>
      <c r="G45" s="113">
        <f t="shared" si="6"/>
        <v>1.5151515151515152E-2</v>
      </c>
      <c r="H45" s="113">
        <f t="shared" si="7"/>
        <v>3.0303030303030304E-2</v>
      </c>
      <c r="I45" s="113">
        <f t="shared" si="8"/>
        <v>0</v>
      </c>
      <c r="J45" s="113">
        <f t="shared" si="9"/>
        <v>0</v>
      </c>
      <c r="K45" s="113">
        <f t="shared" si="10"/>
        <v>7.575757575757576E-3</v>
      </c>
      <c r="L45" s="113">
        <f t="shared" si="11"/>
        <v>2.2727272727272728E-2</v>
      </c>
      <c r="M45" s="113">
        <f t="shared" si="12"/>
        <v>0.87878787878787878</v>
      </c>
      <c r="N45" s="113">
        <f t="shared" si="13"/>
        <v>0.12121212121212122</v>
      </c>
      <c r="O45" s="153" t="s">
        <v>228</v>
      </c>
      <c r="P45" s="153">
        <f>ROWS($O$5:O45)</f>
        <v>41</v>
      </c>
      <c r="Q45" s="153">
        <f t="shared" si="1"/>
        <v>41</v>
      </c>
      <c r="R45" s="153" t="str">
        <f>IFERROR(SMALL($Q$5:$Q$52,ROWS($Q$5:Q45)),"")</f>
        <v/>
      </c>
      <c r="W45" s="153" t="s">
        <v>392</v>
      </c>
      <c r="X45" s="153">
        <v>5</v>
      </c>
      <c r="Y45" s="153">
        <v>25</v>
      </c>
      <c r="Z45" s="153">
        <v>0</v>
      </c>
      <c r="AA45" s="153">
        <v>10</v>
      </c>
      <c r="AB45" s="153">
        <v>20</v>
      </c>
      <c r="AC45" s="153">
        <v>0</v>
      </c>
      <c r="AD45" s="153">
        <v>0</v>
      </c>
      <c r="AE45" s="153">
        <v>5</v>
      </c>
      <c r="AF45" s="153">
        <v>15</v>
      </c>
      <c r="AG45" s="153">
        <v>580</v>
      </c>
      <c r="AH45" s="153">
        <v>80</v>
      </c>
      <c r="AI45" s="153">
        <v>660</v>
      </c>
      <c r="AJ45" s="153" t="s">
        <v>228</v>
      </c>
      <c r="AK45" s="153">
        <f>ROWS($O$5:AI45)</f>
        <v>41</v>
      </c>
      <c r="AL45" s="153">
        <f t="shared" si="2"/>
        <v>41</v>
      </c>
      <c r="AM45" s="153" t="str">
        <f>IFERROR(SMALL($AL$5:$AL$52,ROWS($AL$5:AL45)),"")</f>
        <v/>
      </c>
      <c r="AO45" s="163"/>
    </row>
    <row r="46" spans="3:67" hidden="1">
      <c r="C46" s="153" t="s">
        <v>393</v>
      </c>
      <c r="D46" s="113">
        <f t="shared" si="3"/>
        <v>1.1494252873563218E-2</v>
      </c>
      <c r="E46" s="113">
        <f t="shared" si="4"/>
        <v>1.1494252873563218E-2</v>
      </c>
      <c r="F46" s="113">
        <f t="shared" si="5"/>
        <v>5.7471264367816091E-3</v>
      </c>
      <c r="G46" s="113">
        <f t="shared" si="6"/>
        <v>0</v>
      </c>
      <c r="H46" s="113">
        <f t="shared" si="7"/>
        <v>4.0229885057471264E-2</v>
      </c>
      <c r="I46" s="113">
        <f t="shared" si="8"/>
        <v>0</v>
      </c>
      <c r="J46" s="113">
        <f t="shared" si="9"/>
        <v>5.7471264367816091E-3</v>
      </c>
      <c r="K46" s="113">
        <f t="shared" si="10"/>
        <v>1.1494252873563218E-2</v>
      </c>
      <c r="L46" s="113">
        <f t="shared" si="11"/>
        <v>5.7471264367816091E-3</v>
      </c>
      <c r="M46" s="113">
        <f t="shared" si="12"/>
        <v>0.90804597701149425</v>
      </c>
      <c r="N46" s="113">
        <f t="shared" si="13"/>
        <v>9.1954022988505746E-2</v>
      </c>
      <c r="O46" s="153" t="s">
        <v>228</v>
      </c>
      <c r="P46" s="153">
        <f>ROWS($O$5:O46)</f>
        <v>42</v>
      </c>
      <c r="Q46" s="153">
        <f t="shared" si="1"/>
        <v>42</v>
      </c>
      <c r="R46" s="153" t="str">
        <f>IFERROR(SMALL($Q$5:$Q$52,ROWS($Q$5:Q46)),"")</f>
        <v/>
      </c>
      <c r="W46" s="153" t="s">
        <v>393</v>
      </c>
      <c r="X46" s="153">
        <v>10</v>
      </c>
      <c r="Y46" s="153">
        <v>10</v>
      </c>
      <c r="Z46" s="153">
        <v>5</v>
      </c>
      <c r="AA46" s="153">
        <v>0</v>
      </c>
      <c r="AB46" s="153">
        <v>35</v>
      </c>
      <c r="AC46" s="153">
        <v>0</v>
      </c>
      <c r="AD46" s="153">
        <v>5</v>
      </c>
      <c r="AE46" s="153">
        <v>10</v>
      </c>
      <c r="AF46" s="153">
        <v>5</v>
      </c>
      <c r="AG46" s="153">
        <v>790</v>
      </c>
      <c r="AH46" s="153">
        <v>80</v>
      </c>
      <c r="AI46" s="153">
        <v>870</v>
      </c>
      <c r="AJ46" s="153" t="s">
        <v>228</v>
      </c>
      <c r="AK46" s="153">
        <f>ROWS($O$5:AI46)</f>
        <v>42</v>
      </c>
      <c r="AL46" s="153">
        <f t="shared" si="2"/>
        <v>42</v>
      </c>
      <c r="AM46" s="153" t="str">
        <f>IFERROR(SMALL($AL$5:$AL$52,ROWS($AL$5:AL46)),"")</f>
        <v/>
      </c>
      <c r="AO46" s="163"/>
    </row>
    <row r="47" spans="3:67" hidden="1">
      <c r="C47" s="153" t="s">
        <v>394</v>
      </c>
      <c r="D47" s="113">
        <f t="shared" si="3"/>
        <v>1.0362694300518135E-2</v>
      </c>
      <c r="E47" s="113">
        <f t="shared" si="4"/>
        <v>4.145077720207254E-2</v>
      </c>
      <c r="F47" s="113">
        <f t="shared" si="5"/>
        <v>0</v>
      </c>
      <c r="G47" s="113">
        <f t="shared" si="6"/>
        <v>2.072538860103627E-2</v>
      </c>
      <c r="H47" s="113">
        <f t="shared" si="7"/>
        <v>4.145077720207254E-2</v>
      </c>
      <c r="I47" s="113">
        <f t="shared" si="8"/>
        <v>0</v>
      </c>
      <c r="J47" s="113">
        <f t="shared" si="9"/>
        <v>0</v>
      </c>
      <c r="K47" s="113">
        <f t="shared" si="10"/>
        <v>1.0362694300518135E-2</v>
      </c>
      <c r="L47" s="113">
        <f t="shared" si="11"/>
        <v>2.5906735751295335E-2</v>
      </c>
      <c r="M47" s="113">
        <f t="shared" si="12"/>
        <v>0.8393782383419689</v>
      </c>
      <c r="N47" s="113">
        <f t="shared" si="13"/>
        <v>0.15544041450777202</v>
      </c>
      <c r="O47" s="153" t="s">
        <v>228</v>
      </c>
      <c r="P47" s="153">
        <f>ROWS($O$5:O47)</f>
        <v>43</v>
      </c>
      <c r="Q47" s="153">
        <f t="shared" ref="Q47:Q51" si="14">IF($AQ$2=O47,P47,"")</f>
        <v>43</v>
      </c>
      <c r="R47" s="153" t="str">
        <f>IFERROR(SMALL($Q$5:$Q$52,ROWS($Q$5:Q47)),"")</f>
        <v/>
      </c>
      <c r="W47" s="153" t="s">
        <v>394</v>
      </c>
      <c r="X47" s="153">
        <v>10</v>
      </c>
      <c r="Y47" s="153">
        <v>40</v>
      </c>
      <c r="Z47" s="153">
        <v>0</v>
      </c>
      <c r="AA47" s="153">
        <v>20</v>
      </c>
      <c r="AB47" s="153">
        <v>40</v>
      </c>
      <c r="AC47" s="153">
        <v>0</v>
      </c>
      <c r="AD47" s="153">
        <v>0</v>
      </c>
      <c r="AE47" s="153">
        <v>10</v>
      </c>
      <c r="AF47" s="153">
        <v>25</v>
      </c>
      <c r="AG47" s="153">
        <v>810</v>
      </c>
      <c r="AH47" s="153">
        <v>150</v>
      </c>
      <c r="AI47" s="153">
        <v>965</v>
      </c>
      <c r="AJ47" s="153" t="s">
        <v>228</v>
      </c>
      <c r="AK47" s="153">
        <f>ROWS($O$5:AI47)</f>
        <v>43</v>
      </c>
      <c r="AL47" s="153">
        <f t="shared" ref="AL47:AL52" si="15">IF($AQ$2=AJ47,AK47,"")</f>
        <v>43</v>
      </c>
      <c r="AM47" s="153" t="str">
        <f>IFERROR(SMALL($AL$5:$AL$52,ROWS($AL$5:AL47)),"")</f>
        <v/>
      </c>
      <c r="AO47" s="163"/>
    </row>
    <row r="48" spans="3:67" hidden="1">
      <c r="C48" s="153" t="s">
        <v>395</v>
      </c>
      <c r="D48" s="113">
        <f t="shared" si="3"/>
        <v>2.0833333333333332E-2</v>
      </c>
      <c r="E48" s="113">
        <f t="shared" si="4"/>
        <v>8.8541666666666671E-2</v>
      </c>
      <c r="F48" s="113">
        <f t="shared" si="5"/>
        <v>5.208333333333333E-3</v>
      </c>
      <c r="G48" s="113">
        <f t="shared" si="6"/>
        <v>1.0416666666666666E-2</v>
      </c>
      <c r="H48" s="113">
        <f t="shared" si="7"/>
        <v>4.9479166666666664E-2</v>
      </c>
      <c r="I48" s="113">
        <f t="shared" si="8"/>
        <v>2.6041666666666665E-3</v>
      </c>
      <c r="J48" s="113">
        <f t="shared" si="9"/>
        <v>2.6041666666666665E-3</v>
      </c>
      <c r="K48" s="113">
        <f t="shared" si="10"/>
        <v>1.8229166666666668E-2</v>
      </c>
      <c r="L48" s="113">
        <f t="shared" si="11"/>
        <v>4.1666666666666664E-2</v>
      </c>
      <c r="M48" s="113">
        <f t="shared" si="12"/>
        <v>0.76041666666666663</v>
      </c>
      <c r="N48" s="113">
        <f t="shared" si="13"/>
        <v>0.2421875</v>
      </c>
      <c r="O48" s="153" t="s">
        <v>228</v>
      </c>
      <c r="P48" s="153">
        <f>ROWS($O$5:O48)</f>
        <v>44</v>
      </c>
      <c r="Q48" s="153">
        <f t="shared" si="14"/>
        <v>44</v>
      </c>
      <c r="R48" s="153" t="str">
        <f>IFERROR(SMALL($Q$5:$Q$52,ROWS($Q$5:Q48)),"")</f>
        <v/>
      </c>
      <c r="W48" s="153" t="s">
        <v>395</v>
      </c>
      <c r="X48" s="153">
        <v>40</v>
      </c>
      <c r="Y48" s="153">
        <v>170</v>
      </c>
      <c r="Z48" s="153">
        <v>10</v>
      </c>
      <c r="AA48" s="153">
        <v>20</v>
      </c>
      <c r="AB48" s="153">
        <v>95</v>
      </c>
      <c r="AC48" s="153">
        <v>5</v>
      </c>
      <c r="AD48" s="153">
        <v>5</v>
      </c>
      <c r="AE48" s="153">
        <v>35</v>
      </c>
      <c r="AF48" s="153">
        <v>80</v>
      </c>
      <c r="AG48" s="153">
        <v>1460</v>
      </c>
      <c r="AH48" s="153">
        <v>465</v>
      </c>
      <c r="AI48" s="153">
        <v>1920</v>
      </c>
      <c r="AJ48" s="153" t="s">
        <v>228</v>
      </c>
      <c r="AK48" s="153">
        <f>ROWS($O$5:AI48)</f>
        <v>44</v>
      </c>
      <c r="AL48" s="153">
        <f t="shared" si="15"/>
        <v>44</v>
      </c>
      <c r="AM48" s="153" t="str">
        <f>IFERROR(SMALL($AL$5:$AL$52,ROWS($AL$5:AL48)),"")</f>
        <v/>
      </c>
      <c r="AO48" s="163"/>
    </row>
    <row r="49" spans="3:41" hidden="1">
      <c r="C49" s="153" t="s">
        <v>396</v>
      </c>
      <c r="D49" s="113">
        <f t="shared" si="3"/>
        <v>1.5276145710928319E-2</v>
      </c>
      <c r="E49" s="113">
        <f t="shared" si="4"/>
        <v>6.8155111633372498E-2</v>
      </c>
      <c r="F49" s="113">
        <f t="shared" si="5"/>
        <v>5.8754406580493537E-3</v>
      </c>
      <c r="G49" s="113">
        <f t="shared" si="6"/>
        <v>8.2256169212690956E-3</v>
      </c>
      <c r="H49" s="113">
        <f t="shared" si="7"/>
        <v>5.4054054054054057E-2</v>
      </c>
      <c r="I49" s="113">
        <f t="shared" si="8"/>
        <v>2.3501762632197414E-3</v>
      </c>
      <c r="J49" s="113">
        <f t="shared" si="9"/>
        <v>3.5252643948296123E-3</v>
      </c>
      <c r="K49" s="113">
        <f t="shared" si="10"/>
        <v>2.5851938895417155E-2</v>
      </c>
      <c r="L49" s="113">
        <f t="shared" si="11"/>
        <v>2.4676850763807285E-2</v>
      </c>
      <c r="M49" s="113">
        <f t="shared" si="12"/>
        <v>0.79083431257344305</v>
      </c>
      <c r="N49" s="113">
        <f t="shared" si="13"/>
        <v>0.20799059929494712</v>
      </c>
      <c r="O49" s="153" t="s">
        <v>228</v>
      </c>
      <c r="P49" s="153">
        <f>ROWS($O$5:O49)</f>
        <v>45</v>
      </c>
      <c r="Q49" s="153">
        <f t="shared" si="14"/>
        <v>45</v>
      </c>
      <c r="R49" s="153" t="str">
        <f>IFERROR(SMALL($Q$5:$Q$52,ROWS($Q$5:Q49)),"")</f>
        <v/>
      </c>
      <c r="W49" s="153" t="s">
        <v>396</v>
      </c>
      <c r="X49" s="153">
        <v>65</v>
      </c>
      <c r="Y49" s="153">
        <v>290</v>
      </c>
      <c r="Z49" s="153">
        <v>25</v>
      </c>
      <c r="AA49" s="153">
        <v>35</v>
      </c>
      <c r="AB49" s="153">
        <v>230</v>
      </c>
      <c r="AC49" s="153">
        <v>10</v>
      </c>
      <c r="AD49" s="153">
        <v>15</v>
      </c>
      <c r="AE49" s="153">
        <v>110</v>
      </c>
      <c r="AF49" s="153">
        <v>105</v>
      </c>
      <c r="AG49" s="153">
        <v>3365</v>
      </c>
      <c r="AH49" s="153">
        <v>885</v>
      </c>
      <c r="AI49" s="153">
        <v>4255</v>
      </c>
      <c r="AJ49" s="153" t="s">
        <v>228</v>
      </c>
      <c r="AK49" s="153">
        <f>ROWS($O$5:AI49)</f>
        <v>45</v>
      </c>
      <c r="AL49" s="153">
        <f t="shared" si="15"/>
        <v>45</v>
      </c>
      <c r="AM49" s="153" t="str">
        <f>IFERROR(SMALL($AL$5:$AL$52,ROWS($AL$5:AL49)),"")</f>
        <v/>
      </c>
      <c r="AO49" s="163"/>
    </row>
    <row r="50" spans="3:41" hidden="1">
      <c r="C50" s="153" t="s">
        <v>397</v>
      </c>
      <c r="D50" s="113">
        <f t="shared" si="3"/>
        <v>1.6406250000000001E-2</v>
      </c>
      <c r="E50" s="113">
        <f t="shared" si="4"/>
        <v>3.6718750000000001E-2</v>
      </c>
      <c r="F50" s="113">
        <f t="shared" si="5"/>
        <v>3.1250000000000002E-3</v>
      </c>
      <c r="G50" s="113">
        <f t="shared" si="6"/>
        <v>3.1250000000000002E-3</v>
      </c>
      <c r="H50" s="113">
        <f t="shared" si="7"/>
        <v>5.7812500000000003E-2</v>
      </c>
      <c r="I50" s="113">
        <f t="shared" si="8"/>
        <v>7.8125000000000004E-4</v>
      </c>
      <c r="J50" s="113">
        <f t="shared" si="9"/>
        <v>4.6874999999999998E-3</v>
      </c>
      <c r="K50" s="113">
        <f t="shared" si="10"/>
        <v>1.5625E-2</v>
      </c>
      <c r="L50" s="113">
        <f t="shared" si="11"/>
        <v>1.328125E-2</v>
      </c>
      <c r="M50" s="113">
        <f t="shared" si="12"/>
        <v>0.84765625</v>
      </c>
      <c r="N50" s="113">
        <f t="shared" si="13"/>
        <v>0.15156249999999999</v>
      </c>
      <c r="O50" s="153" t="s">
        <v>228</v>
      </c>
      <c r="P50" s="153">
        <f>ROWS($O$5:O50)</f>
        <v>46</v>
      </c>
      <c r="Q50" s="153">
        <f t="shared" si="14"/>
        <v>46</v>
      </c>
      <c r="R50" s="153" t="str">
        <f>IFERROR(SMALL($Q$5:$Q$52,ROWS($Q$5:Q50)),"")</f>
        <v/>
      </c>
      <c r="W50" s="153" t="s">
        <v>397</v>
      </c>
      <c r="X50" s="153">
        <v>105</v>
      </c>
      <c r="Y50" s="153">
        <v>235</v>
      </c>
      <c r="Z50" s="153">
        <v>20</v>
      </c>
      <c r="AA50" s="153">
        <v>20</v>
      </c>
      <c r="AB50" s="153">
        <v>370</v>
      </c>
      <c r="AC50" s="153">
        <v>5</v>
      </c>
      <c r="AD50" s="153">
        <v>30</v>
      </c>
      <c r="AE50" s="153">
        <v>100</v>
      </c>
      <c r="AF50" s="153">
        <v>85</v>
      </c>
      <c r="AG50" s="153">
        <v>5425</v>
      </c>
      <c r="AH50" s="153">
        <v>970</v>
      </c>
      <c r="AI50" s="153">
        <v>6400</v>
      </c>
      <c r="AJ50" s="153" t="s">
        <v>228</v>
      </c>
      <c r="AK50" s="153">
        <f>ROWS($O$5:AI50)</f>
        <v>46</v>
      </c>
      <c r="AL50" s="153">
        <f t="shared" si="15"/>
        <v>46</v>
      </c>
      <c r="AM50" s="153" t="str">
        <f>IFERROR(SMALL($AL$5:$AL$52,ROWS($AL$5:AL50)),"")</f>
        <v/>
      </c>
      <c r="AO50" s="163"/>
    </row>
    <row r="51" spans="3:41" hidden="1">
      <c r="C51" s="153" t="s">
        <v>398</v>
      </c>
      <c r="D51" s="113">
        <f t="shared" si="3"/>
        <v>0</v>
      </c>
      <c r="E51" s="113">
        <f t="shared" si="4"/>
        <v>2.8571428571428571E-2</v>
      </c>
      <c r="F51" s="113">
        <f t="shared" si="5"/>
        <v>0</v>
      </c>
      <c r="G51" s="113">
        <f t="shared" si="6"/>
        <v>0</v>
      </c>
      <c r="H51" s="113">
        <f t="shared" si="7"/>
        <v>2.8571428571428571E-2</v>
      </c>
      <c r="I51" s="113">
        <f t="shared" si="8"/>
        <v>0</v>
      </c>
      <c r="J51" s="113">
        <f t="shared" si="9"/>
        <v>0</v>
      </c>
      <c r="K51" s="113">
        <f t="shared" si="10"/>
        <v>0</v>
      </c>
      <c r="L51" s="113">
        <f t="shared" si="11"/>
        <v>0</v>
      </c>
      <c r="M51" s="113">
        <f t="shared" si="12"/>
        <v>0.91428571428571426</v>
      </c>
      <c r="N51" s="113">
        <f t="shared" si="13"/>
        <v>5.7142857142857141E-2</v>
      </c>
      <c r="O51" s="153" t="s">
        <v>228</v>
      </c>
      <c r="P51" s="153">
        <f>ROWS($O$5:O51)</f>
        <v>47</v>
      </c>
      <c r="Q51" s="153">
        <f t="shared" si="14"/>
        <v>47</v>
      </c>
      <c r="R51" s="153" t="str">
        <f>IFERROR(SMALL($Q$5:$Q$52,ROWS($Q$5:Q51)),"")</f>
        <v/>
      </c>
      <c r="W51" s="153" t="s">
        <v>398</v>
      </c>
      <c r="X51" s="153">
        <v>0</v>
      </c>
      <c r="Y51" s="153">
        <v>5</v>
      </c>
      <c r="Z51" s="153">
        <v>0</v>
      </c>
      <c r="AA51" s="153">
        <v>0</v>
      </c>
      <c r="AB51" s="153">
        <v>5</v>
      </c>
      <c r="AC51" s="153">
        <v>0</v>
      </c>
      <c r="AD51" s="153">
        <v>0</v>
      </c>
      <c r="AE51" s="153">
        <v>0</v>
      </c>
      <c r="AF51" s="153">
        <v>0</v>
      </c>
      <c r="AG51" s="153">
        <v>160</v>
      </c>
      <c r="AH51" s="153">
        <v>10</v>
      </c>
      <c r="AI51" s="153">
        <v>175</v>
      </c>
      <c r="AJ51" s="153" t="s">
        <v>228</v>
      </c>
      <c r="AK51" s="153">
        <f>ROWS($O$5:AI51)</f>
        <v>47</v>
      </c>
      <c r="AL51" s="153">
        <f t="shared" si="15"/>
        <v>47</v>
      </c>
      <c r="AM51" s="153" t="str">
        <f>IFERROR(SMALL($AL$5:$AL$52,ROWS($AL$5:AL51)),"")</f>
        <v/>
      </c>
      <c r="AO51" s="163"/>
    </row>
    <row r="52" spans="3:41" hidden="1">
      <c r="C52" s="153" t="s">
        <v>374</v>
      </c>
      <c r="D52" s="113">
        <f t="shared" si="3"/>
        <v>1.4089595375722543E-2</v>
      </c>
      <c r="E52" s="113">
        <f t="shared" si="4"/>
        <v>4.5640655105973024E-2</v>
      </c>
      <c r="F52" s="113">
        <f t="shared" si="5"/>
        <v>3.8535645472061657E-3</v>
      </c>
      <c r="G52" s="113">
        <f t="shared" si="6"/>
        <v>9.7543352601156073E-3</v>
      </c>
      <c r="H52" s="113">
        <f t="shared" si="7"/>
        <v>5.0939306358381502E-2</v>
      </c>
      <c r="I52" s="113">
        <f t="shared" si="8"/>
        <v>1.4450867052023121E-3</v>
      </c>
      <c r="J52" s="113">
        <f t="shared" si="9"/>
        <v>3.4922928709055878E-3</v>
      </c>
      <c r="K52" s="113">
        <f t="shared" si="10"/>
        <v>1.7702312138728325E-2</v>
      </c>
      <c r="L52" s="113">
        <f t="shared" si="11"/>
        <v>2.0592485549132948E-2</v>
      </c>
      <c r="M52" s="113">
        <f t="shared" si="12"/>
        <v>0.83249036608863203</v>
      </c>
      <c r="N52" s="113">
        <f t="shared" si="13"/>
        <v>0.16750963391136803</v>
      </c>
      <c r="O52" s="153" t="s">
        <v>228</v>
      </c>
      <c r="P52" s="153">
        <f>ROWS($O$5:O52)</f>
        <v>48</v>
      </c>
      <c r="Q52" s="153">
        <f t="shared" ref="Q52" si="16">IF($AQ$2=O52,P52,"")</f>
        <v>48</v>
      </c>
      <c r="R52" s="153" t="str">
        <f>IFERROR(SMALL($Q$5:$Q$52,ROWS($Q$5:Q52)),"")</f>
        <v/>
      </c>
      <c r="W52" s="153" t="s">
        <v>374</v>
      </c>
      <c r="X52" s="153">
        <v>585</v>
      </c>
      <c r="Y52" s="153">
        <v>1895</v>
      </c>
      <c r="Z52" s="153">
        <v>160</v>
      </c>
      <c r="AA52" s="153">
        <v>405</v>
      </c>
      <c r="AB52" s="153">
        <v>2115</v>
      </c>
      <c r="AC52" s="153">
        <v>60</v>
      </c>
      <c r="AD52" s="153">
        <v>145</v>
      </c>
      <c r="AE52" s="153">
        <v>735</v>
      </c>
      <c r="AF52" s="153">
        <v>855</v>
      </c>
      <c r="AG52" s="153">
        <v>34565</v>
      </c>
      <c r="AH52" s="153">
        <v>6955</v>
      </c>
      <c r="AI52" s="153">
        <v>41520</v>
      </c>
      <c r="AJ52" s="153" t="s">
        <v>228</v>
      </c>
      <c r="AK52" s="153">
        <f>ROWS($O$5:AI52)</f>
        <v>48</v>
      </c>
      <c r="AL52" s="153">
        <f t="shared" si="15"/>
        <v>48</v>
      </c>
      <c r="AM52" s="153" t="str">
        <f>IFERROR(SMALL($AL$5:$AL$52,ROWS($AL$5:AL52)),"")</f>
        <v/>
      </c>
      <c r="AO52" s="163"/>
    </row>
  </sheetData>
  <sheetProtection algorithmName="SHA-512" hashValue="+wRPaRlSNS5PKWb7FgnbzEXV4WkfEfAO4IG6wINUiRG//5Af4QJbRsRinakSuRtr0smO1zcK+vmkKtvKRkCI4Q==" saltValue="bEUI7/fqls2KRodnSk+naQ==" spinCount="100000" sheet="1" objects="1" scenarios="1"/>
  <mergeCells count="2">
    <mergeCell ref="AP1:BA1"/>
    <mergeCell ref="AP4:BO4"/>
  </mergeCells>
  <dataValidations count="1">
    <dataValidation type="list" allowBlank="1" showInputMessage="1" showErrorMessage="1" sqref="AQ2 AQ5" xr:uid="{00000000-0002-0000-0E00-000000000000}">
      <formula1>$A$3:$A$4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00B050"/>
  </sheetPr>
  <dimension ref="A1:BO141"/>
  <sheetViews>
    <sheetView topLeftCell="AL1" zoomScaleNormal="100" workbookViewId="0">
      <selection activeCell="AL37" sqref="A37:XFD1048576"/>
    </sheetView>
  </sheetViews>
  <sheetFormatPr defaultColWidth="0" defaultRowHeight="14.45" zeroHeight="1"/>
  <cols>
    <col min="1" max="37" width="9.28515625" style="153" hidden="1" customWidth="1"/>
    <col min="38" max="38" width="9.28515625" style="153" customWidth="1"/>
    <col min="39" max="39" width="61.7109375" style="153" customWidth="1"/>
    <col min="40" max="40" width="10" style="153" customWidth="1"/>
    <col min="41" max="43" width="9.28515625" style="153" customWidth="1"/>
    <col min="44" max="45" width="9.7109375" style="153" customWidth="1"/>
    <col min="46" max="46" width="9.28515625" style="153" customWidth="1"/>
    <col min="47" max="47" width="61.7109375" style="153" bestFit="1" customWidth="1"/>
    <col min="48" max="48" width="8.7109375" style="153" bestFit="1" customWidth="1"/>
    <col min="49" max="51" width="9.28515625" style="153" bestFit="1" customWidth="1"/>
    <col min="52" max="53" width="9.7109375" style="153" bestFit="1" customWidth="1"/>
    <col min="54" max="54" width="11.28515625" style="153" bestFit="1" customWidth="1"/>
    <col min="55" max="55" width="15" style="153" bestFit="1" customWidth="1"/>
    <col min="56" max="58" width="9.28515625" style="153" customWidth="1"/>
    <col min="59" max="67" width="0" style="153" hidden="1" customWidth="1"/>
    <col min="68" max="16384" width="9.28515625" style="153" hidden="1"/>
  </cols>
  <sheetData>
    <row r="1" spans="1:55">
      <c r="AM1" s="781" t="s">
        <v>433</v>
      </c>
      <c r="AN1" s="781"/>
      <c r="AO1" s="781"/>
      <c r="AP1" s="781"/>
      <c r="AQ1" s="781"/>
      <c r="AR1" s="781"/>
      <c r="AS1" s="781"/>
      <c r="AT1" s="781"/>
      <c r="AU1" s="781"/>
      <c r="AV1" s="781"/>
      <c r="AW1" s="781"/>
      <c r="AX1" s="781"/>
      <c r="AY1" s="781"/>
      <c r="AZ1" s="781"/>
      <c r="BA1" s="781"/>
      <c r="BB1" s="781"/>
      <c r="BC1" s="781"/>
    </row>
    <row r="2" spans="1:55">
      <c r="A2" s="153" t="s">
        <v>95</v>
      </c>
      <c r="AS2" s="312"/>
    </row>
    <row r="3" spans="1:55" ht="15" customHeight="1">
      <c r="A3" s="153" t="s">
        <v>94</v>
      </c>
      <c r="C3" s="153" t="s">
        <v>434</v>
      </c>
      <c r="D3" s="153" t="s">
        <v>364</v>
      </c>
      <c r="E3" s="153" t="s">
        <v>365</v>
      </c>
      <c r="F3" s="153" t="s">
        <v>366</v>
      </c>
      <c r="G3" s="153" t="s">
        <v>367</v>
      </c>
      <c r="H3" s="153" t="s">
        <v>368</v>
      </c>
      <c r="I3" s="153" t="s">
        <v>334</v>
      </c>
      <c r="J3" s="153" t="s">
        <v>225</v>
      </c>
      <c r="K3" s="153" t="s">
        <v>226</v>
      </c>
      <c r="L3" s="153" t="s">
        <v>227</v>
      </c>
      <c r="O3" s="153" t="s">
        <v>434</v>
      </c>
      <c r="P3" s="153" t="s">
        <v>364</v>
      </c>
      <c r="Q3" s="153" t="s">
        <v>365</v>
      </c>
      <c r="R3" s="153" t="s">
        <v>366</v>
      </c>
      <c r="S3" s="153" t="s">
        <v>367</v>
      </c>
      <c r="T3" s="153" t="s">
        <v>368</v>
      </c>
      <c r="U3" s="153" t="s">
        <v>435</v>
      </c>
      <c r="V3" s="153" t="s">
        <v>374</v>
      </c>
      <c r="W3" s="153" t="s">
        <v>375</v>
      </c>
      <c r="X3" s="153" t="s">
        <v>334</v>
      </c>
      <c r="Y3" s="153" t="s">
        <v>225</v>
      </c>
      <c r="Z3" s="153" t="s">
        <v>226</v>
      </c>
      <c r="AA3" s="153" t="s">
        <v>227</v>
      </c>
      <c r="AM3" s="782" t="s">
        <v>436</v>
      </c>
      <c r="AN3" s="782"/>
      <c r="AO3" s="782"/>
      <c r="AP3" s="782"/>
      <c r="AQ3" s="782"/>
      <c r="AR3" s="782"/>
      <c r="AS3" s="782"/>
      <c r="AT3" s="782"/>
      <c r="AU3" s="782"/>
    </row>
    <row r="4" spans="1:55">
      <c r="A4" s="153" t="s">
        <v>93</v>
      </c>
      <c r="C4" s="153" t="s">
        <v>437</v>
      </c>
      <c r="D4" s="153">
        <v>0.18069498069498069</v>
      </c>
      <c r="E4" s="153">
        <v>0.19691119691119691</v>
      </c>
      <c r="F4" s="153">
        <v>0.28764478764478763</v>
      </c>
      <c r="G4" s="153">
        <v>0.2386100386100386</v>
      </c>
      <c r="H4" s="153">
        <v>9.6138996138996138E-2</v>
      </c>
      <c r="I4" s="153" t="s">
        <v>94</v>
      </c>
      <c r="J4" s="153">
        <f>ROWS($I$4:I4)</f>
        <v>1</v>
      </c>
      <c r="K4" s="153" t="str">
        <f t="shared" ref="K4:K35" si="0">IF($AN$4=I4,J4,"")</f>
        <v/>
      </c>
      <c r="L4" s="153">
        <f>IFERROR(SMALL($K$4:$K$141,ROWS(I4:$I$4)),"")</f>
        <v>116</v>
      </c>
      <c r="O4" s="153" t="s">
        <v>437</v>
      </c>
      <c r="P4" s="153">
        <v>470</v>
      </c>
      <c r="Q4" s="153">
        <v>510</v>
      </c>
      <c r="R4" s="153">
        <v>745</v>
      </c>
      <c r="S4" s="153">
        <v>620</v>
      </c>
      <c r="T4" s="153">
        <v>250</v>
      </c>
      <c r="U4" s="153">
        <v>15</v>
      </c>
      <c r="V4" s="153">
        <v>2605</v>
      </c>
      <c r="W4" s="153">
        <v>2590</v>
      </c>
      <c r="X4" s="153" t="s">
        <v>94</v>
      </c>
      <c r="Y4" s="153">
        <f>ROWS($X$4:X4)</f>
        <v>1</v>
      </c>
      <c r="Z4" s="153" t="str">
        <f t="shared" ref="Z4:Z35" si="1">IF($AN$4=X4,Y4,"")</f>
        <v/>
      </c>
      <c r="AA4" s="153">
        <f>IFERROR(SMALL($Z$4:$Z$141,ROWS($X4:X$4)),"")</f>
        <v>116</v>
      </c>
      <c r="AM4" s="124" t="s">
        <v>438</v>
      </c>
      <c r="AN4" s="313" t="s">
        <v>95</v>
      </c>
      <c r="AS4" s="312"/>
    </row>
    <row r="5" spans="1:55" ht="15" thickBot="1">
      <c r="A5" s="153" t="s">
        <v>92</v>
      </c>
      <c r="C5" s="153" t="s">
        <v>439</v>
      </c>
      <c r="D5" s="153">
        <v>0.49790457769181173</v>
      </c>
      <c r="E5" s="153">
        <v>0.19003868471953578</v>
      </c>
      <c r="F5" s="153">
        <v>0.134107027724049</v>
      </c>
      <c r="G5" s="153">
        <v>9.3165699548678274E-2</v>
      </c>
      <c r="H5" s="153">
        <v>8.478401031592521E-2</v>
      </c>
      <c r="I5" s="153" t="s">
        <v>94</v>
      </c>
      <c r="J5" s="153">
        <f>ROWS($I$4:I5)</f>
        <v>2</v>
      </c>
      <c r="K5" s="153" t="str">
        <f t="shared" si="0"/>
        <v/>
      </c>
      <c r="L5" s="153">
        <f>IFERROR(SMALL($K$4:$K$141,ROWS(I$4:$I5)),"")</f>
        <v>117</v>
      </c>
      <c r="O5" s="153" t="s">
        <v>439</v>
      </c>
      <c r="P5" s="153">
        <v>3090</v>
      </c>
      <c r="Q5" s="153">
        <v>1180</v>
      </c>
      <c r="R5" s="153">
        <v>830</v>
      </c>
      <c r="S5" s="153">
        <v>580</v>
      </c>
      <c r="T5" s="153">
        <v>525</v>
      </c>
      <c r="U5" s="153">
        <v>5</v>
      </c>
      <c r="V5" s="153">
        <v>6205</v>
      </c>
      <c r="W5" s="153">
        <v>6205</v>
      </c>
      <c r="X5" s="153" t="s">
        <v>94</v>
      </c>
      <c r="Y5" s="153">
        <f>ROWS($X$4:X5)</f>
        <v>2</v>
      </c>
      <c r="Z5" s="153" t="str">
        <f t="shared" si="1"/>
        <v/>
      </c>
      <c r="AA5" s="153">
        <f>IFERROR(SMALL($Z$4:$Z$141,ROWS($X$4:X5)),"")</f>
        <v>117</v>
      </c>
      <c r="AM5" s="163"/>
      <c r="AN5" s="314"/>
      <c r="AS5" s="312"/>
    </row>
    <row r="6" spans="1:55" ht="15" thickBot="1">
      <c r="A6" s="153" t="s">
        <v>91</v>
      </c>
      <c r="C6" s="153" t="s">
        <v>440</v>
      </c>
      <c r="D6" s="153">
        <v>0.27222562844880444</v>
      </c>
      <c r="E6" s="153">
        <v>0.20692826486817903</v>
      </c>
      <c r="F6" s="153">
        <v>0.18884120171673821</v>
      </c>
      <c r="G6" s="153">
        <v>0.1750459840588596</v>
      </c>
      <c r="H6" s="153">
        <v>0.15695892090741875</v>
      </c>
      <c r="I6" s="153" t="s">
        <v>94</v>
      </c>
      <c r="J6" s="153">
        <f>ROWS($I$4:I6)</f>
        <v>3</v>
      </c>
      <c r="K6" s="153" t="str">
        <f t="shared" si="0"/>
        <v/>
      </c>
      <c r="L6" s="153">
        <f>IFERROR(SMALL($K$4:$K$141,ROWS(I$4:$I6)),"")</f>
        <v>118</v>
      </c>
      <c r="O6" s="153" t="s">
        <v>440</v>
      </c>
      <c r="P6" s="153">
        <v>890</v>
      </c>
      <c r="Q6" s="153">
        <v>675</v>
      </c>
      <c r="R6" s="153">
        <v>615</v>
      </c>
      <c r="S6" s="153">
        <v>570</v>
      </c>
      <c r="T6" s="153">
        <v>510</v>
      </c>
      <c r="U6" s="153">
        <v>5</v>
      </c>
      <c r="V6" s="153">
        <v>3265</v>
      </c>
      <c r="W6" s="153">
        <v>3260</v>
      </c>
      <c r="X6" s="153" t="s">
        <v>94</v>
      </c>
      <c r="Y6" s="153">
        <f>ROWS($X$4:X6)</f>
        <v>3</v>
      </c>
      <c r="Z6" s="153" t="str">
        <f t="shared" si="1"/>
        <v/>
      </c>
      <c r="AA6" s="153">
        <f>IFERROR(SMALL($Z$4:$Z$141,ROWS($X$4:X6)),"")</f>
        <v>118</v>
      </c>
      <c r="AM6" s="315" t="s">
        <v>441</v>
      </c>
      <c r="AN6" s="251" t="s">
        <v>364</v>
      </c>
      <c r="AO6" s="251" t="s">
        <v>365</v>
      </c>
      <c r="AP6" s="251" t="s">
        <v>366</v>
      </c>
      <c r="AQ6" s="251" t="s">
        <v>367</v>
      </c>
      <c r="AR6" s="252" t="s">
        <v>368</v>
      </c>
      <c r="AU6" s="315" t="s">
        <v>441</v>
      </c>
      <c r="AV6" s="532" t="s">
        <v>364</v>
      </c>
      <c r="AW6" s="251" t="s">
        <v>365</v>
      </c>
      <c r="AX6" s="251" t="s">
        <v>366</v>
      </c>
      <c r="AY6" s="251" t="s">
        <v>367</v>
      </c>
      <c r="AZ6" s="251" t="s">
        <v>368</v>
      </c>
      <c r="BA6" s="251" t="s">
        <v>435</v>
      </c>
      <c r="BB6" s="251" t="s">
        <v>374</v>
      </c>
      <c r="BC6" s="252" t="s">
        <v>375</v>
      </c>
    </row>
    <row r="7" spans="1:55">
      <c r="A7" s="153" t="s">
        <v>90</v>
      </c>
      <c r="C7" s="153" t="s">
        <v>442</v>
      </c>
      <c r="D7" s="153">
        <v>0.2552887364208119</v>
      </c>
      <c r="E7" s="153">
        <v>0.22898799313893653</v>
      </c>
      <c r="F7" s="153">
        <v>0.18010291595197256</v>
      </c>
      <c r="G7" s="153">
        <v>0.16895368782161235</v>
      </c>
      <c r="H7" s="153">
        <v>0.16666666666666666</v>
      </c>
      <c r="I7" s="153" t="s">
        <v>94</v>
      </c>
      <c r="J7" s="153">
        <f>ROWS($I$4:I7)</f>
        <v>4</v>
      </c>
      <c r="K7" s="153" t="str">
        <f t="shared" si="0"/>
        <v/>
      </c>
      <c r="L7" s="153">
        <f>IFERROR(SMALL($K$4:$K$141,ROWS(I$4:$I7)),"")</f>
        <v>119</v>
      </c>
      <c r="O7" s="153" t="s">
        <v>442</v>
      </c>
      <c r="P7" s="153">
        <v>895</v>
      </c>
      <c r="Q7" s="153">
        <v>800</v>
      </c>
      <c r="R7" s="153">
        <v>630</v>
      </c>
      <c r="S7" s="153">
        <v>590</v>
      </c>
      <c r="T7" s="153">
        <v>585</v>
      </c>
      <c r="U7" s="153" t="s">
        <v>130</v>
      </c>
      <c r="V7" s="153">
        <v>3500</v>
      </c>
      <c r="W7" s="153">
        <v>3500</v>
      </c>
      <c r="X7" s="153" t="s">
        <v>94</v>
      </c>
      <c r="Y7" s="153">
        <f>ROWS($X$4:X7)</f>
        <v>4</v>
      </c>
      <c r="Z7" s="153" t="str">
        <f t="shared" si="1"/>
        <v/>
      </c>
      <c r="AA7" s="153">
        <f>IFERROR(SMALL($Z$4:$Z$141,ROWS($X$4:X7)),"")</f>
        <v>119</v>
      </c>
      <c r="AM7" s="265" t="s">
        <v>437</v>
      </c>
      <c r="AN7" s="526">
        <f>IFERROR(INDEX($D$4:$H$141,$L4,COLUMNS(AL$4:$AL4)),"")</f>
        <v>0.19131771033422973</v>
      </c>
      <c r="AO7" s="99">
        <f>IFERROR(INDEX($D$4:$H$141,$L4,COLUMNS($AL$4:AM4)),"")</f>
        <v>0.19746446407990781</v>
      </c>
      <c r="AP7" s="99">
        <f>IFERROR(INDEX($D$4:$H$141,$L4,COLUMNS($AL$4:AN4)),"")</f>
        <v>0.28505570495582022</v>
      </c>
      <c r="AQ7" s="99">
        <f>IFERROR(INDEX($D$4:$H$141,$L4,COLUMNS($AL$4:AO4)),"")</f>
        <v>0.20975797157126391</v>
      </c>
      <c r="AR7" s="527">
        <f>IFERROR(INDEX($D$4:$H$141,$L4,COLUMNS($AL$4:AP4)),"")</f>
        <v>0.11640414905877833</v>
      </c>
      <c r="AS7" s="123"/>
      <c r="AT7" s="123"/>
      <c r="AU7" s="265" t="s">
        <v>437</v>
      </c>
      <c r="AV7" s="533">
        <f>IFERROR(INDEX($P$4:$W$141,$AA4,COLUMNS($AT$7:AT7)),"")</f>
        <v>500</v>
      </c>
      <c r="AW7" s="534">
        <f>IFERROR(INDEX($P$4:$W$141,$AA4,COLUMNS($AT$7:AU7)),"")</f>
        <v>515</v>
      </c>
      <c r="AX7" s="534">
        <f>IFERROR(INDEX($P$4:$W$141,$AA4,COLUMNS($AT$7:AV7)),"")</f>
        <v>740</v>
      </c>
      <c r="AY7" s="534">
        <f>IFERROR(INDEX($P$4:$W$141,$AA4,COLUMNS($AT$7:AW7)),"")</f>
        <v>545</v>
      </c>
      <c r="AZ7" s="534">
        <f>IFERROR(INDEX($P$4:$W$141,$AA4,COLUMNS($AT$7:AX7)),"")</f>
        <v>305</v>
      </c>
      <c r="BA7" s="534">
        <f>IFERROR(INDEX($P$4:$W$141,$AA4,COLUMNS($AT$7:AY7)),"")</f>
        <v>10</v>
      </c>
      <c r="BB7" s="534">
        <f>IFERROR(INDEX($P$4:$W$141,$AA4,COLUMNS($AT$7:AZ7)),"")</f>
        <v>2610</v>
      </c>
      <c r="BC7" s="535">
        <f>IFERROR(INDEX($P$4:$W$141,$AA4,COLUMNS($AT$7:BA7)),"")</f>
        <v>2605</v>
      </c>
    </row>
    <row r="8" spans="1:55">
      <c r="C8" s="153" t="s">
        <v>443</v>
      </c>
      <c r="D8" s="153">
        <v>0.28401053945361254</v>
      </c>
      <c r="E8" s="153">
        <v>0.23061988628484259</v>
      </c>
      <c r="F8" s="153">
        <v>0.18249895992234086</v>
      </c>
      <c r="G8" s="153">
        <v>0.15615032589099986</v>
      </c>
      <c r="H8" s="153">
        <v>0.14672028844820414</v>
      </c>
      <c r="I8" s="153" t="s">
        <v>94</v>
      </c>
      <c r="J8" s="153">
        <f>ROWS($I$4:I8)</f>
        <v>5</v>
      </c>
      <c r="K8" s="153" t="str">
        <f t="shared" si="0"/>
        <v/>
      </c>
      <c r="L8" s="153">
        <f>IFERROR(SMALL($K$4:$K$141,ROWS(I$4:$I8)),"")</f>
        <v>120</v>
      </c>
      <c r="O8" s="153" t="s">
        <v>443</v>
      </c>
      <c r="P8" s="153">
        <v>2050</v>
      </c>
      <c r="Q8" s="153">
        <v>1665</v>
      </c>
      <c r="R8" s="153">
        <v>1315</v>
      </c>
      <c r="S8" s="153">
        <v>1125</v>
      </c>
      <c r="T8" s="153">
        <v>1060</v>
      </c>
      <c r="U8" s="153">
        <v>5</v>
      </c>
      <c r="V8" s="153">
        <v>7215</v>
      </c>
      <c r="W8" s="153">
        <v>7210</v>
      </c>
      <c r="X8" s="153" t="s">
        <v>94</v>
      </c>
      <c r="Y8" s="153">
        <f>ROWS($X$4:X8)</f>
        <v>5</v>
      </c>
      <c r="Z8" s="153" t="str">
        <f t="shared" si="1"/>
        <v/>
      </c>
      <c r="AA8" s="153">
        <f>IFERROR(SMALL($Z$4:$Z$141,ROWS($X$4:X8)),"")</f>
        <v>120</v>
      </c>
      <c r="AM8" s="265" t="s">
        <v>439</v>
      </c>
      <c r="AN8" s="528">
        <f>IFERROR(INDEX($D$4:$H$141,$L5,COLUMNS(AL$4:$AL5)),"")</f>
        <v>0.50495049504950495</v>
      </c>
      <c r="AO8" s="101">
        <f>IFERROR(INDEX($D$4:$H$141,$L5,COLUMNS($AL$4:AM5)),"")</f>
        <v>0.18783182666092696</v>
      </c>
      <c r="AP8" s="101">
        <f>IFERROR(INDEX($D$4:$H$141,$L5,COLUMNS($AL$4:AN5)),"")</f>
        <v>0.13646147223417995</v>
      </c>
      <c r="AQ8" s="101">
        <f>IFERROR(INDEX($D$4:$H$141,$L5,COLUMNS($AL$4:AO5)),"")</f>
        <v>9.0830822212656051E-2</v>
      </c>
      <c r="AR8" s="529">
        <f>IFERROR(INDEX($D$4:$H$141,$L5,COLUMNS($AL$4:AP5)),"")</f>
        <v>7.9925383842732095E-2</v>
      </c>
      <c r="AU8" s="265" t="s">
        <v>439</v>
      </c>
      <c r="AV8" s="533">
        <f>IFERROR(INDEX($P$4:$W$141,$AA5,COLUMNS($AT$7:AT8)),"")</f>
        <v>3520</v>
      </c>
      <c r="AW8" s="295">
        <f>IFERROR(INDEX($P$4:$W$141,$AA5,COLUMNS($AT$7:AU8)),"")</f>
        <v>1310</v>
      </c>
      <c r="AX8" s="295">
        <f>IFERROR(INDEX($P$4:$W$141,$AA5,COLUMNS($AT$7:AV8)),"")</f>
        <v>950</v>
      </c>
      <c r="AY8" s="295">
        <f>IFERROR(INDEX($P$4:$W$141,$AA5,COLUMNS($AT$7:AW8)),"")</f>
        <v>635</v>
      </c>
      <c r="AZ8" s="295">
        <f>IFERROR(INDEX($P$4:$W$141,$AA5,COLUMNS($AT$7:AX8)),"")</f>
        <v>555</v>
      </c>
      <c r="BA8" s="295">
        <f>IFERROR(INDEX($P$4:$W$141,$AA5,COLUMNS($AT$7:AY8)),"")</f>
        <v>15</v>
      </c>
      <c r="BB8" s="295">
        <f>IFERROR(INDEX($P$4:$W$141,$AA5,COLUMNS($AT$7:AZ8)),"")</f>
        <v>6985</v>
      </c>
      <c r="BC8" s="536">
        <f>IFERROR(INDEX($P$4:$W$141,$AA5,COLUMNS($AT$7:BA8)),"")</f>
        <v>6970</v>
      </c>
    </row>
    <row r="9" spans="1:55">
      <c r="C9" s="153" t="s">
        <v>444</v>
      </c>
      <c r="D9" s="153">
        <v>0.37337896253602304</v>
      </c>
      <c r="E9" s="153">
        <v>0.23505043227665706</v>
      </c>
      <c r="F9" s="153">
        <v>0.16624639769452448</v>
      </c>
      <c r="G9" s="153">
        <v>0.1305835734870317</v>
      </c>
      <c r="H9" s="153">
        <v>9.4740634005763685E-2</v>
      </c>
      <c r="I9" s="153" t="s">
        <v>94</v>
      </c>
      <c r="J9" s="153">
        <f>ROWS($I$4:I9)</f>
        <v>6</v>
      </c>
      <c r="K9" s="153" t="str">
        <f t="shared" si="0"/>
        <v/>
      </c>
      <c r="L9" s="153">
        <f>IFERROR(SMALL($K$4:$K$141,ROWS(I$4:$I9)),"")</f>
        <v>121</v>
      </c>
      <c r="O9" s="153" t="s">
        <v>444</v>
      </c>
      <c r="P9" s="153">
        <v>2075</v>
      </c>
      <c r="Q9" s="153">
        <v>1305</v>
      </c>
      <c r="R9" s="153">
        <v>925</v>
      </c>
      <c r="S9" s="153">
        <v>725</v>
      </c>
      <c r="T9" s="153">
        <v>525</v>
      </c>
      <c r="U9" s="153">
        <v>5</v>
      </c>
      <c r="V9" s="153">
        <v>5555</v>
      </c>
      <c r="W9" s="153">
        <v>5550</v>
      </c>
      <c r="X9" s="153" t="s">
        <v>94</v>
      </c>
      <c r="Y9" s="153">
        <f>ROWS($X$4:X9)</f>
        <v>6</v>
      </c>
      <c r="Z9" s="153" t="str">
        <f t="shared" si="1"/>
        <v/>
      </c>
      <c r="AA9" s="153">
        <f>IFERROR(SMALL($Z$4:$Z$141,ROWS($X$4:X9)),"")</f>
        <v>121</v>
      </c>
      <c r="AM9" s="265" t="s">
        <v>440</v>
      </c>
      <c r="AN9" s="528">
        <f>IFERROR(INDEX($D$4:$H$141,$L6,COLUMNS(AL$4:$AL6)),"")</f>
        <v>0.26198683798182387</v>
      </c>
      <c r="AO9" s="101">
        <f>IFERROR(INDEX($D$4:$H$141,$L6,COLUMNS($AL$4:AM6)),"")</f>
        <v>0.20965214666248824</v>
      </c>
      <c r="AP9" s="101">
        <f>IFERROR(INDEX($D$4:$H$141,$L6,COLUMNS($AL$4:AN6)),"")</f>
        <v>0.19743027264180507</v>
      </c>
      <c r="AQ9" s="101">
        <f>IFERROR(INDEX($D$4:$H$141,$L6,COLUMNS($AL$4:AO6)),"")</f>
        <v>0.17298652460043873</v>
      </c>
      <c r="AR9" s="529">
        <f>IFERROR(INDEX($D$4:$H$141,$L6,COLUMNS($AL$4:AP6)),"")</f>
        <v>0.15794421811344406</v>
      </c>
      <c r="AU9" s="265" t="s">
        <v>440</v>
      </c>
      <c r="AV9" s="533">
        <f>IFERROR(INDEX($P$4:$W$141,$AA6,COLUMNS($AT$7:AT9)),"")</f>
        <v>835</v>
      </c>
      <c r="AW9" s="295">
        <f>IFERROR(INDEX($P$4:$W$141,$AA6,COLUMNS($AT$7:AU9)),"")</f>
        <v>670</v>
      </c>
      <c r="AX9" s="295">
        <f>IFERROR(INDEX($P$4:$W$141,$AA6,COLUMNS($AT$7:AV9)),"")</f>
        <v>630</v>
      </c>
      <c r="AY9" s="295">
        <f>IFERROR(INDEX($P$4:$W$141,$AA6,COLUMNS($AT$7:AW9)),"")</f>
        <v>550</v>
      </c>
      <c r="AZ9" s="295">
        <f>IFERROR(INDEX($P$4:$W$141,$AA6,COLUMNS($AT$7:AX9)),"")</f>
        <v>505</v>
      </c>
      <c r="BA9" s="295">
        <f>IFERROR(INDEX($P$4:$W$141,$AA6,COLUMNS($AT$7:AY9)),"")</f>
        <v>15</v>
      </c>
      <c r="BB9" s="295">
        <f>IFERROR(INDEX($P$4:$W$141,$AA6,COLUMNS($AT$7:AZ9)),"")</f>
        <v>3205</v>
      </c>
      <c r="BC9" s="536">
        <f>IFERROR(INDEX($P$4:$W$141,$AA6,COLUMNS($AT$7:BA9)),"")</f>
        <v>3190</v>
      </c>
    </row>
    <row r="10" spans="1:55">
      <c r="C10" s="153" t="s">
        <v>445</v>
      </c>
      <c r="D10" s="153">
        <v>0.30446798710271766</v>
      </c>
      <c r="E10" s="153">
        <v>0.23906034085674804</v>
      </c>
      <c r="F10" s="153">
        <v>0.19438046982957163</v>
      </c>
      <c r="G10" s="153">
        <v>0.15499769691386459</v>
      </c>
      <c r="H10" s="153">
        <v>0.10709350529709812</v>
      </c>
      <c r="I10" s="153" t="s">
        <v>94</v>
      </c>
      <c r="J10" s="153">
        <f>ROWS($I$4:I10)</f>
        <v>7</v>
      </c>
      <c r="K10" s="153" t="str">
        <f t="shared" si="0"/>
        <v/>
      </c>
      <c r="L10" s="153">
        <f>IFERROR(SMALL($K$4:$K$141,ROWS(I$4:$I10)),"")</f>
        <v>122</v>
      </c>
      <c r="O10" s="153" t="s">
        <v>445</v>
      </c>
      <c r="P10" s="153">
        <v>2645</v>
      </c>
      <c r="Q10" s="153">
        <v>2075</v>
      </c>
      <c r="R10" s="153">
        <v>1690</v>
      </c>
      <c r="S10" s="153">
        <v>1345</v>
      </c>
      <c r="T10" s="153">
        <v>930</v>
      </c>
      <c r="U10" s="153">
        <v>5</v>
      </c>
      <c r="V10" s="153">
        <v>8690</v>
      </c>
      <c r="W10" s="153">
        <v>8685</v>
      </c>
      <c r="X10" s="153" t="s">
        <v>94</v>
      </c>
      <c r="Y10" s="153">
        <f>ROWS($X$4:X10)</f>
        <v>7</v>
      </c>
      <c r="Z10" s="153" t="str">
        <f t="shared" si="1"/>
        <v/>
      </c>
      <c r="AA10" s="153">
        <f>IFERROR(SMALL($Z$4:$Z$141,ROWS($X$4:X10)),"")</f>
        <v>122</v>
      </c>
      <c r="AM10" s="265" t="s">
        <v>442</v>
      </c>
      <c r="AN10" s="528">
        <f>IFERROR(INDEX($D$4:$H$141,$L7,COLUMNS(AL$4:$AL7)),"")</f>
        <v>0.26570605187319885</v>
      </c>
      <c r="AO10" s="101">
        <f>IFERROR(INDEX($D$4:$H$141,$L7,COLUMNS($AL$4:AM7)),"")</f>
        <v>0.21613832853025935</v>
      </c>
      <c r="AP10" s="101">
        <f>IFERROR(INDEX($D$4:$H$141,$L7,COLUMNS($AL$4:AN7)),"")</f>
        <v>0.18040345821325648</v>
      </c>
      <c r="AQ10" s="101">
        <f>IFERROR(INDEX($D$4:$H$141,$L7,COLUMNS($AL$4:AO7)),"")</f>
        <v>0.16628242074927954</v>
      </c>
      <c r="AR10" s="529">
        <f>IFERROR(INDEX($D$4:$H$141,$L7,COLUMNS($AL$4:AP7)),"")</f>
        <v>0.17146974063400577</v>
      </c>
      <c r="AU10" s="265" t="s">
        <v>442</v>
      </c>
      <c r="AV10" s="533">
        <f>IFERROR(INDEX($P$4:$W$141,$AA7,COLUMNS($AT$7:AT10)),"")</f>
        <v>920</v>
      </c>
      <c r="AW10" s="295">
        <f>IFERROR(INDEX($P$4:$W$141,$AA7,COLUMNS($AT$7:AU10)),"")</f>
        <v>750</v>
      </c>
      <c r="AX10" s="295">
        <f>IFERROR(INDEX($P$4:$W$141,$AA7,COLUMNS($AT$7:AV10)),"")</f>
        <v>625</v>
      </c>
      <c r="AY10" s="295">
        <f>IFERROR(INDEX($P$4:$W$141,$AA7,COLUMNS($AT$7:AW10)),"")</f>
        <v>575</v>
      </c>
      <c r="AZ10" s="295">
        <f>IFERROR(INDEX($P$4:$W$141,$AA7,COLUMNS($AT$7:AX10)),"")</f>
        <v>595</v>
      </c>
      <c r="BA10" s="295">
        <f>IFERROR(INDEX($P$4:$W$141,$AA7,COLUMNS($AT$7:AY10)),"")</f>
        <v>5</v>
      </c>
      <c r="BB10" s="295">
        <f>IFERROR(INDEX($P$4:$W$141,$AA7,COLUMNS($AT$7:AZ10)),"")</f>
        <v>3475</v>
      </c>
      <c r="BC10" s="536">
        <f>IFERROR(INDEX($P$4:$W$141,$AA7,COLUMNS($AT$7:BA10)),"")</f>
        <v>3470</v>
      </c>
    </row>
    <row r="11" spans="1:55">
      <c r="C11" s="153" t="s">
        <v>446</v>
      </c>
      <c r="D11" s="153">
        <v>0.27848101265822783</v>
      </c>
      <c r="E11" s="153">
        <v>0.24604430379746836</v>
      </c>
      <c r="F11" s="153">
        <v>0.19145569620253164</v>
      </c>
      <c r="G11" s="153">
        <v>0.14873417721518986</v>
      </c>
      <c r="H11" s="153">
        <v>0.13528481012658228</v>
      </c>
      <c r="I11" s="153" t="s">
        <v>94</v>
      </c>
      <c r="J11" s="153">
        <f>ROWS($I$4:I11)</f>
        <v>8</v>
      </c>
      <c r="K11" s="153" t="str">
        <f t="shared" si="0"/>
        <v/>
      </c>
      <c r="L11" s="153">
        <f>IFERROR(SMALL($K$4:$K$141,ROWS(I$4:$I11)),"")</f>
        <v>123</v>
      </c>
      <c r="O11" s="153" t="s">
        <v>446</v>
      </c>
      <c r="P11" s="153">
        <v>350</v>
      </c>
      <c r="Q11" s="153">
        <v>310</v>
      </c>
      <c r="R11" s="153">
        <v>240</v>
      </c>
      <c r="S11" s="153">
        <v>190</v>
      </c>
      <c r="T11" s="153">
        <v>170</v>
      </c>
      <c r="U11" s="153">
        <v>0</v>
      </c>
      <c r="V11" s="153">
        <v>1265</v>
      </c>
      <c r="W11" s="153">
        <v>1265</v>
      </c>
      <c r="X11" s="153" t="s">
        <v>94</v>
      </c>
      <c r="Y11" s="153">
        <f>ROWS($X$4:X11)</f>
        <v>8</v>
      </c>
      <c r="Z11" s="153" t="str">
        <f t="shared" si="1"/>
        <v/>
      </c>
      <c r="AA11" s="153">
        <f>IFERROR(SMALL($Z$4:$Z$141,ROWS($X$4:X11)),"")</f>
        <v>123</v>
      </c>
      <c r="AM11" s="265" t="s">
        <v>443</v>
      </c>
      <c r="AN11" s="528">
        <f>IFERROR(INDEX($D$4:$H$141,$L8,COLUMNS(AL$4:$AL8)),"")</f>
        <v>0.29380341880341881</v>
      </c>
      <c r="AO11" s="101">
        <f>IFERROR(INDEX($D$4:$H$141,$L8,COLUMNS($AL$4:AM8)),"")</f>
        <v>0.22893772893772893</v>
      </c>
      <c r="AP11" s="101">
        <f>IFERROR(INDEX($D$4:$H$141,$L8,COLUMNS($AL$4:AN8)),"")</f>
        <v>0.1800976800976801</v>
      </c>
      <c r="AQ11" s="101">
        <f>IFERROR(INDEX($D$4:$H$141,$L8,COLUMNS($AL$4:AO8)),"")</f>
        <v>0.15521978021978022</v>
      </c>
      <c r="AR11" s="529">
        <f>IFERROR(INDEX($D$4:$H$141,$L8,COLUMNS($AL$4:AP8)),"")</f>
        <v>0.14194139194139194</v>
      </c>
      <c r="AU11" s="265" t="s">
        <v>443</v>
      </c>
      <c r="AV11" s="533">
        <f>IFERROR(INDEX($P$4:$W$141,$AA8,COLUMNS($AT$7:AT11)),"")</f>
        <v>1925</v>
      </c>
      <c r="AW11" s="295">
        <f>IFERROR(INDEX($P$4:$W$141,$AA8,COLUMNS($AT$7:AU11)),"")</f>
        <v>1500</v>
      </c>
      <c r="AX11" s="295">
        <f>IFERROR(INDEX($P$4:$W$141,$AA8,COLUMNS($AT$7:AV11)),"")</f>
        <v>1180</v>
      </c>
      <c r="AY11" s="295">
        <f>IFERROR(INDEX($P$4:$W$141,$AA8,COLUMNS($AT$7:AW11)),"")</f>
        <v>1015</v>
      </c>
      <c r="AZ11" s="295">
        <f>IFERROR(INDEX($P$4:$W$141,$AA8,COLUMNS($AT$7:AX11)),"")</f>
        <v>930</v>
      </c>
      <c r="BA11" s="295">
        <f>IFERROR(INDEX($P$4:$W$141,$AA8,COLUMNS($AT$7:AY11)),"")</f>
        <v>5</v>
      </c>
      <c r="BB11" s="295">
        <f>IFERROR(INDEX($P$4:$W$141,$AA8,COLUMNS($AT$7:AZ11)),"")</f>
        <v>6555</v>
      </c>
      <c r="BC11" s="536">
        <f>IFERROR(INDEX($P$4:$W$141,$AA8,COLUMNS($AT$7:BA11)),"")</f>
        <v>6550</v>
      </c>
    </row>
    <row r="12" spans="1:55">
      <c r="C12" s="153" t="s">
        <v>447</v>
      </c>
      <c r="D12" s="153">
        <v>0.224443474465299</v>
      </c>
      <c r="E12" s="153">
        <v>0.21955477957223921</v>
      </c>
      <c r="F12" s="153">
        <v>0.20654735923177653</v>
      </c>
      <c r="G12" s="153">
        <v>0.20253164556962025</v>
      </c>
      <c r="H12" s="153">
        <v>0.14692274116106505</v>
      </c>
      <c r="I12" s="153" t="s">
        <v>94</v>
      </c>
      <c r="J12" s="153">
        <f>ROWS($I$4:I12)</f>
        <v>9</v>
      </c>
      <c r="K12" s="153" t="str">
        <f t="shared" si="0"/>
        <v/>
      </c>
      <c r="L12" s="153">
        <f>IFERROR(SMALL($K$4:$K$141,ROWS(I$4:$I12)),"")</f>
        <v>124</v>
      </c>
      <c r="O12" s="153" t="s">
        <v>447</v>
      </c>
      <c r="P12" s="153">
        <v>2570</v>
      </c>
      <c r="Q12" s="153">
        <v>2515</v>
      </c>
      <c r="R12" s="153">
        <v>2365</v>
      </c>
      <c r="S12" s="153">
        <v>2320</v>
      </c>
      <c r="T12" s="153">
        <v>1685</v>
      </c>
      <c r="U12" s="153">
        <v>15</v>
      </c>
      <c r="V12" s="153">
        <v>11470</v>
      </c>
      <c r="W12" s="153">
        <v>11455</v>
      </c>
      <c r="X12" s="153" t="s">
        <v>94</v>
      </c>
      <c r="Y12" s="153">
        <f>ROWS($X$4:X12)</f>
        <v>9</v>
      </c>
      <c r="Z12" s="153" t="str">
        <f t="shared" si="1"/>
        <v/>
      </c>
      <c r="AA12" s="153">
        <f>IFERROR(SMALL($Z$4:$Z$141,ROWS($X$4:X12)),"")</f>
        <v>124</v>
      </c>
      <c r="AM12" s="265" t="s">
        <v>444</v>
      </c>
      <c r="AN12" s="528">
        <f>IFERROR(INDEX($D$4:$H$141,$L9,COLUMNS(AL$4:$AL9)),"")</f>
        <v>0.36723656664340543</v>
      </c>
      <c r="AO12" s="101">
        <f>IFERROR(INDEX($D$4:$H$141,$L9,COLUMNS($AL$4:AM9)),"")</f>
        <v>0.2226099092812282</v>
      </c>
      <c r="AP12" s="101">
        <f>IFERROR(INDEX($D$4:$H$141,$L9,COLUMNS($AL$4:AN9)),"")</f>
        <v>0.18283321702721564</v>
      </c>
      <c r="AQ12" s="101">
        <f>IFERROR(INDEX($D$4:$H$141,$L9,COLUMNS($AL$4:AO9)),"")</f>
        <v>0.13956734124214934</v>
      </c>
      <c r="AR12" s="529">
        <f>IFERROR(INDEX($D$4:$H$141,$L9,COLUMNS($AL$4:AP9)),"")</f>
        <v>8.7752965806001393E-2</v>
      </c>
      <c r="AU12" s="265" t="s">
        <v>444</v>
      </c>
      <c r="AV12" s="533">
        <f>IFERROR(INDEX($P$4:$W$141,$AA9,COLUMNS($AT$7:AT12)),"")</f>
        <v>2105</v>
      </c>
      <c r="AW12" s="295">
        <f>IFERROR(INDEX($P$4:$W$141,$AA9,COLUMNS($AT$7:AU12)),"")</f>
        <v>1275</v>
      </c>
      <c r="AX12" s="295">
        <f>IFERROR(INDEX($P$4:$W$141,$AA9,COLUMNS($AT$7:AV12)),"")</f>
        <v>1050</v>
      </c>
      <c r="AY12" s="295">
        <f>IFERROR(INDEX($P$4:$W$141,$AA9,COLUMNS($AT$7:AW12)),"")</f>
        <v>800</v>
      </c>
      <c r="AZ12" s="295">
        <f>IFERROR(INDEX($P$4:$W$141,$AA9,COLUMNS($AT$7:AX12)),"")</f>
        <v>505</v>
      </c>
      <c r="BA12" s="295">
        <f>IFERROR(INDEX($P$4:$W$141,$AA9,COLUMNS($AT$7:AY12)),"")</f>
        <v>10</v>
      </c>
      <c r="BB12" s="295">
        <f>IFERROR(INDEX($P$4:$W$141,$AA9,COLUMNS($AT$7:AZ12)),"")</f>
        <v>5740</v>
      </c>
      <c r="BC12" s="536">
        <f>IFERROR(INDEX($P$4:$W$141,$AA9,COLUMNS($AT$7:BA12)),"")</f>
        <v>5730</v>
      </c>
    </row>
    <row r="13" spans="1:55">
      <c r="C13" s="153" t="s">
        <v>448</v>
      </c>
      <c r="D13" s="153">
        <v>0.2661290322580645</v>
      </c>
      <c r="E13" s="153">
        <v>0.18548387096774194</v>
      </c>
      <c r="F13" s="153">
        <v>0.24193548387096775</v>
      </c>
      <c r="G13" s="153">
        <v>0.24193548387096775</v>
      </c>
      <c r="H13" s="153">
        <v>6.4516129032258063E-2</v>
      </c>
      <c r="I13" s="153" t="s">
        <v>94</v>
      </c>
      <c r="J13" s="153">
        <f>ROWS($I$4:I13)</f>
        <v>10</v>
      </c>
      <c r="K13" s="153" t="str">
        <f t="shared" si="0"/>
        <v/>
      </c>
      <c r="L13" s="153">
        <f>IFERROR(SMALL($K$4:$K$141,ROWS(I$4:$I13)),"")</f>
        <v>125</v>
      </c>
      <c r="O13" s="153" t="s">
        <v>448</v>
      </c>
      <c r="P13" s="153">
        <v>35</v>
      </c>
      <c r="Q13" s="153">
        <v>25</v>
      </c>
      <c r="R13" s="153">
        <v>30</v>
      </c>
      <c r="S13" s="153">
        <v>30</v>
      </c>
      <c r="T13" s="153">
        <v>10</v>
      </c>
      <c r="U13" s="153">
        <v>0</v>
      </c>
      <c r="V13" s="153">
        <v>125</v>
      </c>
      <c r="W13" s="153">
        <v>125</v>
      </c>
      <c r="X13" s="153" t="s">
        <v>94</v>
      </c>
      <c r="Y13" s="153">
        <f>ROWS($X$4:X13)</f>
        <v>10</v>
      </c>
      <c r="Z13" s="153" t="str">
        <f t="shared" si="1"/>
        <v/>
      </c>
      <c r="AA13" s="153">
        <f>IFERROR(SMALL($Z$4:$Z$141,ROWS($X$4:X13)),"")</f>
        <v>125</v>
      </c>
      <c r="AM13" s="265" t="s">
        <v>445</v>
      </c>
      <c r="AN13" s="528">
        <f>IFERROR(INDEX($D$4:$H$141,$L10,COLUMNS(AL$4:$AL10)),"")</f>
        <v>0.29849434003736675</v>
      </c>
      <c r="AO13" s="101">
        <f>IFERROR(INDEX($D$4:$H$141,$L10,COLUMNS($AL$4:AM10)),"")</f>
        <v>0.23958676777667876</v>
      </c>
      <c r="AP13" s="101">
        <f>IFERROR(INDEX($D$4:$H$141,$L10,COLUMNS($AL$4:AN10)),"")</f>
        <v>0.19672491482580504</v>
      </c>
      <c r="AQ13" s="101">
        <f>IFERROR(INDEX($D$4:$H$141,$L10,COLUMNS($AL$4:AO10)),"")</f>
        <v>0.15463237718430597</v>
      </c>
      <c r="AR13" s="529">
        <f>IFERROR(INDEX($D$4:$H$141,$L10,COLUMNS($AL$4:AP10)),"")</f>
        <v>0.1105616001758435</v>
      </c>
      <c r="AU13" s="265" t="s">
        <v>445</v>
      </c>
      <c r="AV13" s="533">
        <f>IFERROR(INDEX($P$4:$W$141,$AA10,COLUMNS($AT$7:AT13)),"")</f>
        <v>2715</v>
      </c>
      <c r="AW13" s="295">
        <f>IFERROR(INDEX($P$4:$W$141,$AA10,COLUMNS($AT$7:AU13)),"")</f>
        <v>2180</v>
      </c>
      <c r="AX13" s="295">
        <f>IFERROR(INDEX($P$4:$W$141,$AA10,COLUMNS($AT$7:AV13)),"")</f>
        <v>1790</v>
      </c>
      <c r="AY13" s="295">
        <f>IFERROR(INDEX($P$4:$W$141,$AA10,COLUMNS($AT$7:AW13)),"")</f>
        <v>1405</v>
      </c>
      <c r="AZ13" s="295">
        <f>IFERROR(INDEX($P$4:$W$141,$AA10,COLUMNS($AT$7:AX13)),"")</f>
        <v>1005</v>
      </c>
      <c r="BA13" s="295">
        <f>IFERROR(INDEX($P$4:$W$141,$AA10,COLUMNS($AT$7:AY13)),"")</f>
        <v>10</v>
      </c>
      <c r="BB13" s="295">
        <f>IFERROR(INDEX($P$4:$W$141,$AA10,COLUMNS($AT$7:AZ13)),"")</f>
        <v>9110</v>
      </c>
      <c r="BC13" s="536">
        <f>IFERROR(INDEX($P$4:$W$141,$AA10,COLUMNS($AT$7:BA13)),"")</f>
        <v>9100</v>
      </c>
    </row>
    <row r="14" spans="1:55">
      <c r="C14" s="153" t="s">
        <v>449</v>
      </c>
      <c r="D14" s="153">
        <v>0.38018495852033185</v>
      </c>
      <c r="E14" s="153">
        <v>0.2418060655514756</v>
      </c>
      <c r="F14" s="153">
        <v>0.17224262205902352</v>
      </c>
      <c r="G14" s="153">
        <v>0.12375900992792058</v>
      </c>
      <c r="H14" s="153">
        <v>8.2007343941248464E-2</v>
      </c>
      <c r="I14" s="153" t="s">
        <v>94</v>
      </c>
      <c r="J14" s="153">
        <f>ROWS($I$4:I14)</f>
        <v>11</v>
      </c>
      <c r="K14" s="153" t="str">
        <f t="shared" si="0"/>
        <v/>
      </c>
      <c r="L14" s="153">
        <f>IFERROR(SMALL($K$4:$K$141,ROWS(I$4:$I14)),"")</f>
        <v>126</v>
      </c>
      <c r="O14" s="153" t="s">
        <v>449</v>
      </c>
      <c r="P14" s="153">
        <v>5590</v>
      </c>
      <c r="Q14" s="153">
        <v>3555</v>
      </c>
      <c r="R14" s="153">
        <v>2535</v>
      </c>
      <c r="S14" s="153">
        <v>1820</v>
      </c>
      <c r="T14" s="153">
        <v>1205</v>
      </c>
      <c r="U14" s="153">
        <v>10</v>
      </c>
      <c r="V14" s="153">
        <v>14715</v>
      </c>
      <c r="W14" s="153">
        <v>14705</v>
      </c>
      <c r="X14" s="153" t="s">
        <v>94</v>
      </c>
      <c r="Y14" s="153">
        <f>ROWS($X$4:X14)</f>
        <v>11</v>
      </c>
      <c r="Z14" s="153" t="str">
        <f t="shared" si="1"/>
        <v/>
      </c>
      <c r="AA14" s="153">
        <f>IFERROR(SMALL($Z$4:$Z$141,ROWS($X$4:X14)),"")</f>
        <v>126</v>
      </c>
      <c r="AM14" s="265" t="s">
        <v>446</v>
      </c>
      <c r="AN14" s="528">
        <f>IFERROR(INDEX($D$4:$H$141,$L11,COLUMNS(AL$4:$AL11)),"")</f>
        <v>0.30142737195633923</v>
      </c>
      <c r="AO14" s="101">
        <f>IFERROR(INDEX($D$4:$H$141,$L11,COLUMNS($AL$4:AM11)),"")</f>
        <v>0.26364399664147775</v>
      </c>
      <c r="AP14" s="101">
        <f>IFERROR(INDEX($D$4:$H$141,$L11,COLUMNS($AL$4:AN11)),"")</f>
        <v>0.17884130982367757</v>
      </c>
      <c r="AQ14" s="101">
        <f>IFERROR(INDEX($D$4:$H$141,$L11,COLUMNS($AL$4:AO11)),"")</f>
        <v>0.12090680100755667</v>
      </c>
      <c r="AR14" s="529">
        <f>IFERROR(INDEX($D$4:$H$141,$L11,COLUMNS($AL$4:AP11)),"")</f>
        <v>0.13518052057094879</v>
      </c>
      <c r="AU14" s="265" t="s">
        <v>446</v>
      </c>
      <c r="AV14" s="533">
        <f>IFERROR(INDEX($P$4:$W$141,$AA11,COLUMNS($AT$7:AT14)),"")</f>
        <v>360</v>
      </c>
      <c r="AW14" s="295">
        <f>IFERROR(INDEX($P$4:$W$141,$AA11,COLUMNS($AT$7:AU14)),"")</f>
        <v>315</v>
      </c>
      <c r="AX14" s="295">
        <f>IFERROR(INDEX($P$4:$W$141,$AA11,COLUMNS($AT$7:AV14)),"")</f>
        <v>215</v>
      </c>
      <c r="AY14" s="295">
        <f>IFERROR(INDEX($P$4:$W$141,$AA11,COLUMNS($AT$7:AW14)),"")</f>
        <v>145</v>
      </c>
      <c r="AZ14" s="295">
        <f>IFERROR(INDEX($P$4:$W$141,$AA11,COLUMNS($AT$7:AX14)),"")</f>
        <v>160</v>
      </c>
      <c r="BA14" s="295">
        <f>IFERROR(INDEX($P$4:$W$141,$AA11,COLUMNS($AT$7:AY14)),"")</f>
        <v>0</v>
      </c>
      <c r="BB14" s="295">
        <f>IFERROR(INDEX($P$4:$W$141,$AA11,COLUMNS($AT$7:AZ14)),"")</f>
        <v>1190</v>
      </c>
      <c r="BC14" s="536">
        <f>IFERROR(INDEX($P$4:$W$141,$AA11,COLUMNS($AT$7:BA14)),"")</f>
        <v>1190</v>
      </c>
    </row>
    <row r="15" spans="1:55">
      <c r="C15" s="153" t="s">
        <v>450</v>
      </c>
      <c r="D15" s="153">
        <v>0.30542099192618222</v>
      </c>
      <c r="E15" s="153">
        <v>0.23884659746251441</v>
      </c>
      <c r="F15" s="153">
        <v>0.19515570934256055</v>
      </c>
      <c r="G15" s="153">
        <v>0.15104959630911188</v>
      </c>
      <c r="H15" s="153">
        <v>0.10952710495963092</v>
      </c>
      <c r="I15" s="153" t="s">
        <v>94</v>
      </c>
      <c r="J15" s="153">
        <f>ROWS($I$4:I15)</f>
        <v>12</v>
      </c>
      <c r="K15" s="153" t="str">
        <f t="shared" si="0"/>
        <v/>
      </c>
      <c r="L15" s="153">
        <f>IFERROR(SMALL($K$4:$K$141,ROWS(I$4:$I15)),"")</f>
        <v>127</v>
      </c>
      <c r="O15" s="153" t="s">
        <v>450</v>
      </c>
      <c r="P15" s="153">
        <v>6620</v>
      </c>
      <c r="Q15" s="153">
        <v>5175</v>
      </c>
      <c r="R15" s="153">
        <v>4230</v>
      </c>
      <c r="S15" s="153">
        <v>3275</v>
      </c>
      <c r="T15" s="153">
        <v>2375</v>
      </c>
      <c r="U15" s="153">
        <v>5</v>
      </c>
      <c r="V15" s="153">
        <v>21680</v>
      </c>
      <c r="W15" s="153">
        <v>21675</v>
      </c>
      <c r="X15" s="153" t="s">
        <v>94</v>
      </c>
      <c r="Y15" s="153">
        <f>ROWS($X$4:X15)</f>
        <v>12</v>
      </c>
      <c r="Z15" s="153" t="str">
        <f t="shared" si="1"/>
        <v/>
      </c>
      <c r="AA15" s="153">
        <f>IFERROR(SMALL($Z$4:$Z$141,ROWS($X$4:X15)),"")</f>
        <v>127</v>
      </c>
      <c r="AM15" s="265" t="s">
        <v>447</v>
      </c>
      <c r="AN15" s="528">
        <f>IFERROR(INDEX($D$4:$H$141,$L12,COLUMNS(AL$4:$AL12)),"")</f>
        <v>0.21840459257989889</v>
      </c>
      <c r="AO15" s="101">
        <f>IFERROR(INDEX($D$4:$H$141,$L12,COLUMNS($AL$4:AM12)),"")</f>
        <v>0.21532002399108902</v>
      </c>
      <c r="AP15" s="101">
        <f>IFERROR(INDEX($D$4:$H$141,$L12,COLUMNS($AL$4:AN12)),"")</f>
        <v>0.21163567817667722</v>
      </c>
      <c r="AQ15" s="101">
        <f>IFERROR(INDEX($D$4:$H$141,$L12,COLUMNS($AL$4:AO12)),"")</f>
        <v>0.1961271527718276</v>
      </c>
      <c r="AR15" s="529">
        <f>IFERROR(INDEX($D$4:$H$141,$L12,COLUMNS($AL$4:AP12)),"")</f>
        <v>0.15851255248050725</v>
      </c>
      <c r="AU15" s="265" t="s">
        <v>447</v>
      </c>
      <c r="AV15" s="533">
        <f>IFERROR(INDEX($P$4:$W$141,$AA12,COLUMNS($AT$7:AT15)),"")</f>
        <v>2550</v>
      </c>
      <c r="AW15" s="295">
        <f>IFERROR(INDEX($P$4:$W$141,$AA12,COLUMNS($AT$7:AU15)),"")</f>
        <v>2515</v>
      </c>
      <c r="AX15" s="295">
        <f>IFERROR(INDEX($P$4:$W$141,$AA12,COLUMNS($AT$7:AV15)),"")</f>
        <v>2470</v>
      </c>
      <c r="AY15" s="295">
        <f>IFERROR(INDEX($P$4:$W$141,$AA12,COLUMNS($AT$7:AW15)),"")</f>
        <v>2290</v>
      </c>
      <c r="AZ15" s="295">
        <f>IFERROR(INDEX($P$4:$W$141,$AA12,COLUMNS($AT$7:AX15)),"")</f>
        <v>1850</v>
      </c>
      <c r="BA15" s="295">
        <f>IFERROR(INDEX($P$4:$W$141,$AA12,COLUMNS($AT$7:AY15)),"")</f>
        <v>15</v>
      </c>
      <c r="BB15" s="295">
        <f>IFERROR(INDEX($P$4:$W$141,$AA12,COLUMNS($AT$7:AZ15)),"")</f>
        <v>11685</v>
      </c>
      <c r="BC15" s="536">
        <f>IFERROR(INDEX($P$4:$W$141,$AA12,COLUMNS($AT$7:BA15)),"")</f>
        <v>11670</v>
      </c>
    </row>
    <row r="16" spans="1:55">
      <c r="C16" s="153" t="s">
        <v>451</v>
      </c>
      <c r="D16" s="153">
        <v>0.39285714285714285</v>
      </c>
      <c r="E16" s="153">
        <v>0.23617511520737328</v>
      </c>
      <c r="F16" s="153">
        <v>0.17165898617511521</v>
      </c>
      <c r="G16" s="153">
        <v>0.11405529953917051</v>
      </c>
      <c r="H16" s="153">
        <v>8.5253456221198162E-2</v>
      </c>
      <c r="I16" s="153" t="s">
        <v>94</v>
      </c>
      <c r="J16" s="153">
        <f>ROWS($I$4:I16)</f>
        <v>13</v>
      </c>
      <c r="K16" s="153" t="str">
        <f t="shared" si="0"/>
        <v/>
      </c>
      <c r="L16" s="153">
        <f>IFERROR(SMALL($K$4:$K$141,ROWS(I$4:$I16)),"")</f>
        <v>128</v>
      </c>
      <c r="O16" s="153" t="s">
        <v>451</v>
      </c>
      <c r="P16" s="153">
        <v>340</v>
      </c>
      <c r="Q16" s="153">
        <v>205</v>
      </c>
      <c r="R16" s="153">
        <v>150</v>
      </c>
      <c r="S16" s="153">
        <v>100</v>
      </c>
      <c r="T16" s="153">
        <v>75</v>
      </c>
      <c r="U16" s="153">
        <v>0</v>
      </c>
      <c r="V16" s="153">
        <v>870</v>
      </c>
      <c r="W16" s="153">
        <v>870</v>
      </c>
      <c r="X16" s="153" t="s">
        <v>94</v>
      </c>
      <c r="Y16" s="153">
        <f>ROWS($X$4:X16)</f>
        <v>13</v>
      </c>
      <c r="Z16" s="153" t="str">
        <f t="shared" si="1"/>
        <v/>
      </c>
      <c r="AA16" s="153">
        <f>IFERROR(SMALL($Z$4:$Z$141,ROWS($X$4:X16)),"")</f>
        <v>128</v>
      </c>
      <c r="AM16" s="265" t="s">
        <v>448</v>
      </c>
      <c r="AN16" s="528">
        <f>IFERROR(INDEX($D$4:$H$141,$L13,COLUMNS(AL$4:$AL13)),"")</f>
        <v>0.312</v>
      </c>
      <c r="AO16" s="101">
        <f>IFERROR(INDEX($D$4:$H$141,$L13,COLUMNS($AL$4:AM13)),"")</f>
        <v>0.23200000000000001</v>
      </c>
      <c r="AP16" s="101">
        <f>IFERROR(INDEX($D$4:$H$141,$L13,COLUMNS($AL$4:AN13)),"")</f>
        <v>0.184</v>
      </c>
      <c r="AQ16" s="101">
        <f>IFERROR(INDEX($D$4:$H$141,$L13,COLUMNS($AL$4:AO13)),"")</f>
        <v>0.20799999999999999</v>
      </c>
      <c r="AR16" s="529">
        <f>IFERROR(INDEX($D$4:$H$141,$L13,COLUMNS($AL$4:AP13)),"")</f>
        <v>6.4000000000000001E-2</v>
      </c>
      <c r="AU16" s="265" t="s">
        <v>448</v>
      </c>
      <c r="AV16" s="533">
        <f>IFERROR(INDEX($P$4:$W$141,$AA13,COLUMNS($AT$7:AT16)),"")</f>
        <v>40</v>
      </c>
      <c r="AW16" s="295">
        <f>IFERROR(INDEX($P$4:$W$141,$AA13,COLUMNS($AT$7:AU16)),"")</f>
        <v>30</v>
      </c>
      <c r="AX16" s="295">
        <f>IFERROR(INDEX($P$4:$W$141,$AA13,COLUMNS($AT$7:AV16)),"")</f>
        <v>25</v>
      </c>
      <c r="AY16" s="295">
        <f>IFERROR(INDEX($P$4:$W$141,$AA13,COLUMNS($AT$7:AW16)),"")</f>
        <v>25</v>
      </c>
      <c r="AZ16" s="295">
        <f>IFERROR(INDEX($P$4:$W$141,$AA13,COLUMNS($AT$7:AX16)),"")</f>
        <v>10</v>
      </c>
      <c r="BA16" s="295">
        <f>IFERROR(INDEX($P$4:$W$141,$AA13,COLUMNS($AT$7:AY16)),"")</f>
        <v>0</v>
      </c>
      <c r="BB16" s="295">
        <f>IFERROR(INDEX($P$4:$W$141,$AA13,COLUMNS($AT$7:AZ16)),"")</f>
        <v>125</v>
      </c>
      <c r="BC16" s="536">
        <f>IFERROR(INDEX($P$4:$W$141,$AA13,COLUMNS($AT$7:BA16)),"")</f>
        <v>125</v>
      </c>
    </row>
    <row r="17" spans="3:55">
      <c r="C17" s="153" t="s">
        <v>452</v>
      </c>
      <c r="D17" s="153">
        <v>0.32226762002042902</v>
      </c>
      <c r="E17" s="153">
        <v>0.21603677221654749</v>
      </c>
      <c r="F17" s="153">
        <v>0.18300987402110996</v>
      </c>
      <c r="G17" s="153">
        <v>0.14930200885257064</v>
      </c>
      <c r="H17" s="153">
        <v>0.12938372488934285</v>
      </c>
      <c r="I17" s="153" t="s">
        <v>94</v>
      </c>
      <c r="J17" s="153">
        <f>ROWS($I$4:I17)</f>
        <v>14</v>
      </c>
      <c r="K17" s="153" t="str">
        <f t="shared" si="0"/>
        <v/>
      </c>
      <c r="L17" s="153">
        <f>IFERROR(SMALL($K$4:$K$141,ROWS(I$4:$I17)),"")</f>
        <v>129</v>
      </c>
      <c r="O17" s="153" t="s">
        <v>452</v>
      </c>
      <c r="P17" s="153">
        <v>1895</v>
      </c>
      <c r="Q17" s="153">
        <v>1270</v>
      </c>
      <c r="R17" s="153">
        <v>1075</v>
      </c>
      <c r="S17" s="153">
        <v>875</v>
      </c>
      <c r="T17" s="153">
        <v>760</v>
      </c>
      <c r="U17" s="153" t="s">
        <v>130</v>
      </c>
      <c r="V17" s="153">
        <v>5875</v>
      </c>
      <c r="W17" s="153">
        <v>5875</v>
      </c>
      <c r="X17" s="153" t="s">
        <v>94</v>
      </c>
      <c r="Y17" s="153">
        <f>ROWS($X$4:X17)</f>
        <v>14</v>
      </c>
      <c r="Z17" s="153" t="str">
        <f t="shared" si="1"/>
        <v/>
      </c>
      <c r="AA17" s="153">
        <f>IFERROR(SMALL($Z$4:$Z$141,ROWS($X$4:X17)),"")</f>
        <v>129</v>
      </c>
      <c r="AM17" s="265" t="s">
        <v>449</v>
      </c>
      <c r="AN17" s="528">
        <f>IFERROR(INDEX($D$4:$H$141,$L14,COLUMNS(AL$4:$AL14)),"")</f>
        <v>0.375049115913556</v>
      </c>
      <c r="AO17" s="101">
        <f>IFERROR(INDEX($D$4:$H$141,$L14,COLUMNS($AL$4:AM14)),"")</f>
        <v>0.24492468893254749</v>
      </c>
      <c r="AP17" s="101">
        <f>IFERROR(INDEX($D$4:$H$141,$L14,COLUMNS($AL$4:AN14)),"")</f>
        <v>0.17072691552062869</v>
      </c>
      <c r="AQ17" s="101">
        <f>IFERROR(INDEX($D$4:$H$141,$L14,COLUMNS($AL$4:AO14)),"")</f>
        <v>0.12508185985592665</v>
      </c>
      <c r="AR17" s="529">
        <f>IFERROR(INDEX($D$4:$H$141,$L14,COLUMNS($AL$4:AP14)),"")</f>
        <v>8.4217419777341193E-2</v>
      </c>
      <c r="AU17" s="265" t="s">
        <v>449</v>
      </c>
      <c r="AV17" s="533">
        <f>IFERROR(INDEX($P$4:$W$141,$AA14,COLUMNS($AT$7:AT17)),"")</f>
        <v>5725</v>
      </c>
      <c r="AW17" s="295">
        <f>IFERROR(INDEX($P$4:$W$141,$AA14,COLUMNS($AT$7:AU17)),"")</f>
        <v>3740</v>
      </c>
      <c r="AX17" s="295">
        <f>IFERROR(INDEX($P$4:$W$141,$AA14,COLUMNS($AT$7:AV17)),"")</f>
        <v>2605</v>
      </c>
      <c r="AY17" s="295">
        <f>IFERROR(INDEX($P$4:$W$141,$AA14,COLUMNS($AT$7:AW17)),"")</f>
        <v>1910</v>
      </c>
      <c r="AZ17" s="295">
        <f>IFERROR(INDEX($P$4:$W$141,$AA14,COLUMNS($AT$7:AX17)),"")</f>
        <v>1285</v>
      </c>
      <c r="BA17" s="295">
        <f>IFERROR(INDEX($P$4:$W$141,$AA14,COLUMNS($AT$7:AY17)),"")</f>
        <v>10</v>
      </c>
      <c r="BB17" s="295">
        <f>IFERROR(INDEX($P$4:$W$141,$AA14,COLUMNS($AT$7:AZ17)),"")</f>
        <v>15280</v>
      </c>
      <c r="BC17" s="536">
        <f>IFERROR(INDEX($P$4:$W$141,$AA14,COLUMNS($AT$7:BA17)),"")</f>
        <v>15270</v>
      </c>
    </row>
    <row r="18" spans="3:55">
      <c r="C18" s="153" t="s">
        <v>453</v>
      </c>
      <c r="D18" s="153">
        <v>0.3574074074074074</v>
      </c>
      <c r="E18" s="153">
        <v>0.23703703703703705</v>
      </c>
      <c r="F18" s="153">
        <v>0.18888888888888888</v>
      </c>
      <c r="G18" s="153">
        <v>0.12222222222222222</v>
      </c>
      <c r="H18" s="153">
        <v>9.4444444444444442E-2</v>
      </c>
      <c r="I18" s="153" t="s">
        <v>94</v>
      </c>
      <c r="J18" s="153">
        <f>ROWS($I$4:I18)</f>
        <v>15</v>
      </c>
      <c r="K18" s="153" t="str">
        <f t="shared" si="0"/>
        <v/>
      </c>
      <c r="L18" s="153">
        <f>IFERROR(SMALL($K$4:$K$141,ROWS(I$4:$I18)),"")</f>
        <v>130</v>
      </c>
      <c r="O18" s="153" t="s">
        <v>453</v>
      </c>
      <c r="P18" s="153">
        <v>195</v>
      </c>
      <c r="Q18" s="153">
        <v>130</v>
      </c>
      <c r="R18" s="153">
        <v>100</v>
      </c>
      <c r="S18" s="153">
        <v>65</v>
      </c>
      <c r="T18" s="153">
        <v>50</v>
      </c>
      <c r="U18" s="153">
        <v>0</v>
      </c>
      <c r="V18" s="153">
        <v>540</v>
      </c>
      <c r="W18" s="153">
        <v>540</v>
      </c>
      <c r="X18" s="153" t="s">
        <v>94</v>
      </c>
      <c r="Y18" s="153">
        <f>ROWS($X$4:X18)</f>
        <v>15</v>
      </c>
      <c r="Z18" s="153" t="str">
        <f t="shared" si="1"/>
        <v/>
      </c>
      <c r="AA18" s="153">
        <f>IFERROR(SMALL($Z$4:$Z$141,ROWS($X$4:X18)),"")</f>
        <v>130</v>
      </c>
      <c r="AM18" s="265" t="s">
        <v>450</v>
      </c>
      <c r="AN18" s="528">
        <f>IFERROR(INDEX($D$4:$H$141,$L15,COLUMNS(AL$4:$AL15)),"")</f>
        <v>0.30647406056534049</v>
      </c>
      <c r="AO18" s="101">
        <f>IFERROR(INDEX($D$4:$H$141,$L15,COLUMNS($AL$4:AM15)),"")</f>
        <v>0.24062964918174401</v>
      </c>
      <c r="AP18" s="101">
        <f>IFERROR(INDEX($D$4:$H$141,$L15,COLUMNS($AL$4:AN15)),"")</f>
        <v>0.19014253491385516</v>
      </c>
      <c r="AQ18" s="101">
        <f>IFERROR(INDEX($D$4:$H$141,$L15,COLUMNS($AL$4:AO15)),"")</f>
        <v>0.14915774823631042</v>
      </c>
      <c r="AR18" s="529">
        <f>IFERROR(INDEX($D$4:$H$141,$L15,COLUMNS($AL$4:AP15)),"")</f>
        <v>0.11359600710274992</v>
      </c>
      <c r="AU18" s="265" t="s">
        <v>450</v>
      </c>
      <c r="AV18" s="533">
        <f>IFERROR(INDEX($P$4:$W$141,$AA15,COLUMNS($AT$7:AT18)),"")</f>
        <v>6385</v>
      </c>
      <c r="AW18" s="295">
        <f>IFERROR(INDEX($P$4:$W$141,$AA15,COLUMNS($AT$7:AU18)),"")</f>
        <v>5015</v>
      </c>
      <c r="AX18" s="295">
        <f>IFERROR(INDEX($P$4:$W$141,$AA15,COLUMNS($AT$7:AV18)),"")</f>
        <v>3960</v>
      </c>
      <c r="AY18" s="295">
        <f>IFERROR(INDEX($P$4:$W$141,$AA15,COLUMNS($AT$7:AW18)),"")</f>
        <v>3110</v>
      </c>
      <c r="AZ18" s="295">
        <f>IFERROR(INDEX($P$4:$W$141,$AA15,COLUMNS($AT$7:AX18)),"")</f>
        <v>2365</v>
      </c>
      <c r="BA18" s="295">
        <f>IFERROR(INDEX($P$4:$W$141,$AA15,COLUMNS($AT$7:AY18)),"")</f>
        <v>15</v>
      </c>
      <c r="BB18" s="295">
        <f>IFERROR(INDEX($P$4:$W$141,$AA15,COLUMNS($AT$7:AZ18)),"")</f>
        <v>20850</v>
      </c>
      <c r="BC18" s="536">
        <f>IFERROR(INDEX($P$4:$W$141,$AA15,COLUMNS($AT$7:BA18)),"")</f>
        <v>20835</v>
      </c>
    </row>
    <row r="19" spans="3:55">
      <c r="C19" s="153" t="s">
        <v>454</v>
      </c>
      <c r="D19" s="153">
        <v>7.7586206896551727E-2</v>
      </c>
      <c r="E19" s="153">
        <v>0.25</v>
      </c>
      <c r="F19" s="153">
        <v>0.20689655172413793</v>
      </c>
      <c r="G19" s="153">
        <v>0.22413793103448276</v>
      </c>
      <c r="H19" s="153">
        <v>0.2413793103448276</v>
      </c>
      <c r="I19" s="153" t="s">
        <v>94</v>
      </c>
      <c r="J19" s="153">
        <f>ROWS($I$4:I19)</f>
        <v>16</v>
      </c>
      <c r="K19" s="153" t="str">
        <f t="shared" si="0"/>
        <v/>
      </c>
      <c r="L19" s="153">
        <f>IFERROR(SMALL($K$4:$K$141,ROWS(I$4:$I19)),"")</f>
        <v>131</v>
      </c>
      <c r="O19" s="153" t="s">
        <v>454</v>
      </c>
      <c r="P19" s="153">
        <v>10</v>
      </c>
      <c r="Q19" s="153">
        <v>30</v>
      </c>
      <c r="R19" s="153">
        <v>25</v>
      </c>
      <c r="S19" s="153">
        <v>25</v>
      </c>
      <c r="T19" s="153">
        <v>30</v>
      </c>
      <c r="U19" s="153">
        <v>0</v>
      </c>
      <c r="V19" s="153">
        <v>115</v>
      </c>
      <c r="W19" s="153">
        <v>115</v>
      </c>
      <c r="X19" s="153" t="s">
        <v>94</v>
      </c>
      <c r="Y19" s="153">
        <f>ROWS($X$4:X19)</f>
        <v>16</v>
      </c>
      <c r="Z19" s="153" t="str">
        <f t="shared" si="1"/>
        <v/>
      </c>
      <c r="AA19" s="153">
        <f>IFERROR(SMALL($Z$4:$Z$141,ROWS($X$4:X19)),"")</f>
        <v>131</v>
      </c>
      <c r="AM19" s="265" t="s">
        <v>451</v>
      </c>
      <c r="AN19" s="528">
        <f>IFERROR(INDEX($D$4:$H$141,$L16,COLUMNS(AL$4:$AL16)),"")</f>
        <v>0.39247311827956988</v>
      </c>
      <c r="AO19" s="101">
        <f>IFERROR(INDEX($D$4:$H$141,$L16,COLUMNS($AL$4:AM16)),"")</f>
        <v>0.23387096774193547</v>
      </c>
      <c r="AP19" s="101">
        <f>IFERROR(INDEX($D$4:$H$141,$L16,COLUMNS($AL$4:AN16)),"")</f>
        <v>0.16397849462365591</v>
      </c>
      <c r="AQ19" s="101">
        <f>IFERROR(INDEX($D$4:$H$141,$L16,COLUMNS($AL$4:AO16)),"")</f>
        <v>0.12096774193548387</v>
      </c>
      <c r="AR19" s="529">
        <f>IFERROR(INDEX($D$4:$H$141,$L16,COLUMNS($AL$4:AP16)),"")</f>
        <v>8.8709677419354843E-2</v>
      </c>
      <c r="AU19" s="265" t="s">
        <v>451</v>
      </c>
      <c r="AV19" s="533">
        <f>IFERROR(INDEX($P$4:$W$141,$AA16,COLUMNS($AT$7:AT19)),"")</f>
        <v>290</v>
      </c>
      <c r="AW19" s="295">
        <f>IFERROR(INDEX($P$4:$W$141,$AA16,COLUMNS($AT$7:AU19)),"")</f>
        <v>175</v>
      </c>
      <c r="AX19" s="295">
        <f>IFERROR(INDEX($P$4:$W$141,$AA16,COLUMNS($AT$7:AV19)),"")</f>
        <v>120</v>
      </c>
      <c r="AY19" s="295">
        <f>IFERROR(INDEX($P$4:$W$141,$AA16,COLUMNS($AT$7:AW19)),"")</f>
        <v>90</v>
      </c>
      <c r="AZ19" s="295">
        <f>IFERROR(INDEX($P$4:$W$141,$AA16,COLUMNS($AT$7:AX19)),"")</f>
        <v>65</v>
      </c>
      <c r="BA19" s="295">
        <f>IFERROR(INDEX($P$4:$W$141,$AA16,COLUMNS($AT$7:AY19)),"")</f>
        <v>0</v>
      </c>
      <c r="BB19" s="295">
        <f>IFERROR(INDEX($P$4:$W$141,$AA16,COLUMNS($AT$7:AZ19)),"")</f>
        <v>745</v>
      </c>
      <c r="BC19" s="536">
        <f>IFERROR(INDEX($P$4:$W$141,$AA16,COLUMNS($AT$7:BA19)),"")</f>
        <v>745</v>
      </c>
    </row>
    <row r="20" spans="3:55">
      <c r="C20" s="153" t="s">
        <v>455</v>
      </c>
      <c r="D20" s="153">
        <v>0.25207986688851913</v>
      </c>
      <c r="E20" s="153">
        <v>0.20590682196339435</v>
      </c>
      <c r="F20" s="153">
        <v>0.19051580698835274</v>
      </c>
      <c r="G20" s="153">
        <v>0.1726289517470882</v>
      </c>
      <c r="H20" s="153">
        <v>0.1788685524126456</v>
      </c>
      <c r="I20" s="153" t="s">
        <v>94</v>
      </c>
      <c r="J20" s="153">
        <f>ROWS($I$4:I20)</f>
        <v>17</v>
      </c>
      <c r="K20" s="153" t="str">
        <f t="shared" si="0"/>
        <v/>
      </c>
      <c r="L20" s="153">
        <f>IFERROR(SMALL($K$4:$K$141,ROWS(I$4:$I20)),"")</f>
        <v>132</v>
      </c>
      <c r="O20" s="153" t="s">
        <v>455</v>
      </c>
      <c r="P20" s="153">
        <v>605</v>
      </c>
      <c r="Q20" s="153">
        <v>495</v>
      </c>
      <c r="R20" s="153">
        <v>460</v>
      </c>
      <c r="S20" s="153">
        <v>415</v>
      </c>
      <c r="T20" s="153">
        <v>430</v>
      </c>
      <c r="U20" s="153" t="s">
        <v>130</v>
      </c>
      <c r="V20" s="153">
        <v>2405</v>
      </c>
      <c r="W20" s="153">
        <v>2405</v>
      </c>
      <c r="X20" s="153" t="s">
        <v>94</v>
      </c>
      <c r="Y20" s="153">
        <f>ROWS($X$4:X20)</f>
        <v>17</v>
      </c>
      <c r="Z20" s="153" t="str">
        <f t="shared" si="1"/>
        <v/>
      </c>
      <c r="AA20" s="153">
        <f>IFERROR(SMALL($Z$4:$Z$141,ROWS($X$4:X20)),"")</f>
        <v>132</v>
      </c>
      <c r="AM20" s="265" t="s">
        <v>452</v>
      </c>
      <c r="AN20" s="528">
        <f>IFERROR(INDEX($D$4:$H$141,$L17,COLUMNS(AL$4:$AL17)),"")</f>
        <v>0.32610857029230461</v>
      </c>
      <c r="AO20" s="101">
        <f>IFERROR(INDEX($D$4:$H$141,$L17,COLUMNS($AL$4:AM17)),"")</f>
        <v>0.22847484589381586</v>
      </c>
      <c r="AP20" s="101">
        <f>IFERROR(INDEX($D$4:$H$141,$L17,COLUMNS($AL$4:AN17)),"")</f>
        <v>0.18433088089083316</v>
      </c>
      <c r="AQ20" s="101">
        <f>IFERROR(INDEX($D$4:$H$141,$L17,COLUMNS($AL$4:AO17)),"")</f>
        <v>0.14396500298270035</v>
      </c>
      <c r="AR20" s="529">
        <f>IFERROR(INDEX($D$4:$H$141,$L17,COLUMNS($AL$4:AP17)),"")</f>
        <v>0.11712069994034599</v>
      </c>
      <c r="AU20" s="265" t="s">
        <v>452</v>
      </c>
      <c r="AV20" s="533">
        <f>IFERROR(INDEX($P$4:$W$141,$AA17,COLUMNS($AT$7:AT20)),"")</f>
        <v>1640</v>
      </c>
      <c r="AW20" s="295">
        <f>IFERROR(INDEX($P$4:$W$141,$AA17,COLUMNS($AT$7:AU20)),"")</f>
        <v>1150</v>
      </c>
      <c r="AX20" s="295">
        <f>IFERROR(INDEX($P$4:$W$141,$AA17,COLUMNS($AT$7:AV20)),"")</f>
        <v>925</v>
      </c>
      <c r="AY20" s="295">
        <f>IFERROR(INDEX($P$4:$W$141,$AA17,COLUMNS($AT$7:AW20)),"")</f>
        <v>725</v>
      </c>
      <c r="AZ20" s="295">
        <f>IFERROR(INDEX($P$4:$W$141,$AA17,COLUMNS($AT$7:AX20)),"")</f>
        <v>590</v>
      </c>
      <c r="BA20" s="295">
        <f>IFERROR(INDEX($P$4:$W$141,$AA17,COLUMNS($AT$7:AY20)),"")</f>
        <v>10</v>
      </c>
      <c r="BB20" s="295">
        <f>IFERROR(INDEX($P$4:$W$141,$AA17,COLUMNS($AT$7:AZ20)),"")</f>
        <v>5040</v>
      </c>
      <c r="BC20" s="536">
        <f>IFERROR(INDEX($P$4:$W$141,$AA17,COLUMNS($AT$7:BA20)),"")</f>
        <v>5030</v>
      </c>
    </row>
    <row r="21" spans="3:55">
      <c r="C21" s="153" t="s">
        <v>456</v>
      </c>
      <c r="D21" s="153">
        <v>0.29006987084480201</v>
      </c>
      <c r="E21" s="153">
        <v>0.22083421554096971</v>
      </c>
      <c r="F21" s="153">
        <v>0.18293457548168537</v>
      </c>
      <c r="G21" s="153">
        <v>0.16366716070294304</v>
      </c>
      <c r="H21" s="153">
        <v>0.14249417742959983</v>
      </c>
      <c r="I21" s="153" t="s">
        <v>94</v>
      </c>
      <c r="J21" s="153">
        <f>ROWS($I$4:I21)</f>
        <v>18</v>
      </c>
      <c r="K21" s="153" t="str">
        <f t="shared" si="0"/>
        <v/>
      </c>
      <c r="L21" s="153">
        <f>IFERROR(SMALL($K$4:$K$141,ROWS(I$4:$I21)),"")</f>
        <v>133</v>
      </c>
      <c r="O21" s="153" t="s">
        <v>456</v>
      </c>
      <c r="P21" s="153">
        <v>1370</v>
      </c>
      <c r="Q21" s="153">
        <v>1045</v>
      </c>
      <c r="R21" s="153">
        <v>865</v>
      </c>
      <c r="S21" s="153">
        <v>775</v>
      </c>
      <c r="T21" s="153">
        <v>675</v>
      </c>
      <c r="U21" s="153">
        <v>5</v>
      </c>
      <c r="V21" s="153">
        <v>4725</v>
      </c>
      <c r="W21" s="153">
        <v>4725</v>
      </c>
      <c r="X21" s="153" t="s">
        <v>94</v>
      </c>
      <c r="Y21" s="153">
        <f>ROWS($X$4:X21)</f>
        <v>18</v>
      </c>
      <c r="Z21" s="153" t="str">
        <f t="shared" si="1"/>
        <v/>
      </c>
      <c r="AA21" s="153">
        <f>IFERROR(SMALL($Z$4:$Z$141,ROWS($X$4:X21)),"")</f>
        <v>133</v>
      </c>
      <c r="AM21" s="265" t="s">
        <v>453</v>
      </c>
      <c r="AN21" s="528">
        <f>IFERROR(INDEX($D$4:$H$141,$L18,COLUMNS(AL$4:$AL18)),"")</f>
        <v>0.31735159817351599</v>
      </c>
      <c r="AO21" s="101">
        <f>IFERROR(INDEX($D$4:$H$141,$L18,COLUMNS($AL$4:AM18)),"")</f>
        <v>0.21232876712328766</v>
      </c>
      <c r="AP21" s="101">
        <f>IFERROR(INDEX($D$4:$H$141,$L18,COLUMNS($AL$4:AN18)),"")</f>
        <v>0.21689497716894976</v>
      </c>
      <c r="AQ21" s="101">
        <f>IFERROR(INDEX($D$4:$H$141,$L18,COLUMNS($AL$4:AO18)),"")</f>
        <v>0.13242009132420091</v>
      </c>
      <c r="AR21" s="529">
        <f>IFERROR(INDEX($D$4:$H$141,$L18,COLUMNS($AL$4:AP18)),"")</f>
        <v>0.12100456621004566</v>
      </c>
      <c r="AU21" s="265" t="s">
        <v>453</v>
      </c>
      <c r="AV21" s="533">
        <f>IFERROR(INDEX($P$4:$W$141,$AA18,COLUMNS($AT$7:AT21)),"")</f>
        <v>140</v>
      </c>
      <c r="AW21" s="295">
        <f>IFERROR(INDEX($P$4:$W$141,$AA18,COLUMNS($AT$7:AU21)),"")</f>
        <v>95</v>
      </c>
      <c r="AX21" s="295">
        <f>IFERROR(INDEX($P$4:$W$141,$AA18,COLUMNS($AT$7:AV21)),"")</f>
        <v>95</v>
      </c>
      <c r="AY21" s="295">
        <f>IFERROR(INDEX($P$4:$W$141,$AA18,COLUMNS($AT$7:AW21)),"")</f>
        <v>60</v>
      </c>
      <c r="AZ21" s="295">
        <f>IFERROR(INDEX($P$4:$W$141,$AA18,COLUMNS($AT$7:AX21)),"")</f>
        <v>55</v>
      </c>
      <c r="BA21" s="295">
        <f>IFERROR(INDEX($P$4:$W$141,$AA18,COLUMNS($AT$7:AY21)),"")</f>
        <v>0</v>
      </c>
      <c r="BB21" s="295">
        <f>IFERROR(INDEX($P$4:$W$141,$AA18,COLUMNS($AT$7:AZ21)),"")</f>
        <v>440</v>
      </c>
      <c r="BC21" s="536">
        <f>IFERROR(INDEX($P$4:$W$141,$AA18,COLUMNS($AT$7:BA21)),"")</f>
        <v>440</v>
      </c>
    </row>
    <row r="22" spans="3:55">
      <c r="C22" s="153" t="s">
        <v>457</v>
      </c>
      <c r="D22" s="153">
        <v>0.28224776500638571</v>
      </c>
      <c r="E22" s="153">
        <v>0.17241379310344829</v>
      </c>
      <c r="F22" s="153">
        <v>0.17624521072796934</v>
      </c>
      <c r="G22" s="153">
        <v>0.14303959131545338</v>
      </c>
      <c r="H22" s="153">
        <v>0.22605363984674329</v>
      </c>
      <c r="I22" s="153" t="s">
        <v>94</v>
      </c>
      <c r="J22" s="153">
        <f>ROWS($I$4:I22)</f>
        <v>19</v>
      </c>
      <c r="K22" s="153" t="str">
        <f t="shared" si="0"/>
        <v/>
      </c>
      <c r="L22" s="153">
        <f>IFERROR(SMALL($K$4:$K$141,ROWS(I$4:$I22)),"")</f>
        <v>134</v>
      </c>
      <c r="O22" s="153" t="s">
        <v>457</v>
      </c>
      <c r="P22" s="153">
        <v>220</v>
      </c>
      <c r="Q22" s="153">
        <v>135</v>
      </c>
      <c r="R22" s="153">
        <v>140</v>
      </c>
      <c r="S22" s="153">
        <v>110</v>
      </c>
      <c r="T22" s="153">
        <v>175</v>
      </c>
      <c r="U22" s="153">
        <v>0</v>
      </c>
      <c r="V22" s="153">
        <v>785</v>
      </c>
      <c r="W22" s="153">
        <v>785</v>
      </c>
      <c r="X22" s="153" t="s">
        <v>94</v>
      </c>
      <c r="Y22" s="153">
        <f>ROWS($X$4:X22)</f>
        <v>19</v>
      </c>
      <c r="Z22" s="153" t="str">
        <f t="shared" si="1"/>
        <v/>
      </c>
      <c r="AA22" s="153">
        <f>IFERROR(SMALL($Z$4:$Z$141,ROWS($X$4:X22)),"")</f>
        <v>134</v>
      </c>
      <c r="AM22" s="265" t="s">
        <v>454</v>
      </c>
      <c r="AN22" s="528">
        <f>IFERROR(INDEX($D$4:$H$141,$L19,COLUMNS(AL$4:$AL19)),"")</f>
        <v>8.771929824561403E-2</v>
      </c>
      <c r="AO22" s="101">
        <f>IFERROR(INDEX($D$4:$H$141,$L19,COLUMNS($AL$4:AM19)),"")</f>
        <v>0.14035087719298245</v>
      </c>
      <c r="AP22" s="101">
        <f>IFERROR(INDEX($D$4:$H$141,$L19,COLUMNS($AL$4:AN19)),"")</f>
        <v>0.20175438596491227</v>
      </c>
      <c r="AQ22" s="101">
        <f>IFERROR(INDEX($D$4:$H$141,$L19,COLUMNS($AL$4:AO19)),"")</f>
        <v>0.30701754385964913</v>
      </c>
      <c r="AR22" s="529">
        <f>IFERROR(INDEX($D$4:$H$141,$L19,COLUMNS($AL$4:AP19)),"")</f>
        <v>0.26315789473684209</v>
      </c>
      <c r="AU22" s="265" t="s">
        <v>454</v>
      </c>
      <c r="AV22" s="533">
        <f>IFERROR(INDEX($P$4:$W$141,$AA19,COLUMNS($AT$7:AT22)),"")</f>
        <v>10</v>
      </c>
      <c r="AW22" s="295">
        <f>IFERROR(INDEX($P$4:$W$141,$AA19,COLUMNS($AT$7:AU22)),"")</f>
        <v>15</v>
      </c>
      <c r="AX22" s="295">
        <f>IFERROR(INDEX($P$4:$W$141,$AA19,COLUMNS($AT$7:AV22)),"")</f>
        <v>25</v>
      </c>
      <c r="AY22" s="295">
        <f>IFERROR(INDEX($P$4:$W$141,$AA19,COLUMNS($AT$7:AW22)),"")</f>
        <v>35</v>
      </c>
      <c r="AZ22" s="295">
        <f>IFERROR(INDEX($P$4:$W$141,$AA19,COLUMNS($AT$7:AX22)),"")</f>
        <v>30</v>
      </c>
      <c r="BA22" s="295">
        <f>IFERROR(INDEX($P$4:$W$141,$AA19,COLUMNS($AT$7:AY22)),"")</f>
        <v>0</v>
      </c>
      <c r="BB22" s="295">
        <f>IFERROR(INDEX($P$4:$W$141,$AA19,COLUMNS($AT$7:AZ22)),"")</f>
        <v>115</v>
      </c>
      <c r="BC22" s="536">
        <f>IFERROR(INDEX($P$4:$W$141,$AA19,COLUMNS($AT$7:BA22)),"")</f>
        <v>115</v>
      </c>
    </row>
    <row r="23" spans="3:55">
      <c r="C23" s="153" t="s">
        <v>458</v>
      </c>
      <c r="D23" s="153">
        <v>0.24517978113600833</v>
      </c>
      <c r="E23" s="153">
        <v>0.21808233454924439</v>
      </c>
      <c r="F23" s="153">
        <v>0.19150599270453361</v>
      </c>
      <c r="G23" s="153">
        <v>0.18264721208963003</v>
      </c>
      <c r="H23" s="153">
        <v>0.16258467952058364</v>
      </c>
      <c r="I23" s="153" t="s">
        <v>94</v>
      </c>
      <c r="J23" s="153">
        <f>ROWS($I$4:I23)</f>
        <v>20</v>
      </c>
      <c r="K23" s="153" t="str">
        <f t="shared" si="0"/>
        <v/>
      </c>
      <c r="L23" s="153">
        <f>IFERROR(SMALL($K$4:$K$141,ROWS(I$4:$I23)),"")</f>
        <v>135</v>
      </c>
      <c r="O23" s="153" t="s">
        <v>458</v>
      </c>
      <c r="P23" s="153">
        <v>940</v>
      </c>
      <c r="Q23" s="153">
        <v>835</v>
      </c>
      <c r="R23" s="153">
        <v>735</v>
      </c>
      <c r="S23" s="153">
        <v>700</v>
      </c>
      <c r="T23" s="153">
        <v>625</v>
      </c>
      <c r="U23" s="153">
        <v>5</v>
      </c>
      <c r="V23" s="153">
        <v>3845</v>
      </c>
      <c r="W23" s="153">
        <v>3840</v>
      </c>
      <c r="X23" s="153" t="s">
        <v>94</v>
      </c>
      <c r="Y23" s="153">
        <f>ROWS($X$4:X23)</f>
        <v>20</v>
      </c>
      <c r="Z23" s="153" t="str">
        <f t="shared" si="1"/>
        <v/>
      </c>
      <c r="AA23" s="153">
        <f>IFERROR(SMALL($Z$4:$Z$141,ROWS($X$4:X23)),"")</f>
        <v>135</v>
      </c>
      <c r="AM23" s="265" t="s">
        <v>455</v>
      </c>
      <c r="AN23" s="528">
        <f>IFERROR(INDEX($D$4:$H$141,$L20,COLUMNS(AL$4:$AL20)),"")</f>
        <v>0.25899019251725391</v>
      </c>
      <c r="AO23" s="101">
        <f>IFERROR(INDEX($D$4:$H$141,$L20,COLUMNS($AL$4:AM20)),"")</f>
        <v>0.19978205593897566</v>
      </c>
      <c r="AP23" s="101">
        <f>IFERROR(INDEX($D$4:$H$141,$L20,COLUMNS($AL$4:AN20)),"")</f>
        <v>0.18089357065019979</v>
      </c>
      <c r="AQ23" s="101">
        <f>IFERROR(INDEX($D$4:$H$141,$L20,COLUMNS($AL$4:AO20)),"")</f>
        <v>0.18706865237922266</v>
      </c>
      <c r="AR23" s="529">
        <f>IFERROR(INDEX($D$4:$H$141,$L20,COLUMNS($AL$4:AP20)),"")</f>
        <v>0.17326552851434798</v>
      </c>
      <c r="AU23" s="265" t="s">
        <v>455</v>
      </c>
      <c r="AV23" s="533">
        <f>IFERROR(INDEX($P$4:$W$141,$AA20,COLUMNS($AT$7:AT23)),"")</f>
        <v>715</v>
      </c>
      <c r="AW23" s="295">
        <f>IFERROR(INDEX($P$4:$W$141,$AA20,COLUMNS($AT$7:AU23)),"")</f>
        <v>550</v>
      </c>
      <c r="AX23" s="295">
        <f>IFERROR(INDEX($P$4:$W$141,$AA20,COLUMNS($AT$7:AV23)),"")</f>
        <v>500</v>
      </c>
      <c r="AY23" s="295">
        <f>IFERROR(INDEX($P$4:$W$141,$AA20,COLUMNS($AT$7:AW23)),"")</f>
        <v>515</v>
      </c>
      <c r="AZ23" s="295">
        <f>IFERROR(INDEX($P$4:$W$141,$AA20,COLUMNS($AT$7:AX23)),"")</f>
        <v>475</v>
      </c>
      <c r="BA23" s="295">
        <f>IFERROR(INDEX($P$4:$W$141,$AA20,COLUMNS($AT$7:AY23)),"")</f>
        <v>5</v>
      </c>
      <c r="BB23" s="295">
        <f>IFERROR(INDEX($P$4:$W$141,$AA20,COLUMNS($AT$7:AZ23)),"")</f>
        <v>2760</v>
      </c>
      <c r="BC23" s="536">
        <f>IFERROR(INDEX($P$4:$W$141,$AA20,COLUMNS($AT$7:BA23)),"")</f>
        <v>2755</v>
      </c>
    </row>
    <row r="24" spans="3:55">
      <c r="C24" s="153" t="s">
        <v>459</v>
      </c>
      <c r="D24" s="153">
        <v>0.24100719424460432</v>
      </c>
      <c r="E24" s="153">
        <v>0.2446043165467626</v>
      </c>
      <c r="F24" s="153">
        <v>0.21402877697841727</v>
      </c>
      <c r="G24" s="153">
        <v>0.14928057553956833</v>
      </c>
      <c r="H24" s="153">
        <v>0.15107913669064749</v>
      </c>
      <c r="I24" s="153" t="s">
        <v>94</v>
      </c>
      <c r="J24" s="153">
        <f>ROWS($I$4:I24)</f>
        <v>21</v>
      </c>
      <c r="K24" s="153" t="str">
        <f t="shared" si="0"/>
        <v/>
      </c>
      <c r="L24" s="153">
        <f>IFERROR(SMALL($K$4:$K$141,ROWS(I$4:$I24)),"")</f>
        <v>136</v>
      </c>
      <c r="O24" s="153" t="s">
        <v>459</v>
      </c>
      <c r="P24" s="153">
        <v>135</v>
      </c>
      <c r="Q24" s="153">
        <v>135</v>
      </c>
      <c r="R24" s="153">
        <v>120</v>
      </c>
      <c r="S24" s="153">
        <v>85</v>
      </c>
      <c r="T24" s="153">
        <v>85</v>
      </c>
      <c r="U24" s="153">
        <v>0</v>
      </c>
      <c r="V24" s="153">
        <v>555</v>
      </c>
      <c r="W24" s="153">
        <v>555</v>
      </c>
      <c r="X24" s="153" t="s">
        <v>94</v>
      </c>
      <c r="Y24" s="153">
        <f>ROWS($X$4:X24)</f>
        <v>21</v>
      </c>
      <c r="Z24" s="153" t="str">
        <f t="shared" si="1"/>
        <v/>
      </c>
      <c r="AA24" s="153">
        <f>IFERROR(SMALL($Z$4:$Z$141,ROWS($X$4:X24)),"")</f>
        <v>136</v>
      </c>
      <c r="AM24" s="265" t="s">
        <v>456</v>
      </c>
      <c r="AN24" s="528">
        <f>IFERROR(INDEX($D$4:$H$141,$L21,COLUMNS(AL$4:$AL21)),"")</f>
        <v>0.2828241123038811</v>
      </c>
      <c r="AO24" s="101">
        <f>IFERROR(INDEX($D$4:$H$141,$L21,COLUMNS($AL$4:AM21)),"")</f>
        <v>0.22481420313790257</v>
      </c>
      <c r="AP24" s="101">
        <f>IFERROR(INDEX($D$4:$H$141,$L21,COLUMNS($AL$4:AN21)),"")</f>
        <v>0.18393889347646572</v>
      </c>
      <c r="AQ24" s="101">
        <f>IFERROR(INDEX($D$4:$H$141,$L21,COLUMNS($AL$4:AO21)),"")</f>
        <v>0.15689512799339389</v>
      </c>
      <c r="AR24" s="529">
        <f>IFERROR(INDEX($D$4:$H$141,$L21,COLUMNS($AL$4:AP21)),"")</f>
        <v>0.15152766308835672</v>
      </c>
      <c r="AU24" s="265" t="s">
        <v>456</v>
      </c>
      <c r="AV24" s="533">
        <f>IFERROR(INDEX($P$4:$W$141,$AA21,COLUMNS($AT$7:AT24)),"")</f>
        <v>1370</v>
      </c>
      <c r="AW24" s="295">
        <f>IFERROR(INDEX($P$4:$W$141,$AA21,COLUMNS($AT$7:AU24)),"")</f>
        <v>1090</v>
      </c>
      <c r="AX24" s="295">
        <f>IFERROR(INDEX($P$4:$W$141,$AA21,COLUMNS($AT$7:AV24)),"")</f>
        <v>890</v>
      </c>
      <c r="AY24" s="295">
        <f>IFERROR(INDEX($P$4:$W$141,$AA21,COLUMNS($AT$7:AW24)),"")</f>
        <v>760</v>
      </c>
      <c r="AZ24" s="295">
        <f>IFERROR(INDEX($P$4:$W$141,$AA21,COLUMNS($AT$7:AX24)),"")</f>
        <v>735</v>
      </c>
      <c r="BA24" s="295">
        <f>IFERROR(INDEX($P$4:$W$141,$AA21,COLUMNS($AT$7:AY24)),"")</f>
        <v>10</v>
      </c>
      <c r="BB24" s="295">
        <f>IFERROR(INDEX($P$4:$W$141,$AA21,COLUMNS($AT$7:AZ24)),"")</f>
        <v>4855</v>
      </c>
      <c r="BC24" s="536">
        <f>IFERROR(INDEX($P$4:$W$141,$AA21,COLUMNS($AT$7:BA24)),"")</f>
        <v>4845</v>
      </c>
    </row>
    <row r="25" spans="3:55">
      <c r="C25" s="153" t="s">
        <v>460</v>
      </c>
      <c r="D25" s="153">
        <v>0.28697355533790403</v>
      </c>
      <c r="E25" s="153">
        <v>0.1946620959843291</v>
      </c>
      <c r="F25" s="153">
        <v>0.18266405484818804</v>
      </c>
      <c r="G25" s="153">
        <v>0.17948090107737513</v>
      </c>
      <c r="H25" s="153">
        <v>0.15621939275220373</v>
      </c>
      <c r="I25" s="153" t="s">
        <v>94</v>
      </c>
      <c r="J25" s="153">
        <f>ROWS($I$4:I25)</f>
        <v>22</v>
      </c>
      <c r="K25" s="153" t="str">
        <f t="shared" si="0"/>
        <v/>
      </c>
      <c r="L25" s="153">
        <f>IFERROR(SMALL($K$4:$K$141,ROWS(I$4:$I25)),"")</f>
        <v>137</v>
      </c>
      <c r="O25" s="153" t="s">
        <v>460</v>
      </c>
      <c r="P25" s="153">
        <v>1170</v>
      </c>
      <c r="Q25" s="153">
        <v>795</v>
      </c>
      <c r="R25" s="153">
        <v>745</v>
      </c>
      <c r="S25" s="153">
        <v>735</v>
      </c>
      <c r="T25" s="153">
        <v>640</v>
      </c>
      <c r="U25" s="153" t="s">
        <v>130</v>
      </c>
      <c r="V25" s="153">
        <v>4085</v>
      </c>
      <c r="W25" s="153">
        <v>4085</v>
      </c>
      <c r="X25" s="153" t="s">
        <v>94</v>
      </c>
      <c r="Y25" s="153">
        <f>ROWS($X$4:X25)</f>
        <v>22</v>
      </c>
      <c r="Z25" s="153" t="str">
        <f t="shared" si="1"/>
        <v/>
      </c>
      <c r="AA25" s="153">
        <f>IFERROR(SMALL($Z$4:$Z$141,ROWS($X$4:X25)),"")</f>
        <v>137</v>
      </c>
      <c r="AM25" s="265" t="s">
        <v>457</v>
      </c>
      <c r="AN25" s="528">
        <f>IFERROR(INDEX($D$4:$H$141,$L22,COLUMNS(AL$4:$AL22)),"")</f>
        <v>0.26875852660300137</v>
      </c>
      <c r="AO25" s="101">
        <f>IFERROR(INDEX($D$4:$H$141,$L22,COLUMNS($AL$4:AM22)),"")</f>
        <v>0.20054570259208732</v>
      </c>
      <c r="AP25" s="101">
        <f>IFERROR(INDEX($D$4:$H$141,$L22,COLUMNS($AL$4:AN22)),"")</f>
        <v>0.16643929058663029</v>
      </c>
      <c r="AQ25" s="101">
        <f>IFERROR(INDEX($D$4:$H$141,$L22,COLUMNS($AL$4:AO22)),"")</f>
        <v>0.14188267394270124</v>
      </c>
      <c r="AR25" s="529">
        <f>IFERROR(INDEX($D$4:$H$141,$L22,COLUMNS($AL$4:AP22)),"")</f>
        <v>0.22237380627557982</v>
      </c>
      <c r="AU25" s="265" t="s">
        <v>457</v>
      </c>
      <c r="AV25" s="533">
        <f>IFERROR(INDEX($P$4:$W$141,$AA22,COLUMNS($AT$7:AT25)),"")</f>
        <v>195</v>
      </c>
      <c r="AW25" s="295">
        <f>IFERROR(INDEX($P$4:$W$141,$AA22,COLUMNS($AT$7:AU25)),"")</f>
        <v>145</v>
      </c>
      <c r="AX25" s="295">
        <f>IFERROR(INDEX($P$4:$W$141,$AA22,COLUMNS($AT$7:AV25)),"")</f>
        <v>120</v>
      </c>
      <c r="AY25" s="295">
        <f>IFERROR(INDEX($P$4:$W$141,$AA22,COLUMNS($AT$7:AW25)),"")</f>
        <v>105</v>
      </c>
      <c r="AZ25" s="295">
        <f>IFERROR(INDEX($P$4:$W$141,$AA22,COLUMNS($AT$7:AX25)),"")</f>
        <v>165</v>
      </c>
      <c r="BA25" s="295">
        <f>IFERROR(INDEX($P$4:$W$141,$AA22,COLUMNS($AT$7:AY25)),"")</f>
        <v>5</v>
      </c>
      <c r="BB25" s="295">
        <f>IFERROR(INDEX($P$4:$W$141,$AA22,COLUMNS($AT$7:AZ25)),"")</f>
        <v>735</v>
      </c>
      <c r="BC25" s="536">
        <f>IFERROR(INDEX($P$4:$W$141,$AA22,COLUMNS($AT$7:BA25)),"")</f>
        <v>735</v>
      </c>
    </row>
    <row r="26" spans="3:55" ht="15.75" customHeight="1">
      <c r="C26" s="153" t="s">
        <v>461</v>
      </c>
      <c r="D26" s="153">
        <v>0.24567474048442905</v>
      </c>
      <c r="E26" s="153">
        <v>0.17531718569780855</v>
      </c>
      <c r="F26" s="153">
        <v>0.25836216839677045</v>
      </c>
      <c r="G26" s="153">
        <v>0.20069204152249134</v>
      </c>
      <c r="H26" s="153">
        <v>0.11995386389850057</v>
      </c>
      <c r="I26" s="153" t="s">
        <v>94</v>
      </c>
      <c r="J26" s="153">
        <f>ROWS($I$4:I26)</f>
        <v>23</v>
      </c>
      <c r="K26" s="153" t="str">
        <f t="shared" si="0"/>
        <v/>
      </c>
      <c r="L26" s="153">
        <f>IFERROR(SMALL($K$4:$K$141,ROWS(I$4:$I26)),"")</f>
        <v>138</v>
      </c>
      <c r="O26" s="153" t="s">
        <v>461</v>
      </c>
      <c r="P26" s="153">
        <v>215</v>
      </c>
      <c r="Q26" s="153">
        <v>150</v>
      </c>
      <c r="R26" s="153">
        <v>225</v>
      </c>
      <c r="S26" s="153">
        <v>175</v>
      </c>
      <c r="T26" s="153">
        <v>105</v>
      </c>
      <c r="U26" s="153">
        <v>0</v>
      </c>
      <c r="V26" s="153">
        <v>865</v>
      </c>
      <c r="W26" s="153">
        <v>865</v>
      </c>
      <c r="X26" s="153" t="s">
        <v>94</v>
      </c>
      <c r="Y26" s="153">
        <f>ROWS($X$4:X26)</f>
        <v>23</v>
      </c>
      <c r="Z26" s="153" t="str">
        <f t="shared" si="1"/>
        <v/>
      </c>
      <c r="AA26" s="153">
        <f>IFERROR(SMALL($Z$4:$Z$141,ROWS($X$4:X26)),"")</f>
        <v>138</v>
      </c>
      <c r="AM26" s="265" t="s">
        <v>458</v>
      </c>
      <c r="AN26" s="528">
        <f>IFERROR(INDEX($D$4:$H$141,$L23,COLUMNS(AL$4:$AL23)),"")</f>
        <v>0.2502122841777526</v>
      </c>
      <c r="AO26" s="101">
        <f>IFERROR(INDEX($D$4:$H$141,$L23,COLUMNS($AL$4:AM23)),"")</f>
        <v>0.22558731955844891</v>
      </c>
      <c r="AP26" s="101">
        <f>IFERROR(INDEX($D$4:$H$141,$L23,COLUMNS($AL$4:AN23)),"")</f>
        <v>0.18058307387489386</v>
      </c>
      <c r="AQ26" s="101">
        <f>IFERROR(INDEX($D$4:$H$141,$L23,COLUMNS($AL$4:AO23)),"")</f>
        <v>0.18058307387489386</v>
      </c>
      <c r="AR26" s="529">
        <f>IFERROR(INDEX($D$4:$H$141,$L23,COLUMNS($AL$4:AP23)),"")</f>
        <v>0.16303424851401074</v>
      </c>
      <c r="AU26" s="265" t="s">
        <v>458</v>
      </c>
      <c r="AV26" s="533">
        <f>IFERROR(INDEX($P$4:$W$141,$AA23,COLUMNS($AT$7:AT26)),"")</f>
        <v>885</v>
      </c>
      <c r="AW26" s="295">
        <f>IFERROR(INDEX($P$4:$W$141,$AA23,COLUMNS($AT$7:AU26)),"")</f>
        <v>795</v>
      </c>
      <c r="AX26" s="295">
        <f>IFERROR(INDEX($P$4:$W$141,$AA23,COLUMNS($AT$7:AV26)),"")</f>
        <v>640</v>
      </c>
      <c r="AY26" s="295">
        <f>IFERROR(INDEX($P$4:$W$141,$AA23,COLUMNS($AT$7:AW26)),"")</f>
        <v>640</v>
      </c>
      <c r="AZ26" s="295">
        <f>IFERROR(INDEX($P$4:$W$141,$AA23,COLUMNS($AT$7:AX26)),"")</f>
        <v>575</v>
      </c>
      <c r="BA26" s="295">
        <f>IFERROR(INDEX($P$4:$W$141,$AA23,COLUMNS($AT$7:AY26)),"")</f>
        <v>5</v>
      </c>
      <c r="BB26" s="295">
        <f>IFERROR(INDEX($P$4:$W$141,$AA23,COLUMNS($AT$7:AZ26)),"")</f>
        <v>3535</v>
      </c>
      <c r="BC26" s="536">
        <f>IFERROR(INDEX($P$4:$W$141,$AA23,COLUMNS($AT$7:BA26)),"")</f>
        <v>3535</v>
      </c>
    </row>
    <row r="27" spans="3:55">
      <c r="C27" s="153" t="s">
        <v>437</v>
      </c>
      <c r="D27" s="153">
        <v>0.17562993606619029</v>
      </c>
      <c r="E27" s="153">
        <v>0.19180142910868747</v>
      </c>
      <c r="F27" s="153">
        <v>0.29334336216622792</v>
      </c>
      <c r="G27" s="153">
        <v>0.24069198946972545</v>
      </c>
      <c r="H27" s="153">
        <v>9.853328318916886E-2</v>
      </c>
      <c r="I27" s="153" t="s">
        <v>93</v>
      </c>
      <c r="J27" s="153">
        <f>ROWS($I$4:I27)</f>
        <v>24</v>
      </c>
      <c r="K27" s="153" t="str">
        <f t="shared" si="0"/>
        <v/>
      </c>
      <c r="L27" s="153" t="str">
        <f>IFERROR(SMALL($K$4:$K$141,ROWS(I$4:$I27)),"")</f>
        <v/>
      </c>
      <c r="O27" s="153" t="s">
        <v>437</v>
      </c>
      <c r="P27" s="153">
        <v>465</v>
      </c>
      <c r="Q27" s="153">
        <v>510</v>
      </c>
      <c r="R27" s="153">
        <v>780</v>
      </c>
      <c r="S27" s="153">
        <v>640</v>
      </c>
      <c r="T27" s="153">
        <v>260</v>
      </c>
      <c r="U27" s="153">
        <v>5</v>
      </c>
      <c r="V27" s="153">
        <v>2665</v>
      </c>
      <c r="W27" s="153">
        <v>2660</v>
      </c>
      <c r="X27" s="153" t="s">
        <v>93</v>
      </c>
      <c r="Y27" s="153">
        <f>ROWS($X$4:X27)</f>
        <v>24</v>
      </c>
      <c r="Z27" s="153" t="str">
        <f t="shared" si="1"/>
        <v/>
      </c>
      <c r="AA27" s="153" t="str">
        <f>IFERROR(SMALL($Z$4:$Z$141,ROWS($X$4:X27)),"")</f>
        <v/>
      </c>
      <c r="AM27" s="265" t="s">
        <v>459</v>
      </c>
      <c r="AN27" s="528">
        <f>IFERROR(INDEX($D$4:$H$141,$L24,COLUMNS(AL$4:$AL24)),"")</f>
        <v>0.20783645655877342</v>
      </c>
      <c r="AO27" s="101">
        <f>IFERROR(INDEX($D$4:$H$141,$L24,COLUMNS($AL$4:AM24)),"")</f>
        <v>0.19761499148211242</v>
      </c>
      <c r="AP27" s="101">
        <f>IFERROR(INDEX($D$4:$H$141,$L24,COLUMNS($AL$4:AN24)),"")</f>
        <v>0.20954003407155025</v>
      </c>
      <c r="AQ27" s="101">
        <f>IFERROR(INDEX($D$4:$H$141,$L24,COLUMNS($AL$4:AO24)),"")</f>
        <v>0.20954003407155025</v>
      </c>
      <c r="AR27" s="529">
        <f>IFERROR(INDEX($D$4:$H$141,$L24,COLUMNS($AL$4:AP24)),"")</f>
        <v>0.17546848381601363</v>
      </c>
      <c r="AU27" s="265" t="s">
        <v>459</v>
      </c>
      <c r="AV27" s="533">
        <f>IFERROR(INDEX($P$4:$W$141,$AA24,COLUMNS($AT$7:AT27)),"")</f>
        <v>120</v>
      </c>
      <c r="AW27" s="295">
        <f>IFERROR(INDEX($P$4:$W$141,$AA24,COLUMNS($AT$7:AU27)),"")</f>
        <v>115</v>
      </c>
      <c r="AX27" s="295">
        <f>IFERROR(INDEX($P$4:$W$141,$AA24,COLUMNS($AT$7:AV27)),"")</f>
        <v>125</v>
      </c>
      <c r="AY27" s="295">
        <f>IFERROR(INDEX($P$4:$W$141,$AA24,COLUMNS($AT$7:AW27)),"")</f>
        <v>125</v>
      </c>
      <c r="AZ27" s="295">
        <f>IFERROR(INDEX($P$4:$W$141,$AA24,COLUMNS($AT$7:AX27)),"")</f>
        <v>105</v>
      </c>
      <c r="BA27" s="295">
        <f>IFERROR(INDEX($P$4:$W$141,$AA24,COLUMNS($AT$7:AY27)),"")</f>
        <v>0</v>
      </c>
      <c r="BB27" s="295">
        <f>IFERROR(INDEX($P$4:$W$141,$AA24,COLUMNS($AT$7:AZ27)),"")</f>
        <v>585</v>
      </c>
      <c r="BC27" s="536">
        <f>IFERROR(INDEX($P$4:$W$141,$AA24,COLUMNS($AT$7:BA27)),"")</f>
        <v>585</v>
      </c>
    </row>
    <row r="28" spans="3:55">
      <c r="C28" s="153" t="s">
        <v>439</v>
      </c>
      <c r="D28" s="153">
        <v>0.5427604871447903</v>
      </c>
      <c r="E28" s="153">
        <v>0.19012178619756429</v>
      </c>
      <c r="F28" s="153">
        <v>0.11244925575101489</v>
      </c>
      <c r="G28" s="153">
        <v>8.2543978349120431E-2</v>
      </c>
      <c r="H28" s="153">
        <v>7.2124492557510148E-2</v>
      </c>
      <c r="I28" s="153" t="s">
        <v>93</v>
      </c>
      <c r="J28" s="153">
        <f>ROWS($I$4:I28)</f>
        <v>25</v>
      </c>
      <c r="K28" s="153" t="str">
        <f t="shared" si="0"/>
        <v/>
      </c>
      <c r="L28" s="153" t="str">
        <f>IFERROR(SMALL($K$4:$K$141,ROWS(I$4:$I28)),"")</f>
        <v/>
      </c>
      <c r="O28" s="153" t="s">
        <v>439</v>
      </c>
      <c r="P28" s="153">
        <v>4010</v>
      </c>
      <c r="Q28" s="153">
        <v>1405</v>
      </c>
      <c r="R28" s="153">
        <v>830</v>
      </c>
      <c r="S28" s="153">
        <v>610</v>
      </c>
      <c r="T28" s="153">
        <v>535</v>
      </c>
      <c r="U28" s="153">
        <v>25</v>
      </c>
      <c r="V28" s="153">
        <v>7415</v>
      </c>
      <c r="W28" s="153">
        <v>7390</v>
      </c>
      <c r="X28" s="153" t="s">
        <v>93</v>
      </c>
      <c r="Y28" s="153">
        <f>ROWS($X$4:X28)</f>
        <v>25</v>
      </c>
      <c r="Z28" s="153" t="str">
        <f t="shared" si="1"/>
        <v/>
      </c>
      <c r="AA28" s="153" t="str">
        <f>IFERROR(SMALL($Z$4:$Z$141,ROWS($X$4:X28)),"")</f>
        <v/>
      </c>
      <c r="AM28" s="265" t="s">
        <v>460</v>
      </c>
      <c r="AN28" s="528">
        <f>IFERROR(INDEX($D$4:$H$141,$L25,COLUMNS(AL$4:$AL25)),"")</f>
        <v>0.27010857522712167</v>
      </c>
      <c r="AO28" s="101">
        <f>IFERROR(INDEX($D$4:$H$141,$L25,COLUMNS($AL$4:AM25)),"")</f>
        <v>0.20917349878129848</v>
      </c>
      <c r="AP28" s="101">
        <f>IFERROR(INDEX($D$4:$H$141,$L25,COLUMNS($AL$4:AN25)),"")</f>
        <v>0.1803678262796366</v>
      </c>
      <c r="AQ28" s="101">
        <f>IFERROR(INDEX($D$4:$H$141,$L25,COLUMNS($AL$4:AO25)),"")</f>
        <v>0.17394194549080436</v>
      </c>
      <c r="AR28" s="529">
        <f>IFERROR(INDEX($D$4:$H$141,$L25,COLUMNS($AL$4:AP25)),"")</f>
        <v>0.16640815422113894</v>
      </c>
      <c r="AU28" s="265" t="s">
        <v>460</v>
      </c>
      <c r="AV28" s="533">
        <f>IFERROR(INDEX($P$4:$W$141,$AA25,COLUMNS($AT$7:AT28)),"")</f>
        <v>1220</v>
      </c>
      <c r="AW28" s="295">
        <f>IFERROR(INDEX($P$4:$W$141,$AA25,COLUMNS($AT$7:AU28)),"")</f>
        <v>945</v>
      </c>
      <c r="AX28" s="295">
        <f>IFERROR(INDEX($P$4:$W$141,$AA25,COLUMNS($AT$7:AV28)),"")</f>
        <v>815</v>
      </c>
      <c r="AY28" s="295">
        <f>IFERROR(INDEX($P$4:$W$141,$AA25,COLUMNS($AT$7:AW28)),"")</f>
        <v>785</v>
      </c>
      <c r="AZ28" s="295">
        <f>IFERROR(INDEX($P$4:$W$141,$AA25,COLUMNS($AT$7:AX28)),"")</f>
        <v>750</v>
      </c>
      <c r="BA28" s="295">
        <f>IFERROR(INDEX($P$4:$W$141,$AA25,COLUMNS($AT$7:AY28)),"")</f>
        <v>10</v>
      </c>
      <c r="BB28" s="295">
        <f>IFERROR(INDEX($P$4:$W$141,$AA25,COLUMNS($AT$7:AZ28)),"")</f>
        <v>4520</v>
      </c>
      <c r="BC28" s="536">
        <f>IFERROR(INDEX($P$4:$W$141,$AA25,COLUMNS($AT$7:BA28)),"")</f>
        <v>4515</v>
      </c>
    </row>
    <row r="29" spans="3:55" ht="15" thickBot="1">
      <c r="C29" s="153" t="s">
        <v>440</v>
      </c>
      <c r="D29" s="153">
        <v>0.25047923322683707</v>
      </c>
      <c r="E29" s="153">
        <v>0.21341853035143771</v>
      </c>
      <c r="F29" s="153">
        <v>0.20702875399361023</v>
      </c>
      <c r="G29" s="153">
        <v>0.1757188498402556</v>
      </c>
      <c r="H29" s="153">
        <v>0.15335463258785942</v>
      </c>
      <c r="I29" s="153" t="s">
        <v>93</v>
      </c>
      <c r="J29" s="153">
        <f>ROWS($I$4:I29)</f>
        <v>26</v>
      </c>
      <c r="K29" s="153" t="str">
        <f t="shared" si="0"/>
        <v/>
      </c>
      <c r="L29" s="153" t="str">
        <f>IFERROR(SMALL($K$4:$K$141,ROWS(I$4:$I29)),"")</f>
        <v/>
      </c>
      <c r="O29" s="153" t="s">
        <v>440</v>
      </c>
      <c r="P29" s="153">
        <v>785</v>
      </c>
      <c r="Q29" s="153">
        <v>670</v>
      </c>
      <c r="R29" s="153">
        <v>650</v>
      </c>
      <c r="S29" s="153">
        <v>550</v>
      </c>
      <c r="T29" s="153">
        <v>480</v>
      </c>
      <c r="U29" s="153">
        <v>5</v>
      </c>
      <c r="V29" s="153">
        <v>3135</v>
      </c>
      <c r="W29" s="153">
        <v>3130</v>
      </c>
      <c r="X29" s="153" t="s">
        <v>93</v>
      </c>
      <c r="Y29" s="153">
        <f>ROWS($X$4:X29)</f>
        <v>26</v>
      </c>
      <c r="Z29" s="153" t="str">
        <f t="shared" si="1"/>
        <v/>
      </c>
      <c r="AA29" s="153" t="str">
        <f>IFERROR(SMALL($Z$4:$Z$141,ROWS($X$4:X29)),"")</f>
        <v/>
      </c>
      <c r="AM29" s="316" t="s">
        <v>461</v>
      </c>
      <c r="AN29" s="530">
        <f>IFERROR(INDEX($D$4:$H$141,$L26,COLUMNS(AL$4:$AL26)),"")</f>
        <v>0.26229508196721313</v>
      </c>
      <c r="AO29" s="105">
        <f>IFERROR(INDEX($D$4:$H$141,$L26,COLUMNS($AL$4:AM26)),"")</f>
        <v>0.18579234972677597</v>
      </c>
      <c r="AP29" s="105">
        <f>IFERROR(INDEX($D$4:$H$141,$L26,COLUMNS($AL$4:AN26)),"")</f>
        <v>0.25792349726775954</v>
      </c>
      <c r="AQ29" s="105">
        <f>IFERROR(INDEX($D$4:$H$141,$L26,COLUMNS($AL$4:AO26)),"")</f>
        <v>0.18579234972677597</v>
      </c>
      <c r="AR29" s="531">
        <f>IFERROR(INDEX($D$4:$H$141,$L26,COLUMNS($AL$4:AP26)),"")</f>
        <v>0.10819672131147541</v>
      </c>
      <c r="AU29" s="316" t="s">
        <v>461</v>
      </c>
      <c r="AV29" s="537">
        <f>IFERROR(INDEX($P$4:$W$141,$AA26,COLUMNS($AT$7:AT29)),"")</f>
        <v>240</v>
      </c>
      <c r="AW29" s="538">
        <f>IFERROR(INDEX($P$4:$W$141,$AA26,COLUMNS($AT$7:AU29)),"")</f>
        <v>170</v>
      </c>
      <c r="AX29" s="538">
        <f>IFERROR(INDEX($P$4:$W$141,$AA26,COLUMNS($AT$7:AV29)),"")</f>
        <v>235</v>
      </c>
      <c r="AY29" s="538">
        <f>IFERROR(INDEX($P$4:$W$141,$AA26,COLUMNS($AT$7:AW29)),"")</f>
        <v>170</v>
      </c>
      <c r="AZ29" s="538">
        <f>IFERROR(INDEX($P$4:$W$141,$AA26,COLUMNS($AT$7:AX29)),"")</f>
        <v>100</v>
      </c>
      <c r="BA29" s="538">
        <f>IFERROR(INDEX($P$4:$W$141,$AA26,COLUMNS($AT$7:AY29)),"")</f>
        <v>0</v>
      </c>
      <c r="BB29" s="538">
        <f>IFERROR(INDEX($P$4:$W$141,$AA26,COLUMNS($AT$7:AZ29)),"")</f>
        <v>915</v>
      </c>
      <c r="BC29" s="539">
        <f>IFERROR(INDEX($P$4:$W$141,$AA26,COLUMNS($AT$7:BA29)),"")</f>
        <v>915</v>
      </c>
    </row>
    <row r="30" spans="3:55">
      <c r="C30" s="153" t="s">
        <v>442</v>
      </c>
      <c r="D30" s="153">
        <v>0.2565229332600934</v>
      </c>
      <c r="E30" s="153">
        <v>0.22631145289755561</v>
      </c>
      <c r="F30" s="153">
        <v>0.18868442735512223</v>
      </c>
      <c r="G30" s="153">
        <v>0.16726174127986818</v>
      </c>
      <c r="H30" s="153">
        <v>0.16121944520736062</v>
      </c>
      <c r="I30" s="153" t="s">
        <v>93</v>
      </c>
      <c r="J30" s="153">
        <f>ROWS($I$4:I30)</f>
        <v>27</v>
      </c>
      <c r="K30" s="153" t="str">
        <f t="shared" si="0"/>
        <v/>
      </c>
      <c r="L30" s="153" t="str">
        <f>IFERROR(SMALL($K$4:$K$141,ROWS(I$4:$I30)),"")</f>
        <v/>
      </c>
      <c r="O30" s="153" t="s">
        <v>442</v>
      </c>
      <c r="P30" s="153">
        <v>935</v>
      </c>
      <c r="Q30" s="153">
        <v>825</v>
      </c>
      <c r="R30" s="153">
        <v>685</v>
      </c>
      <c r="S30" s="153">
        <v>610</v>
      </c>
      <c r="T30" s="153">
        <v>585</v>
      </c>
      <c r="U30" s="153">
        <v>5</v>
      </c>
      <c r="V30" s="153">
        <v>3650</v>
      </c>
      <c r="W30" s="153">
        <v>3640</v>
      </c>
      <c r="X30" s="153" t="s">
        <v>93</v>
      </c>
      <c r="Y30" s="153">
        <f>ROWS($X$4:X30)</f>
        <v>27</v>
      </c>
      <c r="Z30" s="153" t="str">
        <f t="shared" si="1"/>
        <v/>
      </c>
      <c r="AA30" s="153" t="str">
        <f>IFERROR(SMALL($Z$4:$Z$141,ROWS($X$4:X30)),"")</f>
        <v/>
      </c>
    </row>
    <row r="31" spans="3:55">
      <c r="C31" s="153" t="s">
        <v>443</v>
      </c>
      <c r="D31" s="153">
        <v>0.30038387715930903</v>
      </c>
      <c r="E31" s="153">
        <v>0.22840690978886757</v>
      </c>
      <c r="F31" s="153">
        <v>0.17905127502056484</v>
      </c>
      <c r="G31" s="153">
        <v>0.16218809980806143</v>
      </c>
      <c r="H31" s="153">
        <v>0.12996983822319716</v>
      </c>
      <c r="I31" s="153" t="s">
        <v>93</v>
      </c>
      <c r="J31" s="153">
        <f>ROWS($I$4:I31)</f>
        <v>28</v>
      </c>
      <c r="K31" s="153" t="str">
        <f t="shared" si="0"/>
        <v/>
      </c>
      <c r="L31" s="153" t="str">
        <f>IFERROR(SMALL($K$4:$K$141,ROWS(I$4:$I31)),"")</f>
        <v/>
      </c>
      <c r="O31" s="153" t="s">
        <v>443</v>
      </c>
      <c r="P31" s="153">
        <v>2190</v>
      </c>
      <c r="Q31" s="153">
        <v>1665</v>
      </c>
      <c r="R31" s="153">
        <v>1305</v>
      </c>
      <c r="S31" s="153">
        <v>1185</v>
      </c>
      <c r="T31" s="153">
        <v>950</v>
      </c>
      <c r="U31" s="153">
        <v>10</v>
      </c>
      <c r="V31" s="153">
        <v>7305</v>
      </c>
      <c r="W31" s="153">
        <v>7295</v>
      </c>
      <c r="X31" s="153" t="s">
        <v>93</v>
      </c>
      <c r="Y31" s="153">
        <f>ROWS($X$4:X31)</f>
        <v>28</v>
      </c>
      <c r="Z31" s="153" t="str">
        <f t="shared" si="1"/>
        <v/>
      </c>
      <c r="AA31" s="153" t="str">
        <f>IFERROR(SMALL($Z$4:$Z$141,ROWS($X$4:X31)),"")</f>
        <v/>
      </c>
    </row>
    <row r="32" spans="3:55">
      <c r="C32" s="153" t="s">
        <v>444</v>
      </c>
      <c r="D32" s="153">
        <v>0.3735486211901306</v>
      </c>
      <c r="E32" s="153">
        <v>0.23657474600870829</v>
      </c>
      <c r="F32" s="153">
        <v>0.17815674891146591</v>
      </c>
      <c r="G32" s="153">
        <v>0.12608853410740203</v>
      </c>
      <c r="H32" s="153">
        <v>8.5631349782293184E-2</v>
      </c>
      <c r="I32" s="153" t="s">
        <v>93</v>
      </c>
      <c r="J32" s="153">
        <f>ROWS($I$4:I32)</f>
        <v>29</v>
      </c>
      <c r="K32" s="153" t="str">
        <f t="shared" si="0"/>
        <v/>
      </c>
      <c r="L32" s="153" t="str">
        <f>IFERROR(SMALL($K$4:$K$141,ROWS(I$4:$I32)),"")</f>
        <v/>
      </c>
      <c r="O32" s="153" t="s">
        <v>444</v>
      </c>
      <c r="P32" s="153">
        <v>2060</v>
      </c>
      <c r="Q32" s="153">
        <v>1305</v>
      </c>
      <c r="R32" s="153">
        <v>980</v>
      </c>
      <c r="S32" s="153">
        <v>695</v>
      </c>
      <c r="T32" s="153">
        <v>470</v>
      </c>
      <c r="U32" s="153">
        <v>10</v>
      </c>
      <c r="V32" s="153">
        <v>5520</v>
      </c>
      <c r="W32" s="153">
        <v>5510</v>
      </c>
      <c r="X32" s="153" t="s">
        <v>93</v>
      </c>
      <c r="Y32" s="153">
        <f>ROWS($X$4:X32)</f>
        <v>29</v>
      </c>
      <c r="Z32" s="153" t="str">
        <f t="shared" si="1"/>
        <v/>
      </c>
      <c r="AA32" s="153" t="str">
        <f>IFERROR(SMALL($Z$4:$Z$141,ROWS($X$4:X32)),"")</f>
        <v/>
      </c>
      <c r="AQ32" s="233" t="s">
        <v>82</v>
      </c>
    </row>
    <row r="33" spans="3:43">
      <c r="C33" s="153" t="s">
        <v>445</v>
      </c>
      <c r="D33" s="153">
        <v>0.30266651275539652</v>
      </c>
      <c r="E33" s="153">
        <v>0.24333371811150872</v>
      </c>
      <c r="F33" s="153">
        <v>0.1904651968140367</v>
      </c>
      <c r="G33" s="153">
        <v>0.15341105852476047</v>
      </c>
      <c r="H33" s="153">
        <v>0.11012351379429759</v>
      </c>
      <c r="I33" s="153" t="s">
        <v>93</v>
      </c>
      <c r="J33" s="153">
        <f>ROWS($I$4:I33)</f>
        <v>30</v>
      </c>
      <c r="K33" s="153" t="str">
        <f t="shared" si="0"/>
        <v/>
      </c>
      <c r="L33" s="153" t="str">
        <f>IFERROR(SMALL($K$4:$K$141,ROWS(I$4:$I33)),"")</f>
        <v/>
      </c>
      <c r="O33" s="153" t="s">
        <v>445</v>
      </c>
      <c r="P33" s="153">
        <v>2620</v>
      </c>
      <c r="Q33" s="153">
        <v>2110</v>
      </c>
      <c r="R33" s="153">
        <v>1650</v>
      </c>
      <c r="S33" s="153">
        <v>1330</v>
      </c>
      <c r="T33" s="153">
        <v>955</v>
      </c>
      <c r="U33" s="153">
        <v>10</v>
      </c>
      <c r="V33" s="153">
        <v>8670</v>
      </c>
      <c r="W33" s="153">
        <v>8665</v>
      </c>
      <c r="X33" s="153" t="s">
        <v>93</v>
      </c>
      <c r="Y33" s="153">
        <f>ROWS($X$4:X33)</f>
        <v>30</v>
      </c>
      <c r="Z33" s="153" t="str">
        <f t="shared" si="1"/>
        <v/>
      </c>
      <c r="AA33" s="153" t="str">
        <f>IFERROR(SMALL($Z$4:$Z$141,ROWS($X$4:X33)),"")</f>
        <v/>
      </c>
      <c r="AQ33" s="194" t="s">
        <v>83</v>
      </c>
    </row>
    <row r="34" spans="3:43">
      <c r="C34" s="153" t="s">
        <v>446</v>
      </c>
      <c r="D34" s="153">
        <v>0.27334570191713048</v>
      </c>
      <c r="E34" s="153">
        <v>0.24118738404452691</v>
      </c>
      <c r="F34" s="153">
        <v>0.19171304885590601</v>
      </c>
      <c r="G34" s="153">
        <v>0.14965986394557823</v>
      </c>
      <c r="H34" s="153">
        <v>0.14409400123685839</v>
      </c>
      <c r="I34" s="153" t="s">
        <v>93</v>
      </c>
      <c r="J34" s="153">
        <f>ROWS($I$4:I34)</f>
        <v>31</v>
      </c>
      <c r="K34" s="153" t="str">
        <f t="shared" si="0"/>
        <v/>
      </c>
      <c r="L34" s="153" t="str">
        <f>IFERROR(SMALL($K$4:$K$141,ROWS(I$4:$I34)),"")</f>
        <v/>
      </c>
      <c r="O34" s="153" t="s">
        <v>446</v>
      </c>
      <c r="P34" s="153">
        <v>440</v>
      </c>
      <c r="Q34" s="153">
        <v>390</v>
      </c>
      <c r="R34" s="153">
        <v>310</v>
      </c>
      <c r="S34" s="153">
        <v>240</v>
      </c>
      <c r="T34" s="153">
        <v>235</v>
      </c>
      <c r="U34" s="153">
        <v>5</v>
      </c>
      <c r="V34" s="153">
        <v>1620</v>
      </c>
      <c r="W34" s="153">
        <v>1615</v>
      </c>
      <c r="X34" s="153" t="s">
        <v>93</v>
      </c>
      <c r="Y34" s="153">
        <f>ROWS($X$4:X34)</f>
        <v>31</v>
      </c>
      <c r="Z34" s="153" t="str">
        <f t="shared" si="1"/>
        <v/>
      </c>
      <c r="AA34" s="153" t="str">
        <f>IFERROR(SMALL($Z$4:$Z$141,ROWS($X$4:X34)),"")</f>
        <v/>
      </c>
      <c r="AQ34" s="194" t="s">
        <v>84</v>
      </c>
    </row>
    <row r="35" spans="3:43">
      <c r="C35" s="153" t="s">
        <v>447</v>
      </c>
      <c r="D35" s="153">
        <v>0.22527029207681137</v>
      </c>
      <c r="E35" s="153">
        <v>0.22244634500564789</v>
      </c>
      <c r="F35" s="153">
        <v>0.20727771502339842</v>
      </c>
      <c r="G35" s="153">
        <v>0.19396482168791351</v>
      </c>
      <c r="H35" s="153">
        <v>0.15104082620622883</v>
      </c>
      <c r="I35" s="153" t="s">
        <v>93</v>
      </c>
      <c r="J35" s="153">
        <f>ROWS($I$4:I35)</f>
        <v>32</v>
      </c>
      <c r="K35" s="153" t="str">
        <f t="shared" si="0"/>
        <v/>
      </c>
      <c r="L35" s="153" t="str">
        <f>IFERROR(SMALL($K$4:$K$141,ROWS(I$4:$I35)),"")</f>
        <v/>
      </c>
      <c r="O35" s="153" t="s">
        <v>447</v>
      </c>
      <c r="P35" s="153">
        <v>2790</v>
      </c>
      <c r="Q35" s="153">
        <v>2755</v>
      </c>
      <c r="R35" s="153">
        <v>2570</v>
      </c>
      <c r="S35" s="153">
        <v>2405</v>
      </c>
      <c r="T35" s="153">
        <v>1870</v>
      </c>
      <c r="U35" s="153">
        <v>30</v>
      </c>
      <c r="V35" s="153">
        <v>12425</v>
      </c>
      <c r="W35" s="153">
        <v>12395</v>
      </c>
      <c r="X35" s="153" t="s">
        <v>93</v>
      </c>
      <c r="Y35" s="153">
        <f>ROWS($X$4:X35)</f>
        <v>32</v>
      </c>
      <c r="Z35" s="153" t="str">
        <f t="shared" si="1"/>
        <v/>
      </c>
      <c r="AA35" s="153" t="str">
        <f>IFERROR(SMALL($Z$4:$Z$141,ROWS($X$4:X35)),"")</f>
        <v/>
      </c>
      <c r="AQ35" s="194" t="s">
        <v>85</v>
      </c>
    </row>
    <row r="36" spans="3:43">
      <c r="C36" s="153" t="s">
        <v>448</v>
      </c>
      <c r="D36" s="153">
        <v>0.25806451612903225</v>
      </c>
      <c r="E36" s="153">
        <v>0.20967741935483872</v>
      </c>
      <c r="F36" s="153">
        <v>0.32258064516129031</v>
      </c>
      <c r="G36" s="153">
        <v>0.16129032258064516</v>
      </c>
      <c r="H36" s="153">
        <v>4.8387096774193547E-2</v>
      </c>
      <c r="I36" s="153" t="s">
        <v>93</v>
      </c>
      <c r="J36" s="153">
        <f>ROWS($I$4:I36)</f>
        <v>33</v>
      </c>
      <c r="K36" s="153" t="str">
        <f t="shared" ref="K36:K67" si="2">IF($AN$4=I36,J36,"")</f>
        <v/>
      </c>
      <c r="L36" s="153" t="str">
        <f>IFERROR(SMALL($K$4:$K$141,ROWS(I$4:$I36)),"")</f>
        <v/>
      </c>
      <c r="O36" s="153" t="s">
        <v>448</v>
      </c>
      <c r="P36" s="153">
        <v>15</v>
      </c>
      <c r="Q36" s="153">
        <v>15</v>
      </c>
      <c r="R36" s="153">
        <v>20</v>
      </c>
      <c r="S36" s="153">
        <v>10</v>
      </c>
      <c r="T36" s="153">
        <v>5</v>
      </c>
      <c r="U36" s="153">
        <v>0</v>
      </c>
      <c r="V36" s="153">
        <v>60</v>
      </c>
      <c r="W36" s="153">
        <v>60</v>
      </c>
      <c r="X36" s="153" t="s">
        <v>93</v>
      </c>
      <c r="Y36" s="153">
        <f>ROWS($X$4:X36)</f>
        <v>33</v>
      </c>
      <c r="Z36" s="153" t="str">
        <f t="shared" ref="Z36:Z67" si="3">IF($AN$4=X36,Y36,"")</f>
        <v/>
      </c>
      <c r="AA36" s="153" t="str">
        <f>IFERROR(SMALL($Z$4:$Z$141,ROWS($X$4:X36)),"")</f>
        <v/>
      </c>
    </row>
    <row r="37" spans="3:43" hidden="1">
      <c r="C37" s="153" t="s">
        <v>449</v>
      </c>
      <c r="D37" s="153">
        <v>0.37708753005393464</v>
      </c>
      <c r="E37" s="153">
        <v>0.24017155110793423</v>
      </c>
      <c r="F37" s="153">
        <v>0.1738904412242511</v>
      </c>
      <c r="G37" s="153">
        <v>0.12249009032425759</v>
      </c>
      <c r="H37" s="153">
        <v>8.6360387289622462E-2</v>
      </c>
      <c r="I37" s="153" t="s">
        <v>93</v>
      </c>
      <c r="J37" s="153">
        <f>ROWS($I$4:I37)</f>
        <v>34</v>
      </c>
      <c r="K37" s="153" t="str">
        <f t="shared" si="2"/>
        <v/>
      </c>
      <c r="L37" s="153" t="str">
        <f>IFERROR(SMALL($K$4:$K$141,ROWS(I$4:$I37)),"")</f>
        <v/>
      </c>
      <c r="O37" s="153" t="s">
        <v>449</v>
      </c>
      <c r="P37" s="153">
        <v>5805</v>
      </c>
      <c r="Q37" s="153">
        <v>3695</v>
      </c>
      <c r="R37" s="153">
        <v>2675</v>
      </c>
      <c r="S37" s="153">
        <v>1885</v>
      </c>
      <c r="T37" s="153">
        <v>1330</v>
      </c>
      <c r="U37" s="153">
        <v>15</v>
      </c>
      <c r="V37" s="153">
        <v>15405</v>
      </c>
      <c r="W37" s="153">
        <v>15390</v>
      </c>
      <c r="X37" s="153" t="s">
        <v>93</v>
      </c>
      <c r="Y37" s="153">
        <f>ROWS($X$4:X37)</f>
        <v>34</v>
      </c>
      <c r="Z37" s="153" t="str">
        <f t="shared" si="3"/>
        <v/>
      </c>
      <c r="AA37" s="153" t="str">
        <f>IFERROR(SMALL($Z$4:$Z$141,ROWS($X$4:X37)),"")</f>
        <v/>
      </c>
    </row>
    <row r="38" spans="3:43" hidden="1">
      <c r="C38" s="153" t="s">
        <v>450</v>
      </c>
      <c r="D38" s="153">
        <v>0.30738602428827394</v>
      </c>
      <c r="E38" s="153">
        <v>0.23417280509655583</v>
      </c>
      <c r="F38" s="153">
        <v>0.19261397571172606</v>
      </c>
      <c r="G38" s="153">
        <v>0.15538522795142345</v>
      </c>
      <c r="H38" s="153">
        <v>0.1104419669520207</v>
      </c>
      <c r="I38" s="153" t="s">
        <v>93</v>
      </c>
      <c r="J38" s="153">
        <f>ROWS($I$4:I38)</f>
        <v>35</v>
      </c>
      <c r="K38" s="153" t="str">
        <f t="shared" si="2"/>
        <v/>
      </c>
      <c r="L38" s="153" t="str">
        <f>IFERROR(SMALL($K$4:$K$141,ROWS(I$4:$I38)),"")</f>
        <v/>
      </c>
      <c r="O38" s="153" t="s">
        <v>450</v>
      </c>
      <c r="P38" s="153">
        <v>6175</v>
      </c>
      <c r="Q38" s="153">
        <v>4705</v>
      </c>
      <c r="R38" s="153">
        <v>3870</v>
      </c>
      <c r="S38" s="153">
        <v>3120</v>
      </c>
      <c r="T38" s="153">
        <v>2220</v>
      </c>
      <c r="U38" s="153">
        <v>20</v>
      </c>
      <c r="V38" s="153">
        <v>20110</v>
      </c>
      <c r="W38" s="153">
        <v>20090</v>
      </c>
      <c r="X38" s="153" t="s">
        <v>93</v>
      </c>
      <c r="Y38" s="153">
        <f>ROWS($X$4:X38)</f>
        <v>35</v>
      </c>
      <c r="Z38" s="153" t="str">
        <f t="shared" si="3"/>
        <v/>
      </c>
      <c r="AA38" s="153" t="str">
        <f>IFERROR(SMALL($Z$4:$Z$141,ROWS($X$4:X38)),"")</f>
        <v/>
      </c>
    </row>
    <row r="39" spans="3:43" hidden="1">
      <c r="C39" s="153" t="s">
        <v>451</v>
      </c>
      <c r="D39" s="153">
        <v>0.3458498023715415</v>
      </c>
      <c r="E39" s="153">
        <v>0.24209486166007904</v>
      </c>
      <c r="F39" s="153">
        <v>0.18972332015810275</v>
      </c>
      <c r="G39" s="153">
        <v>0.13636363636363635</v>
      </c>
      <c r="H39" s="153">
        <v>8.5968379446640319E-2</v>
      </c>
      <c r="I39" s="153" t="s">
        <v>93</v>
      </c>
      <c r="J39" s="153">
        <f>ROWS($I$4:I39)</f>
        <v>36</v>
      </c>
      <c r="K39" s="153" t="str">
        <f t="shared" si="2"/>
        <v/>
      </c>
      <c r="L39" s="153" t="str">
        <f>IFERROR(SMALL($K$4:$K$141,ROWS(I$4:$I39)),"")</f>
        <v/>
      </c>
      <c r="O39" s="153" t="s">
        <v>451</v>
      </c>
      <c r="P39" s="153">
        <v>350</v>
      </c>
      <c r="Q39" s="153">
        <v>245</v>
      </c>
      <c r="R39" s="153">
        <v>190</v>
      </c>
      <c r="S39" s="153">
        <v>140</v>
      </c>
      <c r="T39" s="153">
        <v>85</v>
      </c>
      <c r="U39" s="153" t="s">
        <v>130</v>
      </c>
      <c r="V39" s="153">
        <v>1015</v>
      </c>
      <c r="W39" s="153">
        <v>1010</v>
      </c>
      <c r="X39" s="153" t="s">
        <v>93</v>
      </c>
      <c r="Y39" s="153">
        <f>ROWS($X$4:X39)</f>
        <v>36</v>
      </c>
      <c r="Z39" s="153" t="str">
        <f t="shared" si="3"/>
        <v/>
      </c>
      <c r="AA39" s="153" t="str">
        <f>IFERROR(SMALL($Z$4:$Z$141,ROWS($X$4:X39)),"")</f>
        <v/>
      </c>
    </row>
    <row r="40" spans="3:43" hidden="1">
      <c r="C40" s="153" t="s">
        <v>452</v>
      </c>
      <c r="D40" s="153">
        <v>0.30768032403801215</v>
      </c>
      <c r="E40" s="153">
        <v>0.22215298333073688</v>
      </c>
      <c r="F40" s="153">
        <v>0.17884405670665213</v>
      </c>
      <c r="G40" s="153">
        <v>0.1568780183829257</v>
      </c>
      <c r="H40" s="153">
        <v>0.13444461754167317</v>
      </c>
      <c r="I40" s="153" t="s">
        <v>93</v>
      </c>
      <c r="J40" s="153">
        <f>ROWS($I$4:I40)</f>
        <v>37</v>
      </c>
      <c r="K40" s="153" t="str">
        <f t="shared" si="2"/>
        <v/>
      </c>
      <c r="L40" s="153" t="str">
        <f>IFERROR(SMALL($K$4:$K$141,ROWS(I$4:$I40)),"")</f>
        <v/>
      </c>
      <c r="O40" s="153" t="s">
        <v>452</v>
      </c>
      <c r="P40" s="153">
        <v>1975</v>
      </c>
      <c r="Q40" s="153">
        <v>1425</v>
      </c>
      <c r="R40" s="153">
        <v>1150</v>
      </c>
      <c r="S40" s="153">
        <v>1005</v>
      </c>
      <c r="T40" s="153">
        <v>865</v>
      </c>
      <c r="U40" s="153">
        <v>10</v>
      </c>
      <c r="V40" s="153">
        <v>6430</v>
      </c>
      <c r="W40" s="153">
        <v>6420</v>
      </c>
      <c r="X40" s="153" t="s">
        <v>93</v>
      </c>
      <c r="Y40" s="153">
        <f>ROWS($X$4:X40)</f>
        <v>37</v>
      </c>
      <c r="Z40" s="153" t="str">
        <f t="shared" si="3"/>
        <v/>
      </c>
      <c r="AA40" s="153" t="str">
        <f>IFERROR(SMALL($Z$4:$Z$141,ROWS($X$4:X40)),"")</f>
        <v/>
      </c>
    </row>
    <row r="41" spans="3:43" hidden="1">
      <c r="C41" s="153" t="s">
        <v>453</v>
      </c>
      <c r="D41" s="153">
        <v>0.37113402061855671</v>
      </c>
      <c r="E41" s="153">
        <v>0.21649484536082475</v>
      </c>
      <c r="F41" s="153">
        <v>0.18384879725085912</v>
      </c>
      <c r="G41" s="153">
        <v>0.11855670103092783</v>
      </c>
      <c r="H41" s="153">
        <v>0.10996563573883161</v>
      </c>
      <c r="I41" s="153" t="s">
        <v>93</v>
      </c>
      <c r="J41" s="153">
        <f>ROWS($I$4:I41)</f>
        <v>38</v>
      </c>
      <c r="K41" s="153" t="str">
        <f t="shared" si="2"/>
        <v/>
      </c>
      <c r="L41" s="153" t="str">
        <f>IFERROR(SMALL($K$4:$K$141,ROWS(I$4:$I41)),"")</f>
        <v/>
      </c>
      <c r="O41" s="153" t="s">
        <v>453</v>
      </c>
      <c r="P41" s="153">
        <v>215</v>
      </c>
      <c r="Q41" s="153">
        <v>125</v>
      </c>
      <c r="R41" s="153">
        <v>105</v>
      </c>
      <c r="S41" s="153">
        <v>70</v>
      </c>
      <c r="T41" s="153">
        <v>65</v>
      </c>
      <c r="U41" s="153">
        <v>0</v>
      </c>
      <c r="V41" s="153">
        <v>580</v>
      </c>
      <c r="W41" s="153">
        <v>580</v>
      </c>
      <c r="X41" s="153" t="s">
        <v>93</v>
      </c>
      <c r="Y41" s="153">
        <f>ROWS($X$4:X41)</f>
        <v>38</v>
      </c>
      <c r="Z41" s="153" t="str">
        <f t="shared" si="3"/>
        <v/>
      </c>
      <c r="AA41" s="153" t="str">
        <f>IFERROR(SMALL($Z$4:$Z$141,ROWS($X$4:X41)),"")</f>
        <v/>
      </c>
    </row>
    <row r="42" spans="3:43" hidden="1">
      <c r="C42" s="153" t="s">
        <v>454</v>
      </c>
      <c r="D42" s="153">
        <v>0.15384615384615385</v>
      </c>
      <c r="E42" s="153">
        <v>0.15384615384615385</v>
      </c>
      <c r="F42" s="153">
        <v>0.18269230769230768</v>
      </c>
      <c r="G42" s="153">
        <v>0.28846153846153844</v>
      </c>
      <c r="H42" s="153">
        <v>0.22115384615384615</v>
      </c>
      <c r="I42" s="153" t="s">
        <v>93</v>
      </c>
      <c r="J42" s="153">
        <f>ROWS($I$4:I42)</f>
        <v>39</v>
      </c>
      <c r="K42" s="153" t="str">
        <f t="shared" si="2"/>
        <v/>
      </c>
      <c r="L42" s="153" t="str">
        <f>IFERROR(SMALL($K$4:$K$141,ROWS(I$4:$I42)),"")</f>
        <v/>
      </c>
      <c r="O42" s="153" t="s">
        <v>454</v>
      </c>
      <c r="P42" s="153">
        <v>15</v>
      </c>
      <c r="Q42" s="153">
        <v>15</v>
      </c>
      <c r="R42" s="153">
        <v>20</v>
      </c>
      <c r="S42" s="153">
        <v>30</v>
      </c>
      <c r="T42" s="153">
        <v>25</v>
      </c>
      <c r="U42" s="153">
        <v>0</v>
      </c>
      <c r="V42" s="153">
        <v>105</v>
      </c>
      <c r="W42" s="153">
        <v>105</v>
      </c>
      <c r="X42" s="153" t="s">
        <v>93</v>
      </c>
      <c r="Y42" s="153">
        <f>ROWS($X$4:X42)</f>
        <v>39</v>
      </c>
      <c r="Z42" s="153" t="str">
        <f t="shared" si="3"/>
        <v/>
      </c>
      <c r="AA42" s="153" t="str">
        <f>IFERROR(SMALL($Z$4:$Z$141,ROWS($X$4:X42)),"")</f>
        <v/>
      </c>
    </row>
    <row r="43" spans="3:43" ht="14.25" hidden="1" customHeight="1">
      <c r="C43" s="153" t="s">
        <v>455</v>
      </c>
      <c r="D43" s="153">
        <v>0.23257604928763959</v>
      </c>
      <c r="E43" s="153">
        <v>0.20369657296881016</v>
      </c>
      <c r="F43" s="153">
        <v>0.19214478244127839</v>
      </c>
      <c r="G43" s="153">
        <v>0.17982287254524451</v>
      </c>
      <c r="H43" s="153">
        <v>0.19175972275702735</v>
      </c>
      <c r="I43" s="153" t="s">
        <v>93</v>
      </c>
      <c r="J43" s="153">
        <f>ROWS($I$4:I43)</f>
        <v>40</v>
      </c>
      <c r="K43" s="153" t="str">
        <f t="shared" si="2"/>
        <v/>
      </c>
      <c r="L43" s="153" t="str">
        <f>IFERROR(SMALL($K$4:$K$141,ROWS(I$4:$I43)),"")</f>
        <v/>
      </c>
      <c r="O43" s="153" t="s">
        <v>455</v>
      </c>
      <c r="P43" s="153">
        <v>605</v>
      </c>
      <c r="Q43" s="153">
        <v>530</v>
      </c>
      <c r="R43" s="153">
        <v>500</v>
      </c>
      <c r="S43" s="153">
        <v>465</v>
      </c>
      <c r="T43" s="153">
        <v>500</v>
      </c>
      <c r="U43" s="153">
        <v>10</v>
      </c>
      <c r="V43" s="153">
        <v>2610</v>
      </c>
      <c r="W43" s="153">
        <v>2595</v>
      </c>
      <c r="X43" s="153" t="s">
        <v>93</v>
      </c>
      <c r="Y43" s="153">
        <f>ROWS($X$4:X43)</f>
        <v>40</v>
      </c>
      <c r="Z43" s="153" t="str">
        <f t="shared" si="3"/>
        <v/>
      </c>
      <c r="AA43" s="153" t="str">
        <f>IFERROR(SMALL($Z$4:$Z$141,ROWS($X$4:X43)),"")</f>
        <v/>
      </c>
    </row>
    <row r="44" spans="3:43" hidden="1">
      <c r="C44" s="153" t="s">
        <v>456</v>
      </c>
      <c r="D44" s="153">
        <v>0.26656304643481638</v>
      </c>
      <c r="E44" s="153">
        <v>0.22653973188265009</v>
      </c>
      <c r="F44" s="153">
        <v>0.18515640178744899</v>
      </c>
      <c r="G44" s="153">
        <v>0.16728191179327764</v>
      </c>
      <c r="H44" s="153">
        <v>0.15445890810180687</v>
      </c>
      <c r="I44" s="153" t="s">
        <v>93</v>
      </c>
      <c r="J44" s="153">
        <f>ROWS($I$4:I44)</f>
        <v>41</v>
      </c>
      <c r="K44" s="153" t="str">
        <f t="shared" si="2"/>
        <v/>
      </c>
      <c r="L44" s="153" t="str">
        <f>IFERROR(SMALL($K$4:$K$141,ROWS(I$4:$I44)),"")</f>
        <v/>
      </c>
      <c r="O44" s="153" t="s">
        <v>456</v>
      </c>
      <c r="P44" s="153">
        <v>1370</v>
      </c>
      <c r="Q44" s="153">
        <v>1165</v>
      </c>
      <c r="R44" s="153">
        <v>955</v>
      </c>
      <c r="S44" s="153">
        <v>860</v>
      </c>
      <c r="T44" s="153">
        <v>795</v>
      </c>
      <c r="U44" s="153">
        <v>5</v>
      </c>
      <c r="V44" s="153">
        <v>5150</v>
      </c>
      <c r="W44" s="153">
        <v>5145</v>
      </c>
      <c r="X44" s="153" t="s">
        <v>93</v>
      </c>
      <c r="Y44" s="153">
        <f>ROWS($X$4:X44)</f>
        <v>41</v>
      </c>
      <c r="Z44" s="153" t="str">
        <f t="shared" si="3"/>
        <v/>
      </c>
      <c r="AA44" s="153" t="str">
        <f>IFERROR(SMALL($Z$4:$Z$141,ROWS($X$4:X44)),"")</f>
        <v/>
      </c>
    </row>
    <row r="45" spans="3:43" hidden="1">
      <c r="C45" s="153" t="s">
        <v>457</v>
      </c>
      <c r="D45" s="153">
        <v>0.27936145952109465</v>
      </c>
      <c r="E45" s="153">
        <v>0.19270239452679588</v>
      </c>
      <c r="F45" s="153">
        <v>0.17787913340935005</v>
      </c>
      <c r="G45" s="153">
        <v>0.16875712656784492</v>
      </c>
      <c r="H45" s="153">
        <v>0.18129988597491448</v>
      </c>
      <c r="I45" s="153" t="s">
        <v>93</v>
      </c>
      <c r="J45" s="153">
        <f>ROWS($I$4:I45)</f>
        <v>42</v>
      </c>
      <c r="K45" s="153" t="str">
        <f t="shared" si="2"/>
        <v/>
      </c>
      <c r="L45" s="153" t="str">
        <f>IFERROR(SMALL($K$4:$K$141,ROWS(I$4:$I45)),"")</f>
        <v/>
      </c>
      <c r="O45" s="153" t="s">
        <v>457</v>
      </c>
      <c r="P45" s="153">
        <v>245</v>
      </c>
      <c r="Q45" s="153">
        <v>170</v>
      </c>
      <c r="R45" s="153">
        <v>155</v>
      </c>
      <c r="S45" s="153">
        <v>150</v>
      </c>
      <c r="T45" s="153">
        <v>160</v>
      </c>
      <c r="U45" s="153">
        <v>0</v>
      </c>
      <c r="V45" s="153">
        <v>875</v>
      </c>
      <c r="W45" s="153">
        <v>875</v>
      </c>
      <c r="X45" s="153" t="s">
        <v>93</v>
      </c>
      <c r="Y45" s="153">
        <f>ROWS($X$4:X45)</f>
        <v>42</v>
      </c>
      <c r="Z45" s="153" t="str">
        <f t="shared" si="3"/>
        <v/>
      </c>
      <c r="AA45" s="153" t="str">
        <f>IFERROR(SMALL($Z$4:$Z$141,ROWS($X$4:X45)),"")</f>
        <v/>
      </c>
    </row>
    <row r="46" spans="3:43" hidden="1">
      <c r="C46" s="153" t="s">
        <v>458</v>
      </c>
      <c r="D46" s="153">
        <v>0.25202191494912601</v>
      </c>
      <c r="E46" s="153">
        <v>0.20480041742760241</v>
      </c>
      <c r="F46" s="153">
        <v>0.20010435690060005</v>
      </c>
      <c r="G46" s="153">
        <v>0.18288546830159144</v>
      </c>
      <c r="H46" s="153">
        <v>0.16018784242108008</v>
      </c>
      <c r="I46" s="153" t="s">
        <v>93</v>
      </c>
      <c r="J46" s="153">
        <f>ROWS($I$4:I46)</f>
        <v>43</v>
      </c>
      <c r="K46" s="153" t="str">
        <f t="shared" si="2"/>
        <v/>
      </c>
      <c r="L46" s="153" t="str">
        <f>IFERROR(SMALL($K$4:$K$141,ROWS(I$4:$I46)),"")</f>
        <v/>
      </c>
      <c r="O46" s="153" t="s">
        <v>458</v>
      </c>
      <c r="P46" s="153">
        <v>965</v>
      </c>
      <c r="Q46" s="153">
        <v>785</v>
      </c>
      <c r="R46" s="153">
        <v>765</v>
      </c>
      <c r="S46" s="153">
        <v>700</v>
      </c>
      <c r="T46" s="153">
        <v>615</v>
      </c>
      <c r="U46" s="153">
        <v>10</v>
      </c>
      <c r="V46" s="153">
        <v>3845</v>
      </c>
      <c r="W46" s="153">
        <v>3835</v>
      </c>
      <c r="X46" s="153" t="s">
        <v>93</v>
      </c>
      <c r="Y46" s="153">
        <f>ROWS($X$4:X46)</f>
        <v>43</v>
      </c>
      <c r="Z46" s="153" t="str">
        <f t="shared" si="3"/>
        <v/>
      </c>
      <c r="AA46" s="153" t="str">
        <f>IFERROR(SMALL($Z$4:$Z$141,ROWS($X$4:X46)),"")</f>
        <v/>
      </c>
    </row>
    <row r="47" spans="3:43" hidden="1">
      <c r="C47" s="153" t="s">
        <v>459</v>
      </c>
      <c r="D47" s="153">
        <v>0.25948406676783003</v>
      </c>
      <c r="E47" s="153">
        <v>0.25796661608497723</v>
      </c>
      <c r="F47" s="153">
        <v>0.18664643399089528</v>
      </c>
      <c r="G47" s="153">
        <v>0.15781487101669195</v>
      </c>
      <c r="H47" s="153">
        <v>0.13808801213960548</v>
      </c>
      <c r="I47" s="153" t="s">
        <v>93</v>
      </c>
      <c r="J47" s="153">
        <f>ROWS($I$4:I47)</f>
        <v>44</v>
      </c>
      <c r="K47" s="153" t="str">
        <f t="shared" si="2"/>
        <v/>
      </c>
      <c r="L47" s="153" t="str">
        <f>IFERROR(SMALL($K$4:$K$141,ROWS(I$4:$I47)),"")</f>
        <v/>
      </c>
      <c r="O47" s="153" t="s">
        <v>459</v>
      </c>
      <c r="P47" s="153">
        <v>170</v>
      </c>
      <c r="Q47" s="153">
        <v>170</v>
      </c>
      <c r="R47" s="153">
        <v>125</v>
      </c>
      <c r="S47" s="153">
        <v>105</v>
      </c>
      <c r="T47" s="153">
        <v>90</v>
      </c>
      <c r="U47" s="153" t="s">
        <v>130</v>
      </c>
      <c r="V47" s="153">
        <v>660</v>
      </c>
      <c r="W47" s="153">
        <v>660</v>
      </c>
      <c r="X47" s="153" t="s">
        <v>93</v>
      </c>
      <c r="Y47" s="153">
        <f>ROWS($X$4:X47)</f>
        <v>44</v>
      </c>
      <c r="Z47" s="153" t="str">
        <f t="shared" si="3"/>
        <v/>
      </c>
      <c r="AA47" s="153" t="str">
        <f>IFERROR(SMALL($Z$4:$Z$141,ROWS($X$4:X47)),"")</f>
        <v/>
      </c>
    </row>
    <row r="48" spans="3:43" hidden="1">
      <c r="C48" s="153" t="s">
        <v>460</v>
      </c>
      <c r="D48" s="153">
        <v>0.28752693320564998</v>
      </c>
      <c r="E48" s="153">
        <v>0.20541058175724203</v>
      </c>
      <c r="F48" s="153">
        <v>0.17380895379458941</v>
      </c>
      <c r="G48" s="153">
        <v>0.17189370361503473</v>
      </c>
      <c r="H48" s="153">
        <v>0.16135982762748385</v>
      </c>
      <c r="I48" s="153" t="s">
        <v>93</v>
      </c>
      <c r="J48" s="153">
        <f>ROWS($I$4:I48)</f>
        <v>45</v>
      </c>
      <c r="K48" s="153" t="str">
        <f t="shared" si="2"/>
        <v/>
      </c>
      <c r="L48" s="153" t="str">
        <f>IFERROR(SMALL($K$4:$K$141,ROWS(I$4:$I48)),"")</f>
        <v/>
      </c>
      <c r="O48" s="153" t="s">
        <v>460</v>
      </c>
      <c r="P48" s="153">
        <v>1200</v>
      </c>
      <c r="Q48" s="153">
        <v>860</v>
      </c>
      <c r="R48" s="153">
        <v>725</v>
      </c>
      <c r="S48" s="153">
        <v>720</v>
      </c>
      <c r="T48" s="153">
        <v>675</v>
      </c>
      <c r="U48" s="153">
        <v>5</v>
      </c>
      <c r="V48" s="153">
        <v>4185</v>
      </c>
      <c r="W48" s="153">
        <v>4175</v>
      </c>
      <c r="X48" s="153" t="s">
        <v>93</v>
      </c>
      <c r="Y48" s="153">
        <f>ROWS($X$4:X48)</f>
        <v>45</v>
      </c>
      <c r="Z48" s="153" t="str">
        <f t="shared" si="3"/>
        <v/>
      </c>
      <c r="AA48" s="153" t="str">
        <f>IFERROR(SMALL($Z$4:$Z$141,ROWS($X$4:X48)),"")</f>
        <v/>
      </c>
    </row>
    <row r="49" spans="3:27" hidden="1">
      <c r="C49" s="153" t="s">
        <v>461</v>
      </c>
      <c r="D49" s="153">
        <v>0.28282828282828282</v>
      </c>
      <c r="E49" s="153">
        <v>0.20328282828282829</v>
      </c>
      <c r="F49" s="153">
        <v>0.23358585858585859</v>
      </c>
      <c r="G49" s="153">
        <v>0.1755050505050505</v>
      </c>
      <c r="H49" s="153">
        <v>0.10479797979797979</v>
      </c>
      <c r="I49" s="153" t="s">
        <v>93</v>
      </c>
      <c r="J49" s="153">
        <f>ROWS($I$4:I49)</f>
        <v>46</v>
      </c>
      <c r="K49" s="153" t="str">
        <f t="shared" si="2"/>
        <v/>
      </c>
      <c r="L49" s="153" t="str">
        <f>IFERROR(SMALL($K$4:$K$141,ROWS(I$4:$I49)),"")</f>
        <v/>
      </c>
      <c r="O49" s="153" t="s">
        <v>461</v>
      </c>
      <c r="P49" s="153">
        <v>225</v>
      </c>
      <c r="Q49" s="153">
        <v>160</v>
      </c>
      <c r="R49" s="153">
        <v>185</v>
      </c>
      <c r="S49" s="153">
        <v>140</v>
      </c>
      <c r="T49" s="153">
        <v>85</v>
      </c>
      <c r="U49" s="153" t="s">
        <v>130</v>
      </c>
      <c r="V49" s="153">
        <v>795</v>
      </c>
      <c r="W49" s="153">
        <v>790</v>
      </c>
      <c r="X49" s="153" t="s">
        <v>93</v>
      </c>
      <c r="Y49" s="153">
        <f>ROWS($X$4:X49)</f>
        <v>46</v>
      </c>
      <c r="Z49" s="153" t="str">
        <f t="shared" si="3"/>
        <v/>
      </c>
      <c r="AA49" s="153" t="str">
        <f>IFERROR(SMALL($Z$4:$Z$141,ROWS($X$4:X49)),"")</f>
        <v/>
      </c>
    </row>
    <row r="50" spans="3:27" hidden="1">
      <c r="C50" s="153" t="s">
        <v>437</v>
      </c>
      <c r="D50" s="153">
        <v>0.20473970473970474</v>
      </c>
      <c r="E50" s="153">
        <v>0.21561771561771562</v>
      </c>
      <c r="F50" s="153">
        <v>0.27389277389277389</v>
      </c>
      <c r="G50" s="153">
        <v>0.21639471639471639</v>
      </c>
      <c r="H50" s="153">
        <v>8.9355089355089359E-2</v>
      </c>
      <c r="I50" s="153" t="s">
        <v>92</v>
      </c>
      <c r="J50" s="153">
        <f>ROWS($I$4:I50)</f>
        <v>47</v>
      </c>
      <c r="K50" s="153" t="str">
        <f t="shared" si="2"/>
        <v/>
      </c>
      <c r="L50" s="153" t="str">
        <f>IFERROR(SMALL($K$4:$K$141,ROWS(I$4:$I50)),"")</f>
        <v/>
      </c>
      <c r="O50" s="153" t="s">
        <v>437</v>
      </c>
      <c r="P50" s="153">
        <v>525</v>
      </c>
      <c r="Q50" s="153">
        <v>555</v>
      </c>
      <c r="R50" s="153">
        <v>705</v>
      </c>
      <c r="S50" s="153">
        <v>555</v>
      </c>
      <c r="T50" s="153">
        <v>230</v>
      </c>
      <c r="U50" s="153">
        <v>10</v>
      </c>
      <c r="V50" s="153">
        <v>2585</v>
      </c>
      <c r="W50" s="153">
        <v>2575</v>
      </c>
      <c r="X50" s="153" t="s">
        <v>92</v>
      </c>
      <c r="Y50" s="153">
        <f>ROWS($X$4:X50)</f>
        <v>47</v>
      </c>
      <c r="Z50" s="153" t="str">
        <f t="shared" si="3"/>
        <v/>
      </c>
      <c r="AA50" s="153" t="str">
        <f>IFERROR(SMALL($Z$4:$Z$141,ROWS($X$4:X50)),"")</f>
        <v/>
      </c>
    </row>
    <row r="51" spans="3:27" hidden="1">
      <c r="C51" s="153" t="s">
        <v>439</v>
      </c>
      <c r="D51" s="153">
        <v>0.55552133066379172</v>
      </c>
      <c r="E51" s="153">
        <v>0.17926998305867858</v>
      </c>
      <c r="F51" s="153">
        <v>0.12105344216848914</v>
      </c>
      <c r="G51" s="153">
        <v>7.407977822270137E-2</v>
      </c>
      <c r="H51" s="153">
        <v>7.0075465886339131E-2</v>
      </c>
      <c r="I51" s="153" t="s">
        <v>92</v>
      </c>
      <c r="J51" s="153">
        <f>ROWS($I$4:I51)</f>
        <v>48</v>
      </c>
      <c r="K51" s="153" t="str">
        <f t="shared" si="2"/>
        <v/>
      </c>
      <c r="L51" s="153" t="str">
        <f>IFERROR(SMALL($K$4:$K$141,ROWS(I$4:$I51)),"")</f>
        <v/>
      </c>
      <c r="O51" s="153" t="s">
        <v>439</v>
      </c>
      <c r="P51" s="153">
        <v>3605</v>
      </c>
      <c r="Q51" s="153">
        <v>1165</v>
      </c>
      <c r="R51" s="153">
        <v>785</v>
      </c>
      <c r="S51" s="153">
        <v>480</v>
      </c>
      <c r="T51" s="153">
        <v>455</v>
      </c>
      <c r="U51" s="153">
        <v>30</v>
      </c>
      <c r="V51" s="153">
        <v>6525</v>
      </c>
      <c r="W51" s="153">
        <v>6495</v>
      </c>
      <c r="X51" s="153" t="s">
        <v>92</v>
      </c>
      <c r="Y51" s="153">
        <f>ROWS($X$4:X51)</f>
        <v>48</v>
      </c>
      <c r="Z51" s="153" t="str">
        <f t="shared" si="3"/>
        <v/>
      </c>
      <c r="AA51" s="153" t="str">
        <f>IFERROR(SMALL($Z$4:$Z$141,ROWS($X$4:X51)),"")</f>
        <v/>
      </c>
    </row>
    <row r="52" spans="3:27" hidden="1">
      <c r="C52" s="153" t="s">
        <v>440</v>
      </c>
      <c r="D52" s="153">
        <v>0.26273696682464454</v>
      </c>
      <c r="E52" s="153">
        <v>0.21534360189573459</v>
      </c>
      <c r="F52" s="153">
        <v>0.19194312796208532</v>
      </c>
      <c r="G52" s="153">
        <v>0.17239336492890994</v>
      </c>
      <c r="H52" s="153">
        <v>0.15758293838862558</v>
      </c>
      <c r="I52" s="153" t="s">
        <v>92</v>
      </c>
      <c r="J52" s="153">
        <f>ROWS($I$4:I52)</f>
        <v>49</v>
      </c>
      <c r="K52" s="153" t="str">
        <f t="shared" si="2"/>
        <v/>
      </c>
      <c r="L52" s="153" t="str">
        <f>IFERROR(SMALL($K$4:$K$141,ROWS(I$4:$I52)),"")</f>
        <v/>
      </c>
      <c r="O52" s="153" t="s">
        <v>440</v>
      </c>
      <c r="P52" s="153">
        <v>885</v>
      </c>
      <c r="Q52" s="153">
        <v>725</v>
      </c>
      <c r="R52" s="153">
        <v>650</v>
      </c>
      <c r="S52" s="153">
        <v>580</v>
      </c>
      <c r="T52" s="153">
        <v>530</v>
      </c>
      <c r="U52" s="153">
        <v>10</v>
      </c>
      <c r="V52" s="153">
        <v>3390</v>
      </c>
      <c r="W52" s="153">
        <v>3375</v>
      </c>
      <c r="X52" s="153" t="s">
        <v>92</v>
      </c>
      <c r="Y52" s="153">
        <f>ROWS($X$4:X52)</f>
        <v>49</v>
      </c>
      <c r="Z52" s="153" t="str">
        <f t="shared" si="3"/>
        <v/>
      </c>
      <c r="AA52" s="153" t="str">
        <f>IFERROR(SMALL($Z$4:$Z$141,ROWS($X$4:X52)),"")</f>
        <v/>
      </c>
    </row>
    <row r="53" spans="3:27" hidden="1">
      <c r="C53" s="153" t="s">
        <v>442</v>
      </c>
      <c r="D53" s="153">
        <v>0.26243173325668295</v>
      </c>
      <c r="E53" s="153">
        <v>0.20638114400689853</v>
      </c>
      <c r="F53" s="153">
        <v>0.19028456453003736</v>
      </c>
      <c r="G53" s="153">
        <v>0.16786432883012359</v>
      </c>
      <c r="H53" s="153">
        <v>0.17303822937625754</v>
      </c>
      <c r="I53" s="153" t="s">
        <v>92</v>
      </c>
      <c r="J53" s="153">
        <f>ROWS($I$4:I53)</f>
        <v>50</v>
      </c>
      <c r="K53" s="153" t="str">
        <f t="shared" si="2"/>
        <v/>
      </c>
      <c r="L53" s="153" t="str">
        <f>IFERROR(SMALL($K$4:$K$141,ROWS(I$4:$I53)),"")</f>
        <v/>
      </c>
      <c r="O53" s="153" t="s">
        <v>442</v>
      </c>
      <c r="P53" s="153">
        <v>915</v>
      </c>
      <c r="Q53" s="153">
        <v>720</v>
      </c>
      <c r="R53" s="153">
        <v>660</v>
      </c>
      <c r="S53" s="153">
        <v>585</v>
      </c>
      <c r="T53" s="153">
        <v>600</v>
      </c>
      <c r="U53" s="153">
        <v>15</v>
      </c>
      <c r="V53" s="153">
        <v>3495</v>
      </c>
      <c r="W53" s="153">
        <v>3480</v>
      </c>
      <c r="X53" s="153" t="s">
        <v>92</v>
      </c>
      <c r="Y53" s="153">
        <f>ROWS($X$4:X53)</f>
        <v>50</v>
      </c>
      <c r="Z53" s="153" t="str">
        <f t="shared" si="3"/>
        <v/>
      </c>
      <c r="AA53" s="153" t="str">
        <f>IFERROR(SMALL($Z$4:$Z$141,ROWS($X$4:X53)),"")</f>
        <v/>
      </c>
    </row>
    <row r="54" spans="3:27" hidden="1">
      <c r="C54" s="153" t="s">
        <v>443</v>
      </c>
      <c r="D54" s="153">
        <v>0.30609107037256061</v>
      </c>
      <c r="E54" s="153">
        <v>0.22259018332347724</v>
      </c>
      <c r="F54" s="153">
        <v>0.1797752808988764</v>
      </c>
      <c r="G54" s="153">
        <v>0.155765819041987</v>
      </c>
      <c r="H54" s="153">
        <v>0.13577764636309875</v>
      </c>
      <c r="I54" s="153" t="s">
        <v>92</v>
      </c>
      <c r="J54" s="153">
        <f>ROWS($I$4:I54)</f>
        <v>51</v>
      </c>
      <c r="K54" s="153" t="str">
        <f t="shared" si="2"/>
        <v/>
      </c>
      <c r="L54" s="153" t="str">
        <f>IFERROR(SMALL($K$4:$K$141,ROWS(I$4:$I54)),"")</f>
        <v/>
      </c>
      <c r="O54" s="153" t="s">
        <v>443</v>
      </c>
      <c r="P54" s="153">
        <v>2590</v>
      </c>
      <c r="Q54" s="153">
        <v>1880</v>
      </c>
      <c r="R54" s="153">
        <v>1520</v>
      </c>
      <c r="S54" s="153">
        <v>1315</v>
      </c>
      <c r="T54" s="153">
        <v>1150</v>
      </c>
      <c r="U54" s="153">
        <v>30</v>
      </c>
      <c r="V54" s="153">
        <v>8485</v>
      </c>
      <c r="W54" s="153">
        <v>8455</v>
      </c>
      <c r="X54" s="153" t="s">
        <v>92</v>
      </c>
      <c r="Y54" s="153">
        <f>ROWS($X$4:X54)</f>
        <v>51</v>
      </c>
      <c r="Z54" s="153" t="str">
        <f t="shared" si="3"/>
        <v/>
      </c>
      <c r="AA54" s="153" t="str">
        <f>IFERROR(SMALL($Z$4:$Z$141,ROWS($X$4:X54)),"")</f>
        <v/>
      </c>
    </row>
    <row r="55" spans="3:27" hidden="1">
      <c r="C55" s="153" t="s">
        <v>444</v>
      </c>
      <c r="D55" s="153">
        <v>0.37100068073519399</v>
      </c>
      <c r="E55" s="153">
        <v>0.23876786929884275</v>
      </c>
      <c r="F55" s="153">
        <v>0.17784206943498979</v>
      </c>
      <c r="G55" s="153">
        <v>0.13342409802586794</v>
      </c>
      <c r="H55" s="153">
        <v>7.8965282505105511E-2</v>
      </c>
      <c r="I55" s="153" t="s">
        <v>92</v>
      </c>
      <c r="J55" s="153">
        <f>ROWS($I$4:I55)</f>
        <v>52</v>
      </c>
      <c r="K55" s="153" t="str">
        <f t="shared" si="2"/>
        <v/>
      </c>
      <c r="L55" s="153" t="str">
        <f>IFERROR(SMALL($K$4:$K$141,ROWS(I$4:$I55)),"")</f>
        <v/>
      </c>
      <c r="O55" s="153" t="s">
        <v>444</v>
      </c>
      <c r="P55" s="153">
        <v>2180</v>
      </c>
      <c r="Q55" s="153">
        <v>1405</v>
      </c>
      <c r="R55" s="153">
        <v>1045</v>
      </c>
      <c r="S55" s="153">
        <v>785</v>
      </c>
      <c r="T55" s="153">
        <v>465</v>
      </c>
      <c r="U55" s="153">
        <v>20</v>
      </c>
      <c r="V55" s="153">
        <v>5895</v>
      </c>
      <c r="W55" s="153">
        <v>5875</v>
      </c>
      <c r="X55" s="153" t="s">
        <v>92</v>
      </c>
      <c r="Y55" s="153">
        <f>ROWS($X$4:X55)</f>
        <v>52</v>
      </c>
      <c r="Z55" s="153" t="str">
        <f t="shared" si="3"/>
        <v/>
      </c>
      <c r="AA55" s="153" t="str">
        <f>IFERROR(SMALL($Z$4:$Z$141,ROWS($X$4:X55)),"")</f>
        <v/>
      </c>
    </row>
    <row r="56" spans="3:27" hidden="1">
      <c r="C56" s="153" t="s">
        <v>445</v>
      </c>
      <c r="D56" s="153">
        <v>0.31824432729773094</v>
      </c>
      <c r="E56" s="153">
        <v>0.24214989685995875</v>
      </c>
      <c r="F56" s="153">
        <v>0.18255787302314921</v>
      </c>
      <c r="G56" s="153">
        <v>0.15413706165482466</v>
      </c>
      <c r="H56" s="153">
        <v>0.10291084116433646</v>
      </c>
      <c r="I56" s="153" t="s">
        <v>92</v>
      </c>
      <c r="J56" s="153">
        <f>ROWS($I$4:I56)</f>
        <v>53</v>
      </c>
      <c r="K56" s="153" t="str">
        <f t="shared" si="2"/>
        <v/>
      </c>
      <c r="L56" s="153" t="str">
        <f>IFERROR(SMALL($K$4:$K$141,ROWS(I$4:$I56)),"")</f>
        <v/>
      </c>
      <c r="O56" s="153" t="s">
        <v>445</v>
      </c>
      <c r="P56" s="153">
        <v>2775</v>
      </c>
      <c r="Q56" s="153">
        <v>2115</v>
      </c>
      <c r="R56" s="153">
        <v>1595</v>
      </c>
      <c r="S56" s="153">
        <v>1345</v>
      </c>
      <c r="T56" s="153">
        <v>900</v>
      </c>
      <c r="U56" s="153">
        <v>20</v>
      </c>
      <c r="V56" s="153">
        <v>8745</v>
      </c>
      <c r="W56" s="153">
        <v>8725</v>
      </c>
      <c r="X56" s="153" t="s">
        <v>92</v>
      </c>
      <c r="Y56" s="153">
        <f>ROWS($X$4:X56)</f>
        <v>53</v>
      </c>
      <c r="Z56" s="153" t="str">
        <f t="shared" si="3"/>
        <v/>
      </c>
      <c r="AA56" s="153" t="str">
        <f>IFERROR(SMALL($Z$4:$Z$141,ROWS($X$4:X56)),"")</f>
        <v/>
      </c>
    </row>
    <row r="57" spans="3:27" hidden="1">
      <c r="C57" s="153" t="s">
        <v>446</v>
      </c>
      <c r="D57" s="153">
        <v>0.25639534883720932</v>
      </c>
      <c r="E57" s="153">
        <v>0.25639534883720932</v>
      </c>
      <c r="F57" s="153">
        <v>0.20755813953488372</v>
      </c>
      <c r="G57" s="153">
        <v>0.15813953488372093</v>
      </c>
      <c r="H57" s="153">
        <v>0.12151162790697674</v>
      </c>
      <c r="I57" s="153" t="s">
        <v>92</v>
      </c>
      <c r="J57" s="153">
        <f>ROWS($I$4:I57)</f>
        <v>54</v>
      </c>
      <c r="K57" s="153" t="str">
        <f t="shared" si="2"/>
        <v/>
      </c>
      <c r="L57" s="153" t="str">
        <f>IFERROR(SMALL($K$4:$K$141,ROWS(I$4:$I57)),"")</f>
        <v/>
      </c>
      <c r="O57" s="153" t="s">
        <v>446</v>
      </c>
      <c r="P57" s="153">
        <v>440</v>
      </c>
      <c r="Q57" s="153">
        <v>440</v>
      </c>
      <c r="R57" s="153">
        <v>355</v>
      </c>
      <c r="S57" s="153">
        <v>270</v>
      </c>
      <c r="T57" s="153">
        <v>210</v>
      </c>
      <c r="U57" s="153">
        <v>5</v>
      </c>
      <c r="V57" s="153">
        <v>1725</v>
      </c>
      <c r="W57" s="153">
        <v>1720</v>
      </c>
      <c r="X57" s="153" t="s">
        <v>92</v>
      </c>
      <c r="Y57" s="153">
        <f>ROWS($X$4:X57)</f>
        <v>54</v>
      </c>
      <c r="Z57" s="153" t="str">
        <f t="shared" si="3"/>
        <v/>
      </c>
      <c r="AA57" s="153" t="str">
        <f>IFERROR(SMALL($Z$4:$Z$141,ROWS($X$4:X57)),"")</f>
        <v/>
      </c>
    </row>
    <row r="58" spans="3:27" hidden="1">
      <c r="C58" s="153" t="s">
        <v>447</v>
      </c>
      <c r="D58" s="153">
        <v>0.2122552116234997</v>
      </c>
      <c r="E58" s="153">
        <v>0.22567909033480732</v>
      </c>
      <c r="F58" s="153">
        <v>0.21454516740366392</v>
      </c>
      <c r="G58" s="153">
        <v>0.1930669614655717</v>
      </c>
      <c r="H58" s="153">
        <v>0.15445356917245737</v>
      </c>
      <c r="I58" s="153" t="s">
        <v>92</v>
      </c>
      <c r="J58" s="153">
        <f>ROWS($I$4:I58)</f>
        <v>55</v>
      </c>
      <c r="K58" s="153" t="str">
        <f t="shared" si="2"/>
        <v/>
      </c>
      <c r="L58" s="153" t="str">
        <f>IFERROR(SMALL($K$4:$K$141,ROWS(I$4:$I58)),"")</f>
        <v/>
      </c>
      <c r="O58" s="153" t="s">
        <v>447</v>
      </c>
      <c r="P58" s="153">
        <v>2690</v>
      </c>
      <c r="Q58" s="153">
        <v>2860</v>
      </c>
      <c r="R58" s="153">
        <v>2715</v>
      </c>
      <c r="S58" s="153">
        <v>2445</v>
      </c>
      <c r="T58" s="153">
        <v>1955</v>
      </c>
      <c r="U58" s="153">
        <v>30</v>
      </c>
      <c r="V58" s="153">
        <v>12695</v>
      </c>
      <c r="W58" s="153">
        <v>12665</v>
      </c>
      <c r="X58" s="153" t="s">
        <v>92</v>
      </c>
      <c r="Y58" s="153">
        <f>ROWS($X$4:X58)</f>
        <v>55</v>
      </c>
      <c r="Z58" s="153" t="str">
        <f t="shared" si="3"/>
        <v/>
      </c>
      <c r="AA58" s="153" t="str">
        <f>IFERROR(SMALL($Z$4:$Z$141,ROWS($X$4:X58)),"")</f>
        <v/>
      </c>
    </row>
    <row r="59" spans="3:27" hidden="1">
      <c r="C59" s="153" t="s">
        <v>448</v>
      </c>
      <c r="D59" s="153">
        <v>0.13636363636363635</v>
      </c>
      <c r="E59" s="153">
        <v>0.16666666666666666</v>
      </c>
      <c r="F59" s="153">
        <v>0.19696969696969696</v>
      </c>
      <c r="G59" s="153">
        <v>0.36363636363636365</v>
      </c>
      <c r="H59" s="153">
        <v>0.13636363636363635</v>
      </c>
      <c r="I59" s="153" t="s">
        <v>92</v>
      </c>
      <c r="J59" s="153">
        <f>ROWS($I$4:I59)</f>
        <v>56</v>
      </c>
      <c r="K59" s="153" t="str">
        <f t="shared" si="2"/>
        <v/>
      </c>
      <c r="L59" s="153" t="str">
        <f>IFERROR(SMALL($K$4:$K$141,ROWS(I$4:$I59)),"")</f>
        <v/>
      </c>
      <c r="O59" s="153" t="s">
        <v>448</v>
      </c>
      <c r="P59" s="153">
        <v>10</v>
      </c>
      <c r="Q59" s="153">
        <v>10</v>
      </c>
      <c r="R59" s="153">
        <v>15</v>
      </c>
      <c r="S59" s="153">
        <v>25</v>
      </c>
      <c r="T59" s="153">
        <v>10</v>
      </c>
      <c r="U59" s="153">
        <v>0</v>
      </c>
      <c r="V59" s="153">
        <v>65</v>
      </c>
      <c r="W59" s="153">
        <v>65</v>
      </c>
      <c r="X59" s="153" t="s">
        <v>92</v>
      </c>
      <c r="Y59" s="153">
        <f>ROWS($X$4:X59)</f>
        <v>56</v>
      </c>
      <c r="Z59" s="153" t="str">
        <f t="shared" si="3"/>
        <v/>
      </c>
      <c r="AA59" s="153" t="str">
        <f>IFERROR(SMALL($Z$4:$Z$141,ROWS($X$4:X59)),"")</f>
        <v/>
      </c>
    </row>
    <row r="60" spans="3:27" hidden="1">
      <c r="C60" s="153" t="s">
        <v>449</v>
      </c>
      <c r="D60" s="153">
        <v>0.38186710048804906</v>
      </c>
      <c r="E60" s="153">
        <v>0.24502565386059316</v>
      </c>
      <c r="F60" s="153">
        <v>0.17169315479914904</v>
      </c>
      <c r="G60" s="153">
        <v>0.12670504317357026</v>
      </c>
      <c r="H60" s="153">
        <v>7.4709047678638466E-2</v>
      </c>
      <c r="I60" s="153" t="s">
        <v>92</v>
      </c>
      <c r="J60" s="153">
        <f>ROWS($I$4:I60)</f>
        <v>57</v>
      </c>
      <c r="K60" s="153" t="str">
        <f t="shared" si="2"/>
        <v/>
      </c>
      <c r="L60" s="153" t="str">
        <f>IFERROR(SMALL($K$4:$K$141,ROWS(I$4:$I60)),"")</f>
        <v/>
      </c>
      <c r="O60" s="153" t="s">
        <v>449</v>
      </c>
      <c r="P60" s="153">
        <v>6105</v>
      </c>
      <c r="Q60" s="153">
        <v>3915</v>
      </c>
      <c r="R60" s="153">
        <v>2745</v>
      </c>
      <c r="S60" s="153">
        <v>2025</v>
      </c>
      <c r="T60" s="153">
        <v>1195</v>
      </c>
      <c r="U60" s="153">
        <v>50</v>
      </c>
      <c r="V60" s="153">
        <v>16030</v>
      </c>
      <c r="W60" s="153">
        <v>15980</v>
      </c>
      <c r="X60" s="153" t="s">
        <v>92</v>
      </c>
      <c r="Y60" s="153">
        <f>ROWS($X$4:X60)</f>
        <v>57</v>
      </c>
      <c r="Z60" s="153" t="str">
        <f t="shared" si="3"/>
        <v/>
      </c>
      <c r="AA60" s="153" t="str">
        <f>IFERROR(SMALL($Z$4:$Z$141,ROWS($X$4:X60)),"")</f>
        <v/>
      </c>
    </row>
    <row r="61" spans="3:27" hidden="1">
      <c r="C61" s="153" t="s">
        <v>450</v>
      </c>
      <c r="D61" s="153">
        <v>0.30469424004059881</v>
      </c>
      <c r="E61" s="153">
        <v>0.23978685612788633</v>
      </c>
      <c r="F61" s="153">
        <v>0.19528038568891146</v>
      </c>
      <c r="G61" s="153">
        <v>0.15392032479066226</v>
      </c>
      <c r="H61" s="153">
        <v>0.10631819335194113</v>
      </c>
      <c r="I61" s="153" t="s">
        <v>92</v>
      </c>
      <c r="J61" s="153">
        <f>ROWS($I$4:I61)</f>
        <v>58</v>
      </c>
      <c r="K61" s="153" t="str">
        <f t="shared" si="2"/>
        <v/>
      </c>
      <c r="L61" s="153" t="str">
        <f>IFERROR(SMALL($K$4:$K$141,ROWS(I$4:$I61)),"")</f>
        <v/>
      </c>
      <c r="O61" s="153" t="s">
        <v>450</v>
      </c>
      <c r="P61" s="153">
        <v>6005</v>
      </c>
      <c r="Q61" s="153">
        <v>4725</v>
      </c>
      <c r="R61" s="153">
        <v>3850</v>
      </c>
      <c r="S61" s="153">
        <v>3035</v>
      </c>
      <c r="T61" s="153">
        <v>2095</v>
      </c>
      <c r="U61" s="153">
        <v>75</v>
      </c>
      <c r="V61" s="153">
        <v>19780</v>
      </c>
      <c r="W61" s="153">
        <v>19705</v>
      </c>
      <c r="X61" s="153" t="s">
        <v>92</v>
      </c>
      <c r="Y61" s="153">
        <f>ROWS($X$4:X61)</f>
        <v>58</v>
      </c>
      <c r="Z61" s="153" t="str">
        <f t="shared" si="3"/>
        <v/>
      </c>
      <c r="AA61" s="153" t="str">
        <f>IFERROR(SMALL($Z$4:$Z$141,ROWS($X$4:X61)),"")</f>
        <v/>
      </c>
    </row>
    <row r="62" spans="3:27" hidden="1">
      <c r="C62" s="153" t="s">
        <v>451</v>
      </c>
      <c r="D62" s="153">
        <v>0.3781855249745158</v>
      </c>
      <c r="E62" s="153">
        <v>0.21712538226299694</v>
      </c>
      <c r="F62" s="153">
        <v>0.16106014271151886</v>
      </c>
      <c r="G62" s="153">
        <v>0.1488277268093782</v>
      </c>
      <c r="H62" s="153">
        <v>9.480122324159021E-2</v>
      </c>
      <c r="I62" s="153" t="s">
        <v>92</v>
      </c>
      <c r="J62" s="153">
        <f>ROWS($I$4:I62)</f>
        <v>59</v>
      </c>
      <c r="K62" s="153" t="str">
        <f t="shared" si="2"/>
        <v/>
      </c>
      <c r="L62" s="153" t="str">
        <f>IFERROR(SMALL($K$4:$K$141,ROWS(I$4:$I62)),"")</f>
        <v/>
      </c>
      <c r="O62" s="153" t="s">
        <v>451</v>
      </c>
      <c r="P62" s="153">
        <v>370</v>
      </c>
      <c r="Q62" s="153">
        <v>215</v>
      </c>
      <c r="R62" s="153">
        <v>160</v>
      </c>
      <c r="S62" s="153">
        <v>145</v>
      </c>
      <c r="T62" s="153">
        <v>95</v>
      </c>
      <c r="U62" s="153">
        <v>0</v>
      </c>
      <c r="V62" s="153">
        <v>980</v>
      </c>
      <c r="W62" s="153">
        <v>980</v>
      </c>
      <c r="X62" s="153" t="s">
        <v>92</v>
      </c>
      <c r="Y62" s="153">
        <f>ROWS($X$4:X62)</f>
        <v>59</v>
      </c>
      <c r="Z62" s="153" t="str">
        <f t="shared" si="3"/>
        <v/>
      </c>
      <c r="AA62" s="153" t="str">
        <f>IFERROR(SMALL($Z$4:$Z$141,ROWS($X$4:X62)),"")</f>
        <v/>
      </c>
    </row>
    <row r="63" spans="3:27" hidden="1">
      <c r="C63" s="153" t="s">
        <v>452</v>
      </c>
      <c r="D63" s="153">
        <v>0.30899628252788103</v>
      </c>
      <c r="E63" s="153">
        <v>0.22825278810408922</v>
      </c>
      <c r="F63" s="153">
        <v>0.1904832713754647</v>
      </c>
      <c r="G63" s="153">
        <v>0.1491449814126394</v>
      </c>
      <c r="H63" s="153">
        <v>0.12312267657992565</v>
      </c>
      <c r="I63" s="153" t="s">
        <v>92</v>
      </c>
      <c r="J63" s="153">
        <f>ROWS($I$4:I63)</f>
        <v>60</v>
      </c>
      <c r="K63" s="153" t="str">
        <f t="shared" si="2"/>
        <v/>
      </c>
      <c r="L63" s="153" t="str">
        <f>IFERROR(SMALL($K$4:$K$141,ROWS(I$4:$I63)),"")</f>
        <v/>
      </c>
      <c r="O63" s="153" t="s">
        <v>452</v>
      </c>
      <c r="P63" s="153">
        <v>2080</v>
      </c>
      <c r="Q63" s="153">
        <v>1535</v>
      </c>
      <c r="R63" s="153">
        <v>1280</v>
      </c>
      <c r="S63" s="153">
        <v>1005</v>
      </c>
      <c r="T63" s="153">
        <v>830</v>
      </c>
      <c r="U63" s="153">
        <v>20</v>
      </c>
      <c r="V63" s="153">
        <v>6745</v>
      </c>
      <c r="W63" s="153">
        <v>6725</v>
      </c>
      <c r="X63" s="153" t="s">
        <v>92</v>
      </c>
      <c r="Y63" s="153">
        <f>ROWS($X$4:X63)</f>
        <v>60</v>
      </c>
      <c r="Z63" s="153" t="str">
        <f t="shared" si="3"/>
        <v/>
      </c>
      <c r="AA63" s="153" t="str">
        <f>IFERROR(SMALL($Z$4:$Z$141,ROWS($X$4:X63)),"")</f>
        <v/>
      </c>
    </row>
    <row r="64" spans="3:27" hidden="1">
      <c r="C64" s="153" t="s">
        <v>453</v>
      </c>
      <c r="D64" s="153">
        <v>0.29577464788732394</v>
      </c>
      <c r="E64" s="153">
        <v>0.25</v>
      </c>
      <c r="F64" s="153">
        <v>0.16901408450704225</v>
      </c>
      <c r="G64" s="153">
        <v>0.16373239436619719</v>
      </c>
      <c r="H64" s="153">
        <v>0.12147887323943662</v>
      </c>
      <c r="I64" s="153" t="s">
        <v>92</v>
      </c>
      <c r="J64" s="153">
        <f>ROWS($I$4:I64)</f>
        <v>61</v>
      </c>
      <c r="K64" s="153" t="str">
        <f t="shared" si="2"/>
        <v/>
      </c>
      <c r="L64" s="153" t="str">
        <f>IFERROR(SMALL($K$4:$K$141,ROWS(I$4:$I64)),"")</f>
        <v/>
      </c>
      <c r="O64" s="153" t="s">
        <v>453</v>
      </c>
      <c r="P64" s="153">
        <v>170</v>
      </c>
      <c r="Q64" s="153">
        <v>140</v>
      </c>
      <c r="R64" s="153">
        <v>95</v>
      </c>
      <c r="S64" s="153">
        <v>95</v>
      </c>
      <c r="T64" s="153">
        <v>70</v>
      </c>
      <c r="U64" s="153">
        <v>5</v>
      </c>
      <c r="V64" s="153">
        <v>570</v>
      </c>
      <c r="W64" s="153">
        <v>570</v>
      </c>
      <c r="X64" s="153" t="s">
        <v>92</v>
      </c>
      <c r="Y64" s="153">
        <f>ROWS($X$4:X64)</f>
        <v>61</v>
      </c>
      <c r="Z64" s="153" t="str">
        <f t="shared" si="3"/>
        <v/>
      </c>
      <c r="AA64" s="153" t="str">
        <f>IFERROR(SMALL($Z$4:$Z$141,ROWS($X$4:X64)),"")</f>
        <v/>
      </c>
    </row>
    <row r="65" spans="3:27" hidden="1">
      <c r="C65" s="153" t="s">
        <v>454</v>
      </c>
      <c r="D65" s="153">
        <v>8.5561497326203204E-2</v>
      </c>
      <c r="E65" s="153">
        <v>0.17647058823529413</v>
      </c>
      <c r="F65" s="153">
        <v>0.19786096256684493</v>
      </c>
      <c r="G65" s="153">
        <v>0.18716577540106952</v>
      </c>
      <c r="H65" s="153">
        <v>0.35294117647058826</v>
      </c>
      <c r="I65" s="153" t="s">
        <v>92</v>
      </c>
      <c r="J65" s="153">
        <f>ROWS($I$4:I65)</f>
        <v>62</v>
      </c>
      <c r="K65" s="153" t="str">
        <f t="shared" si="2"/>
        <v/>
      </c>
      <c r="L65" s="153" t="str">
        <f>IFERROR(SMALL($K$4:$K$141,ROWS(I$4:$I65)),"")</f>
        <v/>
      </c>
      <c r="O65" s="153" t="s">
        <v>454</v>
      </c>
      <c r="P65" s="153">
        <v>15</v>
      </c>
      <c r="Q65" s="153">
        <v>35</v>
      </c>
      <c r="R65" s="153">
        <v>35</v>
      </c>
      <c r="S65" s="153">
        <v>35</v>
      </c>
      <c r="T65" s="153">
        <v>65</v>
      </c>
      <c r="U65" s="153">
        <v>5</v>
      </c>
      <c r="V65" s="153">
        <v>190</v>
      </c>
      <c r="W65" s="153">
        <v>185</v>
      </c>
      <c r="X65" s="153" t="s">
        <v>92</v>
      </c>
      <c r="Y65" s="153">
        <f>ROWS($X$4:X65)</f>
        <v>62</v>
      </c>
      <c r="Z65" s="153" t="str">
        <f t="shared" si="3"/>
        <v/>
      </c>
      <c r="AA65" s="153" t="str">
        <f>IFERROR(SMALL($Z$4:$Z$141,ROWS($X$4:X65)),"")</f>
        <v/>
      </c>
    </row>
    <row r="66" spans="3:27" hidden="1">
      <c r="C66" s="153" t="s">
        <v>455</v>
      </c>
      <c r="D66" s="153">
        <v>0.22947292936536393</v>
      </c>
      <c r="E66" s="153">
        <v>0.20867694514162782</v>
      </c>
      <c r="F66" s="153">
        <v>0.19684474722122625</v>
      </c>
      <c r="G66" s="153">
        <v>0.18321979204015776</v>
      </c>
      <c r="H66" s="153">
        <v>0.18178558623162425</v>
      </c>
      <c r="I66" s="153" t="s">
        <v>92</v>
      </c>
      <c r="J66" s="153">
        <f>ROWS($I$4:I66)</f>
        <v>63</v>
      </c>
      <c r="K66" s="153" t="str">
        <f t="shared" si="2"/>
        <v/>
      </c>
      <c r="L66" s="153" t="str">
        <f>IFERROR(SMALL($K$4:$K$141,ROWS(I$4:$I66)),"")</f>
        <v/>
      </c>
      <c r="O66" s="153" t="s">
        <v>455</v>
      </c>
      <c r="P66" s="153">
        <v>640</v>
      </c>
      <c r="Q66" s="153">
        <v>580</v>
      </c>
      <c r="R66" s="153">
        <v>550</v>
      </c>
      <c r="S66" s="153">
        <v>510</v>
      </c>
      <c r="T66" s="153">
        <v>505</v>
      </c>
      <c r="U66" s="153">
        <v>5</v>
      </c>
      <c r="V66" s="153">
        <v>2795</v>
      </c>
      <c r="W66" s="153">
        <v>2790</v>
      </c>
      <c r="X66" s="153" t="s">
        <v>92</v>
      </c>
      <c r="Y66" s="153">
        <f>ROWS($X$4:X66)</f>
        <v>63</v>
      </c>
      <c r="Z66" s="153" t="str">
        <f t="shared" si="3"/>
        <v/>
      </c>
      <c r="AA66" s="153" t="str">
        <f>IFERROR(SMALL($Z$4:$Z$141,ROWS($X$4:X66)),"")</f>
        <v/>
      </c>
    </row>
    <row r="67" spans="3:27" hidden="1">
      <c r="C67" s="153" t="s">
        <v>456</v>
      </c>
      <c r="D67" s="153">
        <v>0.25687558465855942</v>
      </c>
      <c r="E67" s="153">
        <v>0.22750233863423761</v>
      </c>
      <c r="F67" s="153">
        <v>0.2029934518241347</v>
      </c>
      <c r="G67" s="153">
        <v>0.16501403180542562</v>
      </c>
      <c r="H67" s="153">
        <v>0.14761459307764266</v>
      </c>
      <c r="I67" s="153" t="s">
        <v>92</v>
      </c>
      <c r="J67" s="153">
        <f>ROWS($I$4:I67)</f>
        <v>64</v>
      </c>
      <c r="K67" s="153" t="str">
        <f t="shared" si="2"/>
        <v/>
      </c>
      <c r="L67" s="153" t="str">
        <f>IFERROR(SMALL($K$4:$K$141,ROWS(I$4:$I67)),"")</f>
        <v/>
      </c>
      <c r="O67" s="153" t="s">
        <v>456</v>
      </c>
      <c r="P67" s="153">
        <v>1375</v>
      </c>
      <c r="Q67" s="153">
        <v>1215</v>
      </c>
      <c r="R67" s="153">
        <v>1085</v>
      </c>
      <c r="S67" s="153">
        <v>880</v>
      </c>
      <c r="T67" s="153">
        <v>790</v>
      </c>
      <c r="U67" s="153">
        <v>20</v>
      </c>
      <c r="V67" s="153">
        <v>5365</v>
      </c>
      <c r="W67" s="153">
        <v>5345</v>
      </c>
      <c r="X67" s="153" t="s">
        <v>92</v>
      </c>
      <c r="Y67" s="153">
        <f>ROWS($X$4:X67)</f>
        <v>64</v>
      </c>
      <c r="Z67" s="153" t="str">
        <f t="shared" si="3"/>
        <v/>
      </c>
      <c r="AA67" s="153" t="str">
        <f>IFERROR(SMALL($Z$4:$Z$141,ROWS($X$4:X67)),"")</f>
        <v/>
      </c>
    </row>
    <row r="68" spans="3:27" hidden="1">
      <c r="C68" s="153" t="s">
        <v>457</v>
      </c>
      <c r="D68" s="153">
        <v>0.26917293233082706</v>
      </c>
      <c r="E68" s="153">
        <v>0.20601503759398496</v>
      </c>
      <c r="F68" s="153">
        <v>0.18646616541353384</v>
      </c>
      <c r="G68" s="153">
        <v>0.16691729323308271</v>
      </c>
      <c r="H68" s="153">
        <v>0.17142857142857143</v>
      </c>
      <c r="I68" s="153" t="s">
        <v>92</v>
      </c>
      <c r="J68" s="153">
        <f>ROWS($I$4:I68)</f>
        <v>65</v>
      </c>
      <c r="K68" s="153" t="str">
        <f t="shared" ref="K68:K99" si="4">IF($AN$4=I68,J68,"")</f>
        <v/>
      </c>
      <c r="L68" s="153" t="str">
        <f>IFERROR(SMALL($K$4:$K$141,ROWS(I$4:$I68)),"")</f>
        <v/>
      </c>
      <c r="O68" s="153" t="s">
        <v>457</v>
      </c>
      <c r="P68" s="153">
        <v>180</v>
      </c>
      <c r="Q68" s="153">
        <v>135</v>
      </c>
      <c r="R68" s="153">
        <v>125</v>
      </c>
      <c r="S68" s="153">
        <v>110</v>
      </c>
      <c r="T68" s="153">
        <v>115</v>
      </c>
      <c r="U68" s="153" t="s">
        <v>130</v>
      </c>
      <c r="V68" s="153">
        <v>665</v>
      </c>
      <c r="W68" s="153">
        <v>665</v>
      </c>
      <c r="X68" s="153" t="s">
        <v>92</v>
      </c>
      <c r="Y68" s="153">
        <f>ROWS($X$4:X68)</f>
        <v>65</v>
      </c>
      <c r="Z68" s="153" t="str">
        <f t="shared" ref="Z68:Z99" si="5">IF($AN$4=X68,Y68,"")</f>
        <v/>
      </c>
      <c r="AA68" s="153" t="str">
        <f>IFERROR(SMALL($Z$4:$Z$141,ROWS($X$4:X68)),"")</f>
        <v/>
      </c>
    </row>
    <row r="69" spans="3:27" hidden="1">
      <c r="C69" s="153" t="s">
        <v>458</v>
      </c>
      <c r="D69" s="153">
        <v>0.24905046120455779</v>
      </c>
      <c r="E69" s="153">
        <v>0.2202930005425936</v>
      </c>
      <c r="F69" s="153">
        <v>0.19045035268583832</v>
      </c>
      <c r="G69" s="153">
        <v>0.18095496473141617</v>
      </c>
      <c r="H69" s="153">
        <v>0.15925122083559415</v>
      </c>
      <c r="I69" s="153" t="s">
        <v>92</v>
      </c>
      <c r="J69" s="153">
        <f>ROWS($I$4:I69)</f>
        <v>66</v>
      </c>
      <c r="K69" s="153" t="str">
        <f t="shared" si="4"/>
        <v/>
      </c>
      <c r="L69" s="153" t="str">
        <f>IFERROR(SMALL($K$4:$K$141,ROWS(I$4:$I69)),"")</f>
        <v/>
      </c>
      <c r="O69" s="153" t="s">
        <v>458</v>
      </c>
      <c r="P69" s="153">
        <v>920</v>
      </c>
      <c r="Q69" s="153">
        <v>810</v>
      </c>
      <c r="R69" s="153">
        <v>700</v>
      </c>
      <c r="S69" s="153">
        <v>665</v>
      </c>
      <c r="T69" s="153">
        <v>585</v>
      </c>
      <c r="U69" s="153">
        <v>10</v>
      </c>
      <c r="V69" s="153">
        <v>3695</v>
      </c>
      <c r="W69" s="153">
        <v>3685</v>
      </c>
      <c r="X69" s="153" t="s">
        <v>92</v>
      </c>
      <c r="Y69" s="153">
        <f>ROWS($X$4:X69)</f>
        <v>66</v>
      </c>
      <c r="Z69" s="153" t="str">
        <f t="shared" si="5"/>
        <v/>
      </c>
      <c r="AA69" s="153" t="str">
        <f>IFERROR(SMALL($Z$4:$Z$141,ROWS($X$4:X69)),"")</f>
        <v/>
      </c>
    </row>
    <row r="70" spans="3:27" hidden="1">
      <c r="C70" s="153" t="s">
        <v>459</v>
      </c>
      <c r="D70" s="153">
        <v>0.18271604938271604</v>
      </c>
      <c r="E70" s="153">
        <v>0.23456790123456789</v>
      </c>
      <c r="F70" s="153">
        <v>0.19506172839506172</v>
      </c>
      <c r="G70" s="153">
        <v>0.1728395061728395</v>
      </c>
      <c r="H70" s="153">
        <v>0.21481481481481482</v>
      </c>
      <c r="I70" s="153" t="s">
        <v>92</v>
      </c>
      <c r="J70" s="153">
        <f>ROWS($I$4:I70)</f>
        <v>67</v>
      </c>
      <c r="K70" s="153" t="str">
        <f t="shared" si="4"/>
        <v/>
      </c>
      <c r="L70" s="153" t="str">
        <f>IFERROR(SMALL($K$4:$K$141,ROWS(I$4:$I70)),"")</f>
        <v/>
      </c>
      <c r="O70" s="153" t="s">
        <v>459</v>
      </c>
      <c r="P70" s="153">
        <v>75</v>
      </c>
      <c r="Q70" s="153">
        <v>95</v>
      </c>
      <c r="R70" s="153">
        <v>80</v>
      </c>
      <c r="S70" s="153">
        <v>70</v>
      </c>
      <c r="T70" s="153">
        <v>85</v>
      </c>
      <c r="U70" s="153" t="s">
        <v>130</v>
      </c>
      <c r="V70" s="153">
        <v>405</v>
      </c>
      <c r="W70" s="153">
        <v>405</v>
      </c>
      <c r="X70" s="153" t="s">
        <v>92</v>
      </c>
      <c r="Y70" s="153">
        <f>ROWS($X$4:X70)</f>
        <v>67</v>
      </c>
      <c r="Z70" s="153" t="str">
        <f t="shared" si="5"/>
        <v/>
      </c>
      <c r="AA70" s="153" t="str">
        <f>IFERROR(SMALL($Z$4:$Z$141,ROWS($X$4:X70)),"")</f>
        <v/>
      </c>
    </row>
    <row r="71" spans="3:27" hidden="1">
      <c r="C71" s="153" t="s">
        <v>460</v>
      </c>
      <c r="D71" s="153">
        <v>0.29091816367265472</v>
      </c>
      <c r="E71" s="153">
        <v>0.2282934131736527</v>
      </c>
      <c r="F71" s="153">
        <v>0.16591816367265469</v>
      </c>
      <c r="G71" s="153">
        <v>0.17390219560878242</v>
      </c>
      <c r="H71" s="153">
        <v>0.14096806387225549</v>
      </c>
      <c r="I71" s="153" t="s">
        <v>92</v>
      </c>
      <c r="J71" s="153">
        <f>ROWS($I$4:I71)</f>
        <v>68</v>
      </c>
      <c r="K71" s="153" t="str">
        <f t="shared" si="4"/>
        <v/>
      </c>
      <c r="L71" s="153" t="str">
        <f>IFERROR(SMALL($K$4:$K$141,ROWS(I$4:$I71)),"")</f>
        <v/>
      </c>
      <c r="O71" s="153" t="s">
        <v>460</v>
      </c>
      <c r="P71" s="153">
        <v>1165</v>
      </c>
      <c r="Q71" s="153">
        <v>915</v>
      </c>
      <c r="R71" s="153">
        <v>665</v>
      </c>
      <c r="S71" s="153">
        <v>695</v>
      </c>
      <c r="T71" s="153">
        <v>565</v>
      </c>
      <c r="U71" s="153">
        <v>10</v>
      </c>
      <c r="V71" s="153">
        <v>4020</v>
      </c>
      <c r="W71" s="153">
        <v>4010</v>
      </c>
      <c r="X71" s="153" t="s">
        <v>92</v>
      </c>
      <c r="Y71" s="153">
        <f>ROWS($X$4:X71)</f>
        <v>68</v>
      </c>
      <c r="Z71" s="153" t="str">
        <f t="shared" si="5"/>
        <v/>
      </c>
      <c r="AA71" s="153" t="str">
        <f>IFERROR(SMALL($Z$4:$Z$141,ROWS($X$4:X71)),"")</f>
        <v/>
      </c>
    </row>
    <row r="72" spans="3:27" hidden="1">
      <c r="C72" s="153" t="s">
        <v>461</v>
      </c>
      <c r="D72" s="153">
        <v>0.2823397075365579</v>
      </c>
      <c r="E72" s="153">
        <v>0.25759280089988751</v>
      </c>
      <c r="F72" s="153">
        <v>0.18672665916760406</v>
      </c>
      <c r="G72" s="153">
        <v>0.18672665916760406</v>
      </c>
      <c r="H72" s="153">
        <v>8.6614173228346455E-2</v>
      </c>
      <c r="I72" s="153" t="s">
        <v>92</v>
      </c>
      <c r="J72" s="153">
        <f>ROWS($I$4:I72)</f>
        <v>69</v>
      </c>
      <c r="K72" s="153" t="str">
        <f t="shared" si="4"/>
        <v/>
      </c>
      <c r="L72" s="153" t="str">
        <f>IFERROR(SMALL($K$4:$K$141,ROWS(I$4:$I72)),"")</f>
        <v/>
      </c>
      <c r="O72" s="153" t="s">
        <v>461</v>
      </c>
      <c r="P72" s="153">
        <v>250</v>
      </c>
      <c r="Q72" s="153">
        <v>230</v>
      </c>
      <c r="R72" s="153">
        <v>165</v>
      </c>
      <c r="S72" s="153">
        <v>165</v>
      </c>
      <c r="T72" s="153">
        <v>75</v>
      </c>
      <c r="U72" s="153">
        <v>5</v>
      </c>
      <c r="V72" s="153">
        <v>895</v>
      </c>
      <c r="W72" s="153">
        <v>890</v>
      </c>
      <c r="X72" s="153" t="s">
        <v>92</v>
      </c>
      <c r="Y72" s="153">
        <f>ROWS($X$4:X72)</f>
        <v>69</v>
      </c>
      <c r="Z72" s="153" t="str">
        <f t="shared" si="5"/>
        <v/>
      </c>
      <c r="AA72" s="153" t="str">
        <f>IFERROR(SMALL($Z$4:$Z$141,ROWS($X$4:X72)),"")</f>
        <v/>
      </c>
    </row>
    <row r="73" spans="3:27" hidden="1">
      <c r="C73" s="153" t="s">
        <v>437</v>
      </c>
      <c r="D73" s="153">
        <v>0.18806306306306306</v>
      </c>
      <c r="E73" s="153">
        <v>0.19181681681681681</v>
      </c>
      <c r="F73" s="153">
        <v>0.2894144144144144</v>
      </c>
      <c r="G73" s="153">
        <v>0.22560060060060061</v>
      </c>
      <c r="H73" s="153">
        <v>0.10510510510510511</v>
      </c>
      <c r="I73" s="153" t="s">
        <v>91</v>
      </c>
      <c r="J73" s="153">
        <f>ROWS($I$4:I73)</f>
        <v>70</v>
      </c>
      <c r="K73" s="153" t="str">
        <f t="shared" si="4"/>
        <v/>
      </c>
      <c r="L73" s="153" t="str">
        <f>IFERROR(SMALL($K$4:$K$141,ROWS(I$4:$I73)),"")</f>
        <v/>
      </c>
      <c r="O73" s="153" t="s">
        <v>437</v>
      </c>
      <c r="P73" s="153">
        <v>500</v>
      </c>
      <c r="Q73" s="153">
        <v>510</v>
      </c>
      <c r="R73" s="153">
        <v>770</v>
      </c>
      <c r="S73" s="153">
        <v>600</v>
      </c>
      <c r="T73" s="153">
        <v>280</v>
      </c>
      <c r="U73" s="153">
        <v>10</v>
      </c>
      <c r="V73" s="153">
        <v>2675</v>
      </c>
      <c r="W73" s="153">
        <v>2665</v>
      </c>
      <c r="X73" s="153" t="s">
        <v>91</v>
      </c>
      <c r="Y73" s="153">
        <f>ROWS($X$4:X73)</f>
        <v>70</v>
      </c>
      <c r="Z73" s="153" t="str">
        <f t="shared" si="5"/>
        <v/>
      </c>
      <c r="AA73" s="153" t="str">
        <f>IFERROR(SMALL($Z$4:$Z$141,ROWS($X$4:X73)),"")</f>
        <v/>
      </c>
    </row>
    <row r="74" spans="3:27" hidden="1">
      <c r="C74" s="153" t="s">
        <v>439</v>
      </c>
      <c r="D74" s="153">
        <v>0.53731113166820843</v>
      </c>
      <c r="E74" s="153">
        <v>0.19935245143385755</v>
      </c>
      <c r="F74" s="153">
        <v>0.11840888066604996</v>
      </c>
      <c r="G74" s="153">
        <v>7.7705827937095281E-2</v>
      </c>
      <c r="H74" s="153">
        <v>6.7221708294788782E-2</v>
      </c>
      <c r="I74" s="153" t="s">
        <v>91</v>
      </c>
      <c r="J74" s="153">
        <f>ROWS($I$4:I74)</f>
        <v>71</v>
      </c>
      <c r="K74" s="153" t="str">
        <f t="shared" si="4"/>
        <v/>
      </c>
      <c r="L74" s="153" t="str">
        <f>IFERROR(SMALL($K$4:$K$141,ROWS(I$4:$I74)),"")</f>
        <v/>
      </c>
      <c r="O74" s="153" t="s">
        <v>439</v>
      </c>
      <c r="P74" s="153">
        <v>3485</v>
      </c>
      <c r="Q74" s="153">
        <v>1295</v>
      </c>
      <c r="R74" s="153">
        <v>770</v>
      </c>
      <c r="S74" s="153">
        <v>505</v>
      </c>
      <c r="T74" s="153">
        <v>435</v>
      </c>
      <c r="U74" s="153">
        <v>15</v>
      </c>
      <c r="V74" s="153">
        <v>6500</v>
      </c>
      <c r="W74" s="153">
        <v>6485</v>
      </c>
      <c r="X74" s="153" t="s">
        <v>91</v>
      </c>
      <c r="Y74" s="153">
        <f>ROWS($X$4:X74)</f>
        <v>71</v>
      </c>
      <c r="Z74" s="153" t="str">
        <f t="shared" si="5"/>
        <v/>
      </c>
      <c r="AA74" s="153" t="str">
        <f>IFERROR(SMALL($Z$4:$Z$141,ROWS($X$4:X74)),"")</f>
        <v/>
      </c>
    </row>
    <row r="75" spans="3:27" hidden="1">
      <c r="C75" s="153" t="s">
        <v>440</v>
      </c>
      <c r="D75" s="153">
        <v>0.26318909306461175</v>
      </c>
      <c r="E75" s="153">
        <v>0.22169531713100177</v>
      </c>
      <c r="F75" s="153">
        <v>0.1899822169531713</v>
      </c>
      <c r="G75" s="153">
        <v>0.17516301126259631</v>
      </c>
      <c r="H75" s="153">
        <v>0.14997036158861884</v>
      </c>
      <c r="I75" s="153" t="s">
        <v>91</v>
      </c>
      <c r="J75" s="153">
        <f>ROWS($I$4:I75)</f>
        <v>72</v>
      </c>
      <c r="K75" s="153" t="str">
        <f t="shared" si="4"/>
        <v/>
      </c>
      <c r="L75" s="153" t="str">
        <f>IFERROR(SMALL($K$4:$K$141,ROWS(I$4:$I75)),"")</f>
        <v/>
      </c>
      <c r="O75" s="153" t="s">
        <v>440</v>
      </c>
      <c r="P75" s="153">
        <v>890</v>
      </c>
      <c r="Q75" s="153">
        <v>750</v>
      </c>
      <c r="R75" s="153">
        <v>640</v>
      </c>
      <c r="S75" s="153">
        <v>590</v>
      </c>
      <c r="T75" s="153">
        <v>505</v>
      </c>
      <c r="U75" s="153">
        <v>5</v>
      </c>
      <c r="V75" s="153">
        <v>3380</v>
      </c>
      <c r="W75" s="153">
        <v>3375</v>
      </c>
      <c r="X75" s="153" t="s">
        <v>91</v>
      </c>
      <c r="Y75" s="153">
        <f>ROWS($X$4:X75)</f>
        <v>72</v>
      </c>
      <c r="Z75" s="153" t="str">
        <f t="shared" si="5"/>
        <v/>
      </c>
      <c r="AA75" s="153" t="str">
        <f>IFERROR(SMALL($Z$4:$Z$141,ROWS($X$4:X75)),"")</f>
        <v/>
      </c>
    </row>
    <row r="76" spans="3:27" hidden="1">
      <c r="C76" s="153" t="s">
        <v>442</v>
      </c>
      <c r="D76" s="153">
        <v>0.25375626043405675</v>
      </c>
      <c r="E76" s="153">
        <v>0.21313299944351696</v>
      </c>
      <c r="F76" s="153">
        <v>0.19699499165275458</v>
      </c>
      <c r="G76" s="153">
        <v>0.17139677239844184</v>
      </c>
      <c r="H76" s="153">
        <v>0.16471897607122982</v>
      </c>
      <c r="I76" s="153" t="s">
        <v>91</v>
      </c>
      <c r="J76" s="153">
        <f>ROWS($I$4:I76)</f>
        <v>73</v>
      </c>
      <c r="K76" s="153" t="str">
        <f t="shared" si="4"/>
        <v/>
      </c>
      <c r="L76" s="153" t="str">
        <f>IFERROR(SMALL($K$4:$K$141,ROWS(I$4:$I76)),"")</f>
        <v/>
      </c>
      <c r="O76" s="153" t="s">
        <v>442</v>
      </c>
      <c r="P76" s="153">
        <v>910</v>
      </c>
      <c r="Q76" s="153">
        <v>765</v>
      </c>
      <c r="R76" s="153">
        <v>710</v>
      </c>
      <c r="S76" s="153">
        <v>615</v>
      </c>
      <c r="T76" s="153">
        <v>590</v>
      </c>
      <c r="U76" s="153">
        <v>5</v>
      </c>
      <c r="V76" s="153">
        <v>3600</v>
      </c>
      <c r="W76" s="153">
        <v>3595</v>
      </c>
      <c r="X76" s="153" t="s">
        <v>91</v>
      </c>
      <c r="Y76" s="153">
        <f>ROWS($X$4:X76)</f>
        <v>73</v>
      </c>
      <c r="Z76" s="153" t="str">
        <f t="shared" si="5"/>
        <v/>
      </c>
      <c r="AA76" s="153" t="str">
        <f>IFERROR(SMALL($Z$4:$Z$141,ROWS($X$4:X76)),"")</f>
        <v/>
      </c>
    </row>
    <row r="77" spans="3:27" hidden="1">
      <c r="C77" s="153" t="s">
        <v>443</v>
      </c>
      <c r="D77" s="153">
        <v>0.29743408662900189</v>
      </c>
      <c r="E77" s="153">
        <v>0.2318738229755179</v>
      </c>
      <c r="F77" s="153">
        <v>0.1849105461393597</v>
      </c>
      <c r="G77" s="153">
        <v>0.1580743879472693</v>
      </c>
      <c r="H77" s="153">
        <v>0.12770715630885121</v>
      </c>
      <c r="I77" s="153" t="s">
        <v>91</v>
      </c>
      <c r="J77" s="153">
        <f>ROWS($I$4:I77)</f>
        <v>74</v>
      </c>
      <c r="K77" s="153" t="str">
        <f t="shared" si="4"/>
        <v/>
      </c>
      <c r="L77" s="153" t="str">
        <f>IFERROR(SMALL($K$4:$K$141,ROWS(I$4:$I77)),"")</f>
        <v/>
      </c>
      <c r="O77" s="153" t="s">
        <v>443</v>
      </c>
      <c r="P77" s="153">
        <v>2525</v>
      </c>
      <c r="Q77" s="153">
        <v>1970</v>
      </c>
      <c r="R77" s="153">
        <v>1570</v>
      </c>
      <c r="S77" s="153">
        <v>1345</v>
      </c>
      <c r="T77" s="153">
        <v>1085</v>
      </c>
      <c r="U77" s="153">
        <v>10</v>
      </c>
      <c r="V77" s="153">
        <v>8505</v>
      </c>
      <c r="W77" s="153">
        <v>8495</v>
      </c>
      <c r="X77" s="153" t="s">
        <v>91</v>
      </c>
      <c r="Y77" s="153">
        <f>ROWS($X$4:X77)</f>
        <v>74</v>
      </c>
      <c r="Z77" s="153" t="str">
        <f t="shared" si="5"/>
        <v/>
      </c>
      <c r="AA77" s="153" t="str">
        <f>IFERROR(SMALL($Z$4:$Z$141,ROWS($X$4:X77)),"")</f>
        <v/>
      </c>
    </row>
    <row r="78" spans="3:27" hidden="1">
      <c r="C78" s="153" t="s">
        <v>444</v>
      </c>
      <c r="D78" s="153">
        <v>0.36739094377176978</v>
      </c>
      <c r="E78" s="153">
        <v>0.24548017913418477</v>
      </c>
      <c r="F78" s="153">
        <v>0.18211975451982088</v>
      </c>
      <c r="G78" s="153">
        <v>0.13003814894675733</v>
      </c>
      <c r="H78" s="153">
        <v>7.4970973627467241E-2</v>
      </c>
      <c r="I78" s="153" t="s">
        <v>91</v>
      </c>
      <c r="J78" s="153">
        <f>ROWS($I$4:I78)</f>
        <v>75</v>
      </c>
      <c r="K78" s="153" t="str">
        <f t="shared" si="4"/>
        <v/>
      </c>
      <c r="L78" s="153" t="str">
        <f>IFERROR(SMALL($K$4:$K$141,ROWS(I$4:$I78)),"")</f>
        <v/>
      </c>
      <c r="O78" s="153" t="s">
        <v>444</v>
      </c>
      <c r="P78" s="153">
        <v>2215</v>
      </c>
      <c r="Q78" s="153">
        <v>1480</v>
      </c>
      <c r="R78" s="153">
        <v>1100</v>
      </c>
      <c r="S78" s="153">
        <v>785</v>
      </c>
      <c r="T78" s="153">
        <v>450</v>
      </c>
      <c r="U78" s="153">
        <v>10</v>
      </c>
      <c r="V78" s="153">
        <v>6040</v>
      </c>
      <c r="W78" s="153">
        <v>6030</v>
      </c>
      <c r="X78" s="153" t="s">
        <v>91</v>
      </c>
      <c r="Y78" s="153">
        <f>ROWS($X$4:X78)</f>
        <v>75</v>
      </c>
      <c r="Z78" s="153" t="str">
        <f t="shared" si="5"/>
        <v/>
      </c>
      <c r="AA78" s="153" t="str">
        <f>IFERROR(SMALL($Z$4:$Z$141,ROWS($X$4:X78)),"")</f>
        <v/>
      </c>
    </row>
    <row r="79" spans="3:27" hidden="1">
      <c r="C79" s="153" t="s">
        <v>445</v>
      </c>
      <c r="D79" s="153">
        <v>0.33042000485554746</v>
      </c>
      <c r="E79" s="153">
        <v>0.23258072347657199</v>
      </c>
      <c r="F79" s="153">
        <v>0.1822044185481913</v>
      </c>
      <c r="G79" s="153">
        <v>0.15489196406894878</v>
      </c>
      <c r="H79" s="153">
        <v>9.9902889050740476E-2</v>
      </c>
      <c r="I79" s="153" t="s">
        <v>91</v>
      </c>
      <c r="J79" s="153">
        <f>ROWS($I$4:I79)</f>
        <v>76</v>
      </c>
      <c r="K79" s="153" t="str">
        <f t="shared" si="4"/>
        <v/>
      </c>
      <c r="L79" s="153" t="str">
        <f>IFERROR(SMALL($K$4:$K$141,ROWS(I$4:$I79)),"")</f>
        <v/>
      </c>
      <c r="O79" s="153" t="s">
        <v>445</v>
      </c>
      <c r="P79" s="153">
        <v>2720</v>
      </c>
      <c r="Q79" s="153">
        <v>1915</v>
      </c>
      <c r="R79" s="153">
        <v>1500</v>
      </c>
      <c r="S79" s="153">
        <v>1275</v>
      </c>
      <c r="T79" s="153">
        <v>825</v>
      </c>
      <c r="U79" s="153">
        <v>5</v>
      </c>
      <c r="V79" s="153">
        <v>8245</v>
      </c>
      <c r="W79" s="153">
        <v>8240</v>
      </c>
      <c r="X79" s="153" t="s">
        <v>91</v>
      </c>
      <c r="Y79" s="153">
        <f>ROWS($X$4:X79)</f>
        <v>76</v>
      </c>
      <c r="Z79" s="153" t="str">
        <f t="shared" si="5"/>
        <v/>
      </c>
      <c r="AA79" s="153" t="str">
        <f>IFERROR(SMALL($Z$4:$Z$141,ROWS($X$4:X79)),"")</f>
        <v/>
      </c>
    </row>
    <row r="80" spans="3:27" hidden="1">
      <c r="C80" s="153" t="s">
        <v>446</v>
      </c>
      <c r="D80" s="153">
        <v>0.31153714481342004</v>
      </c>
      <c r="E80" s="153">
        <v>0.26292365628209519</v>
      </c>
      <c r="F80" s="153">
        <v>0.18657993837726805</v>
      </c>
      <c r="G80" s="153">
        <v>0.14138993495378296</v>
      </c>
      <c r="H80" s="153">
        <v>9.7569325573433757E-2</v>
      </c>
      <c r="I80" s="153" t="s">
        <v>91</v>
      </c>
      <c r="J80" s="153">
        <f>ROWS($I$4:I80)</f>
        <v>77</v>
      </c>
      <c r="K80" s="153" t="str">
        <f t="shared" si="4"/>
        <v/>
      </c>
      <c r="L80" s="153" t="str">
        <f>IFERROR(SMALL($K$4:$K$141,ROWS(I$4:$I80)),"")</f>
        <v/>
      </c>
      <c r="O80" s="153" t="s">
        <v>446</v>
      </c>
      <c r="P80" s="153">
        <v>910</v>
      </c>
      <c r="Q80" s="153">
        <v>770</v>
      </c>
      <c r="R80" s="153">
        <v>545</v>
      </c>
      <c r="S80" s="153">
        <v>415</v>
      </c>
      <c r="T80" s="153">
        <v>285</v>
      </c>
      <c r="U80" s="153">
        <v>5</v>
      </c>
      <c r="V80" s="153">
        <v>2925</v>
      </c>
      <c r="W80" s="153">
        <v>2920</v>
      </c>
      <c r="X80" s="153" t="s">
        <v>91</v>
      </c>
      <c r="Y80" s="153">
        <f>ROWS($X$4:X80)</f>
        <v>77</v>
      </c>
      <c r="Z80" s="153" t="str">
        <f t="shared" si="5"/>
        <v/>
      </c>
      <c r="AA80" s="153" t="str">
        <f>IFERROR(SMALL($Z$4:$Z$141,ROWS($X$4:X80)),"")</f>
        <v/>
      </c>
    </row>
    <row r="81" spans="3:27" hidden="1">
      <c r="C81" s="153" t="s">
        <v>447</v>
      </c>
      <c r="D81" s="153">
        <v>0.2072768192048012</v>
      </c>
      <c r="E81" s="153">
        <v>0.21500375093773444</v>
      </c>
      <c r="F81" s="153">
        <v>0.21192798199549887</v>
      </c>
      <c r="G81" s="153">
        <v>0.20120030007501877</v>
      </c>
      <c r="H81" s="153">
        <v>0.16459114778694672</v>
      </c>
      <c r="I81" s="153" t="s">
        <v>91</v>
      </c>
      <c r="J81" s="153">
        <f>ROWS($I$4:I81)</f>
        <v>78</v>
      </c>
      <c r="K81" s="153" t="str">
        <f t="shared" si="4"/>
        <v/>
      </c>
      <c r="L81" s="153" t="str">
        <f>IFERROR(SMALL($K$4:$K$141,ROWS(I$4:$I81)),"")</f>
        <v/>
      </c>
      <c r="O81" s="153" t="s">
        <v>447</v>
      </c>
      <c r="P81" s="153">
        <v>2765</v>
      </c>
      <c r="Q81" s="153">
        <v>2865</v>
      </c>
      <c r="R81" s="153">
        <v>2825</v>
      </c>
      <c r="S81" s="153">
        <v>2680</v>
      </c>
      <c r="T81" s="153">
        <v>2195</v>
      </c>
      <c r="U81" s="153">
        <v>20</v>
      </c>
      <c r="V81" s="153">
        <v>13350</v>
      </c>
      <c r="W81" s="153">
        <v>13330</v>
      </c>
      <c r="X81" s="153" t="s">
        <v>91</v>
      </c>
      <c r="Y81" s="153">
        <f>ROWS($X$4:X81)</f>
        <v>78</v>
      </c>
      <c r="Z81" s="153" t="str">
        <f t="shared" si="5"/>
        <v/>
      </c>
      <c r="AA81" s="153" t="str">
        <f>IFERROR(SMALL($Z$4:$Z$141,ROWS($X$4:X81)),"")</f>
        <v/>
      </c>
    </row>
    <row r="82" spans="3:27" hidden="1">
      <c r="C82" s="153" t="s">
        <v>448</v>
      </c>
      <c r="D82" s="153">
        <v>0.16030534351145037</v>
      </c>
      <c r="E82" s="153">
        <v>0.20610687022900764</v>
      </c>
      <c r="F82" s="153">
        <v>0.33587786259541985</v>
      </c>
      <c r="G82" s="153">
        <v>0.17557251908396945</v>
      </c>
      <c r="H82" s="153">
        <v>0.12213740458015267</v>
      </c>
      <c r="I82" s="153" t="s">
        <v>91</v>
      </c>
      <c r="J82" s="153">
        <f>ROWS($I$4:I82)</f>
        <v>79</v>
      </c>
      <c r="K82" s="153" t="str">
        <f t="shared" si="4"/>
        <v/>
      </c>
      <c r="L82" s="153" t="str">
        <f>IFERROR(SMALL($K$4:$K$141,ROWS(I$4:$I82)),"")</f>
        <v/>
      </c>
      <c r="O82" s="153" t="s">
        <v>448</v>
      </c>
      <c r="P82" s="153">
        <v>20</v>
      </c>
      <c r="Q82" s="153">
        <v>25</v>
      </c>
      <c r="R82" s="153">
        <v>45</v>
      </c>
      <c r="S82" s="153">
        <v>25</v>
      </c>
      <c r="T82" s="153">
        <v>15</v>
      </c>
      <c r="U82" s="153">
        <v>0</v>
      </c>
      <c r="V82" s="153">
        <v>130</v>
      </c>
      <c r="W82" s="153">
        <v>130</v>
      </c>
      <c r="X82" s="153" t="s">
        <v>91</v>
      </c>
      <c r="Y82" s="153">
        <f>ROWS($X$4:X82)</f>
        <v>79</v>
      </c>
      <c r="Z82" s="153" t="str">
        <f t="shared" si="5"/>
        <v/>
      </c>
      <c r="AA82" s="153" t="str">
        <f>IFERROR(SMALL($Z$4:$Z$141,ROWS($X$4:X82)),"")</f>
        <v/>
      </c>
    </row>
    <row r="83" spans="3:27" hidden="1">
      <c r="C83" s="153" t="s">
        <v>449</v>
      </c>
      <c r="D83" s="153">
        <v>0.36498555292881535</v>
      </c>
      <c r="E83" s="153">
        <v>0.25183871815077491</v>
      </c>
      <c r="F83" s="153">
        <v>0.17448121880745995</v>
      </c>
      <c r="G83" s="153">
        <v>0.12851326503808774</v>
      </c>
      <c r="H83" s="153">
        <v>8.0181245074862101E-2</v>
      </c>
      <c r="I83" s="153" t="s">
        <v>91</v>
      </c>
      <c r="J83" s="153">
        <f>ROWS($I$4:I83)</f>
        <v>80</v>
      </c>
      <c r="K83" s="153" t="str">
        <f t="shared" si="4"/>
        <v/>
      </c>
      <c r="L83" s="153" t="str">
        <f>IFERROR(SMALL($K$4:$K$141,ROWS(I$4:$I83)),"")</f>
        <v/>
      </c>
      <c r="O83" s="153" t="s">
        <v>449</v>
      </c>
      <c r="P83" s="153">
        <v>5560</v>
      </c>
      <c r="Q83" s="153">
        <v>3835</v>
      </c>
      <c r="R83" s="153">
        <v>2655</v>
      </c>
      <c r="S83" s="153">
        <v>1955</v>
      </c>
      <c r="T83" s="153">
        <v>1220</v>
      </c>
      <c r="U83" s="153">
        <v>30</v>
      </c>
      <c r="V83" s="153">
        <v>15255</v>
      </c>
      <c r="W83" s="153">
        <v>15230</v>
      </c>
      <c r="X83" s="153" t="s">
        <v>91</v>
      </c>
      <c r="Y83" s="153">
        <f>ROWS($X$4:X83)</f>
        <v>80</v>
      </c>
      <c r="Z83" s="153" t="str">
        <f t="shared" si="5"/>
        <v/>
      </c>
      <c r="AA83" s="153" t="str">
        <f>IFERROR(SMALL($Z$4:$Z$141,ROWS($X$4:X83)),"")</f>
        <v/>
      </c>
    </row>
    <row r="84" spans="3:27" hidden="1">
      <c r="C84" s="153" t="s">
        <v>450</v>
      </c>
      <c r="D84" s="153">
        <v>0.30020692355013701</v>
      </c>
      <c r="E84" s="153">
        <v>0.23717912868407806</v>
      </c>
      <c r="F84" s="153">
        <v>0.19389295900676695</v>
      </c>
      <c r="G84" s="153">
        <v>0.15893965661875734</v>
      </c>
      <c r="H84" s="153">
        <v>0.10978133214026062</v>
      </c>
      <c r="I84" s="153" t="s">
        <v>91</v>
      </c>
      <c r="J84" s="153">
        <f>ROWS($I$4:I84)</f>
        <v>81</v>
      </c>
      <c r="K84" s="153" t="str">
        <f t="shared" si="4"/>
        <v/>
      </c>
      <c r="L84" s="153" t="str">
        <f>IFERROR(SMALL($K$4:$K$141,ROWS(I$4:$I84)),"")</f>
        <v/>
      </c>
      <c r="O84" s="153" t="s">
        <v>450</v>
      </c>
      <c r="P84" s="153">
        <v>5370</v>
      </c>
      <c r="Q84" s="153">
        <v>4240</v>
      </c>
      <c r="R84" s="153">
        <v>3465</v>
      </c>
      <c r="S84" s="153">
        <v>2840</v>
      </c>
      <c r="T84" s="153">
        <v>1965</v>
      </c>
      <c r="U84" s="153">
        <v>20</v>
      </c>
      <c r="V84" s="153">
        <v>17905</v>
      </c>
      <c r="W84" s="153">
        <v>17880</v>
      </c>
      <c r="X84" s="153" t="s">
        <v>91</v>
      </c>
      <c r="Y84" s="153">
        <f>ROWS($X$4:X84)</f>
        <v>81</v>
      </c>
      <c r="Z84" s="153" t="str">
        <f t="shared" si="5"/>
        <v/>
      </c>
      <c r="AA84" s="153" t="str">
        <f>IFERROR(SMALL($Z$4:$Z$141,ROWS($X$4:X84)),"")</f>
        <v/>
      </c>
    </row>
    <row r="85" spans="3:27" hidden="1">
      <c r="C85" s="153" t="s">
        <v>451</v>
      </c>
      <c r="D85" s="153">
        <v>0.36995967741935482</v>
      </c>
      <c r="E85" s="153">
        <v>0.24495967741935484</v>
      </c>
      <c r="F85" s="153">
        <v>0.16633064516129031</v>
      </c>
      <c r="G85" s="153">
        <v>0.13205645161290322</v>
      </c>
      <c r="H85" s="153">
        <v>8.669354838709678E-2</v>
      </c>
      <c r="I85" s="153" t="s">
        <v>91</v>
      </c>
      <c r="J85" s="153">
        <f>ROWS($I$4:I85)</f>
        <v>82</v>
      </c>
      <c r="K85" s="153" t="str">
        <f t="shared" si="4"/>
        <v/>
      </c>
      <c r="L85" s="153" t="str">
        <f>IFERROR(SMALL($K$4:$K$141,ROWS(I$4:$I85)),"")</f>
        <v/>
      </c>
      <c r="O85" s="153" t="s">
        <v>451</v>
      </c>
      <c r="P85" s="153">
        <v>365</v>
      </c>
      <c r="Q85" s="153">
        <v>245</v>
      </c>
      <c r="R85" s="153">
        <v>165</v>
      </c>
      <c r="S85" s="153">
        <v>130</v>
      </c>
      <c r="T85" s="153">
        <v>85</v>
      </c>
      <c r="U85" s="153" t="s">
        <v>130</v>
      </c>
      <c r="V85" s="153">
        <v>995</v>
      </c>
      <c r="W85" s="153">
        <v>990</v>
      </c>
      <c r="X85" s="153" t="s">
        <v>91</v>
      </c>
      <c r="Y85" s="153">
        <f>ROWS($X$4:X85)</f>
        <v>82</v>
      </c>
      <c r="Z85" s="153" t="str">
        <f t="shared" si="5"/>
        <v/>
      </c>
      <c r="AA85" s="153" t="str">
        <f>IFERROR(SMALL($Z$4:$Z$141,ROWS($X$4:X85)),"")</f>
        <v/>
      </c>
    </row>
    <row r="86" spans="3:27" hidden="1">
      <c r="C86" s="153" t="s">
        <v>452</v>
      </c>
      <c r="D86" s="153">
        <v>0.31233784952435861</v>
      </c>
      <c r="E86" s="153">
        <v>0.21821850677428653</v>
      </c>
      <c r="F86" s="153">
        <v>0.18550014413375612</v>
      </c>
      <c r="G86" s="153">
        <v>0.1566733929086192</v>
      </c>
      <c r="H86" s="153">
        <v>0.12727010665897953</v>
      </c>
      <c r="I86" s="153" t="s">
        <v>91</v>
      </c>
      <c r="J86" s="153">
        <f>ROWS($I$4:I86)</f>
        <v>83</v>
      </c>
      <c r="K86" s="153" t="str">
        <f t="shared" si="4"/>
        <v/>
      </c>
      <c r="L86" s="153" t="str">
        <f>IFERROR(SMALL($K$4:$K$141,ROWS(I$4:$I86)),"")</f>
        <v/>
      </c>
      <c r="O86" s="153" t="s">
        <v>452</v>
      </c>
      <c r="P86" s="153">
        <v>2165</v>
      </c>
      <c r="Q86" s="153">
        <v>1515</v>
      </c>
      <c r="R86" s="153">
        <v>1285</v>
      </c>
      <c r="S86" s="153">
        <v>1085</v>
      </c>
      <c r="T86" s="153">
        <v>885</v>
      </c>
      <c r="U86" s="153">
        <v>5</v>
      </c>
      <c r="V86" s="153">
        <v>6945</v>
      </c>
      <c r="W86" s="153">
        <v>6940</v>
      </c>
      <c r="X86" s="153" t="s">
        <v>91</v>
      </c>
      <c r="Y86" s="153">
        <f>ROWS($X$4:X86)</f>
        <v>83</v>
      </c>
      <c r="Z86" s="153" t="str">
        <f t="shared" si="5"/>
        <v/>
      </c>
      <c r="AA86" s="153" t="str">
        <f>IFERROR(SMALL($Z$4:$Z$141,ROWS($X$4:X86)),"")</f>
        <v/>
      </c>
    </row>
    <row r="87" spans="3:27" hidden="1">
      <c r="C87" s="153" t="s">
        <v>453</v>
      </c>
      <c r="D87" s="153">
        <v>0.27158273381294962</v>
      </c>
      <c r="E87" s="153">
        <v>0.24820143884892087</v>
      </c>
      <c r="F87" s="153">
        <v>0.21223021582733814</v>
      </c>
      <c r="G87" s="153">
        <v>0.14748201438848921</v>
      </c>
      <c r="H87" s="153">
        <v>0.12050359712230216</v>
      </c>
      <c r="I87" s="153" t="s">
        <v>91</v>
      </c>
      <c r="J87" s="153">
        <f>ROWS($I$4:I87)</f>
        <v>84</v>
      </c>
      <c r="K87" s="153" t="str">
        <f t="shared" si="4"/>
        <v/>
      </c>
      <c r="L87" s="153" t="str">
        <f>IFERROR(SMALL($K$4:$K$141,ROWS(I$4:$I87)),"")</f>
        <v/>
      </c>
      <c r="O87" s="153" t="s">
        <v>453</v>
      </c>
      <c r="P87" s="153">
        <v>150</v>
      </c>
      <c r="Q87" s="153">
        <v>140</v>
      </c>
      <c r="R87" s="153">
        <v>120</v>
      </c>
      <c r="S87" s="153">
        <v>80</v>
      </c>
      <c r="T87" s="153">
        <v>65</v>
      </c>
      <c r="U87" s="153">
        <v>0</v>
      </c>
      <c r="V87" s="153">
        <v>555</v>
      </c>
      <c r="W87" s="153">
        <v>555</v>
      </c>
      <c r="X87" s="153" t="s">
        <v>91</v>
      </c>
      <c r="Y87" s="153">
        <f>ROWS($X$4:X87)</f>
        <v>84</v>
      </c>
      <c r="Z87" s="153" t="str">
        <f t="shared" si="5"/>
        <v/>
      </c>
      <c r="AA87" s="153" t="str">
        <f>IFERROR(SMALL($Z$4:$Z$141,ROWS($X$4:X87)),"")</f>
        <v/>
      </c>
    </row>
    <row r="88" spans="3:27" hidden="1">
      <c r="C88" s="153" t="s">
        <v>454</v>
      </c>
      <c r="D88" s="153">
        <v>0.1079136690647482</v>
      </c>
      <c r="E88" s="153">
        <v>0.22302158273381295</v>
      </c>
      <c r="F88" s="153">
        <v>0.20503597122302158</v>
      </c>
      <c r="G88" s="153">
        <v>0.21582733812949639</v>
      </c>
      <c r="H88" s="153">
        <v>0.24820143884892087</v>
      </c>
      <c r="I88" s="153" t="s">
        <v>91</v>
      </c>
      <c r="J88" s="153">
        <f>ROWS($I$4:I88)</f>
        <v>85</v>
      </c>
      <c r="K88" s="153" t="str">
        <f t="shared" si="4"/>
        <v/>
      </c>
      <c r="L88" s="153" t="str">
        <f>IFERROR(SMALL($K$4:$K$141,ROWS(I$4:$I88)),"")</f>
        <v/>
      </c>
      <c r="O88" s="153" t="s">
        <v>454</v>
      </c>
      <c r="P88" s="153">
        <v>30</v>
      </c>
      <c r="Q88" s="153">
        <v>60</v>
      </c>
      <c r="R88" s="153">
        <v>55</v>
      </c>
      <c r="S88" s="153">
        <v>60</v>
      </c>
      <c r="T88" s="153">
        <v>70</v>
      </c>
      <c r="U88" s="153">
        <v>0</v>
      </c>
      <c r="V88" s="153">
        <v>280</v>
      </c>
      <c r="W88" s="153">
        <v>280</v>
      </c>
      <c r="X88" s="153" t="s">
        <v>91</v>
      </c>
      <c r="Y88" s="153">
        <f>ROWS($X$4:X88)</f>
        <v>85</v>
      </c>
      <c r="Z88" s="153" t="str">
        <f t="shared" si="5"/>
        <v/>
      </c>
      <c r="AA88" s="153" t="str">
        <f>IFERROR(SMALL($Z$4:$Z$141,ROWS($X$4:X88)),"")</f>
        <v/>
      </c>
    </row>
    <row r="89" spans="3:27" hidden="1">
      <c r="C89" s="153" t="s">
        <v>455</v>
      </c>
      <c r="D89" s="153">
        <v>0.24230465666929754</v>
      </c>
      <c r="E89" s="153">
        <v>0.21744277821625888</v>
      </c>
      <c r="F89" s="153">
        <v>0.19021310181531176</v>
      </c>
      <c r="G89" s="153">
        <v>0.17837411207576953</v>
      </c>
      <c r="H89" s="153">
        <v>0.17166535122336227</v>
      </c>
      <c r="I89" s="153" t="s">
        <v>91</v>
      </c>
      <c r="J89" s="153">
        <f>ROWS($I$4:I89)</f>
        <v>86</v>
      </c>
      <c r="K89" s="153" t="str">
        <f t="shared" si="4"/>
        <v/>
      </c>
      <c r="L89" s="153" t="str">
        <f>IFERROR(SMALL($K$4:$K$141,ROWS(I$4:$I89)),"")</f>
        <v/>
      </c>
      <c r="O89" s="153" t="s">
        <v>455</v>
      </c>
      <c r="P89" s="153">
        <v>615</v>
      </c>
      <c r="Q89" s="153">
        <v>550</v>
      </c>
      <c r="R89" s="153">
        <v>480</v>
      </c>
      <c r="S89" s="153">
        <v>450</v>
      </c>
      <c r="T89" s="153">
        <v>435</v>
      </c>
      <c r="U89" s="153">
        <v>5</v>
      </c>
      <c r="V89" s="153">
        <v>2540</v>
      </c>
      <c r="W89" s="153">
        <v>2535</v>
      </c>
      <c r="X89" s="153" t="s">
        <v>91</v>
      </c>
      <c r="Y89" s="153">
        <f>ROWS($X$4:X89)</f>
        <v>86</v>
      </c>
      <c r="Z89" s="153" t="str">
        <f t="shared" si="5"/>
        <v/>
      </c>
      <c r="AA89" s="153" t="str">
        <f>IFERROR(SMALL($Z$4:$Z$141,ROWS($X$4:X89)),"")</f>
        <v/>
      </c>
    </row>
    <row r="90" spans="3:27" hidden="1">
      <c r="C90" s="153" t="s">
        <v>456</v>
      </c>
      <c r="D90" s="153">
        <v>0.24360068259385664</v>
      </c>
      <c r="E90" s="153">
        <v>0.2393344709897611</v>
      </c>
      <c r="F90" s="153">
        <v>0.19283276450511946</v>
      </c>
      <c r="G90" s="153">
        <v>0.16830204778156996</v>
      </c>
      <c r="H90" s="153">
        <v>0.15593003412969283</v>
      </c>
      <c r="I90" s="153" t="s">
        <v>91</v>
      </c>
      <c r="J90" s="153">
        <f>ROWS($I$4:I90)</f>
        <v>87</v>
      </c>
      <c r="K90" s="153" t="str">
        <f t="shared" si="4"/>
        <v/>
      </c>
      <c r="L90" s="153" t="str">
        <f>IFERROR(SMALL($K$4:$K$141,ROWS(I$4:$I90)),"")</f>
        <v/>
      </c>
      <c r="O90" s="153" t="s">
        <v>456</v>
      </c>
      <c r="P90" s="153">
        <v>1140</v>
      </c>
      <c r="Q90" s="153">
        <v>1120</v>
      </c>
      <c r="R90" s="153">
        <v>905</v>
      </c>
      <c r="S90" s="153">
        <v>790</v>
      </c>
      <c r="T90" s="153">
        <v>730</v>
      </c>
      <c r="U90" s="153">
        <v>10</v>
      </c>
      <c r="V90" s="153">
        <v>4700</v>
      </c>
      <c r="W90" s="153">
        <v>4690</v>
      </c>
      <c r="X90" s="153" t="s">
        <v>91</v>
      </c>
      <c r="Y90" s="153">
        <f>ROWS($X$4:X90)</f>
        <v>87</v>
      </c>
      <c r="Z90" s="153" t="str">
        <f t="shared" si="5"/>
        <v/>
      </c>
      <c r="AA90" s="153" t="str">
        <f>IFERROR(SMALL($Z$4:$Z$141,ROWS($X$4:X90)),"")</f>
        <v/>
      </c>
    </row>
    <row r="91" spans="3:27" hidden="1">
      <c r="C91" s="153" t="s">
        <v>457</v>
      </c>
      <c r="D91" s="153">
        <v>0.25402504472271914</v>
      </c>
      <c r="E91" s="153">
        <v>0.18783542039355994</v>
      </c>
      <c r="F91" s="153">
        <v>0.16636851520572452</v>
      </c>
      <c r="G91" s="153">
        <v>0.18783542039355994</v>
      </c>
      <c r="H91" s="153">
        <v>0.2039355992844365</v>
      </c>
      <c r="I91" s="153" t="s">
        <v>91</v>
      </c>
      <c r="J91" s="153">
        <f>ROWS($I$4:I91)</f>
        <v>88</v>
      </c>
      <c r="K91" s="153" t="str">
        <f t="shared" si="4"/>
        <v/>
      </c>
      <c r="L91" s="153" t="str">
        <f>IFERROR(SMALL($K$4:$K$141,ROWS(I$4:$I91)),"")</f>
        <v/>
      </c>
      <c r="O91" s="153" t="s">
        <v>457</v>
      </c>
      <c r="P91" s="153">
        <v>140</v>
      </c>
      <c r="Q91" s="153">
        <v>105</v>
      </c>
      <c r="R91" s="153">
        <v>95</v>
      </c>
      <c r="S91" s="153">
        <v>105</v>
      </c>
      <c r="T91" s="153">
        <v>115</v>
      </c>
      <c r="U91" s="153" t="s">
        <v>130</v>
      </c>
      <c r="V91" s="153">
        <v>560</v>
      </c>
      <c r="W91" s="153">
        <v>560</v>
      </c>
      <c r="X91" s="153" t="s">
        <v>91</v>
      </c>
      <c r="Y91" s="153">
        <f>ROWS($X$4:X91)</f>
        <v>88</v>
      </c>
      <c r="Z91" s="153" t="str">
        <f t="shared" si="5"/>
        <v/>
      </c>
      <c r="AA91" s="153" t="str">
        <f>IFERROR(SMALL($Z$4:$Z$141,ROWS($X$4:X91)),"")</f>
        <v/>
      </c>
    </row>
    <row r="92" spans="3:27" hidden="1">
      <c r="C92" s="153" t="s">
        <v>458</v>
      </c>
      <c r="D92" s="153">
        <v>0.25727370689655171</v>
      </c>
      <c r="E92" s="153">
        <v>0.20743534482758622</v>
      </c>
      <c r="F92" s="153">
        <v>0.20177801724137931</v>
      </c>
      <c r="G92" s="153">
        <v>0.17995689655172414</v>
      </c>
      <c r="H92" s="153">
        <v>0.15355603448275862</v>
      </c>
      <c r="I92" s="153" t="s">
        <v>91</v>
      </c>
      <c r="J92" s="153">
        <f>ROWS($I$4:I92)</f>
        <v>89</v>
      </c>
      <c r="K92" s="153" t="str">
        <f t="shared" si="4"/>
        <v/>
      </c>
      <c r="L92" s="153" t="str">
        <f>IFERROR(SMALL($K$4:$K$141,ROWS(I$4:$I92)),"")</f>
        <v/>
      </c>
      <c r="O92" s="153" t="s">
        <v>458</v>
      </c>
      <c r="P92" s="153">
        <v>955</v>
      </c>
      <c r="Q92" s="153">
        <v>770</v>
      </c>
      <c r="R92" s="153">
        <v>750</v>
      </c>
      <c r="S92" s="153">
        <v>670</v>
      </c>
      <c r="T92" s="153">
        <v>570</v>
      </c>
      <c r="U92" s="153">
        <v>5</v>
      </c>
      <c r="V92" s="153">
        <v>3720</v>
      </c>
      <c r="W92" s="153">
        <v>3710</v>
      </c>
      <c r="X92" s="153" t="s">
        <v>91</v>
      </c>
      <c r="Y92" s="153">
        <f>ROWS($X$4:X92)</f>
        <v>89</v>
      </c>
      <c r="Z92" s="153" t="str">
        <f t="shared" si="5"/>
        <v/>
      </c>
      <c r="AA92" s="153" t="str">
        <f>IFERROR(SMALL($Z$4:$Z$141,ROWS($X$4:X92)),"")</f>
        <v/>
      </c>
    </row>
    <row r="93" spans="3:27" hidden="1">
      <c r="C93" s="153" t="s">
        <v>459</v>
      </c>
      <c r="D93" s="153">
        <v>0.22562674094707522</v>
      </c>
      <c r="E93" s="153">
        <v>0.21448467966573817</v>
      </c>
      <c r="F93" s="153">
        <v>0.1977715877437326</v>
      </c>
      <c r="G93" s="153">
        <v>0.18662952646239556</v>
      </c>
      <c r="H93" s="153">
        <v>0.17548746518105848</v>
      </c>
      <c r="I93" s="153" t="s">
        <v>91</v>
      </c>
      <c r="J93" s="153">
        <f>ROWS($I$4:I93)</f>
        <v>90</v>
      </c>
      <c r="K93" s="153" t="str">
        <f t="shared" si="4"/>
        <v/>
      </c>
      <c r="L93" s="153" t="str">
        <f>IFERROR(SMALL($K$4:$K$141,ROWS(I$4:$I93)),"")</f>
        <v/>
      </c>
      <c r="O93" s="153" t="s">
        <v>459</v>
      </c>
      <c r="P93" s="153">
        <v>80</v>
      </c>
      <c r="Q93" s="153">
        <v>75</v>
      </c>
      <c r="R93" s="153">
        <v>70</v>
      </c>
      <c r="S93" s="153">
        <v>65</v>
      </c>
      <c r="T93" s="153">
        <v>65</v>
      </c>
      <c r="U93" s="153" t="s">
        <v>130</v>
      </c>
      <c r="V93" s="153">
        <v>360</v>
      </c>
      <c r="W93" s="153">
        <v>360</v>
      </c>
      <c r="X93" s="153" t="s">
        <v>91</v>
      </c>
      <c r="Y93" s="153">
        <f>ROWS($X$4:X93)</f>
        <v>90</v>
      </c>
      <c r="Z93" s="153" t="str">
        <f t="shared" si="5"/>
        <v/>
      </c>
      <c r="AA93" s="153" t="str">
        <f>IFERROR(SMALL($Z$4:$Z$141,ROWS($X$4:X93)),"")</f>
        <v/>
      </c>
    </row>
    <row r="94" spans="3:27" hidden="1">
      <c r="C94" s="153" t="s">
        <v>460</v>
      </c>
      <c r="D94" s="153">
        <v>0.28053959530352235</v>
      </c>
      <c r="E94" s="153">
        <v>0.22882837871596304</v>
      </c>
      <c r="F94" s="153">
        <v>0.18960779415438422</v>
      </c>
      <c r="G94" s="153">
        <v>0.15238571071696227</v>
      </c>
      <c r="H94" s="153">
        <v>0.14863852110916811</v>
      </c>
      <c r="I94" s="153" t="s">
        <v>91</v>
      </c>
      <c r="J94" s="153">
        <f>ROWS($I$4:I94)</f>
        <v>91</v>
      </c>
      <c r="K94" s="153" t="str">
        <f t="shared" si="4"/>
        <v/>
      </c>
      <c r="L94" s="153" t="str">
        <f>IFERROR(SMALL($K$4:$K$141,ROWS(I$4:$I94)),"")</f>
        <v/>
      </c>
      <c r="O94" s="153" t="s">
        <v>460</v>
      </c>
      <c r="P94" s="153">
        <v>1125</v>
      </c>
      <c r="Q94" s="153">
        <v>915</v>
      </c>
      <c r="R94" s="153">
        <v>760</v>
      </c>
      <c r="S94" s="153">
        <v>610</v>
      </c>
      <c r="T94" s="153">
        <v>595</v>
      </c>
      <c r="U94" s="153">
        <v>5</v>
      </c>
      <c r="V94" s="153">
        <v>4010</v>
      </c>
      <c r="W94" s="153">
        <v>4005</v>
      </c>
      <c r="X94" s="153" t="s">
        <v>91</v>
      </c>
      <c r="Y94" s="153">
        <f>ROWS($X$4:X94)</f>
        <v>91</v>
      </c>
      <c r="Z94" s="153" t="str">
        <f t="shared" si="5"/>
        <v/>
      </c>
      <c r="AA94" s="153" t="str">
        <f>IFERROR(SMALL($Z$4:$Z$141,ROWS($X$4:X94)),"")</f>
        <v/>
      </c>
    </row>
    <row r="95" spans="3:27" hidden="1">
      <c r="C95" s="153" t="s">
        <v>461</v>
      </c>
      <c r="D95" s="153">
        <v>0.27089072543617998</v>
      </c>
      <c r="E95" s="153">
        <v>0.26354453627180902</v>
      </c>
      <c r="F95" s="153">
        <v>0.20661157024793389</v>
      </c>
      <c r="G95" s="153">
        <v>0.16069788797061524</v>
      </c>
      <c r="H95" s="153">
        <v>9.825528007346189E-2</v>
      </c>
      <c r="I95" s="153" t="s">
        <v>91</v>
      </c>
      <c r="J95" s="153">
        <f>ROWS($I$4:I95)</f>
        <v>92</v>
      </c>
      <c r="K95" s="153" t="str">
        <f t="shared" si="4"/>
        <v/>
      </c>
      <c r="L95" s="153" t="str">
        <f>IFERROR(SMALL($K$4:$K$141,ROWS(I$4:$I95)),"")</f>
        <v/>
      </c>
      <c r="O95" s="153" t="s">
        <v>461</v>
      </c>
      <c r="P95" s="153">
        <v>295</v>
      </c>
      <c r="Q95" s="153">
        <v>285</v>
      </c>
      <c r="R95" s="153">
        <v>225</v>
      </c>
      <c r="S95" s="153">
        <v>175</v>
      </c>
      <c r="T95" s="153">
        <v>105</v>
      </c>
      <c r="U95" s="153">
        <v>5</v>
      </c>
      <c r="V95" s="153">
        <v>1095</v>
      </c>
      <c r="W95" s="153">
        <v>1090</v>
      </c>
      <c r="X95" s="153" t="s">
        <v>91</v>
      </c>
      <c r="Y95" s="153">
        <f>ROWS($X$4:X95)</f>
        <v>92</v>
      </c>
      <c r="Z95" s="153" t="str">
        <f t="shared" si="5"/>
        <v/>
      </c>
      <c r="AA95" s="153" t="str">
        <f>IFERROR(SMALL($Z$4:$Z$141,ROWS($X$4:X95)),"")</f>
        <v/>
      </c>
    </row>
    <row r="96" spans="3:27" hidden="1">
      <c r="C96" s="153" t="s">
        <v>437</v>
      </c>
      <c r="D96" s="153">
        <v>0.19035440263061745</v>
      </c>
      <c r="E96" s="153">
        <v>0.19729630982827914</v>
      </c>
      <c r="F96" s="153">
        <v>0.2813299232736573</v>
      </c>
      <c r="G96" s="153">
        <v>0.23565948118377786</v>
      </c>
      <c r="H96" s="153">
        <v>9.5359883083668245E-2</v>
      </c>
      <c r="I96" s="153" t="s">
        <v>90</v>
      </c>
      <c r="J96" s="153">
        <f>ROWS($I$4:I96)</f>
        <v>93</v>
      </c>
      <c r="K96" s="153" t="str">
        <f t="shared" si="4"/>
        <v/>
      </c>
      <c r="L96" s="153" t="str">
        <f>IFERROR(SMALL($K$4:$K$141,ROWS(I$4:$I96)),"")</f>
        <v/>
      </c>
      <c r="O96" s="153" t="s">
        <v>437</v>
      </c>
      <c r="P96" s="153">
        <v>520</v>
      </c>
      <c r="Q96" s="153">
        <v>540</v>
      </c>
      <c r="R96" s="153">
        <v>770</v>
      </c>
      <c r="S96" s="153">
        <v>645</v>
      </c>
      <c r="T96" s="153">
        <v>260</v>
      </c>
      <c r="U96" s="153">
        <v>5</v>
      </c>
      <c r="V96" s="153">
        <v>2745</v>
      </c>
      <c r="W96" s="153">
        <v>2735</v>
      </c>
      <c r="X96" s="153" t="s">
        <v>90</v>
      </c>
      <c r="Y96" s="153">
        <f>ROWS($X$4:X96)</f>
        <v>93</v>
      </c>
      <c r="Z96" s="153" t="str">
        <f t="shared" si="5"/>
        <v/>
      </c>
      <c r="AA96" s="153" t="str">
        <f>IFERROR(SMALL($Z$4:$Z$141,ROWS($X$4:X96)),"")</f>
        <v/>
      </c>
    </row>
    <row r="97" spans="3:27" hidden="1">
      <c r="C97" s="153" t="s">
        <v>439</v>
      </c>
      <c r="D97" s="153">
        <v>0.48501490663737645</v>
      </c>
      <c r="E97" s="153">
        <v>0.20069041267848736</v>
      </c>
      <c r="F97" s="153">
        <v>0.13745488780793974</v>
      </c>
      <c r="G97" s="153">
        <v>9.0852032010042369E-2</v>
      </c>
      <c r="H97" s="153">
        <v>8.5987760866154089E-2</v>
      </c>
      <c r="I97" s="153" t="s">
        <v>90</v>
      </c>
      <c r="J97" s="153">
        <f>ROWS($I$4:I97)</f>
        <v>94</v>
      </c>
      <c r="K97" s="153" t="str">
        <f t="shared" si="4"/>
        <v/>
      </c>
      <c r="L97" s="153" t="str">
        <f>IFERROR(SMALL($K$4:$K$141,ROWS(I$4:$I97)),"")</f>
        <v/>
      </c>
      <c r="O97" s="153" t="s">
        <v>439</v>
      </c>
      <c r="P97" s="153">
        <v>3090</v>
      </c>
      <c r="Q97" s="153">
        <v>1280</v>
      </c>
      <c r="R97" s="153">
        <v>875</v>
      </c>
      <c r="S97" s="153">
        <v>580</v>
      </c>
      <c r="T97" s="153">
        <v>550</v>
      </c>
      <c r="U97" s="153">
        <v>40</v>
      </c>
      <c r="V97" s="153">
        <v>6415</v>
      </c>
      <c r="W97" s="153">
        <v>6375</v>
      </c>
      <c r="X97" s="153" t="s">
        <v>90</v>
      </c>
      <c r="Y97" s="153">
        <f>ROWS($X$4:X97)</f>
        <v>94</v>
      </c>
      <c r="Z97" s="153" t="str">
        <f t="shared" si="5"/>
        <v/>
      </c>
      <c r="AA97" s="153" t="str">
        <f>IFERROR(SMALL($Z$4:$Z$141,ROWS($X$4:X97)),"")</f>
        <v/>
      </c>
    </row>
    <row r="98" spans="3:27" hidden="1">
      <c r="C98" s="153" t="s">
        <v>440</v>
      </c>
      <c r="D98" s="153">
        <v>0.27463428098261111</v>
      </c>
      <c r="E98" s="153">
        <v>0.22605575489925475</v>
      </c>
      <c r="F98" s="153">
        <v>0.18658570245652775</v>
      </c>
      <c r="G98" s="153">
        <v>0.17002484129174716</v>
      </c>
      <c r="H98" s="153">
        <v>0.14269942036985922</v>
      </c>
      <c r="I98" s="153" t="s">
        <v>90</v>
      </c>
      <c r="J98" s="153">
        <f>ROWS($I$4:I98)</f>
        <v>95</v>
      </c>
      <c r="K98" s="153" t="str">
        <f t="shared" si="4"/>
        <v/>
      </c>
      <c r="L98" s="153" t="str">
        <f>IFERROR(SMALL($K$4:$K$141,ROWS(I$4:$I98)),"")</f>
        <v/>
      </c>
      <c r="O98" s="153" t="s">
        <v>440</v>
      </c>
      <c r="P98" s="153">
        <v>995</v>
      </c>
      <c r="Q98" s="153">
        <v>820</v>
      </c>
      <c r="R98" s="153">
        <v>675</v>
      </c>
      <c r="S98" s="153">
        <v>615</v>
      </c>
      <c r="T98" s="153">
        <v>515</v>
      </c>
      <c r="U98" s="153">
        <v>5</v>
      </c>
      <c r="V98" s="153">
        <v>3625</v>
      </c>
      <c r="W98" s="153">
        <v>3625</v>
      </c>
      <c r="X98" s="153" t="s">
        <v>90</v>
      </c>
      <c r="Y98" s="153">
        <f>ROWS($X$4:X98)</f>
        <v>95</v>
      </c>
      <c r="Z98" s="153" t="str">
        <f t="shared" si="5"/>
        <v/>
      </c>
      <c r="AA98" s="153" t="str">
        <f>IFERROR(SMALL($Z$4:$Z$141,ROWS($X$4:X98)),"")</f>
        <v/>
      </c>
    </row>
    <row r="99" spans="3:27" hidden="1">
      <c r="C99" s="153" t="s">
        <v>442</v>
      </c>
      <c r="D99" s="153">
        <v>0.30099703583939641</v>
      </c>
      <c r="E99" s="153">
        <v>0.21099434114793855</v>
      </c>
      <c r="F99" s="153">
        <v>0.19132309350579357</v>
      </c>
      <c r="G99" s="153">
        <v>0.14874696847210994</v>
      </c>
      <c r="H99" s="153">
        <v>0.14793856103476152</v>
      </c>
      <c r="I99" s="153" t="s">
        <v>90</v>
      </c>
      <c r="J99" s="153">
        <f>ROWS($I$4:I99)</f>
        <v>96</v>
      </c>
      <c r="K99" s="153" t="str">
        <f t="shared" si="4"/>
        <v/>
      </c>
      <c r="L99" s="153" t="str">
        <f>IFERROR(SMALL($K$4:$K$141,ROWS(I$4:$I99)),"")</f>
        <v/>
      </c>
      <c r="O99" s="153" t="s">
        <v>442</v>
      </c>
      <c r="P99" s="153">
        <v>1115</v>
      </c>
      <c r="Q99" s="153">
        <v>785</v>
      </c>
      <c r="R99" s="153">
        <v>710</v>
      </c>
      <c r="S99" s="153">
        <v>550</v>
      </c>
      <c r="T99" s="153">
        <v>550</v>
      </c>
      <c r="U99" s="153">
        <v>5</v>
      </c>
      <c r="V99" s="153">
        <v>3715</v>
      </c>
      <c r="W99" s="153">
        <v>3710</v>
      </c>
      <c r="X99" s="153" t="s">
        <v>90</v>
      </c>
      <c r="Y99" s="153">
        <f>ROWS($X$4:X99)</f>
        <v>96</v>
      </c>
      <c r="Z99" s="153" t="str">
        <f t="shared" si="5"/>
        <v/>
      </c>
      <c r="AA99" s="153" t="str">
        <f>IFERROR(SMALL($Z$4:$Z$141,ROWS($X$4:X99)),"")</f>
        <v/>
      </c>
    </row>
    <row r="100" spans="3:27" hidden="1">
      <c r="C100" s="153" t="s">
        <v>443</v>
      </c>
      <c r="D100" s="153">
        <v>0.29239263803680982</v>
      </c>
      <c r="E100" s="153">
        <v>0.23447852760736196</v>
      </c>
      <c r="F100" s="153">
        <v>0.18441717791411044</v>
      </c>
      <c r="G100" s="153">
        <v>0.15668711656441717</v>
      </c>
      <c r="H100" s="153">
        <v>0.13202453987730062</v>
      </c>
      <c r="I100" s="153" t="s">
        <v>90</v>
      </c>
      <c r="J100" s="153">
        <f>ROWS($I$4:I100)</f>
        <v>97</v>
      </c>
      <c r="K100" s="153" t="str">
        <f t="shared" ref="K100:K131" si="6">IF($AN$4=I100,J100,"")</f>
        <v/>
      </c>
      <c r="L100" s="153" t="str">
        <f>IFERROR(SMALL($K$4:$K$141,ROWS(I$4:$I100)),"")</f>
        <v/>
      </c>
      <c r="O100" s="153" t="s">
        <v>443</v>
      </c>
      <c r="P100" s="153">
        <v>2385</v>
      </c>
      <c r="Q100" s="153">
        <v>1910</v>
      </c>
      <c r="R100" s="153">
        <v>1505</v>
      </c>
      <c r="S100" s="153">
        <v>1275</v>
      </c>
      <c r="T100" s="153">
        <v>1075</v>
      </c>
      <c r="U100" s="153">
        <v>20</v>
      </c>
      <c r="V100" s="153">
        <v>8170</v>
      </c>
      <c r="W100" s="153">
        <v>8150</v>
      </c>
      <c r="X100" s="153" t="s">
        <v>90</v>
      </c>
      <c r="Y100" s="153">
        <f>ROWS($X$4:X100)</f>
        <v>97</v>
      </c>
      <c r="Z100" s="153" t="str">
        <f t="shared" ref="Z100:Z131" si="7">IF($AN$4=X100,Y100,"")</f>
        <v/>
      </c>
      <c r="AA100" s="153" t="str">
        <f>IFERROR(SMALL($Z$4:$Z$141,ROWS($X$4:X100)),"")</f>
        <v/>
      </c>
    </row>
    <row r="101" spans="3:27" hidden="1">
      <c r="C101" s="153" t="s">
        <v>444</v>
      </c>
      <c r="D101" s="153">
        <v>0.37450262613401242</v>
      </c>
      <c r="E101" s="153">
        <v>0.24383256406175394</v>
      </c>
      <c r="F101" s="153">
        <v>0.17873627248129875</v>
      </c>
      <c r="G101" s="153">
        <v>0.12414451695050135</v>
      </c>
      <c r="H101" s="153">
        <v>7.8784020372433552E-2</v>
      </c>
      <c r="I101" s="153" t="s">
        <v>90</v>
      </c>
      <c r="J101" s="153">
        <f>ROWS($I$4:I101)</f>
        <v>98</v>
      </c>
      <c r="K101" s="153" t="str">
        <f t="shared" si="6"/>
        <v/>
      </c>
      <c r="L101" s="153" t="str">
        <f>IFERROR(SMALL($K$4:$K$141,ROWS(I$4:$I101)),"")</f>
        <v/>
      </c>
      <c r="O101" s="153" t="s">
        <v>444</v>
      </c>
      <c r="P101" s="153">
        <v>2355</v>
      </c>
      <c r="Q101" s="153">
        <v>1530</v>
      </c>
      <c r="R101" s="153">
        <v>1125</v>
      </c>
      <c r="S101" s="153">
        <v>780</v>
      </c>
      <c r="T101" s="153">
        <v>495</v>
      </c>
      <c r="U101" s="153">
        <v>10</v>
      </c>
      <c r="V101" s="153">
        <v>6290</v>
      </c>
      <c r="W101" s="153">
        <v>6285</v>
      </c>
      <c r="X101" s="153" t="s">
        <v>90</v>
      </c>
      <c r="Y101" s="153">
        <f>ROWS($X$4:X101)</f>
        <v>98</v>
      </c>
      <c r="Z101" s="153" t="str">
        <f t="shared" si="7"/>
        <v/>
      </c>
      <c r="AA101" s="153" t="str">
        <f>IFERROR(SMALL($Z$4:$Z$141,ROWS($X$4:X101)),"")</f>
        <v/>
      </c>
    </row>
    <row r="102" spans="3:27" hidden="1">
      <c r="C102" s="153" t="s">
        <v>445</v>
      </c>
      <c r="D102" s="153">
        <v>0.33316544950893984</v>
      </c>
      <c r="E102" s="153">
        <v>0.2466633089901788</v>
      </c>
      <c r="F102" s="153">
        <v>0.18572148073533115</v>
      </c>
      <c r="G102" s="153">
        <v>0.13447494333920926</v>
      </c>
      <c r="H102" s="153">
        <v>9.997481742634097E-2</v>
      </c>
      <c r="I102" s="153" t="s">
        <v>90</v>
      </c>
      <c r="J102" s="153">
        <f>ROWS($I$4:I102)</f>
        <v>99</v>
      </c>
      <c r="K102" s="153" t="str">
        <f t="shared" si="6"/>
        <v/>
      </c>
      <c r="L102" s="153" t="str">
        <f>IFERROR(SMALL($K$4:$K$141,ROWS(I$4:$I102)),"")</f>
        <v/>
      </c>
      <c r="O102" s="153" t="s">
        <v>445</v>
      </c>
      <c r="P102" s="153">
        <v>2645</v>
      </c>
      <c r="Q102" s="153">
        <v>1960</v>
      </c>
      <c r="R102" s="153">
        <v>1475</v>
      </c>
      <c r="S102" s="153">
        <v>1070</v>
      </c>
      <c r="T102" s="153">
        <v>795</v>
      </c>
      <c r="U102" s="153">
        <v>10</v>
      </c>
      <c r="V102" s="153">
        <v>7950</v>
      </c>
      <c r="W102" s="153">
        <v>7940</v>
      </c>
      <c r="X102" s="153" t="s">
        <v>90</v>
      </c>
      <c r="Y102" s="153">
        <f>ROWS($X$4:X102)</f>
        <v>99</v>
      </c>
      <c r="Z102" s="153" t="str">
        <f t="shared" si="7"/>
        <v/>
      </c>
      <c r="AA102" s="153" t="str">
        <f>IFERROR(SMALL($Z$4:$Z$141,ROWS($X$4:X102)),"")</f>
        <v/>
      </c>
    </row>
    <row r="103" spans="3:27" hidden="1">
      <c r="C103" s="153" t="s">
        <v>446</v>
      </c>
      <c r="D103" s="153">
        <v>0.37140160453043891</v>
      </c>
      <c r="E103" s="153">
        <v>0.21613968853232657</v>
      </c>
      <c r="F103" s="153">
        <v>0.1812175554506843</v>
      </c>
      <c r="G103" s="153">
        <v>0.13072203869749882</v>
      </c>
      <c r="H103" s="153">
        <v>0.10051911278905144</v>
      </c>
      <c r="I103" s="153" t="s">
        <v>90</v>
      </c>
      <c r="J103" s="153">
        <f>ROWS($I$4:I103)</f>
        <v>100</v>
      </c>
      <c r="K103" s="153" t="str">
        <f t="shared" si="6"/>
        <v/>
      </c>
      <c r="L103" s="153" t="str">
        <f>IFERROR(SMALL($K$4:$K$141,ROWS(I$4:$I103)),"")</f>
        <v/>
      </c>
      <c r="O103" s="153" t="s">
        <v>446</v>
      </c>
      <c r="P103" s="153">
        <v>785</v>
      </c>
      <c r="Q103" s="153">
        <v>460</v>
      </c>
      <c r="R103" s="153">
        <v>385</v>
      </c>
      <c r="S103" s="153">
        <v>275</v>
      </c>
      <c r="T103" s="153">
        <v>215</v>
      </c>
      <c r="U103" s="153" t="s">
        <v>130</v>
      </c>
      <c r="V103" s="153">
        <v>2120</v>
      </c>
      <c r="W103" s="153">
        <v>2120</v>
      </c>
      <c r="X103" s="153" t="s">
        <v>90</v>
      </c>
      <c r="Y103" s="153">
        <f>ROWS($X$4:X103)</f>
        <v>100</v>
      </c>
      <c r="Z103" s="153" t="str">
        <f t="shared" si="7"/>
        <v/>
      </c>
      <c r="AA103" s="153" t="str">
        <f>IFERROR(SMALL($Z$4:$Z$141,ROWS($X$4:X103)),"")</f>
        <v/>
      </c>
    </row>
    <row r="104" spans="3:27" hidden="1">
      <c r="C104" s="153" t="s">
        <v>447</v>
      </c>
      <c r="D104" s="153">
        <v>0.20770161577336466</v>
      </c>
      <c r="E104" s="153">
        <v>0.22236458110897572</v>
      </c>
      <c r="F104" s="153">
        <v>0.21880560894013809</v>
      </c>
      <c r="G104" s="153">
        <v>0.19659762260659122</v>
      </c>
      <c r="H104" s="153">
        <v>0.15453057157093031</v>
      </c>
      <c r="I104" s="153" t="s">
        <v>90</v>
      </c>
      <c r="J104" s="153">
        <f>ROWS($I$4:I104)</f>
        <v>101</v>
      </c>
      <c r="K104" s="153" t="str">
        <f t="shared" si="6"/>
        <v/>
      </c>
      <c r="L104" s="153" t="str">
        <f>IFERROR(SMALL($K$4:$K$141,ROWS(I$4:$I104)),"")</f>
        <v/>
      </c>
      <c r="O104" s="153" t="s">
        <v>447</v>
      </c>
      <c r="P104" s="153">
        <v>2920</v>
      </c>
      <c r="Q104" s="153">
        <v>3125</v>
      </c>
      <c r="R104" s="153">
        <v>3075</v>
      </c>
      <c r="S104" s="153">
        <v>2760</v>
      </c>
      <c r="T104" s="153">
        <v>2170</v>
      </c>
      <c r="U104" s="153">
        <v>25</v>
      </c>
      <c r="V104" s="153">
        <v>14075</v>
      </c>
      <c r="W104" s="153">
        <v>14050</v>
      </c>
      <c r="X104" s="153" t="s">
        <v>90</v>
      </c>
      <c r="Y104" s="153">
        <f>ROWS($X$4:X104)</f>
        <v>101</v>
      </c>
      <c r="Z104" s="153" t="str">
        <f t="shared" si="7"/>
        <v/>
      </c>
      <c r="AA104" s="153" t="str">
        <f>IFERROR(SMALL($Z$4:$Z$141,ROWS($X$4:X104)),"")</f>
        <v/>
      </c>
    </row>
    <row r="105" spans="3:27" hidden="1">
      <c r="C105" s="153" t="s">
        <v>448</v>
      </c>
      <c r="D105" s="153">
        <v>0.21836228287841192</v>
      </c>
      <c r="E105" s="153">
        <v>0.22828784119106699</v>
      </c>
      <c r="F105" s="153">
        <v>0.23076923076923078</v>
      </c>
      <c r="G105" s="153">
        <v>0.21091811414392059</v>
      </c>
      <c r="H105" s="153">
        <v>0.11166253101736973</v>
      </c>
      <c r="I105" s="153" t="s">
        <v>90</v>
      </c>
      <c r="J105" s="153">
        <f>ROWS($I$4:I105)</f>
        <v>102</v>
      </c>
      <c r="K105" s="153" t="str">
        <f t="shared" si="6"/>
        <v/>
      </c>
      <c r="L105" s="153" t="str">
        <f>IFERROR(SMALL($K$4:$K$141,ROWS(I$4:$I105)),"")</f>
        <v/>
      </c>
      <c r="O105" s="153" t="s">
        <v>448</v>
      </c>
      <c r="P105" s="153">
        <v>90</v>
      </c>
      <c r="Q105" s="153">
        <v>90</v>
      </c>
      <c r="R105" s="153">
        <v>95</v>
      </c>
      <c r="S105" s="153">
        <v>85</v>
      </c>
      <c r="T105" s="153">
        <v>45</v>
      </c>
      <c r="U105" s="153">
        <v>0</v>
      </c>
      <c r="V105" s="153">
        <v>405</v>
      </c>
      <c r="W105" s="153">
        <v>405</v>
      </c>
      <c r="X105" s="153" t="s">
        <v>90</v>
      </c>
      <c r="Y105" s="153">
        <f>ROWS($X$4:X105)</f>
        <v>102</v>
      </c>
      <c r="Z105" s="153" t="str">
        <f t="shared" si="7"/>
        <v/>
      </c>
      <c r="AA105" s="153" t="str">
        <f>IFERROR(SMALL($Z$4:$Z$141,ROWS($X$4:X105)),"")</f>
        <v/>
      </c>
    </row>
    <row r="106" spans="3:27" hidden="1">
      <c r="C106" s="153" t="s">
        <v>449</v>
      </c>
      <c r="D106" s="153">
        <v>0.35962489562592331</v>
      </c>
      <c r="E106" s="153">
        <v>0.24979125184661827</v>
      </c>
      <c r="F106" s="153">
        <v>0.1826706917592652</v>
      </c>
      <c r="G106" s="153">
        <v>0.13077268931851757</v>
      </c>
      <c r="H106" s="153">
        <v>7.7140471449675632E-2</v>
      </c>
      <c r="I106" s="153" t="s">
        <v>90</v>
      </c>
      <c r="J106" s="153">
        <f>ROWS($I$4:I106)</f>
        <v>103</v>
      </c>
      <c r="K106" s="153" t="str">
        <f t="shared" si="6"/>
        <v/>
      </c>
      <c r="L106" s="153" t="str">
        <f>IFERROR(SMALL($K$4:$K$141,ROWS(I$4:$I106)),"")</f>
        <v/>
      </c>
      <c r="O106" s="153" t="s">
        <v>449</v>
      </c>
      <c r="P106" s="153">
        <v>5600</v>
      </c>
      <c r="Q106" s="153">
        <v>3890</v>
      </c>
      <c r="R106" s="153">
        <v>2845</v>
      </c>
      <c r="S106" s="153">
        <v>2035</v>
      </c>
      <c r="T106" s="153">
        <v>1200</v>
      </c>
      <c r="U106" s="153">
        <v>30</v>
      </c>
      <c r="V106" s="153">
        <v>15600</v>
      </c>
      <c r="W106" s="153">
        <v>15570</v>
      </c>
      <c r="X106" s="153" t="s">
        <v>90</v>
      </c>
      <c r="Y106" s="153">
        <f>ROWS($X$4:X106)</f>
        <v>103</v>
      </c>
      <c r="Z106" s="153" t="str">
        <f t="shared" si="7"/>
        <v/>
      </c>
      <c r="AA106" s="153" t="str">
        <f>IFERROR(SMALL($Z$4:$Z$141,ROWS($X$4:X106)),"")</f>
        <v/>
      </c>
    </row>
    <row r="107" spans="3:27" hidden="1">
      <c r="C107" s="153" t="s">
        <v>450</v>
      </c>
      <c r="D107" s="153">
        <v>0.31269285079232256</v>
      </c>
      <c r="E107" s="153">
        <v>0.23581402646305111</v>
      </c>
      <c r="F107" s="153">
        <v>0.18660111918832697</v>
      </c>
      <c r="G107" s="153">
        <v>0.15428063385806182</v>
      </c>
      <c r="H107" s="153">
        <v>0.11061136969823754</v>
      </c>
      <c r="I107" s="153" t="s">
        <v>90</v>
      </c>
      <c r="J107" s="153">
        <f>ROWS($I$4:I107)</f>
        <v>104</v>
      </c>
      <c r="K107" s="153" t="str">
        <f t="shared" si="6"/>
        <v/>
      </c>
      <c r="L107" s="153" t="str">
        <f>IFERROR(SMALL($K$4:$K$141,ROWS(I$4:$I107)),"")</f>
        <v/>
      </c>
      <c r="O107" s="153" t="s">
        <v>450</v>
      </c>
      <c r="P107" s="153">
        <v>5980</v>
      </c>
      <c r="Q107" s="153">
        <v>4510</v>
      </c>
      <c r="R107" s="153">
        <v>3570</v>
      </c>
      <c r="S107" s="153">
        <v>2950</v>
      </c>
      <c r="T107" s="153">
        <v>2115</v>
      </c>
      <c r="U107" s="153">
        <v>20</v>
      </c>
      <c r="V107" s="153">
        <v>19145</v>
      </c>
      <c r="W107" s="153">
        <v>19120</v>
      </c>
      <c r="X107" s="153" t="s">
        <v>90</v>
      </c>
      <c r="Y107" s="153">
        <f>ROWS($X$4:X107)</f>
        <v>104</v>
      </c>
      <c r="Z107" s="153" t="str">
        <f t="shared" si="7"/>
        <v/>
      </c>
      <c r="AA107" s="153" t="str">
        <f>IFERROR(SMALL($Z$4:$Z$141,ROWS($X$4:X107)),"")</f>
        <v/>
      </c>
    </row>
    <row r="108" spans="3:27" hidden="1">
      <c r="C108" s="153" t="s">
        <v>451</v>
      </c>
      <c r="D108" s="153">
        <v>0.39719626168224298</v>
      </c>
      <c r="E108" s="153">
        <v>0.21144859813084113</v>
      </c>
      <c r="F108" s="153">
        <v>0.14602803738317757</v>
      </c>
      <c r="G108" s="153">
        <v>0.1542056074766355</v>
      </c>
      <c r="H108" s="153">
        <v>9.11214953271028E-2</v>
      </c>
      <c r="I108" s="153" t="s">
        <v>90</v>
      </c>
      <c r="J108" s="153">
        <f>ROWS($I$4:I108)</f>
        <v>105</v>
      </c>
      <c r="K108" s="153" t="str">
        <f t="shared" si="6"/>
        <v/>
      </c>
      <c r="L108" s="153" t="str">
        <f>IFERROR(SMALL($K$4:$K$141,ROWS(I$4:$I108)),"")</f>
        <v/>
      </c>
      <c r="O108" s="153" t="s">
        <v>451</v>
      </c>
      <c r="P108" s="153">
        <v>340</v>
      </c>
      <c r="Q108" s="153">
        <v>180</v>
      </c>
      <c r="R108" s="153">
        <v>125</v>
      </c>
      <c r="S108" s="153">
        <v>130</v>
      </c>
      <c r="T108" s="153">
        <v>80</v>
      </c>
      <c r="U108" s="153">
        <v>5</v>
      </c>
      <c r="V108" s="153">
        <v>860</v>
      </c>
      <c r="W108" s="153">
        <v>855</v>
      </c>
      <c r="X108" s="153" t="s">
        <v>90</v>
      </c>
      <c r="Y108" s="153">
        <f>ROWS($X$4:X108)</f>
        <v>105</v>
      </c>
      <c r="Z108" s="153" t="str">
        <f t="shared" si="7"/>
        <v/>
      </c>
      <c r="AA108" s="153" t="str">
        <f>IFERROR(SMALL($Z$4:$Z$141,ROWS($X$4:X108)),"")</f>
        <v/>
      </c>
    </row>
    <row r="109" spans="3:27" hidden="1">
      <c r="C109" s="153" t="s">
        <v>452</v>
      </c>
      <c r="D109" s="153">
        <v>0.33533196841181634</v>
      </c>
      <c r="E109" s="153">
        <v>0.22916057326703715</v>
      </c>
      <c r="F109" s="153">
        <v>0.19289265867212635</v>
      </c>
      <c r="G109" s="153">
        <v>0.14609534951740274</v>
      </c>
      <c r="H109" s="153">
        <v>9.6519450131617432E-2</v>
      </c>
      <c r="I109" s="153" t="s">
        <v>90</v>
      </c>
      <c r="J109" s="153">
        <f>ROWS($I$4:I109)</f>
        <v>106</v>
      </c>
      <c r="K109" s="153" t="str">
        <f t="shared" si="6"/>
        <v/>
      </c>
      <c r="L109" s="153" t="str">
        <f>IFERROR(SMALL($K$4:$K$141,ROWS(I$4:$I109)),"")</f>
        <v/>
      </c>
      <c r="O109" s="153" t="s">
        <v>452</v>
      </c>
      <c r="P109" s="153">
        <v>2295</v>
      </c>
      <c r="Q109" s="153">
        <v>1565</v>
      </c>
      <c r="R109" s="153">
        <v>1320</v>
      </c>
      <c r="S109" s="153">
        <v>1000</v>
      </c>
      <c r="T109" s="153">
        <v>660</v>
      </c>
      <c r="U109" s="153">
        <v>5</v>
      </c>
      <c r="V109" s="153">
        <v>6845</v>
      </c>
      <c r="W109" s="153">
        <v>6840</v>
      </c>
      <c r="X109" s="153" t="s">
        <v>90</v>
      </c>
      <c r="Y109" s="153">
        <f>ROWS($X$4:X109)</f>
        <v>106</v>
      </c>
      <c r="Z109" s="153" t="str">
        <f t="shared" si="7"/>
        <v/>
      </c>
      <c r="AA109" s="153" t="str">
        <f>IFERROR(SMALL($Z$4:$Z$141,ROWS($X$4:X109)),"")</f>
        <v/>
      </c>
    </row>
    <row r="110" spans="3:27" hidden="1">
      <c r="C110" s="153" t="s">
        <v>453</v>
      </c>
      <c r="D110" s="153">
        <v>0.26422018348623855</v>
      </c>
      <c r="E110" s="153">
        <v>0.24770642201834864</v>
      </c>
      <c r="F110" s="153">
        <v>0.16513761467889909</v>
      </c>
      <c r="G110" s="153">
        <v>0.19633027522935781</v>
      </c>
      <c r="H110" s="153">
        <v>0.12660550458715597</v>
      </c>
      <c r="I110" s="153" t="s">
        <v>90</v>
      </c>
      <c r="J110" s="153">
        <f>ROWS($I$4:I110)</f>
        <v>107</v>
      </c>
      <c r="K110" s="153" t="str">
        <f t="shared" si="6"/>
        <v/>
      </c>
      <c r="L110" s="153" t="str">
        <f>IFERROR(SMALL($K$4:$K$141,ROWS(I$4:$I110)),"")</f>
        <v/>
      </c>
      <c r="O110" s="153" t="s">
        <v>453</v>
      </c>
      <c r="P110" s="153">
        <v>145</v>
      </c>
      <c r="Q110" s="153">
        <v>135</v>
      </c>
      <c r="R110" s="153">
        <v>90</v>
      </c>
      <c r="S110" s="153">
        <v>105</v>
      </c>
      <c r="T110" s="153">
        <v>70</v>
      </c>
      <c r="U110" s="153" t="s">
        <v>130</v>
      </c>
      <c r="V110" s="153">
        <v>545</v>
      </c>
      <c r="W110" s="153">
        <v>545</v>
      </c>
      <c r="X110" s="153" t="s">
        <v>90</v>
      </c>
      <c r="Y110" s="153">
        <f>ROWS($X$4:X110)</f>
        <v>107</v>
      </c>
      <c r="Z110" s="153" t="str">
        <f t="shared" si="7"/>
        <v/>
      </c>
      <c r="AA110" s="153" t="str">
        <f>IFERROR(SMALL($Z$4:$Z$141,ROWS($X$4:X110)),"")</f>
        <v/>
      </c>
    </row>
    <row r="111" spans="3:27" hidden="1">
      <c r="C111" s="153" t="s">
        <v>454</v>
      </c>
      <c r="D111" s="153">
        <v>5.4794520547945202E-2</v>
      </c>
      <c r="E111" s="153">
        <v>0.23287671232876711</v>
      </c>
      <c r="F111" s="153">
        <v>0.21232876712328766</v>
      </c>
      <c r="G111" s="153">
        <v>0.27397260273972601</v>
      </c>
      <c r="H111" s="153">
        <v>0.22602739726027396</v>
      </c>
      <c r="I111" s="153" t="s">
        <v>90</v>
      </c>
      <c r="J111" s="153">
        <f>ROWS($I$4:I111)</f>
        <v>108</v>
      </c>
      <c r="K111" s="153" t="str">
        <f t="shared" si="6"/>
        <v/>
      </c>
      <c r="L111" s="153" t="str">
        <f>IFERROR(SMALL($K$4:$K$141,ROWS(I$4:$I111)),"")</f>
        <v/>
      </c>
      <c r="O111" s="153" t="s">
        <v>454</v>
      </c>
      <c r="P111" s="153">
        <v>10</v>
      </c>
      <c r="Q111" s="153">
        <v>35</v>
      </c>
      <c r="R111" s="153">
        <v>30</v>
      </c>
      <c r="S111" s="153">
        <v>40</v>
      </c>
      <c r="T111" s="153">
        <v>35</v>
      </c>
      <c r="U111" s="153">
        <v>10</v>
      </c>
      <c r="V111" s="153">
        <v>160</v>
      </c>
      <c r="W111" s="153">
        <v>145</v>
      </c>
      <c r="X111" s="153" t="s">
        <v>90</v>
      </c>
      <c r="Y111" s="153">
        <f>ROWS($X$4:X111)</f>
        <v>108</v>
      </c>
      <c r="Z111" s="153" t="str">
        <f t="shared" si="7"/>
        <v/>
      </c>
      <c r="AA111" s="153" t="str">
        <f>IFERROR(SMALL($Z$4:$Z$141,ROWS($X$4:X111)),"")</f>
        <v/>
      </c>
    </row>
    <row r="112" spans="3:27" hidden="1">
      <c r="C112" s="153" t="s">
        <v>455</v>
      </c>
      <c r="D112" s="153">
        <v>0.23044466082440765</v>
      </c>
      <c r="E112" s="153">
        <v>0.21843557286595261</v>
      </c>
      <c r="F112" s="153">
        <v>0.1872768581629341</v>
      </c>
      <c r="G112" s="153">
        <v>0.1872768581629341</v>
      </c>
      <c r="H112" s="153">
        <v>0.17656604998377151</v>
      </c>
      <c r="I112" s="153" t="s">
        <v>90</v>
      </c>
      <c r="J112" s="153">
        <f>ROWS($I$4:I112)</f>
        <v>109</v>
      </c>
      <c r="K112" s="153" t="str">
        <f t="shared" si="6"/>
        <v/>
      </c>
      <c r="L112" s="153" t="str">
        <f>IFERROR(SMALL($K$4:$K$141,ROWS(I$4:$I112)),"")</f>
        <v/>
      </c>
      <c r="O112" s="153" t="s">
        <v>455</v>
      </c>
      <c r="P112" s="153">
        <v>710</v>
      </c>
      <c r="Q112" s="153">
        <v>675</v>
      </c>
      <c r="R112" s="153">
        <v>575</v>
      </c>
      <c r="S112" s="153">
        <v>575</v>
      </c>
      <c r="T112" s="153">
        <v>545</v>
      </c>
      <c r="U112" s="153">
        <v>5</v>
      </c>
      <c r="V112" s="153">
        <v>3085</v>
      </c>
      <c r="W112" s="153">
        <v>3080</v>
      </c>
      <c r="X112" s="153" t="s">
        <v>90</v>
      </c>
      <c r="Y112" s="153">
        <f>ROWS($X$4:X112)</f>
        <v>109</v>
      </c>
      <c r="Z112" s="153" t="str">
        <f t="shared" si="7"/>
        <v/>
      </c>
      <c r="AA112" s="153" t="str">
        <f>IFERROR(SMALL($Z$4:$Z$141,ROWS($X$4:X112)),"")</f>
        <v/>
      </c>
    </row>
    <row r="113" spans="3:27" hidden="1">
      <c r="C113" s="153" t="s">
        <v>456</v>
      </c>
      <c r="D113" s="153">
        <v>0.26213592233009708</v>
      </c>
      <c r="E113" s="153">
        <v>0.24536628420123566</v>
      </c>
      <c r="F113" s="153">
        <v>0.18476022359517505</v>
      </c>
      <c r="G113" s="153">
        <v>0.16475433951162108</v>
      </c>
      <c r="H113" s="153">
        <v>0.14298323036187113</v>
      </c>
      <c r="I113" s="153" t="s">
        <v>90</v>
      </c>
      <c r="J113" s="153">
        <f>ROWS($I$4:I113)</f>
        <v>110</v>
      </c>
      <c r="K113" s="153" t="str">
        <f t="shared" si="6"/>
        <v/>
      </c>
      <c r="L113" s="153" t="str">
        <f>IFERROR(SMALL($K$4:$K$141,ROWS(I$4:$I113)),"")</f>
        <v/>
      </c>
      <c r="O113" s="153" t="s">
        <v>456</v>
      </c>
      <c r="P113" s="153">
        <v>890</v>
      </c>
      <c r="Q113" s="153">
        <v>835</v>
      </c>
      <c r="R113" s="153">
        <v>630</v>
      </c>
      <c r="S113" s="153">
        <v>560</v>
      </c>
      <c r="T113" s="153">
        <v>485</v>
      </c>
      <c r="U113" s="153">
        <v>5</v>
      </c>
      <c r="V113" s="153">
        <v>3405</v>
      </c>
      <c r="W113" s="153">
        <v>3400</v>
      </c>
      <c r="X113" s="153" t="s">
        <v>90</v>
      </c>
      <c r="Y113" s="153">
        <f>ROWS($X$4:X113)</f>
        <v>110</v>
      </c>
      <c r="Z113" s="153" t="str">
        <f t="shared" si="7"/>
        <v/>
      </c>
      <c r="AA113" s="153" t="str">
        <f>IFERROR(SMALL($Z$4:$Z$141,ROWS($X$4:X113)),"")</f>
        <v/>
      </c>
    </row>
    <row r="114" spans="3:27" hidden="1">
      <c r="C114" s="153" t="s">
        <v>457</v>
      </c>
      <c r="D114" s="153">
        <v>0.23495702005730659</v>
      </c>
      <c r="E114" s="153">
        <v>0.19770773638968481</v>
      </c>
      <c r="F114" s="153">
        <v>0.19197707736389685</v>
      </c>
      <c r="G114" s="153">
        <v>0.18911174785100288</v>
      </c>
      <c r="H114" s="153">
        <v>0.18624641833810887</v>
      </c>
      <c r="I114" s="153" t="s">
        <v>90</v>
      </c>
      <c r="J114" s="153">
        <f>ROWS($I$4:I114)</f>
        <v>111</v>
      </c>
      <c r="K114" s="153" t="str">
        <f t="shared" si="6"/>
        <v/>
      </c>
      <c r="L114" s="153" t="str">
        <f>IFERROR(SMALL($K$4:$K$141,ROWS(I$4:$I114)),"")</f>
        <v/>
      </c>
      <c r="O114" s="153" t="s">
        <v>457</v>
      </c>
      <c r="P114" s="153">
        <v>165</v>
      </c>
      <c r="Q114" s="153">
        <v>140</v>
      </c>
      <c r="R114" s="153">
        <v>135</v>
      </c>
      <c r="S114" s="153">
        <v>130</v>
      </c>
      <c r="T114" s="153">
        <v>130</v>
      </c>
      <c r="U114" s="153">
        <v>0</v>
      </c>
      <c r="V114" s="153">
        <v>700</v>
      </c>
      <c r="W114" s="153">
        <v>700</v>
      </c>
      <c r="X114" s="153" t="s">
        <v>90</v>
      </c>
      <c r="Y114" s="153">
        <f>ROWS($X$4:X114)</f>
        <v>111</v>
      </c>
      <c r="Z114" s="153" t="str">
        <f t="shared" si="7"/>
        <v/>
      </c>
      <c r="AA114" s="153" t="str">
        <f>IFERROR(SMALL($Z$4:$Z$141,ROWS($X$4:X114)),"")</f>
        <v/>
      </c>
    </row>
    <row r="115" spans="3:27" hidden="1">
      <c r="C115" s="153" t="s">
        <v>458</v>
      </c>
      <c r="D115" s="153">
        <v>0.25572039225546894</v>
      </c>
      <c r="E115" s="153">
        <v>0.21775207442796077</v>
      </c>
      <c r="F115" s="153">
        <v>0.18682423937641437</v>
      </c>
      <c r="G115" s="153">
        <v>0.17123459894392759</v>
      </c>
      <c r="H115" s="153">
        <v>0.16846869499622832</v>
      </c>
      <c r="I115" s="153" t="s">
        <v>90</v>
      </c>
      <c r="J115" s="153">
        <f>ROWS($I$4:I115)</f>
        <v>112</v>
      </c>
      <c r="K115" s="153" t="str">
        <f t="shared" si="6"/>
        <v/>
      </c>
      <c r="L115" s="153" t="str">
        <f>IFERROR(SMALL($K$4:$K$141,ROWS(I$4:$I115)),"")</f>
        <v/>
      </c>
      <c r="O115" s="153" t="s">
        <v>458</v>
      </c>
      <c r="P115" s="153">
        <v>1015</v>
      </c>
      <c r="Q115" s="153">
        <v>865</v>
      </c>
      <c r="R115" s="153">
        <v>745</v>
      </c>
      <c r="S115" s="153">
        <v>680</v>
      </c>
      <c r="T115" s="153">
        <v>670</v>
      </c>
      <c r="U115" s="153">
        <v>10</v>
      </c>
      <c r="V115" s="153">
        <v>3985</v>
      </c>
      <c r="W115" s="153">
        <v>3975</v>
      </c>
      <c r="X115" s="153" t="s">
        <v>90</v>
      </c>
      <c r="Y115" s="153">
        <f>ROWS($X$4:X115)</f>
        <v>112</v>
      </c>
      <c r="Z115" s="153" t="str">
        <f t="shared" si="7"/>
        <v/>
      </c>
      <c r="AA115" s="153" t="str">
        <f>IFERROR(SMALL($Z$4:$Z$141,ROWS($X$4:X115)),"")</f>
        <v/>
      </c>
    </row>
    <row r="116" spans="3:27" hidden="1">
      <c r="C116" s="153" t="s">
        <v>459</v>
      </c>
      <c r="D116" s="153">
        <v>0.26021505376344084</v>
      </c>
      <c r="E116" s="153">
        <v>0.21505376344086022</v>
      </c>
      <c r="F116" s="153">
        <v>0.18709677419354839</v>
      </c>
      <c r="G116" s="153">
        <v>0.16129032258064516</v>
      </c>
      <c r="H116" s="153">
        <v>0.17634408602150536</v>
      </c>
      <c r="I116" s="153" t="s">
        <v>90</v>
      </c>
      <c r="J116" s="153">
        <f>ROWS($I$4:I116)</f>
        <v>113</v>
      </c>
      <c r="K116" s="153" t="str">
        <f t="shared" si="6"/>
        <v/>
      </c>
      <c r="L116" s="153" t="str">
        <f>IFERROR(SMALL($K$4:$K$141,ROWS(I$4:$I116)),"")</f>
        <v/>
      </c>
      <c r="O116" s="153" t="s">
        <v>459</v>
      </c>
      <c r="P116" s="153">
        <v>120</v>
      </c>
      <c r="Q116" s="153">
        <v>100</v>
      </c>
      <c r="R116" s="153">
        <v>85</v>
      </c>
      <c r="S116" s="153">
        <v>75</v>
      </c>
      <c r="T116" s="153">
        <v>80</v>
      </c>
      <c r="U116" s="153">
        <v>5</v>
      </c>
      <c r="V116" s="153">
        <v>470</v>
      </c>
      <c r="W116" s="153">
        <v>465</v>
      </c>
      <c r="X116" s="153" t="s">
        <v>90</v>
      </c>
      <c r="Y116" s="153">
        <f>ROWS($X$4:X116)</f>
        <v>113</v>
      </c>
      <c r="Z116" s="153" t="str">
        <f t="shared" si="7"/>
        <v/>
      </c>
      <c r="AA116" s="153" t="str">
        <f>IFERROR(SMALL($Z$4:$Z$141,ROWS($X$4:X116)),"")</f>
        <v/>
      </c>
    </row>
    <row r="117" spans="3:27" hidden="1">
      <c r="C117" s="153" t="s">
        <v>460</v>
      </c>
      <c r="D117" s="153">
        <v>0.27903030303030302</v>
      </c>
      <c r="E117" s="153">
        <v>0.23103030303030303</v>
      </c>
      <c r="F117" s="153">
        <v>0.19418181818181818</v>
      </c>
      <c r="G117" s="153">
        <v>0.15103030303030304</v>
      </c>
      <c r="H117" s="153">
        <v>0.14472727272727273</v>
      </c>
      <c r="I117" s="153" t="s">
        <v>90</v>
      </c>
      <c r="J117" s="153">
        <f>ROWS($I$4:I117)</f>
        <v>114</v>
      </c>
      <c r="K117" s="153" t="str">
        <f t="shared" si="6"/>
        <v/>
      </c>
      <c r="L117" s="153" t="str">
        <f>IFERROR(SMALL($K$4:$K$141,ROWS(I$4:$I117)),"")</f>
        <v/>
      </c>
      <c r="O117" s="153" t="s">
        <v>460</v>
      </c>
      <c r="P117" s="153">
        <v>1150</v>
      </c>
      <c r="Q117" s="153">
        <v>955</v>
      </c>
      <c r="R117" s="153">
        <v>800</v>
      </c>
      <c r="S117" s="153">
        <v>625</v>
      </c>
      <c r="T117" s="153">
        <v>595</v>
      </c>
      <c r="U117" s="153">
        <v>10</v>
      </c>
      <c r="V117" s="153">
        <v>4135</v>
      </c>
      <c r="W117" s="153">
        <v>4125</v>
      </c>
      <c r="X117" s="153" t="s">
        <v>90</v>
      </c>
      <c r="Y117" s="153">
        <f>ROWS($X$4:X117)</f>
        <v>114</v>
      </c>
      <c r="Z117" s="153" t="str">
        <f t="shared" si="7"/>
        <v/>
      </c>
      <c r="AA117" s="153" t="str">
        <f>IFERROR(SMALL($Z$4:$Z$141,ROWS($X$4:X117)),"")</f>
        <v/>
      </c>
    </row>
    <row r="118" spans="3:27" hidden="1">
      <c r="C118" s="153" t="s">
        <v>461</v>
      </c>
      <c r="D118" s="153">
        <v>0.31325301204819278</v>
      </c>
      <c r="E118" s="153">
        <v>0.24364123159303883</v>
      </c>
      <c r="F118" s="153">
        <v>0.21954484605087016</v>
      </c>
      <c r="G118" s="153">
        <v>0.14056224899598393</v>
      </c>
      <c r="H118" s="153">
        <v>8.2998661311914329E-2</v>
      </c>
      <c r="I118" s="153" t="s">
        <v>90</v>
      </c>
      <c r="J118" s="153">
        <f>ROWS($I$4:I118)</f>
        <v>115</v>
      </c>
      <c r="K118" s="153" t="str">
        <f t="shared" si="6"/>
        <v/>
      </c>
      <c r="L118" s="153" t="str">
        <f>IFERROR(SMALL($K$4:$K$141,ROWS(I$4:$I118)),"")</f>
        <v/>
      </c>
      <c r="O118" s="153" t="s">
        <v>461</v>
      </c>
      <c r="P118" s="153">
        <v>235</v>
      </c>
      <c r="Q118" s="153">
        <v>180</v>
      </c>
      <c r="R118" s="153">
        <v>165</v>
      </c>
      <c r="S118" s="153">
        <v>105</v>
      </c>
      <c r="T118" s="153">
        <v>60</v>
      </c>
      <c r="U118" s="153">
        <v>5</v>
      </c>
      <c r="V118" s="153">
        <v>750</v>
      </c>
      <c r="W118" s="153">
        <v>745</v>
      </c>
      <c r="X118" s="153" t="s">
        <v>90</v>
      </c>
      <c r="Y118" s="153">
        <f>ROWS($X$4:X118)</f>
        <v>115</v>
      </c>
      <c r="Z118" s="153" t="str">
        <f t="shared" si="7"/>
        <v/>
      </c>
      <c r="AA118" s="153" t="str">
        <f>IFERROR(SMALL($Z$4:$Z$141,ROWS($X$4:X118)),"")</f>
        <v/>
      </c>
    </row>
    <row r="119" spans="3:27" hidden="1">
      <c r="C119" s="153" t="s">
        <v>437</v>
      </c>
      <c r="D119" s="153">
        <v>0.19131771033422973</v>
      </c>
      <c r="E119" s="153">
        <v>0.19746446407990781</v>
      </c>
      <c r="F119" s="153">
        <v>0.28505570495582022</v>
      </c>
      <c r="G119" s="153">
        <v>0.20975797157126391</v>
      </c>
      <c r="H119" s="153">
        <v>0.11640414905877833</v>
      </c>
      <c r="I119" s="153" t="s">
        <v>95</v>
      </c>
      <c r="J119" s="153">
        <f>ROWS($I$4:I119)</f>
        <v>116</v>
      </c>
      <c r="K119" s="153">
        <f t="shared" si="6"/>
        <v>116</v>
      </c>
      <c r="L119" s="153" t="str">
        <f>IFERROR(SMALL($K$4:$K$141,ROWS(I$4:$I119)),"")</f>
        <v/>
      </c>
      <c r="O119" s="153" t="s">
        <v>437</v>
      </c>
      <c r="P119" s="153">
        <v>500</v>
      </c>
      <c r="Q119" s="153">
        <v>515</v>
      </c>
      <c r="R119" s="153">
        <v>740</v>
      </c>
      <c r="S119" s="153">
        <v>545</v>
      </c>
      <c r="T119" s="153">
        <v>305</v>
      </c>
      <c r="U119" s="153">
        <v>10</v>
      </c>
      <c r="V119" s="153">
        <v>2610</v>
      </c>
      <c r="W119" s="153">
        <v>2605</v>
      </c>
      <c r="X119" s="153" t="s">
        <v>95</v>
      </c>
      <c r="Y119" s="153">
        <f>ROWS($X$4:X119)</f>
        <v>116</v>
      </c>
      <c r="Z119" s="153">
        <f t="shared" si="7"/>
        <v>116</v>
      </c>
      <c r="AA119" s="153" t="str">
        <f>IFERROR(SMALL($Z$4:$Z$141,ROWS($X$4:X119)),"")</f>
        <v/>
      </c>
    </row>
    <row r="120" spans="3:27" hidden="1">
      <c r="C120" s="153" t="s">
        <v>439</v>
      </c>
      <c r="D120" s="153">
        <v>0.50495049504950495</v>
      </c>
      <c r="E120" s="153">
        <v>0.18783182666092696</v>
      </c>
      <c r="F120" s="153">
        <v>0.13646147223417995</v>
      </c>
      <c r="G120" s="153">
        <v>9.0830822212656051E-2</v>
      </c>
      <c r="H120" s="153">
        <v>7.9925383842732095E-2</v>
      </c>
      <c r="I120" s="153" t="s">
        <v>95</v>
      </c>
      <c r="J120" s="153">
        <f>ROWS($I$4:I120)</f>
        <v>117</v>
      </c>
      <c r="K120" s="153">
        <f t="shared" si="6"/>
        <v>117</v>
      </c>
      <c r="L120" s="153" t="str">
        <f>IFERROR(SMALL($K$4:$K$141,ROWS(I$4:$I120)),"")</f>
        <v/>
      </c>
      <c r="O120" s="153" t="s">
        <v>439</v>
      </c>
      <c r="P120" s="153">
        <v>3520</v>
      </c>
      <c r="Q120" s="153">
        <v>1310</v>
      </c>
      <c r="R120" s="153">
        <v>950</v>
      </c>
      <c r="S120" s="153">
        <v>635</v>
      </c>
      <c r="T120" s="153">
        <v>555</v>
      </c>
      <c r="U120" s="153">
        <v>15</v>
      </c>
      <c r="V120" s="153">
        <v>6985</v>
      </c>
      <c r="W120" s="153">
        <v>6970</v>
      </c>
      <c r="X120" s="153" t="s">
        <v>95</v>
      </c>
      <c r="Y120" s="153">
        <f>ROWS($X$4:X120)</f>
        <v>117</v>
      </c>
      <c r="Z120" s="153">
        <f t="shared" si="7"/>
        <v>117</v>
      </c>
      <c r="AA120" s="153" t="str">
        <f>IFERROR(SMALL($Z$4:$Z$141,ROWS($X$4:X120)),"")</f>
        <v/>
      </c>
    </row>
    <row r="121" spans="3:27" hidden="1">
      <c r="C121" s="153" t="s">
        <v>440</v>
      </c>
      <c r="D121" s="153">
        <v>0.26198683798182387</v>
      </c>
      <c r="E121" s="153">
        <v>0.20965214666248824</v>
      </c>
      <c r="F121" s="153">
        <v>0.19743027264180507</v>
      </c>
      <c r="G121" s="153">
        <v>0.17298652460043873</v>
      </c>
      <c r="H121" s="153">
        <v>0.15794421811344406</v>
      </c>
      <c r="I121" s="153" t="s">
        <v>95</v>
      </c>
      <c r="J121" s="153">
        <f>ROWS($I$4:I121)</f>
        <v>118</v>
      </c>
      <c r="K121" s="153">
        <f t="shared" si="6"/>
        <v>118</v>
      </c>
      <c r="L121" s="153" t="str">
        <f>IFERROR(SMALL($K$4:$K$141,ROWS(I$4:$I121)),"")</f>
        <v/>
      </c>
      <c r="O121" s="153" t="s">
        <v>440</v>
      </c>
      <c r="P121" s="153">
        <v>835</v>
      </c>
      <c r="Q121" s="153">
        <v>670</v>
      </c>
      <c r="R121" s="153">
        <v>630</v>
      </c>
      <c r="S121" s="153">
        <v>550</v>
      </c>
      <c r="T121" s="153">
        <v>505</v>
      </c>
      <c r="U121" s="153">
        <v>15</v>
      </c>
      <c r="V121" s="153">
        <v>3205</v>
      </c>
      <c r="W121" s="153">
        <v>3190</v>
      </c>
      <c r="X121" s="153" t="s">
        <v>95</v>
      </c>
      <c r="Y121" s="153">
        <f>ROWS($X$4:X121)</f>
        <v>118</v>
      </c>
      <c r="Z121" s="153">
        <f t="shared" si="7"/>
        <v>118</v>
      </c>
      <c r="AA121" s="153" t="str">
        <f>IFERROR(SMALL($Z$4:$Z$141,ROWS($X$4:X121)),"")</f>
        <v/>
      </c>
    </row>
    <row r="122" spans="3:27" hidden="1">
      <c r="C122" s="153" t="s">
        <v>442</v>
      </c>
      <c r="D122" s="153">
        <v>0.26570605187319885</v>
      </c>
      <c r="E122" s="153">
        <v>0.21613832853025935</v>
      </c>
      <c r="F122" s="153">
        <v>0.18040345821325648</v>
      </c>
      <c r="G122" s="153">
        <v>0.16628242074927954</v>
      </c>
      <c r="H122" s="153">
        <v>0.17146974063400577</v>
      </c>
      <c r="I122" s="153" t="s">
        <v>95</v>
      </c>
      <c r="J122" s="153">
        <f>ROWS($I$4:I122)</f>
        <v>119</v>
      </c>
      <c r="K122" s="153">
        <f t="shared" si="6"/>
        <v>119</v>
      </c>
      <c r="L122" s="153" t="str">
        <f>IFERROR(SMALL($K$4:$K$141,ROWS(I$4:$I122)),"")</f>
        <v/>
      </c>
      <c r="O122" s="153" t="s">
        <v>442</v>
      </c>
      <c r="P122" s="153">
        <v>920</v>
      </c>
      <c r="Q122" s="153">
        <v>750</v>
      </c>
      <c r="R122" s="153">
        <v>625</v>
      </c>
      <c r="S122" s="153">
        <v>575</v>
      </c>
      <c r="T122" s="153">
        <v>595</v>
      </c>
      <c r="U122" s="153">
        <v>5</v>
      </c>
      <c r="V122" s="153">
        <v>3475</v>
      </c>
      <c r="W122" s="153">
        <v>3470</v>
      </c>
      <c r="X122" s="153" t="s">
        <v>95</v>
      </c>
      <c r="Y122" s="153">
        <f>ROWS($X$4:X122)</f>
        <v>119</v>
      </c>
      <c r="Z122" s="153">
        <f t="shared" si="7"/>
        <v>119</v>
      </c>
      <c r="AA122" s="153" t="str">
        <f>IFERROR(SMALL($Z$4:$Z$141,ROWS($X$4:X122)),"")</f>
        <v/>
      </c>
    </row>
    <row r="123" spans="3:27" hidden="1">
      <c r="C123" s="153" t="s">
        <v>443</v>
      </c>
      <c r="D123" s="153">
        <v>0.29380341880341881</v>
      </c>
      <c r="E123" s="153">
        <v>0.22893772893772893</v>
      </c>
      <c r="F123" s="153">
        <v>0.1800976800976801</v>
      </c>
      <c r="G123" s="153">
        <v>0.15521978021978022</v>
      </c>
      <c r="H123" s="153">
        <v>0.14194139194139194</v>
      </c>
      <c r="I123" s="153" t="s">
        <v>95</v>
      </c>
      <c r="J123" s="153">
        <f>ROWS($I$4:I123)</f>
        <v>120</v>
      </c>
      <c r="K123" s="153">
        <f t="shared" si="6"/>
        <v>120</v>
      </c>
      <c r="L123" s="153" t="str">
        <f>IFERROR(SMALL($K$4:$K$141,ROWS(I$4:$I123)),"")</f>
        <v/>
      </c>
      <c r="O123" s="153" t="s">
        <v>443</v>
      </c>
      <c r="P123" s="153">
        <v>1925</v>
      </c>
      <c r="Q123" s="153">
        <v>1500</v>
      </c>
      <c r="R123" s="153">
        <v>1180</v>
      </c>
      <c r="S123" s="153">
        <v>1015</v>
      </c>
      <c r="T123" s="153">
        <v>930</v>
      </c>
      <c r="U123" s="153">
        <v>5</v>
      </c>
      <c r="V123" s="153">
        <v>6555</v>
      </c>
      <c r="W123" s="153">
        <v>6550</v>
      </c>
      <c r="X123" s="153" t="s">
        <v>95</v>
      </c>
      <c r="Y123" s="153">
        <f>ROWS($X$4:X123)</f>
        <v>120</v>
      </c>
      <c r="Z123" s="153">
        <f t="shared" si="7"/>
        <v>120</v>
      </c>
      <c r="AA123" s="153" t="str">
        <f>IFERROR(SMALL($Z$4:$Z$141,ROWS($X$4:X123)),"")</f>
        <v/>
      </c>
    </row>
    <row r="124" spans="3:27" hidden="1">
      <c r="C124" s="153" t="s">
        <v>444</v>
      </c>
      <c r="D124" s="153">
        <v>0.36723656664340543</v>
      </c>
      <c r="E124" s="153">
        <v>0.2226099092812282</v>
      </c>
      <c r="F124" s="153">
        <v>0.18283321702721564</v>
      </c>
      <c r="G124" s="153">
        <v>0.13956734124214934</v>
      </c>
      <c r="H124" s="153">
        <v>8.7752965806001393E-2</v>
      </c>
      <c r="I124" s="153" t="s">
        <v>95</v>
      </c>
      <c r="J124" s="153">
        <f>ROWS($I$4:I124)</f>
        <v>121</v>
      </c>
      <c r="K124" s="153">
        <f t="shared" si="6"/>
        <v>121</v>
      </c>
      <c r="L124" s="153" t="str">
        <f>IFERROR(SMALL($K$4:$K$141,ROWS(I$4:$I124)),"")</f>
        <v/>
      </c>
      <c r="O124" s="153" t="s">
        <v>444</v>
      </c>
      <c r="P124" s="153">
        <v>2105</v>
      </c>
      <c r="Q124" s="153">
        <v>1275</v>
      </c>
      <c r="R124" s="153">
        <v>1050</v>
      </c>
      <c r="S124" s="153">
        <v>800</v>
      </c>
      <c r="T124" s="153">
        <v>505</v>
      </c>
      <c r="U124" s="153">
        <v>10</v>
      </c>
      <c r="V124" s="153">
        <v>5740</v>
      </c>
      <c r="W124" s="153">
        <v>5730</v>
      </c>
      <c r="X124" s="153" t="s">
        <v>95</v>
      </c>
      <c r="Y124" s="153">
        <f>ROWS($X$4:X124)</f>
        <v>121</v>
      </c>
      <c r="Z124" s="153">
        <f t="shared" si="7"/>
        <v>121</v>
      </c>
      <c r="AA124" s="153" t="str">
        <f>IFERROR(SMALL($Z$4:$Z$141,ROWS($X$4:X124)),"")</f>
        <v/>
      </c>
    </row>
    <row r="125" spans="3:27" hidden="1">
      <c r="C125" s="153" t="s">
        <v>445</v>
      </c>
      <c r="D125" s="153">
        <v>0.29849434003736675</v>
      </c>
      <c r="E125" s="153">
        <v>0.23958676777667876</v>
      </c>
      <c r="F125" s="153">
        <v>0.19672491482580504</v>
      </c>
      <c r="G125" s="153">
        <v>0.15463237718430597</v>
      </c>
      <c r="H125" s="153">
        <v>0.1105616001758435</v>
      </c>
      <c r="I125" s="153" t="s">
        <v>95</v>
      </c>
      <c r="J125" s="153">
        <f>ROWS($I$4:I125)</f>
        <v>122</v>
      </c>
      <c r="K125" s="153">
        <f t="shared" si="6"/>
        <v>122</v>
      </c>
      <c r="L125" s="153" t="str">
        <f>IFERROR(SMALL($K$4:$K$141,ROWS(I$4:$I125)),"")</f>
        <v/>
      </c>
      <c r="O125" s="153" t="s">
        <v>445</v>
      </c>
      <c r="P125" s="153">
        <v>2715</v>
      </c>
      <c r="Q125" s="153">
        <v>2180</v>
      </c>
      <c r="R125" s="153">
        <v>1790</v>
      </c>
      <c r="S125" s="153">
        <v>1405</v>
      </c>
      <c r="T125" s="153">
        <v>1005</v>
      </c>
      <c r="U125" s="153">
        <v>10</v>
      </c>
      <c r="V125" s="153">
        <v>9110</v>
      </c>
      <c r="W125" s="153">
        <v>9100</v>
      </c>
      <c r="X125" s="153" t="s">
        <v>95</v>
      </c>
      <c r="Y125" s="153">
        <f>ROWS($X$4:X125)</f>
        <v>122</v>
      </c>
      <c r="Z125" s="153">
        <f t="shared" si="7"/>
        <v>122</v>
      </c>
      <c r="AA125" s="153" t="str">
        <f>IFERROR(SMALL($Z$4:$Z$141,ROWS($X$4:X125)),"")</f>
        <v/>
      </c>
    </row>
    <row r="126" spans="3:27" hidden="1">
      <c r="C126" s="153" t="s">
        <v>446</v>
      </c>
      <c r="D126" s="153">
        <v>0.30142737195633923</v>
      </c>
      <c r="E126" s="153">
        <v>0.26364399664147775</v>
      </c>
      <c r="F126" s="153">
        <v>0.17884130982367757</v>
      </c>
      <c r="G126" s="153">
        <v>0.12090680100755667</v>
      </c>
      <c r="H126" s="153">
        <v>0.13518052057094879</v>
      </c>
      <c r="I126" s="153" t="s">
        <v>95</v>
      </c>
      <c r="J126" s="153">
        <f>ROWS($I$4:I126)</f>
        <v>123</v>
      </c>
      <c r="K126" s="153">
        <f t="shared" si="6"/>
        <v>123</v>
      </c>
      <c r="L126" s="153" t="str">
        <f>IFERROR(SMALL($K$4:$K$141,ROWS(I$4:$I126)),"")</f>
        <v/>
      </c>
      <c r="O126" s="153" t="s">
        <v>446</v>
      </c>
      <c r="P126" s="153">
        <v>360</v>
      </c>
      <c r="Q126" s="153">
        <v>315</v>
      </c>
      <c r="R126" s="153">
        <v>215</v>
      </c>
      <c r="S126" s="153">
        <v>145</v>
      </c>
      <c r="T126" s="153">
        <v>160</v>
      </c>
      <c r="U126" s="153">
        <v>0</v>
      </c>
      <c r="V126" s="153">
        <v>1190</v>
      </c>
      <c r="W126" s="153">
        <v>1190</v>
      </c>
      <c r="X126" s="153" t="s">
        <v>95</v>
      </c>
      <c r="Y126" s="153">
        <f>ROWS($X$4:X126)</f>
        <v>123</v>
      </c>
      <c r="Z126" s="153">
        <f t="shared" si="7"/>
        <v>123</v>
      </c>
      <c r="AA126" s="153" t="str">
        <f>IFERROR(SMALL($Z$4:$Z$141,ROWS($X$4:X126)),"")</f>
        <v/>
      </c>
    </row>
    <row r="127" spans="3:27" hidden="1">
      <c r="C127" s="153" t="s">
        <v>447</v>
      </c>
      <c r="D127" s="153">
        <v>0.21840459257989889</v>
      </c>
      <c r="E127" s="153">
        <v>0.21532002399108902</v>
      </c>
      <c r="F127" s="153">
        <v>0.21163567817667722</v>
      </c>
      <c r="G127" s="153">
        <v>0.1961271527718276</v>
      </c>
      <c r="H127" s="153">
        <v>0.15851255248050725</v>
      </c>
      <c r="I127" s="153" t="s">
        <v>95</v>
      </c>
      <c r="J127" s="153">
        <f>ROWS($I$4:I127)</f>
        <v>124</v>
      </c>
      <c r="K127" s="153">
        <f t="shared" si="6"/>
        <v>124</v>
      </c>
      <c r="L127" s="153" t="str">
        <f>IFERROR(SMALL($K$4:$K$141,ROWS(I$4:$I127)),"")</f>
        <v/>
      </c>
      <c r="O127" s="153" t="s">
        <v>447</v>
      </c>
      <c r="P127" s="153">
        <v>2550</v>
      </c>
      <c r="Q127" s="153">
        <v>2515</v>
      </c>
      <c r="R127" s="153">
        <v>2470</v>
      </c>
      <c r="S127" s="153">
        <v>2290</v>
      </c>
      <c r="T127" s="153">
        <v>1850</v>
      </c>
      <c r="U127" s="153">
        <v>15</v>
      </c>
      <c r="V127" s="153">
        <v>11685</v>
      </c>
      <c r="W127" s="153">
        <v>11670</v>
      </c>
      <c r="X127" s="153" t="s">
        <v>95</v>
      </c>
      <c r="Y127" s="153">
        <f>ROWS($X$4:X127)</f>
        <v>124</v>
      </c>
      <c r="Z127" s="153">
        <f t="shared" si="7"/>
        <v>124</v>
      </c>
      <c r="AA127" s="153" t="str">
        <f>IFERROR(SMALL($Z$4:$Z$141,ROWS($X$4:X127)),"")</f>
        <v/>
      </c>
    </row>
    <row r="128" spans="3:27" hidden="1">
      <c r="C128" s="153" t="s">
        <v>448</v>
      </c>
      <c r="D128" s="153">
        <v>0.312</v>
      </c>
      <c r="E128" s="153">
        <v>0.23200000000000001</v>
      </c>
      <c r="F128" s="153">
        <v>0.184</v>
      </c>
      <c r="G128" s="153">
        <v>0.20799999999999999</v>
      </c>
      <c r="H128" s="153">
        <v>6.4000000000000001E-2</v>
      </c>
      <c r="I128" s="153" t="s">
        <v>95</v>
      </c>
      <c r="J128" s="153">
        <f>ROWS($I$4:I128)</f>
        <v>125</v>
      </c>
      <c r="K128" s="153">
        <f t="shared" si="6"/>
        <v>125</v>
      </c>
      <c r="L128" s="153" t="str">
        <f>IFERROR(SMALL($K$4:$K$141,ROWS(I$4:$I128)),"")</f>
        <v/>
      </c>
      <c r="O128" s="153" t="s">
        <v>448</v>
      </c>
      <c r="P128" s="153">
        <v>40</v>
      </c>
      <c r="Q128" s="153">
        <v>30</v>
      </c>
      <c r="R128" s="153">
        <v>25</v>
      </c>
      <c r="S128" s="153">
        <v>25</v>
      </c>
      <c r="T128" s="153">
        <v>10</v>
      </c>
      <c r="U128" s="153">
        <v>0</v>
      </c>
      <c r="V128" s="153">
        <v>125</v>
      </c>
      <c r="W128" s="153">
        <v>125</v>
      </c>
      <c r="X128" s="153" t="s">
        <v>95</v>
      </c>
      <c r="Y128" s="153">
        <f>ROWS($X$4:X128)</f>
        <v>125</v>
      </c>
      <c r="Z128" s="153">
        <f t="shared" si="7"/>
        <v>125</v>
      </c>
      <c r="AA128" s="153" t="str">
        <f>IFERROR(SMALL($Z$4:$Z$141,ROWS($X$4:X128)),"")</f>
        <v/>
      </c>
    </row>
    <row r="129" spans="3:27" hidden="1">
      <c r="C129" s="153" t="s">
        <v>449</v>
      </c>
      <c r="D129" s="153">
        <v>0.375049115913556</v>
      </c>
      <c r="E129" s="153">
        <v>0.24492468893254749</v>
      </c>
      <c r="F129" s="153">
        <v>0.17072691552062869</v>
      </c>
      <c r="G129" s="153">
        <v>0.12508185985592665</v>
      </c>
      <c r="H129" s="153">
        <v>8.4217419777341193E-2</v>
      </c>
      <c r="I129" s="153" t="s">
        <v>95</v>
      </c>
      <c r="J129" s="153">
        <f>ROWS($I$4:I129)</f>
        <v>126</v>
      </c>
      <c r="K129" s="153">
        <f t="shared" si="6"/>
        <v>126</v>
      </c>
      <c r="L129" s="153" t="str">
        <f>IFERROR(SMALL($K$4:$K$141,ROWS(I$4:$I129)),"")</f>
        <v/>
      </c>
      <c r="O129" s="153" t="s">
        <v>449</v>
      </c>
      <c r="P129" s="153">
        <v>5725</v>
      </c>
      <c r="Q129" s="153">
        <v>3740</v>
      </c>
      <c r="R129" s="153">
        <v>2605</v>
      </c>
      <c r="S129" s="153">
        <v>1910</v>
      </c>
      <c r="T129" s="153">
        <v>1285</v>
      </c>
      <c r="U129" s="153">
        <v>10</v>
      </c>
      <c r="V129" s="153">
        <v>15280</v>
      </c>
      <c r="W129" s="153">
        <v>15270</v>
      </c>
      <c r="X129" s="153" t="s">
        <v>95</v>
      </c>
      <c r="Y129" s="153">
        <f>ROWS($X$4:X129)</f>
        <v>126</v>
      </c>
      <c r="Z129" s="153">
        <f t="shared" si="7"/>
        <v>126</v>
      </c>
      <c r="AA129" s="153" t="str">
        <f>IFERROR(SMALL($Z$4:$Z$141,ROWS($X$4:X129)),"")</f>
        <v/>
      </c>
    </row>
    <row r="130" spans="3:27" hidden="1">
      <c r="C130" s="153" t="s">
        <v>450</v>
      </c>
      <c r="D130" s="153">
        <v>0.30647406056534049</v>
      </c>
      <c r="E130" s="153">
        <v>0.24062964918174401</v>
      </c>
      <c r="F130" s="153">
        <v>0.19014253491385516</v>
      </c>
      <c r="G130" s="153">
        <v>0.14915774823631042</v>
      </c>
      <c r="H130" s="153">
        <v>0.11359600710274992</v>
      </c>
      <c r="I130" s="153" t="s">
        <v>95</v>
      </c>
      <c r="J130" s="153">
        <f>ROWS($I$4:I130)</f>
        <v>127</v>
      </c>
      <c r="K130" s="153">
        <f t="shared" si="6"/>
        <v>127</v>
      </c>
      <c r="L130" s="153" t="str">
        <f>IFERROR(SMALL($K$4:$K$141,ROWS(I$4:$I130)),"")</f>
        <v/>
      </c>
      <c r="O130" s="153" t="s">
        <v>450</v>
      </c>
      <c r="P130" s="153">
        <v>6385</v>
      </c>
      <c r="Q130" s="153">
        <v>5015</v>
      </c>
      <c r="R130" s="153">
        <v>3960</v>
      </c>
      <c r="S130" s="153">
        <v>3110</v>
      </c>
      <c r="T130" s="153">
        <v>2365</v>
      </c>
      <c r="U130" s="153">
        <v>15</v>
      </c>
      <c r="V130" s="153">
        <v>20850</v>
      </c>
      <c r="W130" s="153">
        <v>20835</v>
      </c>
      <c r="X130" s="153" t="s">
        <v>95</v>
      </c>
      <c r="Y130" s="153">
        <f>ROWS($X$4:X130)</f>
        <v>127</v>
      </c>
      <c r="Z130" s="153">
        <f t="shared" si="7"/>
        <v>127</v>
      </c>
      <c r="AA130" s="153" t="str">
        <f>IFERROR(SMALL($Z$4:$Z$141,ROWS($X$4:X130)),"")</f>
        <v/>
      </c>
    </row>
    <row r="131" spans="3:27" hidden="1">
      <c r="C131" s="153" t="s">
        <v>451</v>
      </c>
      <c r="D131" s="153">
        <v>0.39247311827956988</v>
      </c>
      <c r="E131" s="153">
        <v>0.23387096774193547</v>
      </c>
      <c r="F131" s="153">
        <v>0.16397849462365591</v>
      </c>
      <c r="G131" s="153">
        <v>0.12096774193548387</v>
      </c>
      <c r="H131" s="153">
        <v>8.8709677419354843E-2</v>
      </c>
      <c r="I131" s="153" t="s">
        <v>95</v>
      </c>
      <c r="J131" s="153">
        <f>ROWS($I$4:I131)</f>
        <v>128</v>
      </c>
      <c r="K131" s="153">
        <f t="shared" si="6"/>
        <v>128</v>
      </c>
      <c r="L131" s="153" t="str">
        <f>IFERROR(SMALL($K$4:$K$141,ROWS(I$4:$I131)),"")</f>
        <v/>
      </c>
      <c r="O131" s="153" t="s">
        <v>451</v>
      </c>
      <c r="P131" s="153">
        <v>290</v>
      </c>
      <c r="Q131" s="153">
        <v>175</v>
      </c>
      <c r="R131" s="153">
        <v>120</v>
      </c>
      <c r="S131" s="153">
        <v>90</v>
      </c>
      <c r="T131" s="153">
        <v>65</v>
      </c>
      <c r="U131" s="153">
        <v>0</v>
      </c>
      <c r="V131" s="153">
        <v>745</v>
      </c>
      <c r="W131" s="153">
        <v>745</v>
      </c>
      <c r="X131" s="153" t="s">
        <v>95</v>
      </c>
      <c r="Y131" s="153">
        <f>ROWS($X$4:X131)</f>
        <v>128</v>
      </c>
      <c r="Z131" s="153">
        <f t="shared" si="7"/>
        <v>128</v>
      </c>
      <c r="AA131" s="153" t="str">
        <f>IFERROR(SMALL($Z$4:$Z$141,ROWS($X$4:X131)),"")</f>
        <v/>
      </c>
    </row>
    <row r="132" spans="3:27" hidden="1">
      <c r="C132" s="153" t="s">
        <v>452</v>
      </c>
      <c r="D132" s="153">
        <v>0.32610857029230461</v>
      </c>
      <c r="E132" s="153">
        <v>0.22847484589381586</v>
      </c>
      <c r="F132" s="153">
        <v>0.18433088089083316</v>
      </c>
      <c r="G132" s="153">
        <v>0.14396500298270035</v>
      </c>
      <c r="H132" s="153">
        <v>0.11712069994034599</v>
      </c>
      <c r="I132" s="153" t="s">
        <v>95</v>
      </c>
      <c r="J132" s="153">
        <f>ROWS($I$4:I132)</f>
        <v>129</v>
      </c>
      <c r="K132" s="153">
        <f t="shared" ref="K132:K163" si="8">IF($AN$4=I132,J132,"")</f>
        <v>129</v>
      </c>
      <c r="L132" s="153" t="str">
        <f>IFERROR(SMALL($K$4:$K$141,ROWS(I$4:$I132)),"")</f>
        <v/>
      </c>
      <c r="O132" s="153" t="s">
        <v>452</v>
      </c>
      <c r="P132" s="153">
        <v>1640</v>
      </c>
      <c r="Q132" s="153">
        <v>1150</v>
      </c>
      <c r="R132" s="153">
        <v>925</v>
      </c>
      <c r="S132" s="153">
        <v>725</v>
      </c>
      <c r="T132" s="153">
        <v>590</v>
      </c>
      <c r="U132" s="153">
        <v>10</v>
      </c>
      <c r="V132" s="153">
        <v>5040</v>
      </c>
      <c r="W132" s="153">
        <v>5030</v>
      </c>
      <c r="X132" s="153" t="s">
        <v>95</v>
      </c>
      <c r="Y132" s="153">
        <f>ROWS($X$4:X132)</f>
        <v>129</v>
      </c>
      <c r="Z132" s="153">
        <f t="shared" ref="Z132:Z163" si="9">IF($AN$4=X132,Y132,"")</f>
        <v>129</v>
      </c>
      <c r="AA132" s="153" t="str">
        <f>IFERROR(SMALL($Z$4:$Z$141,ROWS($X$4:X132)),"")</f>
        <v/>
      </c>
    </row>
    <row r="133" spans="3:27" hidden="1">
      <c r="C133" s="153" t="s">
        <v>453</v>
      </c>
      <c r="D133" s="153">
        <v>0.31735159817351599</v>
      </c>
      <c r="E133" s="153">
        <v>0.21232876712328766</v>
      </c>
      <c r="F133" s="153">
        <v>0.21689497716894976</v>
      </c>
      <c r="G133" s="153">
        <v>0.13242009132420091</v>
      </c>
      <c r="H133" s="153">
        <v>0.12100456621004566</v>
      </c>
      <c r="I133" s="153" t="s">
        <v>95</v>
      </c>
      <c r="J133" s="153">
        <f>ROWS($I$4:I133)</f>
        <v>130</v>
      </c>
      <c r="K133" s="153">
        <f t="shared" ref="K133:K141" si="10">IF($AN$4=I133,J133,"")</f>
        <v>130</v>
      </c>
      <c r="L133" s="153" t="str">
        <f>IFERROR(SMALL($K$4:$K$141,ROWS(I$4:$I133)),"")</f>
        <v/>
      </c>
      <c r="O133" s="153" t="s">
        <v>453</v>
      </c>
      <c r="P133" s="153">
        <v>140</v>
      </c>
      <c r="Q133" s="153">
        <v>95</v>
      </c>
      <c r="R133" s="153">
        <v>95</v>
      </c>
      <c r="S133" s="153">
        <v>60</v>
      </c>
      <c r="T133" s="153">
        <v>55</v>
      </c>
      <c r="U133" s="153">
        <v>0</v>
      </c>
      <c r="V133" s="153">
        <v>440</v>
      </c>
      <c r="W133" s="153">
        <v>440</v>
      </c>
      <c r="X133" s="153" t="s">
        <v>95</v>
      </c>
      <c r="Y133" s="153">
        <f>ROWS($X$4:X133)</f>
        <v>130</v>
      </c>
      <c r="Z133" s="153">
        <f t="shared" ref="Z133:Z141" si="11">IF($AN$4=X133,Y133,"")</f>
        <v>130</v>
      </c>
      <c r="AA133" s="153" t="str">
        <f>IFERROR(SMALL($Z$4:$Z$141,ROWS($X$4:X133)),"")</f>
        <v/>
      </c>
    </row>
    <row r="134" spans="3:27" hidden="1">
      <c r="C134" s="153" t="s">
        <v>454</v>
      </c>
      <c r="D134" s="153">
        <v>8.771929824561403E-2</v>
      </c>
      <c r="E134" s="153">
        <v>0.14035087719298245</v>
      </c>
      <c r="F134" s="153">
        <v>0.20175438596491227</v>
      </c>
      <c r="G134" s="153">
        <v>0.30701754385964913</v>
      </c>
      <c r="H134" s="153">
        <v>0.26315789473684209</v>
      </c>
      <c r="I134" s="153" t="s">
        <v>95</v>
      </c>
      <c r="J134" s="153">
        <f>ROWS($I$4:I134)</f>
        <v>131</v>
      </c>
      <c r="K134" s="153">
        <f t="shared" si="10"/>
        <v>131</v>
      </c>
      <c r="L134" s="153" t="str">
        <f>IFERROR(SMALL($K$4:$K$141,ROWS(I$4:$I134)),"")</f>
        <v/>
      </c>
      <c r="O134" s="153" t="s">
        <v>454</v>
      </c>
      <c r="P134" s="153">
        <v>10</v>
      </c>
      <c r="Q134" s="153">
        <v>15</v>
      </c>
      <c r="R134" s="153">
        <v>25</v>
      </c>
      <c r="S134" s="153">
        <v>35</v>
      </c>
      <c r="T134" s="153">
        <v>30</v>
      </c>
      <c r="U134" s="153">
        <v>0</v>
      </c>
      <c r="V134" s="153">
        <v>115</v>
      </c>
      <c r="W134" s="153">
        <v>115</v>
      </c>
      <c r="X134" s="153" t="s">
        <v>95</v>
      </c>
      <c r="Y134" s="153">
        <f>ROWS($X$4:X134)</f>
        <v>131</v>
      </c>
      <c r="Z134" s="153">
        <f t="shared" si="11"/>
        <v>131</v>
      </c>
      <c r="AA134" s="153" t="str">
        <f>IFERROR(SMALL($Z$4:$Z$141,ROWS($X$4:X134)),"")</f>
        <v/>
      </c>
    </row>
    <row r="135" spans="3:27" hidden="1">
      <c r="C135" s="153" t="s">
        <v>455</v>
      </c>
      <c r="D135" s="153">
        <v>0.25899019251725391</v>
      </c>
      <c r="E135" s="153">
        <v>0.19978205593897566</v>
      </c>
      <c r="F135" s="153">
        <v>0.18089357065019979</v>
      </c>
      <c r="G135" s="153">
        <v>0.18706865237922266</v>
      </c>
      <c r="H135" s="153">
        <v>0.17326552851434798</v>
      </c>
      <c r="I135" s="153" t="s">
        <v>95</v>
      </c>
      <c r="J135" s="153">
        <f>ROWS($I$4:I135)</f>
        <v>132</v>
      </c>
      <c r="K135" s="153">
        <f t="shared" si="10"/>
        <v>132</v>
      </c>
      <c r="L135" s="153" t="str">
        <f>IFERROR(SMALL($K$4:$K$141,ROWS(I$4:$I135)),"")</f>
        <v/>
      </c>
      <c r="O135" s="153" t="s">
        <v>455</v>
      </c>
      <c r="P135" s="153">
        <v>715</v>
      </c>
      <c r="Q135" s="153">
        <v>550</v>
      </c>
      <c r="R135" s="153">
        <v>500</v>
      </c>
      <c r="S135" s="153">
        <v>515</v>
      </c>
      <c r="T135" s="153">
        <v>475</v>
      </c>
      <c r="U135" s="153">
        <v>5</v>
      </c>
      <c r="V135" s="153">
        <v>2760</v>
      </c>
      <c r="W135" s="153">
        <v>2755</v>
      </c>
      <c r="X135" s="153" t="s">
        <v>95</v>
      </c>
      <c r="Y135" s="153">
        <f>ROWS($X$4:X135)</f>
        <v>132</v>
      </c>
      <c r="Z135" s="153">
        <f t="shared" si="11"/>
        <v>132</v>
      </c>
      <c r="AA135" s="153" t="str">
        <f>IFERROR(SMALL($Z$4:$Z$141,ROWS($X$4:X135)),"")</f>
        <v/>
      </c>
    </row>
    <row r="136" spans="3:27" hidden="1">
      <c r="C136" s="153" t="s">
        <v>456</v>
      </c>
      <c r="D136" s="153">
        <v>0.2828241123038811</v>
      </c>
      <c r="E136" s="153">
        <v>0.22481420313790257</v>
      </c>
      <c r="F136" s="153">
        <v>0.18393889347646572</v>
      </c>
      <c r="G136" s="153">
        <v>0.15689512799339389</v>
      </c>
      <c r="H136" s="153">
        <v>0.15152766308835672</v>
      </c>
      <c r="I136" s="153" t="s">
        <v>95</v>
      </c>
      <c r="J136" s="153">
        <f>ROWS($I$4:I136)</f>
        <v>133</v>
      </c>
      <c r="K136" s="153">
        <f t="shared" si="10"/>
        <v>133</v>
      </c>
      <c r="L136" s="153" t="str">
        <f>IFERROR(SMALL($K$4:$K$141,ROWS(I$4:$I136)),"")</f>
        <v/>
      </c>
      <c r="O136" s="153" t="s">
        <v>456</v>
      </c>
      <c r="P136" s="153">
        <v>1370</v>
      </c>
      <c r="Q136" s="153">
        <v>1090</v>
      </c>
      <c r="R136" s="153">
        <v>890</v>
      </c>
      <c r="S136" s="153">
        <v>760</v>
      </c>
      <c r="T136" s="153">
        <v>735</v>
      </c>
      <c r="U136" s="153">
        <v>10</v>
      </c>
      <c r="V136" s="153">
        <v>4855</v>
      </c>
      <c r="W136" s="153">
        <v>4845</v>
      </c>
      <c r="X136" s="153" t="s">
        <v>95</v>
      </c>
      <c r="Y136" s="153">
        <f>ROWS($X$4:X136)</f>
        <v>133</v>
      </c>
      <c r="Z136" s="153">
        <f t="shared" si="11"/>
        <v>133</v>
      </c>
      <c r="AA136" s="153" t="str">
        <f>IFERROR(SMALL($Z$4:$Z$141,ROWS($X$4:X136)),"")</f>
        <v/>
      </c>
    </row>
    <row r="137" spans="3:27" hidden="1">
      <c r="C137" s="153" t="s">
        <v>457</v>
      </c>
      <c r="D137" s="153">
        <v>0.26875852660300137</v>
      </c>
      <c r="E137" s="153">
        <v>0.20054570259208732</v>
      </c>
      <c r="F137" s="153">
        <v>0.16643929058663029</v>
      </c>
      <c r="G137" s="153">
        <v>0.14188267394270124</v>
      </c>
      <c r="H137" s="153">
        <v>0.22237380627557982</v>
      </c>
      <c r="I137" s="153" t="s">
        <v>95</v>
      </c>
      <c r="J137" s="153">
        <f>ROWS($I$4:I137)</f>
        <v>134</v>
      </c>
      <c r="K137" s="153">
        <f t="shared" si="10"/>
        <v>134</v>
      </c>
      <c r="L137" s="153" t="str">
        <f>IFERROR(SMALL($K$4:$K$141,ROWS(I$4:$I137)),"")</f>
        <v/>
      </c>
      <c r="O137" s="153" t="s">
        <v>457</v>
      </c>
      <c r="P137" s="153">
        <v>195</v>
      </c>
      <c r="Q137" s="153">
        <v>145</v>
      </c>
      <c r="R137" s="153">
        <v>120</v>
      </c>
      <c r="S137" s="153">
        <v>105</v>
      </c>
      <c r="T137" s="153">
        <v>165</v>
      </c>
      <c r="U137" s="153">
        <v>5</v>
      </c>
      <c r="V137" s="153">
        <v>735</v>
      </c>
      <c r="W137" s="153">
        <v>735</v>
      </c>
      <c r="X137" s="153" t="s">
        <v>95</v>
      </c>
      <c r="Y137" s="153">
        <f>ROWS($X$4:X137)</f>
        <v>134</v>
      </c>
      <c r="Z137" s="153">
        <f t="shared" si="11"/>
        <v>134</v>
      </c>
      <c r="AA137" s="153" t="str">
        <f>IFERROR(SMALL($Z$4:$Z$141,ROWS($X$4:X137)),"")</f>
        <v/>
      </c>
    </row>
    <row r="138" spans="3:27" hidden="1">
      <c r="C138" s="153" t="s">
        <v>458</v>
      </c>
      <c r="D138" s="153">
        <v>0.2502122841777526</v>
      </c>
      <c r="E138" s="153">
        <v>0.22558731955844891</v>
      </c>
      <c r="F138" s="153">
        <v>0.18058307387489386</v>
      </c>
      <c r="G138" s="153">
        <v>0.18058307387489386</v>
      </c>
      <c r="H138" s="153">
        <v>0.16303424851401074</v>
      </c>
      <c r="I138" s="153" t="s">
        <v>95</v>
      </c>
      <c r="J138" s="153">
        <f>ROWS($I$4:I138)</f>
        <v>135</v>
      </c>
      <c r="K138" s="153">
        <f t="shared" si="10"/>
        <v>135</v>
      </c>
      <c r="L138" s="153" t="str">
        <f>IFERROR(SMALL($K$4:$K$141,ROWS(I$4:$I138)),"")</f>
        <v/>
      </c>
      <c r="O138" s="153" t="s">
        <v>458</v>
      </c>
      <c r="P138" s="153">
        <v>885</v>
      </c>
      <c r="Q138" s="153">
        <v>795</v>
      </c>
      <c r="R138" s="153">
        <v>640</v>
      </c>
      <c r="S138" s="153">
        <v>640</v>
      </c>
      <c r="T138" s="153">
        <v>575</v>
      </c>
      <c r="U138" s="153">
        <v>5</v>
      </c>
      <c r="V138" s="153">
        <v>3535</v>
      </c>
      <c r="W138" s="153">
        <v>3535</v>
      </c>
      <c r="X138" s="153" t="s">
        <v>95</v>
      </c>
      <c r="Y138" s="153">
        <f>ROWS($X$4:X138)</f>
        <v>135</v>
      </c>
      <c r="Z138" s="153">
        <f t="shared" si="11"/>
        <v>135</v>
      </c>
      <c r="AA138" s="153" t="str">
        <f>IFERROR(SMALL($Z$4:$Z$141,ROWS($X$4:X138)),"")</f>
        <v/>
      </c>
    </row>
    <row r="139" spans="3:27" hidden="1">
      <c r="C139" s="153" t="s">
        <v>459</v>
      </c>
      <c r="D139" s="153">
        <v>0.20783645655877342</v>
      </c>
      <c r="E139" s="153">
        <v>0.19761499148211242</v>
      </c>
      <c r="F139" s="153">
        <v>0.20954003407155025</v>
      </c>
      <c r="G139" s="153">
        <v>0.20954003407155025</v>
      </c>
      <c r="H139" s="153">
        <v>0.17546848381601363</v>
      </c>
      <c r="I139" s="153" t="s">
        <v>95</v>
      </c>
      <c r="J139" s="153">
        <f>ROWS($I$4:I139)</f>
        <v>136</v>
      </c>
      <c r="K139" s="153">
        <f t="shared" si="10"/>
        <v>136</v>
      </c>
      <c r="L139" s="153" t="str">
        <f>IFERROR(SMALL($K$4:$K$141,ROWS(I$4:$I139)),"")</f>
        <v/>
      </c>
      <c r="O139" s="153" t="s">
        <v>459</v>
      </c>
      <c r="P139" s="153">
        <v>120</v>
      </c>
      <c r="Q139" s="153">
        <v>115</v>
      </c>
      <c r="R139" s="153">
        <v>125</v>
      </c>
      <c r="S139" s="153">
        <v>125</v>
      </c>
      <c r="T139" s="153">
        <v>105</v>
      </c>
      <c r="U139" s="153">
        <v>0</v>
      </c>
      <c r="V139" s="153">
        <v>585</v>
      </c>
      <c r="W139" s="153">
        <v>585</v>
      </c>
      <c r="X139" s="153" t="s">
        <v>95</v>
      </c>
      <c r="Y139" s="153">
        <f>ROWS($X$4:X139)</f>
        <v>136</v>
      </c>
      <c r="Z139" s="153">
        <f t="shared" si="11"/>
        <v>136</v>
      </c>
      <c r="AA139" s="153" t="str">
        <f>IFERROR(SMALL($Z$4:$Z$141,ROWS($X$4:X139)),"")</f>
        <v/>
      </c>
    </row>
    <row r="140" spans="3:27" hidden="1">
      <c r="C140" s="153" t="s">
        <v>460</v>
      </c>
      <c r="D140" s="153">
        <v>0.27010857522712167</v>
      </c>
      <c r="E140" s="153">
        <v>0.20917349878129848</v>
      </c>
      <c r="F140" s="153">
        <v>0.1803678262796366</v>
      </c>
      <c r="G140" s="153">
        <v>0.17394194549080436</v>
      </c>
      <c r="H140" s="153">
        <v>0.16640815422113894</v>
      </c>
      <c r="I140" s="153" t="s">
        <v>95</v>
      </c>
      <c r="J140" s="153">
        <f>ROWS($I$4:I140)</f>
        <v>137</v>
      </c>
      <c r="K140" s="153">
        <f t="shared" si="10"/>
        <v>137</v>
      </c>
      <c r="L140" s="153" t="str">
        <f>IFERROR(SMALL($K$4:$K$141,ROWS(I$4:$I140)),"")</f>
        <v/>
      </c>
      <c r="O140" s="153" t="s">
        <v>460</v>
      </c>
      <c r="P140" s="153">
        <v>1220</v>
      </c>
      <c r="Q140" s="153">
        <v>945</v>
      </c>
      <c r="R140" s="153">
        <v>815</v>
      </c>
      <c r="S140" s="153">
        <v>785</v>
      </c>
      <c r="T140" s="153">
        <v>750</v>
      </c>
      <c r="U140" s="153">
        <v>10</v>
      </c>
      <c r="V140" s="153">
        <v>4520</v>
      </c>
      <c r="W140" s="153">
        <v>4515</v>
      </c>
      <c r="X140" s="153" t="s">
        <v>95</v>
      </c>
      <c r="Y140" s="153">
        <f>ROWS($X$4:X140)</f>
        <v>137</v>
      </c>
      <c r="Z140" s="153">
        <f t="shared" si="11"/>
        <v>137</v>
      </c>
      <c r="AA140" s="153" t="str">
        <f>IFERROR(SMALL($Z$4:$Z$141,ROWS($X$4:X140)),"")</f>
        <v/>
      </c>
    </row>
    <row r="141" spans="3:27" hidden="1">
      <c r="C141" s="153" t="s">
        <v>461</v>
      </c>
      <c r="D141" s="153">
        <v>0.26229508196721313</v>
      </c>
      <c r="E141" s="153">
        <v>0.18579234972677597</v>
      </c>
      <c r="F141" s="153">
        <v>0.25792349726775954</v>
      </c>
      <c r="G141" s="153">
        <v>0.18579234972677597</v>
      </c>
      <c r="H141" s="153">
        <v>0.10819672131147541</v>
      </c>
      <c r="I141" s="153" t="s">
        <v>95</v>
      </c>
      <c r="J141" s="153">
        <f>ROWS($I$4:I141)</f>
        <v>138</v>
      </c>
      <c r="K141" s="153">
        <f t="shared" si="10"/>
        <v>138</v>
      </c>
      <c r="L141" s="153" t="str">
        <f>IFERROR(SMALL($K$4:$K$141,ROWS(I$4:$I141)),"")</f>
        <v/>
      </c>
      <c r="O141" s="153" t="s">
        <v>461</v>
      </c>
      <c r="P141" s="153">
        <v>240</v>
      </c>
      <c r="Q141" s="153">
        <v>170</v>
      </c>
      <c r="R141" s="153">
        <v>235</v>
      </c>
      <c r="S141" s="153">
        <v>170</v>
      </c>
      <c r="T141" s="153">
        <v>100</v>
      </c>
      <c r="U141" s="153">
        <v>0</v>
      </c>
      <c r="V141" s="153">
        <v>915</v>
      </c>
      <c r="W141" s="153">
        <v>915</v>
      </c>
      <c r="X141" s="153" t="s">
        <v>95</v>
      </c>
      <c r="Y141" s="153">
        <f>ROWS($X$4:X141)</f>
        <v>138</v>
      </c>
      <c r="Z141" s="153">
        <f t="shared" si="11"/>
        <v>138</v>
      </c>
      <c r="AA141" s="153" t="str">
        <f>IFERROR(SMALL($Z$4:$Z$141,ROWS($X$4:X141)),"")</f>
        <v/>
      </c>
    </row>
  </sheetData>
  <sheetProtection algorithmName="SHA-512" hashValue="wQdAdslmZaPetRwD5PQVYldpYR3PfoAMnekxUdoj1hJBliizalZYLSqaDT2g1E7sIMeJqsTr4esZmW4Guej2CQ==" saltValue="QrLCA1F8ByzVT8GRJR8wlg==" spinCount="100000" sheet="1" objects="1" scenarios="1"/>
  <mergeCells count="2">
    <mergeCell ref="AM1:BC1"/>
    <mergeCell ref="AM3:AU3"/>
  </mergeCells>
  <dataValidations count="2">
    <dataValidation type="list" allowBlank="1" showInputMessage="1" showErrorMessage="1" sqref="AN5" xr:uid="{00000000-0002-0000-0F00-000000000000}">
      <formula1>$A$3:$A$7</formula1>
    </dataValidation>
    <dataValidation type="list" allowBlank="1" showInputMessage="1" showErrorMessage="1" sqref="AN4" xr:uid="{00000000-0002-0000-0F00-000001000000}">
      <formula1>$A$2:$A$7</formula1>
    </dataValidation>
  </dataValidation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00B050"/>
  </sheetPr>
  <dimension ref="A1:BK152"/>
  <sheetViews>
    <sheetView topLeftCell="AS1" zoomScaleNormal="100" workbookViewId="0">
      <selection activeCell="AS37" sqref="A37:XFD1048576"/>
    </sheetView>
  </sheetViews>
  <sheetFormatPr defaultColWidth="0" defaultRowHeight="14.45" zeroHeight="1"/>
  <cols>
    <col min="1" max="9" width="9.28515625" style="153" hidden="1" customWidth="1"/>
    <col min="10" max="10" width="9.28515625" style="320" hidden="1" customWidth="1"/>
    <col min="11" max="22" width="9.28515625" style="153" hidden="1" customWidth="1"/>
    <col min="23" max="23" width="9.28515625" style="320" hidden="1" customWidth="1"/>
    <col min="24" max="44" width="9.28515625" style="153" hidden="1" customWidth="1"/>
    <col min="45" max="45" width="9.28515625" style="153" customWidth="1"/>
    <col min="46" max="46" width="61.7109375" style="153" bestFit="1" customWidth="1"/>
    <col min="47" max="52" width="13.5703125" style="153" customWidth="1"/>
    <col min="53" max="54" width="9.28515625" style="153" customWidth="1"/>
    <col min="55" max="55" width="61.7109375" style="153" bestFit="1" customWidth="1"/>
    <col min="56" max="56" width="9.28515625" style="153" customWidth="1"/>
    <col min="57" max="57" width="10.28515625" style="153" customWidth="1"/>
    <col min="58" max="62" width="9.28515625" style="153" customWidth="1"/>
    <col min="63" max="63" width="15" style="153" bestFit="1" customWidth="1"/>
    <col min="64" max="16384" width="9.28515625" style="153" hidden="1"/>
  </cols>
  <sheetData>
    <row r="1" spans="1:63">
      <c r="A1" s="153" t="s">
        <v>95</v>
      </c>
      <c r="AT1" s="792" t="s">
        <v>462</v>
      </c>
      <c r="AU1" s="792"/>
      <c r="AV1" s="792"/>
      <c r="AW1" s="792"/>
      <c r="AX1" s="792"/>
      <c r="AY1" s="792"/>
      <c r="AZ1" s="792"/>
      <c r="BA1" s="792"/>
      <c r="BB1" s="792"/>
      <c r="BC1" s="792"/>
      <c r="BD1" s="792"/>
      <c r="BE1" s="792"/>
      <c r="BF1" s="792"/>
      <c r="BG1" s="792"/>
      <c r="BH1" s="792"/>
      <c r="BI1" s="792"/>
      <c r="BJ1" s="792"/>
    </row>
    <row r="2" spans="1:63">
      <c r="A2" s="153" t="s">
        <v>94</v>
      </c>
      <c r="C2" s="166"/>
      <c r="O2" s="166"/>
      <c r="BA2" s="312"/>
    </row>
    <row r="3" spans="1:63">
      <c r="A3" s="153" t="s">
        <v>93</v>
      </c>
      <c r="AT3" s="782" t="s">
        <v>463</v>
      </c>
      <c r="AU3" s="782"/>
      <c r="AV3" s="782"/>
      <c r="AW3" s="782"/>
      <c r="AX3" s="782"/>
      <c r="AY3" s="782"/>
      <c r="AZ3" s="782"/>
      <c r="BA3" s="782"/>
      <c r="BB3" s="782"/>
      <c r="BC3" s="782"/>
      <c r="BK3" s="166"/>
    </row>
    <row r="4" spans="1:63">
      <c r="A4" s="153" t="s">
        <v>92</v>
      </c>
      <c r="C4" s="166" t="s">
        <v>434</v>
      </c>
      <c r="D4" s="166" t="s">
        <v>273</v>
      </c>
      <c r="E4" s="166" t="s">
        <v>274</v>
      </c>
      <c r="F4" s="166" t="s">
        <v>275</v>
      </c>
      <c r="G4" s="166" t="s">
        <v>276</v>
      </c>
      <c r="H4" s="166" t="s">
        <v>277</v>
      </c>
      <c r="I4" s="166" t="s">
        <v>278</v>
      </c>
      <c r="J4" s="321" t="s">
        <v>334</v>
      </c>
      <c r="K4" s="166" t="s">
        <v>225</v>
      </c>
      <c r="L4" s="166" t="s">
        <v>226</v>
      </c>
      <c r="M4" s="166" t="s">
        <v>227</v>
      </c>
      <c r="O4" s="166" t="s">
        <v>434</v>
      </c>
      <c r="P4" s="166" t="s">
        <v>273</v>
      </c>
      <c r="Q4" s="166" t="s">
        <v>274</v>
      </c>
      <c r="R4" s="166" t="s">
        <v>275</v>
      </c>
      <c r="S4" s="166" t="s">
        <v>276</v>
      </c>
      <c r="T4" s="166" t="s">
        <v>277</v>
      </c>
      <c r="U4" s="166" t="s">
        <v>248</v>
      </c>
      <c r="V4" s="166" t="s">
        <v>278</v>
      </c>
      <c r="W4" s="320" t="s">
        <v>334</v>
      </c>
      <c r="X4" s="166" t="s">
        <v>225</v>
      </c>
      <c r="Y4" s="166" t="s">
        <v>226</v>
      </c>
      <c r="Z4" s="166" t="s">
        <v>227</v>
      </c>
      <c r="AA4" s="166"/>
      <c r="AB4" s="166" t="s">
        <v>464</v>
      </c>
      <c r="AC4" s="166"/>
      <c r="AD4" s="166"/>
      <c r="AE4" s="166"/>
      <c r="AF4" s="166"/>
      <c r="AG4" s="166"/>
      <c r="AH4" s="166"/>
      <c r="AI4" s="166"/>
      <c r="AJ4" s="166"/>
      <c r="AK4" s="166"/>
      <c r="AL4" s="166"/>
      <c r="AM4" s="166"/>
      <c r="AN4" s="166"/>
      <c r="AO4" s="166"/>
      <c r="AP4" s="166"/>
      <c r="AT4" s="120" t="s">
        <v>438</v>
      </c>
      <c r="AU4" s="313" t="s">
        <v>95</v>
      </c>
      <c r="BK4" s="322"/>
    </row>
    <row r="5" spans="1:63" ht="15" thickBot="1">
      <c r="A5" s="153" t="s">
        <v>91</v>
      </c>
      <c r="C5" s="153" t="s">
        <v>437</v>
      </c>
      <c r="D5" s="163">
        <v>3.850596842510589E-3</v>
      </c>
      <c r="E5" s="163">
        <v>2.3103581055063534E-3</v>
      </c>
      <c r="F5" s="163">
        <v>5.3908355795148251E-3</v>
      </c>
      <c r="G5" s="163">
        <v>1.1551790527531767E-3</v>
      </c>
      <c r="H5" s="163">
        <v>0.98729303041971506</v>
      </c>
      <c r="I5" s="163">
        <v>1.2706969580284944E-2</v>
      </c>
      <c r="J5" s="320" t="s">
        <v>94</v>
      </c>
      <c r="K5" s="323">
        <f>ROWS($J$5:J5)</f>
        <v>1</v>
      </c>
      <c r="L5" s="153" t="str">
        <f t="shared" ref="L5" si="0">IF($AU$4=J5,K5,"")</f>
        <v/>
      </c>
      <c r="M5" s="153">
        <f>IFERROR(SMALL($L$5:$L$142,ROWS(J$5:$J5)),"")</f>
        <v>116</v>
      </c>
      <c r="O5" s="153" t="s">
        <v>437</v>
      </c>
      <c r="P5" s="271">
        <v>10</v>
      </c>
      <c r="Q5" s="271">
        <v>5</v>
      </c>
      <c r="R5" s="271">
        <v>15</v>
      </c>
      <c r="S5" s="271">
        <v>5</v>
      </c>
      <c r="T5" s="271">
        <v>2565</v>
      </c>
      <c r="U5" s="271">
        <v>10</v>
      </c>
      <c r="V5" s="271">
        <v>35</v>
      </c>
      <c r="W5" s="320" t="s">
        <v>94</v>
      </c>
      <c r="X5" s="323">
        <f>ROWS($W$5:W5)</f>
        <v>1</v>
      </c>
      <c r="Y5" s="153" t="str">
        <f t="shared" ref="Y5" si="1">IF($AU$4=W5,X5,"")</f>
        <v/>
      </c>
      <c r="Z5" s="153">
        <f>IFERROR(SMALL($Y$5:$Y$142,ROWS($W$5:W5)),"")</f>
        <v>116</v>
      </c>
      <c r="BA5" s="312"/>
      <c r="BB5" s="314"/>
      <c r="BK5" s="322"/>
    </row>
    <row r="6" spans="1:63" ht="72">
      <c r="A6" s="153" t="s">
        <v>90</v>
      </c>
      <c r="C6" s="153" t="s">
        <v>439</v>
      </c>
      <c r="D6" s="163">
        <v>0.16521887242377789</v>
      </c>
      <c r="E6" s="163">
        <v>0.1594276954522228</v>
      </c>
      <c r="F6" s="163">
        <v>1.9076818259240333E-2</v>
      </c>
      <c r="G6" s="163">
        <v>0.15278487480838018</v>
      </c>
      <c r="H6" s="163">
        <v>0.50349173905637878</v>
      </c>
      <c r="I6" s="163">
        <v>0.49650826094362122</v>
      </c>
      <c r="J6" s="320" t="s">
        <v>94</v>
      </c>
      <c r="K6" s="323">
        <f>ROWS($J$5:J6)</f>
        <v>2</v>
      </c>
      <c r="L6" s="153" t="str">
        <f t="shared" ref="L6:L69" si="2">IF($AU$4=J6,K6,"")</f>
        <v/>
      </c>
      <c r="M6" s="153">
        <f>IFERROR(SMALL($L$5:$L$142,ROWS(J$5:$J6)),"")</f>
        <v>117</v>
      </c>
      <c r="O6" s="153" t="s">
        <v>439</v>
      </c>
      <c r="P6" s="271">
        <v>970</v>
      </c>
      <c r="Q6" s="271">
        <v>935</v>
      </c>
      <c r="R6" s="271">
        <v>110</v>
      </c>
      <c r="S6" s="271">
        <v>895</v>
      </c>
      <c r="T6" s="271">
        <v>2955</v>
      </c>
      <c r="U6" s="271" t="s">
        <v>130</v>
      </c>
      <c r="V6" s="271">
        <v>2915</v>
      </c>
      <c r="W6" s="320" t="s">
        <v>94</v>
      </c>
      <c r="X6" s="323">
        <f>ROWS($W$5:W6)</f>
        <v>2</v>
      </c>
      <c r="Y6" s="153" t="str">
        <f t="shared" ref="Y6:Y69" si="3">IF($AU$4=W6,X6,"")</f>
        <v/>
      </c>
      <c r="Z6" s="153">
        <f>IFERROR(SMALL($Y$5:$Y$142,ROWS($W$5:W6)),"")</f>
        <v>117</v>
      </c>
      <c r="AC6" s="153" t="s">
        <v>465</v>
      </c>
      <c r="AT6" s="317" t="s">
        <v>363</v>
      </c>
      <c r="AU6" s="303" t="s">
        <v>466</v>
      </c>
      <c r="AV6" s="303" t="s">
        <v>467</v>
      </c>
      <c r="AW6" s="303" t="s">
        <v>468</v>
      </c>
      <c r="AX6" s="303" t="s">
        <v>469</v>
      </c>
      <c r="AY6" s="304" t="s">
        <v>277</v>
      </c>
      <c r="AZ6" s="309" t="s">
        <v>278</v>
      </c>
      <c r="BC6" s="317" t="s">
        <v>363</v>
      </c>
      <c r="BD6" s="303" t="s">
        <v>466</v>
      </c>
      <c r="BE6" s="303" t="s">
        <v>467</v>
      </c>
      <c r="BF6" s="303" t="s">
        <v>468</v>
      </c>
      <c r="BG6" s="303" t="s">
        <v>469</v>
      </c>
      <c r="BH6" s="303" t="s">
        <v>277</v>
      </c>
      <c r="BI6" s="303" t="s">
        <v>248</v>
      </c>
      <c r="BJ6" s="305" t="s">
        <v>278</v>
      </c>
      <c r="BK6" s="322"/>
    </row>
    <row r="7" spans="1:63">
      <c r="C7" s="153" t="s">
        <v>440</v>
      </c>
      <c r="D7" s="163">
        <v>2.8994447871684145E-2</v>
      </c>
      <c r="E7" s="163">
        <v>1.8198642813078345E-2</v>
      </c>
      <c r="F7" s="163">
        <v>1.4497223935842072E-2</v>
      </c>
      <c r="G7" s="163">
        <v>1.2338062924120914E-2</v>
      </c>
      <c r="H7" s="163">
        <v>0.92597162245527453</v>
      </c>
      <c r="I7" s="163">
        <v>7.4028377544725479E-2</v>
      </c>
      <c r="J7" s="320" t="s">
        <v>94</v>
      </c>
      <c r="K7" s="323">
        <f>ROWS($J$5:J7)</f>
        <v>3</v>
      </c>
      <c r="L7" s="153" t="str">
        <f t="shared" si="2"/>
        <v/>
      </c>
      <c r="M7" s="153">
        <f>IFERROR(SMALL($L$5:$L$142,ROWS(J$5:$J7)),"")</f>
        <v>118</v>
      </c>
      <c r="O7" s="153" t="s">
        <v>440</v>
      </c>
      <c r="P7" s="271">
        <v>95</v>
      </c>
      <c r="Q7" s="271">
        <v>60</v>
      </c>
      <c r="R7" s="271">
        <v>45</v>
      </c>
      <c r="S7" s="271">
        <v>40</v>
      </c>
      <c r="T7" s="271">
        <v>3000</v>
      </c>
      <c r="U7" s="271">
        <v>335</v>
      </c>
      <c r="V7" s="271">
        <v>240</v>
      </c>
      <c r="W7" s="320" t="s">
        <v>94</v>
      </c>
      <c r="X7" s="323">
        <f>ROWS($W$5:W7)</f>
        <v>3</v>
      </c>
      <c r="Y7" s="153" t="str">
        <f t="shared" si="3"/>
        <v/>
      </c>
      <c r="Z7" s="153">
        <f>IFERROR(SMALL($Y$5:$Y$142,ROWS($W$5:W7)),"")</f>
        <v>118</v>
      </c>
      <c r="AC7" s="153" t="s">
        <v>273</v>
      </c>
      <c r="AD7" s="153" t="s">
        <v>274</v>
      </c>
      <c r="AE7" s="153" t="s">
        <v>275</v>
      </c>
      <c r="AF7" s="153" t="s">
        <v>354</v>
      </c>
      <c r="AG7" s="153" t="s">
        <v>276</v>
      </c>
      <c r="AH7" s="153" t="s">
        <v>277</v>
      </c>
      <c r="AI7" s="153" t="s">
        <v>470</v>
      </c>
      <c r="AJ7" s="153" t="s">
        <v>211</v>
      </c>
      <c r="AT7" s="318" t="s">
        <v>437</v>
      </c>
      <c r="AU7" s="461">
        <f>IFERROR(INDEX($D$5:$I$142,$M5,COLUMNS(AS$4:$AS4)),"")</f>
        <v>1.2638835695135964E-2</v>
      </c>
      <c r="AV7" s="461">
        <f>IFERROR(INDEX($D$5:$I$142,$M5,COLUMNS($AS$4:AT4)),"")</f>
        <v>4.9789352738414403E-3</v>
      </c>
      <c r="AW7" s="461">
        <f>IFERROR(INDEX($D$5:$I$142,$M5,COLUMNS($AS$4:AU4)),"")</f>
        <v>3.4469551895825352E-3</v>
      </c>
      <c r="AX7" s="461">
        <f>IFERROR(INDEX($D$5:$I$142,$M5,COLUMNS($AS$4:AV4)),"")</f>
        <v>3.8299502106472617E-3</v>
      </c>
      <c r="AY7" s="461">
        <f>IFERROR(INDEX($D$5:$I$142,$M5,COLUMNS($AS$4:AW4)),"")</f>
        <v>0.97433933358866331</v>
      </c>
      <c r="AZ7" s="461">
        <f>IFERROR(INDEX($D$5:$I$142,$M5,COLUMNS($AS$4:AX4)),"")</f>
        <v>2.1830716200689392E-2</v>
      </c>
      <c r="BA7" s="123"/>
      <c r="BB7" s="123"/>
      <c r="BC7" s="318" t="s">
        <v>437</v>
      </c>
      <c r="BD7" s="671">
        <f>IFERROR(INDEX($P$5:$V$142,$Z5,COLUMNS($BB$7:BB7)),"")</f>
        <v>35</v>
      </c>
      <c r="BE7" s="671">
        <f>IFERROR(INDEX($P$5:$V$142,$Z5,COLUMNS($BB$7:BC7)),"")</f>
        <v>15</v>
      </c>
      <c r="BF7" s="671">
        <f>IFERROR(INDEX($P$5:$V$142,$Z5,COLUMNS($BB$7:BD7)),"")</f>
        <v>10</v>
      </c>
      <c r="BG7" s="671">
        <f>IFERROR(INDEX($P$5:$V$142,$Z5,COLUMNS($BB$7:BE7)),"")</f>
        <v>0</v>
      </c>
      <c r="BH7" s="671">
        <f>IFERROR(INDEX($P$5:$V$142,$Z5,COLUMNS($BB$7:BF7)),"")</f>
        <v>2545</v>
      </c>
      <c r="BI7" s="671">
        <f>IFERROR(INDEX($P$5:$V$142,$Z5,COLUMNS($BB$7:BG7)),"")</f>
        <v>10</v>
      </c>
      <c r="BJ7" s="671">
        <f>IFERROR(INDEX($P$5:$V$142,$Z5,COLUMNS($BB$7:BH7)),"")</f>
        <v>55</v>
      </c>
      <c r="BK7" s="322"/>
    </row>
    <row r="8" spans="1:63">
      <c r="C8" s="153" t="s">
        <v>442</v>
      </c>
      <c r="D8" s="163">
        <v>2.1832806664751507E-2</v>
      </c>
      <c r="E8" s="163">
        <v>1.6087331226659007E-2</v>
      </c>
      <c r="F8" s="163">
        <v>1.0629129560471129E-2</v>
      </c>
      <c r="G8" s="163">
        <v>7.7563918414248782E-3</v>
      </c>
      <c r="H8" s="163">
        <v>0.94369434070669345</v>
      </c>
      <c r="I8" s="163">
        <v>5.6305659293306519E-2</v>
      </c>
      <c r="J8" s="320" t="s">
        <v>94</v>
      </c>
      <c r="K8" s="323">
        <f>ROWS($J$5:J8)</f>
        <v>4</v>
      </c>
      <c r="L8" s="153" t="str">
        <f t="shared" si="2"/>
        <v/>
      </c>
      <c r="M8" s="153">
        <f>IFERROR(SMALL($L$5:$L$142,ROWS(J$5:$J8)),"")</f>
        <v>119</v>
      </c>
      <c r="O8" s="153" t="s">
        <v>442</v>
      </c>
      <c r="P8" s="271">
        <v>75</v>
      </c>
      <c r="Q8" s="271">
        <v>55</v>
      </c>
      <c r="R8" s="271">
        <v>35</v>
      </c>
      <c r="S8" s="271">
        <v>25</v>
      </c>
      <c r="T8" s="271">
        <v>3285</v>
      </c>
      <c r="U8" s="271">
        <v>25</v>
      </c>
      <c r="V8" s="271">
        <v>195</v>
      </c>
      <c r="W8" s="320" t="s">
        <v>94</v>
      </c>
      <c r="X8" s="323">
        <f>ROWS($W$5:W8)</f>
        <v>4</v>
      </c>
      <c r="Y8" s="153" t="str">
        <f t="shared" si="3"/>
        <v/>
      </c>
      <c r="Z8" s="153">
        <f>IFERROR(SMALL($Y$5:$Y$142,ROWS($W$5:W8)),"")</f>
        <v>119</v>
      </c>
      <c r="AC8" s="153" t="s">
        <v>471</v>
      </c>
      <c r="AD8" s="153" t="s">
        <v>471</v>
      </c>
      <c r="AE8" s="153" t="s">
        <v>471</v>
      </c>
      <c r="AF8" s="153" t="s">
        <v>471</v>
      </c>
      <c r="AG8" s="153" t="s">
        <v>471</v>
      </c>
      <c r="AH8" s="153" t="s">
        <v>471</v>
      </c>
      <c r="AT8" s="318" t="s">
        <v>439</v>
      </c>
      <c r="AU8" s="465">
        <f>IFERROR(INDEX($D$5:$I$142,$M6,COLUMNS(AS$4:$AS5)),"")</f>
        <v>0.18136272545090179</v>
      </c>
      <c r="AV8" s="465">
        <f>IFERROR(INDEX($D$5:$I$142,$M6,COLUMNS($AS$4:AT5)),"")</f>
        <v>0.14414543372459204</v>
      </c>
      <c r="AW8" s="465">
        <f>IFERROR(INDEX($D$5:$I$142,$M6,COLUMNS($AS$4:AU5)),"")</f>
        <v>1.7177211565989121E-2</v>
      </c>
      <c r="AX8" s="465">
        <f>IFERROR(INDEX($D$5:$I$142,$M6,COLUMNS($AS$4:AV5)),"")</f>
        <v>6.0692814199828228E-2</v>
      </c>
      <c r="AY8" s="465">
        <f>IFERROR(INDEX($D$5:$I$142,$M6,COLUMNS($AS$4:AW5)),"")</f>
        <v>0.43515602633839107</v>
      </c>
      <c r="AZ8" s="465">
        <f>IFERROR(INDEX($D$5:$I$142,$M6,COLUMNS($AS$4:AX5)),"")</f>
        <v>0.50415115946178068</v>
      </c>
      <c r="BC8" s="318" t="s">
        <v>439</v>
      </c>
      <c r="BD8" s="672">
        <f>IFERROR(INDEX($P$5:$V$142,$Z6,COLUMNS($BB$7:BB8)),"")</f>
        <v>1265</v>
      </c>
      <c r="BE8" s="672">
        <f>IFERROR(INDEX($P$5:$V$142,$Z6,COLUMNS($BB$7:BC8)),"")</f>
        <v>1005</v>
      </c>
      <c r="BF8" s="672">
        <f>IFERROR(INDEX($P$5:$V$142,$Z6,COLUMNS($BB$7:BD8)),"")</f>
        <v>120</v>
      </c>
      <c r="BG8" s="672">
        <f>IFERROR(INDEX($P$5:$V$142,$Z6,COLUMNS($BB$7:BE8)),"")</f>
        <v>1130</v>
      </c>
      <c r="BH8" s="672">
        <f>IFERROR(INDEX($P$5:$V$142,$Z6,COLUMNS($BB$7:BF8)),"")</f>
        <v>3040</v>
      </c>
      <c r="BI8" s="672">
        <f>IFERROR(INDEX($P$5:$V$142,$Z6,COLUMNS($BB$7:BG8)),"")</f>
        <v>425</v>
      </c>
      <c r="BJ8" s="672">
        <f>IFERROR(INDEX($P$5:$V$142,$Z6,COLUMNS($BB$7:BH8)),"")</f>
        <v>3520</v>
      </c>
      <c r="BK8" s="322"/>
    </row>
    <row r="9" spans="1:63">
      <c r="C9" s="153" t="s">
        <v>443</v>
      </c>
      <c r="D9" s="163">
        <v>5.4337197932672159E-2</v>
      </c>
      <c r="E9" s="163">
        <v>2.5701913675094286E-2</v>
      </c>
      <c r="F9" s="163">
        <v>7.6826372398379663E-3</v>
      </c>
      <c r="G9" s="163">
        <v>1.0895376449224753E-2</v>
      </c>
      <c r="H9" s="163">
        <v>0.9013828747031708</v>
      </c>
      <c r="I9" s="163">
        <v>9.8617125296829172E-2</v>
      </c>
      <c r="J9" s="320" t="s">
        <v>94</v>
      </c>
      <c r="K9" s="323">
        <f>ROWS($J$5:J9)</f>
        <v>5</v>
      </c>
      <c r="L9" s="153" t="str">
        <f t="shared" si="2"/>
        <v/>
      </c>
      <c r="M9" s="153">
        <f>IFERROR(SMALL($L$5:$L$142,ROWS(J$5:$J9)),"")</f>
        <v>120</v>
      </c>
      <c r="O9" s="153" t="s">
        <v>443</v>
      </c>
      <c r="P9" s="271">
        <v>390</v>
      </c>
      <c r="Q9" s="271">
        <v>185</v>
      </c>
      <c r="R9" s="271">
        <v>55</v>
      </c>
      <c r="S9" s="271">
        <v>80</v>
      </c>
      <c r="T9" s="271">
        <v>6455</v>
      </c>
      <c r="U9" s="271">
        <v>20</v>
      </c>
      <c r="V9" s="271">
        <v>705</v>
      </c>
      <c r="W9" s="320" t="s">
        <v>94</v>
      </c>
      <c r="X9" s="323">
        <f>ROWS($W$5:W9)</f>
        <v>5</v>
      </c>
      <c r="Y9" s="153" t="str">
        <f t="shared" si="3"/>
        <v/>
      </c>
      <c r="Z9" s="153">
        <f>IFERROR(SMALL($Y$5:$Y$142,ROWS($W$5:W9)),"")</f>
        <v>120</v>
      </c>
      <c r="AC9" s="153" t="s">
        <v>472</v>
      </c>
      <c r="AD9" s="153" t="s">
        <v>472</v>
      </c>
      <c r="AE9" s="153" t="s">
        <v>472</v>
      </c>
      <c r="AF9" s="153" t="s">
        <v>472</v>
      </c>
      <c r="AG9" s="153" t="s">
        <v>472</v>
      </c>
      <c r="AH9" s="153" t="s">
        <v>472</v>
      </c>
      <c r="AT9" s="318" t="s">
        <v>440</v>
      </c>
      <c r="AU9" s="465">
        <f>IFERROR(INDEX($D$5:$I$142,$M7,COLUMNS(AS$4:$AS6)),"")</f>
        <v>3.3063006862133502E-2</v>
      </c>
      <c r="AV9" s="465">
        <f>IFERROR(INDEX($D$5:$I$142,$M7,COLUMNS($AS$4:AT6)),"")</f>
        <v>1.9338739862757331E-2</v>
      </c>
      <c r="AW9" s="465">
        <f>IFERROR(INDEX($D$5:$I$142,$M7,COLUMNS($AS$4:AU6)),"")</f>
        <v>1.7779164067373673E-2</v>
      </c>
      <c r="AX9" s="465">
        <f>IFERROR(INDEX($D$5:$I$142,$M7,COLUMNS($AS$4:AV6)),"")</f>
        <v>9.9812850904553961E-3</v>
      </c>
      <c r="AY9" s="465">
        <f>IFERROR(INDEX($D$5:$I$142,$M7,COLUMNS($AS$4:AW6)),"")</f>
        <v>0.90798502807236436</v>
      </c>
      <c r="AZ9" s="465">
        <f>IFERROR(INDEX($D$5:$I$142,$M7,COLUMNS($AS$4:AX6)),"")</f>
        <v>8.2033686837180292E-2</v>
      </c>
      <c r="BC9" s="318" t="s">
        <v>440</v>
      </c>
      <c r="BD9" s="672">
        <f>IFERROR(INDEX($P$5:$V$142,$Z7,COLUMNS($BB$7:BB9)),"")</f>
        <v>105</v>
      </c>
      <c r="BE9" s="672">
        <f>IFERROR(INDEX($P$5:$V$142,$Z7,COLUMNS($BB$7:BC9)),"")</f>
        <v>60</v>
      </c>
      <c r="BF9" s="672">
        <f>IFERROR(INDEX($P$5:$V$142,$Z7,COLUMNS($BB$7:BD9)),"")</f>
        <v>55</v>
      </c>
      <c r="BG9" s="672">
        <f>IFERROR(INDEX($P$5:$V$142,$Z7,COLUMNS($BB$7:BE9)),"")</f>
        <v>40</v>
      </c>
      <c r="BH9" s="672">
        <f>IFERROR(INDEX($P$5:$V$142,$Z7,COLUMNS($BB$7:BF9)),"")</f>
        <v>2910</v>
      </c>
      <c r="BI9" s="672">
        <f>IFERROR(INDEX($P$5:$V$142,$Z7,COLUMNS($BB$7:BG9)),"")</f>
        <v>30</v>
      </c>
      <c r="BJ9" s="672">
        <f>IFERROR(INDEX($P$5:$V$142,$Z7,COLUMNS($BB$7:BH9)),"")</f>
        <v>265</v>
      </c>
      <c r="BK9" s="322"/>
    </row>
    <row r="10" spans="1:63">
      <c r="C10" s="153" t="s">
        <v>444</v>
      </c>
      <c r="D10" s="163">
        <v>2.9342510414779931E-2</v>
      </c>
      <c r="E10" s="163">
        <v>1.9018293787357362E-2</v>
      </c>
      <c r="F10" s="163">
        <v>6.7016844774497372E-3</v>
      </c>
      <c r="G10" s="163">
        <v>9.5997101974280019E-3</v>
      </c>
      <c r="H10" s="163">
        <v>0.93533780112298492</v>
      </c>
      <c r="I10" s="163">
        <v>6.4662198877015034E-2</v>
      </c>
      <c r="J10" s="320" t="s">
        <v>94</v>
      </c>
      <c r="K10" s="323">
        <f>ROWS($J$5:J10)</f>
        <v>6</v>
      </c>
      <c r="L10" s="153" t="str">
        <f t="shared" si="2"/>
        <v/>
      </c>
      <c r="M10" s="153">
        <f>IFERROR(SMALL($L$5:$L$142,ROWS(J$5:$J10)),"")</f>
        <v>121</v>
      </c>
      <c r="O10" s="153" t="s">
        <v>444</v>
      </c>
      <c r="P10" s="271">
        <v>160</v>
      </c>
      <c r="Q10" s="271">
        <v>105</v>
      </c>
      <c r="R10" s="271">
        <v>35</v>
      </c>
      <c r="S10" s="271">
        <v>55</v>
      </c>
      <c r="T10" s="271">
        <v>5165</v>
      </c>
      <c r="U10" s="271">
        <v>55</v>
      </c>
      <c r="V10" s="271">
        <v>355</v>
      </c>
      <c r="W10" s="320" t="s">
        <v>94</v>
      </c>
      <c r="X10" s="323">
        <f>ROWS($W$5:W10)</f>
        <v>6</v>
      </c>
      <c r="Y10" s="153" t="str">
        <f t="shared" si="3"/>
        <v/>
      </c>
      <c r="Z10" s="153">
        <f>IFERROR(SMALL($Y$5:$Y$142,ROWS($W$5:W10)),"")</f>
        <v>121</v>
      </c>
      <c r="AB10" s="153" t="s">
        <v>473</v>
      </c>
      <c r="AT10" s="318" t="s">
        <v>442</v>
      </c>
      <c r="AU10" s="465">
        <f>IFERROR(INDEX($D$5:$I$142,$M8,COLUMNS(AS$4:$AS7)),"")</f>
        <v>1.8129496402877698E-2</v>
      </c>
      <c r="AV10" s="465">
        <f>IFERROR(INDEX($D$5:$I$142,$M8,COLUMNS($AS$4:AT7)),"")</f>
        <v>1.3237410071942447E-2</v>
      </c>
      <c r="AW10" s="465">
        <f>IFERROR(INDEX($D$5:$I$142,$M8,COLUMNS($AS$4:AU7)),"")</f>
        <v>1.1510791366906475E-2</v>
      </c>
      <c r="AX10" s="465">
        <f>IFERROR(INDEX($D$5:$I$142,$M8,COLUMNS($AS$4:AV7)),"")</f>
        <v>5.1798561151079137E-3</v>
      </c>
      <c r="AY10" s="465">
        <f>IFERROR(INDEX($D$5:$I$142,$M8,COLUMNS($AS$4:AW7)),"")</f>
        <v>0.94014388489208633</v>
      </c>
      <c r="AZ10" s="465">
        <f>IFERROR(INDEX($D$5:$I$142,$M8,COLUMNS($AS$4:AX7)),"")</f>
        <v>5.4676258992805753E-2</v>
      </c>
      <c r="BC10" s="318" t="s">
        <v>442</v>
      </c>
      <c r="BD10" s="672">
        <f>IFERROR(INDEX($P$5:$V$142,$Z8,COLUMNS($BB$7:BB10)),"")</f>
        <v>65</v>
      </c>
      <c r="BE10" s="672">
        <f>IFERROR(INDEX($P$5:$V$142,$Z8,COLUMNS($BB$7:BC10)),"")</f>
        <v>45</v>
      </c>
      <c r="BF10" s="672">
        <f>IFERROR(INDEX($P$5:$V$142,$Z8,COLUMNS($BB$7:BD10)),"")</f>
        <v>40</v>
      </c>
      <c r="BG10" s="672">
        <f>IFERROR(INDEX($P$5:$V$142,$Z8,COLUMNS($BB$7:BE10)),"")</f>
        <v>40</v>
      </c>
      <c r="BH10" s="672">
        <f>IFERROR(INDEX($P$5:$V$142,$Z8,COLUMNS($BB$7:BF10)),"")</f>
        <v>3265</v>
      </c>
      <c r="BI10" s="672">
        <f>IFERROR(INDEX($P$5:$V$142,$Z8,COLUMNS($BB$7:BG10)),"")</f>
        <v>20</v>
      </c>
      <c r="BJ10" s="672">
        <f>IFERROR(INDEX($P$5:$V$142,$Z8,COLUMNS($BB$7:BH10)),"")</f>
        <v>190</v>
      </c>
      <c r="BK10" s="322"/>
    </row>
    <row r="11" spans="1:63">
      <c r="C11" s="153" t="s">
        <v>445</v>
      </c>
      <c r="D11" s="163">
        <v>1.4326978625072213E-2</v>
      </c>
      <c r="E11" s="163">
        <v>1.097631426920855E-2</v>
      </c>
      <c r="F11" s="163">
        <v>4.9682264586943959E-3</v>
      </c>
      <c r="G11" s="163">
        <v>4.0439052570768342E-3</v>
      </c>
      <c r="H11" s="163">
        <v>0.96568457538994801</v>
      </c>
      <c r="I11" s="163">
        <v>3.4315424610051992E-2</v>
      </c>
      <c r="J11" s="320" t="s">
        <v>94</v>
      </c>
      <c r="K11" s="323">
        <f>ROWS($J$5:J11)</f>
        <v>7</v>
      </c>
      <c r="L11" s="153" t="str">
        <f t="shared" si="2"/>
        <v/>
      </c>
      <c r="M11" s="153">
        <f>IFERROR(SMALL($L$5:$L$142,ROWS(J$5:$J11)),"")</f>
        <v>122</v>
      </c>
      <c r="O11" s="153" t="s">
        <v>445</v>
      </c>
      <c r="P11" s="271">
        <v>125</v>
      </c>
      <c r="Q11" s="271">
        <v>95</v>
      </c>
      <c r="R11" s="271">
        <v>45</v>
      </c>
      <c r="S11" s="271">
        <v>35</v>
      </c>
      <c r="T11" s="271">
        <v>8360</v>
      </c>
      <c r="U11" s="271">
        <v>35</v>
      </c>
      <c r="V11" s="271">
        <v>295</v>
      </c>
      <c r="W11" s="320" t="s">
        <v>94</v>
      </c>
      <c r="X11" s="323">
        <f>ROWS($W$5:W11)</f>
        <v>7</v>
      </c>
      <c r="Y11" s="153" t="str">
        <f t="shared" si="3"/>
        <v/>
      </c>
      <c r="Z11" s="153">
        <f>IFERROR(SMALL($Y$5:$Y$142,ROWS($W$5:W11)),"")</f>
        <v>122</v>
      </c>
      <c r="AB11" s="153" t="s">
        <v>437</v>
      </c>
      <c r="AC11" s="153">
        <v>33</v>
      </c>
      <c r="AD11" s="153">
        <v>13</v>
      </c>
      <c r="AE11" s="153">
        <v>9</v>
      </c>
      <c r="AF11" s="153">
        <v>10</v>
      </c>
      <c r="AG11" s="153">
        <v>2</v>
      </c>
      <c r="AH11" s="153">
        <v>2544</v>
      </c>
      <c r="AI11" s="153">
        <f>SUM(AG11+AE11+AD11+AC11)</f>
        <v>57</v>
      </c>
      <c r="AJ11" s="153">
        <f>SUM(AC11:AH11)</f>
        <v>2611</v>
      </c>
      <c r="AT11" s="318" t="s">
        <v>443</v>
      </c>
      <c r="AU11" s="465">
        <f>IFERROR(INDEX($D$5:$I$142,$M9,COLUMNS(AS$4:$AS8)),"")</f>
        <v>5.41406130852524E-2</v>
      </c>
      <c r="AV11" s="465">
        <f>IFERROR(INDEX($D$5:$I$142,$M9,COLUMNS($AS$4:AT8)),"")</f>
        <v>3.2179350312642976E-2</v>
      </c>
      <c r="AW11" s="465">
        <f>IFERROR(INDEX($D$5:$I$142,$M9,COLUMNS($AS$4:AU8)),"")</f>
        <v>8.6929998474912316E-3</v>
      </c>
      <c r="AX11" s="465">
        <f>IFERROR(INDEX($D$5:$I$142,$M9,COLUMNS($AS$4:AV8)),"")</f>
        <v>5.4903156931523566E-3</v>
      </c>
      <c r="AY11" s="465">
        <f>IFERROR(INDEX($D$5:$I$142,$M9,COLUMNS($AS$4:AW8)),"")</f>
        <v>0.88409333536678358</v>
      </c>
      <c r="AZ11" s="465">
        <f>IFERROR(INDEX($D$5:$I$142,$M9,COLUMNS($AS$4:AX8)),"")</f>
        <v>0.11041634894006405</v>
      </c>
      <c r="BC11" s="318" t="s">
        <v>443</v>
      </c>
      <c r="BD11" s="672">
        <f>IFERROR(INDEX($P$5:$V$142,$Z9,COLUMNS($BB$7:BB11)),"")</f>
        <v>355</v>
      </c>
      <c r="BE11" s="672">
        <f>IFERROR(INDEX($P$5:$V$142,$Z9,COLUMNS($BB$7:BC11)),"")</f>
        <v>210</v>
      </c>
      <c r="BF11" s="672">
        <f>IFERROR(INDEX($P$5:$V$142,$Z9,COLUMNS($BB$7:BD11)),"")</f>
        <v>55</v>
      </c>
      <c r="BG11" s="672">
        <f>IFERROR(INDEX($P$5:$V$142,$Z9,COLUMNS($BB$7:BE11)),"")</f>
        <v>100</v>
      </c>
      <c r="BH11" s="672">
        <f>IFERROR(INDEX($P$5:$V$142,$Z9,COLUMNS($BB$7:BF11)),"")</f>
        <v>5795</v>
      </c>
      <c r="BI11" s="672">
        <f>IFERROR(INDEX($P$5:$V$142,$Z9,COLUMNS($BB$7:BG11)),"")</f>
        <v>35</v>
      </c>
      <c r="BJ11" s="672">
        <f>IFERROR(INDEX($P$5:$V$142,$Z9,COLUMNS($BB$7:BH11)),"")</f>
        <v>725</v>
      </c>
      <c r="BK11" s="322"/>
    </row>
    <row r="12" spans="1:63">
      <c r="C12" s="153" t="s">
        <v>446</v>
      </c>
      <c r="D12" s="163">
        <v>2.7091633466135457E-2</v>
      </c>
      <c r="E12" s="163">
        <v>6.3745019920318727E-3</v>
      </c>
      <c r="F12" s="163">
        <v>6.3745019920318727E-3</v>
      </c>
      <c r="G12" s="163">
        <v>1.0358565737051793E-2</v>
      </c>
      <c r="H12" s="163">
        <v>0.94980079681274898</v>
      </c>
      <c r="I12" s="163">
        <v>5.0199203187250997E-2</v>
      </c>
      <c r="J12" s="320" t="s">
        <v>94</v>
      </c>
      <c r="K12" s="323">
        <f>ROWS($J$5:J12)</f>
        <v>8</v>
      </c>
      <c r="L12" s="153" t="str">
        <f t="shared" si="2"/>
        <v/>
      </c>
      <c r="M12" s="153">
        <f>IFERROR(SMALL($L$5:$L$142,ROWS(J$5:$J12)),"")</f>
        <v>123</v>
      </c>
      <c r="O12" s="153" t="s">
        <v>446</v>
      </c>
      <c r="P12" s="271">
        <v>35</v>
      </c>
      <c r="Q12" s="271">
        <v>10</v>
      </c>
      <c r="R12" s="271">
        <v>10</v>
      </c>
      <c r="S12" s="271">
        <v>15</v>
      </c>
      <c r="T12" s="271">
        <v>1190</v>
      </c>
      <c r="U12" s="271">
        <v>35</v>
      </c>
      <c r="V12" s="271">
        <v>65</v>
      </c>
      <c r="W12" s="320" t="s">
        <v>94</v>
      </c>
      <c r="X12" s="323">
        <f>ROWS($W$5:W12)</f>
        <v>8</v>
      </c>
      <c r="Y12" s="153" t="str">
        <f t="shared" si="3"/>
        <v/>
      </c>
      <c r="Z12" s="153">
        <f>IFERROR(SMALL($Y$5:$Y$142,ROWS($W$5:W12)),"")</f>
        <v>123</v>
      </c>
      <c r="AB12" s="153" t="s">
        <v>439</v>
      </c>
      <c r="AC12" s="153">
        <v>1267</v>
      </c>
      <c r="AD12" s="153">
        <v>1007</v>
      </c>
      <c r="AE12" s="153">
        <v>120</v>
      </c>
      <c r="AF12" s="153">
        <v>424</v>
      </c>
      <c r="AG12" s="153">
        <v>1128</v>
      </c>
      <c r="AH12" s="153">
        <v>3040</v>
      </c>
      <c r="AI12" s="153">
        <f t="shared" ref="AI12:AI33" si="4">SUM(AG12+AE12+AD12+AC12)</f>
        <v>3522</v>
      </c>
      <c r="AJ12" s="153">
        <f t="shared" ref="AJ12:AJ33" si="5">SUM(AC12:AH12)</f>
        <v>6986</v>
      </c>
      <c r="AT12" s="318" t="s">
        <v>444</v>
      </c>
      <c r="AU12" s="465">
        <f>IFERROR(INDEX($D$5:$I$142,$M10,COLUMNS(AS$4:$AS9)),"")</f>
        <v>2.7168234064785787E-2</v>
      </c>
      <c r="AV12" s="465">
        <f>IFERROR(INDEX($D$5:$I$142,$M10,COLUMNS($AS$4:AT9)),"")</f>
        <v>2.2291884360849879E-2</v>
      </c>
      <c r="AW12" s="465">
        <f>IFERROR(INDEX($D$5:$I$142,$M10,COLUMNS($AS$4:AU9)),"")</f>
        <v>8.7077673284569838E-3</v>
      </c>
      <c r="AX12" s="465">
        <f>IFERROR(INDEX($D$5:$I$142,$M10,COLUMNS($AS$4:AV9)),"")</f>
        <v>9.5785440613026813E-3</v>
      </c>
      <c r="AY12" s="465">
        <f>IFERROR(INDEX($D$5:$I$142,$M10,COLUMNS($AS$4:AW9)),"")</f>
        <v>0.91954022988505746</v>
      </c>
      <c r="AZ12" s="465">
        <f>IFERROR(INDEX($D$5:$I$142,$M10,COLUMNS($AS$4:AX9)),"")</f>
        <v>7.0881226053639848E-2</v>
      </c>
      <c r="BC12" s="318" t="s">
        <v>444</v>
      </c>
      <c r="BD12" s="672">
        <f>IFERROR(INDEX($P$5:$V$142,$Z10,COLUMNS($BB$7:BB12)),"")</f>
        <v>155</v>
      </c>
      <c r="BE12" s="672">
        <f>IFERROR(INDEX($P$5:$V$142,$Z10,COLUMNS($BB$7:BC12)),"")</f>
        <v>130</v>
      </c>
      <c r="BF12" s="672">
        <f>IFERROR(INDEX($P$5:$V$142,$Z10,COLUMNS($BB$7:BD12)),"")</f>
        <v>50</v>
      </c>
      <c r="BG12" s="672">
        <f>IFERROR(INDEX($P$5:$V$142,$Z10,COLUMNS($BB$7:BE12)),"")</f>
        <v>75</v>
      </c>
      <c r="BH12" s="672">
        <f>IFERROR(INDEX($P$5:$V$142,$Z10,COLUMNS($BB$7:BF12)),"")</f>
        <v>5280</v>
      </c>
      <c r="BI12" s="672">
        <f>IFERROR(INDEX($P$5:$V$142,$Z10,COLUMNS($BB$7:BG12)),"")</f>
        <v>55</v>
      </c>
      <c r="BJ12" s="672">
        <f>IFERROR(INDEX($P$5:$V$142,$Z10,COLUMNS($BB$7:BH12)),"")</f>
        <v>405</v>
      </c>
      <c r="BK12" s="322"/>
    </row>
    <row r="13" spans="1:63">
      <c r="C13" s="153" t="s">
        <v>447</v>
      </c>
      <c r="D13" s="163">
        <v>1.6784683975872017E-2</v>
      </c>
      <c r="E13" s="163">
        <v>1.2850773669027014E-2</v>
      </c>
      <c r="F13" s="163">
        <v>4.8081125972550048E-3</v>
      </c>
      <c r="G13" s="163">
        <v>4.8955328262960049E-3</v>
      </c>
      <c r="H13" s="163">
        <v>0.96066089693154999</v>
      </c>
      <c r="I13" s="163">
        <v>3.9339103068450038E-2</v>
      </c>
      <c r="J13" s="320" t="s">
        <v>94</v>
      </c>
      <c r="K13" s="323">
        <f>ROWS($J$5:J13)</f>
        <v>9</v>
      </c>
      <c r="L13" s="153" t="str">
        <f t="shared" si="2"/>
        <v/>
      </c>
      <c r="M13" s="153">
        <f>IFERROR(SMALL($L$5:$L$142,ROWS(J$5:$J13)),"")</f>
        <v>124</v>
      </c>
      <c r="O13" s="153" t="s">
        <v>447</v>
      </c>
      <c r="P13" s="271">
        <v>190</v>
      </c>
      <c r="Q13" s="271">
        <v>145</v>
      </c>
      <c r="R13" s="271">
        <v>55</v>
      </c>
      <c r="S13" s="271">
        <v>55</v>
      </c>
      <c r="T13" s="271">
        <v>10990</v>
      </c>
      <c r="U13" s="271">
        <v>10</v>
      </c>
      <c r="V13" s="271">
        <v>450</v>
      </c>
      <c r="W13" s="320" t="s">
        <v>94</v>
      </c>
      <c r="X13" s="323">
        <f>ROWS($W$5:W13)</f>
        <v>9</v>
      </c>
      <c r="Y13" s="153" t="str">
        <f t="shared" si="3"/>
        <v/>
      </c>
      <c r="Z13" s="153">
        <f>IFERROR(SMALL($Y$5:$Y$142,ROWS($W$5:W13)),"")</f>
        <v>124</v>
      </c>
      <c r="AB13" s="153" t="s">
        <v>440</v>
      </c>
      <c r="AC13" s="153">
        <v>106</v>
      </c>
      <c r="AD13" s="153">
        <v>62</v>
      </c>
      <c r="AE13" s="153">
        <v>57</v>
      </c>
      <c r="AF13" s="153">
        <v>32</v>
      </c>
      <c r="AG13" s="153">
        <v>38</v>
      </c>
      <c r="AH13" s="153">
        <v>2911</v>
      </c>
      <c r="AI13" s="153">
        <f t="shared" si="4"/>
        <v>263</v>
      </c>
      <c r="AJ13" s="153">
        <f t="shared" si="5"/>
        <v>3206</v>
      </c>
      <c r="AT13" s="318" t="s">
        <v>445</v>
      </c>
      <c r="AU13" s="465">
        <f>IFERROR(INDEX($D$5:$I$142,$M11,COLUMNS(AS$4:$AS10)),"")</f>
        <v>1.5475798485347383E-2</v>
      </c>
      <c r="AV13" s="465">
        <f>IFERROR(INDEX($D$5:$I$142,$M11,COLUMNS($AS$4:AT10)),"")</f>
        <v>1.1524530786960816E-2</v>
      </c>
      <c r="AW13" s="465">
        <f>IFERROR(INDEX($D$5:$I$142,$M11,COLUMNS($AS$4:AU10)),"")</f>
        <v>4.7195697508506202E-3</v>
      </c>
      <c r="AX13" s="465">
        <f>IFERROR(INDEX($D$5:$I$142,$M11,COLUMNS($AS$4:AV10)),"")</f>
        <v>2.9634507737899243E-3</v>
      </c>
      <c r="AY13" s="465">
        <f>IFERROR(INDEX($D$5:$I$142,$M11,COLUMNS($AS$4:AW10)),"")</f>
        <v>0.96081659532433328</v>
      </c>
      <c r="AZ13" s="465">
        <f>IFERROR(INDEX($D$5:$I$142,$M11,COLUMNS($AS$4:AX10)),"")</f>
        <v>3.621995390187685E-2</v>
      </c>
      <c r="BC13" s="318" t="s">
        <v>445</v>
      </c>
      <c r="BD13" s="672">
        <f>IFERROR(INDEX($P$5:$V$142,$Z11,COLUMNS($BB$7:BB13)),"")</f>
        <v>140</v>
      </c>
      <c r="BE13" s="672">
        <f>IFERROR(INDEX($P$5:$V$142,$Z11,COLUMNS($BB$7:BC13)),"")</f>
        <v>105</v>
      </c>
      <c r="BF13" s="672">
        <f>IFERROR(INDEX($P$5:$V$142,$Z11,COLUMNS($BB$7:BD13)),"")</f>
        <v>45</v>
      </c>
      <c r="BG13" s="672">
        <f>IFERROR(INDEX($P$5:$V$142,$Z11,COLUMNS($BB$7:BE13)),"")</f>
        <v>40</v>
      </c>
      <c r="BH13" s="672">
        <f>IFERROR(INDEX($P$5:$V$142,$Z11,COLUMNS($BB$7:BF13)),"")</f>
        <v>8755</v>
      </c>
      <c r="BI13" s="672">
        <f>IFERROR(INDEX($P$5:$V$142,$Z11,COLUMNS($BB$7:BG13)),"")</f>
        <v>25</v>
      </c>
      <c r="BJ13" s="672">
        <f>IFERROR(INDEX($P$5:$V$142,$Z11,COLUMNS($BB$7:BH13)),"")</f>
        <v>330</v>
      </c>
      <c r="BK13" s="322"/>
    </row>
    <row r="14" spans="1:63">
      <c r="C14" s="153" t="s">
        <v>448</v>
      </c>
      <c r="D14" s="163">
        <v>8.0645161290322578E-3</v>
      </c>
      <c r="E14" s="163">
        <v>0</v>
      </c>
      <c r="F14" s="163">
        <v>0</v>
      </c>
      <c r="G14" s="163">
        <v>0</v>
      </c>
      <c r="H14" s="163">
        <v>0.99193548387096775</v>
      </c>
      <c r="I14" s="163">
        <v>8.0645161290322578E-3</v>
      </c>
      <c r="J14" s="320" t="s">
        <v>94</v>
      </c>
      <c r="K14" s="323">
        <f>ROWS($J$5:J14)</f>
        <v>10</v>
      </c>
      <c r="L14" s="153" t="str">
        <f t="shared" si="2"/>
        <v/>
      </c>
      <c r="M14" s="153">
        <f>IFERROR(SMALL($L$5:$L$142,ROWS(J$5:$J14)),"")</f>
        <v>125</v>
      </c>
      <c r="O14" s="153" t="s">
        <v>448</v>
      </c>
      <c r="P14" s="271" t="s">
        <v>130</v>
      </c>
      <c r="Q14" s="271">
        <v>0</v>
      </c>
      <c r="R14" s="271">
        <v>0</v>
      </c>
      <c r="S14" s="271">
        <v>0</v>
      </c>
      <c r="T14" s="271">
        <v>125</v>
      </c>
      <c r="U14" s="271">
        <v>30</v>
      </c>
      <c r="V14" s="271" t="s">
        <v>130</v>
      </c>
      <c r="W14" s="320" t="s">
        <v>94</v>
      </c>
      <c r="X14" s="323">
        <f>ROWS($W$5:W14)</f>
        <v>10</v>
      </c>
      <c r="Y14" s="153" t="str">
        <f t="shared" si="3"/>
        <v/>
      </c>
      <c r="Z14" s="153">
        <f>IFERROR(SMALL($Y$5:$Y$142,ROWS($W$5:W14)),"")</f>
        <v>125</v>
      </c>
      <c r="AB14" s="153" t="s">
        <v>442</v>
      </c>
      <c r="AC14" s="153">
        <v>63</v>
      </c>
      <c r="AD14" s="153">
        <v>46</v>
      </c>
      <c r="AE14" s="153">
        <v>40</v>
      </c>
      <c r="AF14" s="153">
        <v>18</v>
      </c>
      <c r="AG14" s="153">
        <v>41</v>
      </c>
      <c r="AH14" s="153">
        <v>3267</v>
      </c>
      <c r="AI14" s="153">
        <f t="shared" si="4"/>
        <v>190</v>
      </c>
      <c r="AJ14" s="153">
        <f t="shared" si="5"/>
        <v>3475</v>
      </c>
      <c r="AT14" s="318" t="s">
        <v>446</v>
      </c>
      <c r="AU14" s="465">
        <f>IFERROR(INDEX($D$5:$I$142,$M12,COLUMNS(AS$4:$AS11)),"")</f>
        <v>1.9311502938706968E-2</v>
      </c>
      <c r="AV14" s="465">
        <f>IFERROR(INDEX($D$5:$I$142,$M12,COLUMNS($AS$4:AT11)),"")</f>
        <v>7.556675062972292E-3</v>
      </c>
      <c r="AW14" s="465">
        <f>IFERROR(INDEX($D$5:$I$142,$M12,COLUMNS($AS$4:AU11)),"")</f>
        <v>3.3585222502099076E-3</v>
      </c>
      <c r="AX14" s="465">
        <f>IFERROR(INDEX($D$5:$I$142,$M12,COLUMNS($AS$4:AV11)),"")</f>
        <v>1.09151973131822E-2</v>
      </c>
      <c r="AY14" s="465">
        <f>IFERROR(INDEX($D$5:$I$142,$M12,COLUMNS($AS$4:AW11)),"")</f>
        <v>0.95382031905961373</v>
      </c>
      <c r="AZ14" s="465">
        <f>IFERROR(INDEX($D$5:$I$142,$M12,COLUMNS($AS$4:AX11)),"")</f>
        <v>3.5264483627204031E-2</v>
      </c>
      <c r="BC14" s="318" t="s">
        <v>446</v>
      </c>
      <c r="BD14" s="672">
        <f>IFERROR(INDEX($P$5:$V$142,$Z12,COLUMNS($BB$7:BB14)),"")</f>
        <v>25</v>
      </c>
      <c r="BE14" s="672">
        <f>IFERROR(INDEX($P$5:$V$142,$Z12,COLUMNS($BB$7:BC14)),"")</f>
        <v>10</v>
      </c>
      <c r="BF14" s="672">
        <f>IFERROR(INDEX($P$5:$V$142,$Z12,COLUMNS($BB$7:BD14)),"")</f>
        <v>5</v>
      </c>
      <c r="BG14" s="672">
        <f>IFERROR(INDEX($P$5:$V$142,$Z12,COLUMNS($BB$7:BE14)),"")</f>
        <v>5</v>
      </c>
      <c r="BH14" s="672">
        <f>IFERROR(INDEX($P$5:$V$142,$Z12,COLUMNS($BB$7:BF14)),"")</f>
        <v>1135</v>
      </c>
      <c r="BI14" s="672">
        <f>IFERROR(INDEX($P$5:$V$142,$Z12,COLUMNS($BB$7:BG14)),"")</f>
        <v>15</v>
      </c>
      <c r="BJ14" s="672">
        <f>IFERROR(INDEX($P$5:$V$142,$Z12,COLUMNS($BB$7:BH14)),"")</f>
        <v>40</v>
      </c>
      <c r="BK14" s="322"/>
    </row>
    <row r="15" spans="1:63">
      <c r="C15" s="153" t="s">
        <v>449</v>
      </c>
      <c r="D15" s="163">
        <v>2.1737644404949075E-2</v>
      </c>
      <c r="E15" s="163">
        <v>1.1552395925900608E-2</v>
      </c>
      <c r="F15" s="163">
        <v>4.8533734363251074E-3</v>
      </c>
      <c r="G15" s="163">
        <v>5.7420192767790009E-3</v>
      </c>
      <c r="H15" s="163">
        <v>0.95611456695604624</v>
      </c>
      <c r="I15" s="163">
        <v>4.3885433043953793E-2</v>
      </c>
      <c r="J15" s="320" t="s">
        <v>94</v>
      </c>
      <c r="K15" s="323">
        <f>ROWS($J$5:J15)</f>
        <v>11</v>
      </c>
      <c r="L15" s="153" t="str">
        <f t="shared" si="2"/>
        <v/>
      </c>
      <c r="M15" s="153">
        <f>IFERROR(SMALL($L$5:$L$142,ROWS(J$5:$J15)),"")</f>
        <v>126</v>
      </c>
      <c r="O15" s="153" t="s">
        <v>449</v>
      </c>
      <c r="P15" s="271">
        <v>320</v>
      </c>
      <c r="Q15" s="271">
        <v>170</v>
      </c>
      <c r="R15" s="271">
        <v>70</v>
      </c>
      <c r="S15" s="271">
        <v>85</v>
      </c>
      <c r="T15" s="271">
        <v>13985</v>
      </c>
      <c r="U15" s="271">
        <v>0</v>
      </c>
      <c r="V15" s="271">
        <v>640</v>
      </c>
      <c r="W15" s="320" t="s">
        <v>94</v>
      </c>
      <c r="X15" s="323">
        <f>ROWS($W$5:W15)</f>
        <v>11</v>
      </c>
      <c r="Y15" s="153" t="str">
        <f t="shared" si="3"/>
        <v/>
      </c>
      <c r="Z15" s="153">
        <f>IFERROR(SMALL($Y$5:$Y$142,ROWS($W$5:W15)),"")</f>
        <v>126</v>
      </c>
      <c r="AB15" s="153" t="s">
        <v>443</v>
      </c>
      <c r="AC15" s="153">
        <v>355</v>
      </c>
      <c r="AD15" s="153">
        <v>211</v>
      </c>
      <c r="AE15" s="153">
        <v>57</v>
      </c>
      <c r="AF15" s="153">
        <v>36</v>
      </c>
      <c r="AG15" s="153">
        <v>101</v>
      </c>
      <c r="AH15" s="153">
        <v>5797</v>
      </c>
      <c r="AI15" s="153">
        <f t="shared" si="4"/>
        <v>724</v>
      </c>
      <c r="AJ15" s="153">
        <f t="shared" si="5"/>
        <v>6557</v>
      </c>
      <c r="AT15" s="318" t="s">
        <v>447</v>
      </c>
      <c r="AU15" s="465">
        <f>IFERROR(INDEX($D$5:$I$142,$M13,COLUMNS(AS$4:$AS12)),"")</f>
        <v>2.0284149263950703E-2</v>
      </c>
      <c r="AV15" s="465">
        <f>IFERROR(INDEX($D$5:$I$142,$M13,COLUMNS($AS$4:AT12)),"")</f>
        <v>1.3266004792879151E-2</v>
      </c>
      <c r="AW15" s="465">
        <f>IFERROR(INDEX($D$5:$I$142,$M13,COLUMNS($AS$4:AU12)),"")</f>
        <v>5.1352276617596714E-3</v>
      </c>
      <c r="AX15" s="465">
        <f>IFERROR(INDEX($D$5:$I$142,$M13,COLUMNS($AS$4:AV12)),"")</f>
        <v>4.1937692571037315E-3</v>
      </c>
      <c r="AY15" s="465">
        <f>IFERROR(INDEX($D$5:$I$142,$M13,COLUMNS($AS$4:AW12)),"")</f>
        <v>0.95224238274563511</v>
      </c>
      <c r="AZ15" s="465">
        <f>IFERROR(INDEX($D$5:$I$142,$M13,COLUMNS($AS$4:AX12)),"")</f>
        <v>4.3563847997261214E-2</v>
      </c>
      <c r="BC15" s="318" t="s">
        <v>447</v>
      </c>
      <c r="BD15" s="672">
        <f>IFERROR(INDEX($P$5:$V$142,$Z13,COLUMNS($BB$7:BB15)),"")</f>
        <v>235</v>
      </c>
      <c r="BE15" s="672">
        <f>IFERROR(INDEX($P$5:$V$142,$Z13,COLUMNS($BB$7:BC15)),"")</f>
        <v>155</v>
      </c>
      <c r="BF15" s="672">
        <f>IFERROR(INDEX($P$5:$V$142,$Z13,COLUMNS($BB$7:BD15)),"")</f>
        <v>60</v>
      </c>
      <c r="BG15" s="672">
        <f>IFERROR(INDEX($P$5:$V$142,$Z13,COLUMNS($BB$7:BE15)),"")</f>
        <v>55</v>
      </c>
      <c r="BH15" s="672">
        <f>IFERROR(INDEX($P$5:$V$142,$Z13,COLUMNS($BB$7:BF15)),"")</f>
        <v>11125</v>
      </c>
      <c r="BI15" s="672">
        <f>IFERROR(INDEX($P$5:$V$142,$Z13,COLUMNS($BB$7:BG15)),"")</f>
        <v>50</v>
      </c>
      <c r="BJ15" s="672">
        <f>IFERROR(INDEX($P$5:$V$142,$Z13,COLUMNS($BB$7:BH15)),"")</f>
        <v>510</v>
      </c>
      <c r="BK15" s="322"/>
    </row>
    <row r="16" spans="1:63">
      <c r="C16" s="153" t="s">
        <v>450</v>
      </c>
      <c r="D16" s="163">
        <v>2.2026636863183385E-2</v>
      </c>
      <c r="E16" s="163">
        <v>1.8813448821831051E-2</v>
      </c>
      <c r="F16" s="163">
        <v>4.5170904349445843E-3</v>
      </c>
      <c r="G16" s="163">
        <v>5.0293378038558257E-3</v>
      </c>
      <c r="H16" s="163">
        <v>0.94961348607618512</v>
      </c>
      <c r="I16" s="163">
        <v>5.0386513923814845E-2</v>
      </c>
      <c r="J16" s="320" t="s">
        <v>94</v>
      </c>
      <c r="K16" s="323">
        <f>ROWS($J$5:J16)</f>
        <v>12</v>
      </c>
      <c r="L16" s="153" t="str">
        <f t="shared" si="2"/>
        <v/>
      </c>
      <c r="M16" s="153">
        <f>IFERROR(SMALL($L$5:$L$142,ROWS(J$5:$J16)),"")</f>
        <v>127</v>
      </c>
      <c r="O16" s="153" t="s">
        <v>450</v>
      </c>
      <c r="P16" s="271">
        <v>475</v>
      </c>
      <c r="Q16" s="271">
        <v>405</v>
      </c>
      <c r="R16" s="271">
        <v>95</v>
      </c>
      <c r="S16" s="271">
        <v>110</v>
      </c>
      <c r="T16" s="271">
        <v>20390</v>
      </c>
      <c r="U16" s="271">
        <v>90</v>
      </c>
      <c r="V16" s="271">
        <v>1080</v>
      </c>
      <c r="W16" s="320" t="s">
        <v>94</v>
      </c>
      <c r="X16" s="323">
        <f>ROWS($W$5:W16)</f>
        <v>12</v>
      </c>
      <c r="Y16" s="153" t="str">
        <f t="shared" si="3"/>
        <v/>
      </c>
      <c r="Z16" s="153">
        <f>IFERROR(SMALL($Y$5:$Y$142,ROWS($W$5:W16)),"")</f>
        <v>127</v>
      </c>
      <c r="AB16" s="153" t="s">
        <v>444</v>
      </c>
      <c r="AC16" s="153">
        <v>156</v>
      </c>
      <c r="AD16" s="153">
        <v>128</v>
      </c>
      <c r="AE16" s="153">
        <v>50</v>
      </c>
      <c r="AF16" s="153">
        <v>55</v>
      </c>
      <c r="AG16" s="153">
        <v>73</v>
      </c>
      <c r="AH16" s="153">
        <v>5280</v>
      </c>
      <c r="AI16" s="153">
        <f t="shared" si="4"/>
        <v>407</v>
      </c>
      <c r="AJ16" s="153">
        <f t="shared" si="5"/>
        <v>5742</v>
      </c>
      <c r="AT16" s="318" t="s">
        <v>448</v>
      </c>
      <c r="AU16" s="465">
        <f>IFERROR(INDEX($D$5:$I$142,$M14,COLUMNS(AS$4:$AS13)),"")</f>
        <v>4.8000000000000001E-2</v>
      </c>
      <c r="AV16" s="465">
        <f>IFERROR(INDEX($D$5:$I$142,$M14,COLUMNS($AS$4:AT13)),"")</f>
        <v>2.4E-2</v>
      </c>
      <c r="AW16" s="465">
        <f>IFERROR(INDEX($D$5:$I$142,$M14,COLUMNS($AS$4:AU13)),"")</f>
        <v>0</v>
      </c>
      <c r="AX16" s="465">
        <f>IFERROR(INDEX($D$5:$I$142,$M14,COLUMNS($AS$4:AV13)),"")</f>
        <v>8.0000000000000002E-3</v>
      </c>
      <c r="AY16" s="465">
        <f>IFERROR(INDEX($D$5:$I$142,$M14,COLUMNS($AS$4:AW13)),"")</f>
        <v>0.89600000000000002</v>
      </c>
      <c r="AZ16" s="465">
        <f>IFERROR(INDEX($D$5:$I$142,$M14,COLUMNS($AS$4:AX13)),"")</f>
        <v>9.6000000000000002E-2</v>
      </c>
      <c r="BC16" s="318" t="s">
        <v>448</v>
      </c>
      <c r="BD16" s="672">
        <f>IFERROR(INDEX($P$5:$V$142,$Z14,COLUMNS($BB$7:BB16)),"")</f>
        <v>5</v>
      </c>
      <c r="BE16" s="672">
        <f>IFERROR(INDEX($P$5:$V$142,$Z14,COLUMNS($BB$7:BC16)),"")</f>
        <v>5</v>
      </c>
      <c r="BF16" s="672">
        <f>IFERROR(INDEX($P$5:$V$142,$Z14,COLUMNS($BB$7:BD16)),"")</f>
        <v>0</v>
      </c>
      <c r="BG16" s="672">
        <f>IFERROR(INDEX($P$5:$V$142,$Z14,COLUMNS($BB$7:BE16)),"")</f>
        <v>5</v>
      </c>
      <c r="BH16" s="672">
        <f>IFERROR(INDEX($P$5:$V$142,$Z14,COLUMNS($BB$7:BF16)),"")</f>
        <v>110</v>
      </c>
      <c r="BI16" s="672">
        <f>IFERROR(INDEX($P$5:$V$142,$Z14,COLUMNS($BB$7:BG16)),"")</f>
        <v>0</v>
      </c>
      <c r="BJ16" s="672">
        <f>IFERROR(INDEX($P$5:$V$142,$Z14,COLUMNS($BB$7:BH16)),"")</f>
        <v>10</v>
      </c>
      <c r="BK16" s="322"/>
    </row>
    <row r="17" spans="3:63">
      <c r="C17" s="153" t="s">
        <v>451</v>
      </c>
      <c r="D17" s="163">
        <v>5.0925925925925923E-2</v>
      </c>
      <c r="E17" s="163">
        <v>3.5879629629629629E-2</v>
      </c>
      <c r="F17" s="163">
        <v>1.5046296296296295E-2</v>
      </c>
      <c r="G17" s="163">
        <v>1.8518518518518517E-2</v>
      </c>
      <c r="H17" s="163">
        <v>0.87962962962962965</v>
      </c>
      <c r="I17" s="163">
        <v>0.12037037037037036</v>
      </c>
      <c r="J17" s="320" t="s">
        <v>94</v>
      </c>
      <c r="K17" s="323">
        <f>ROWS($J$5:J17)</f>
        <v>13</v>
      </c>
      <c r="L17" s="153" t="str">
        <f t="shared" si="2"/>
        <v/>
      </c>
      <c r="M17" s="153">
        <f>IFERROR(SMALL($L$5:$L$142,ROWS(J$5:$J17)),"")</f>
        <v>128</v>
      </c>
      <c r="O17" s="153" t="s">
        <v>451</v>
      </c>
      <c r="P17" s="271">
        <v>45</v>
      </c>
      <c r="Q17" s="271">
        <v>30</v>
      </c>
      <c r="R17" s="271">
        <v>15</v>
      </c>
      <c r="S17" s="271">
        <v>15</v>
      </c>
      <c r="T17" s="271">
        <v>760</v>
      </c>
      <c r="U17" s="271">
        <v>210</v>
      </c>
      <c r="V17" s="271">
        <v>105</v>
      </c>
      <c r="W17" s="320" t="s">
        <v>94</v>
      </c>
      <c r="X17" s="323">
        <f>ROWS($W$5:W17)</f>
        <v>13</v>
      </c>
      <c r="Y17" s="153" t="str">
        <f t="shared" si="3"/>
        <v/>
      </c>
      <c r="Z17" s="153">
        <f>IFERROR(SMALL($Y$5:$Y$142,ROWS($W$5:W17)),"")</f>
        <v>128</v>
      </c>
      <c r="AB17" s="153" t="s">
        <v>445</v>
      </c>
      <c r="AC17" s="153">
        <v>141</v>
      </c>
      <c r="AD17" s="153">
        <v>105</v>
      </c>
      <c r="AE17" s="153">
        <v>43</v>
      </c>
      <c r="AF17" s="153">
        <v>27</v>
      </c>
      <c r="AG17" s="153">
        <v>41</v>
      </c>
      <c r="AH17" s="153">
        <v>8754</v>
      </c>
      <c r="AI17" s="153">
        <f t="shared" si="4"/>
        <v>330</v>
      </c>
      <c r="AJ17" s="153">
        <f t="shared" si="5"/>
        <v>9111</v>
      </c>
      <c r="AT17" s="318" t="s">
        <v>449</v>
      </c>
      <c r="AU17" s="465">
        <f>IFERROR(INDEX($D$5:$I$142,$M15,COLUMNS(AS$4:$AS14)),"")</f>
        <v>1.8585171127544008E-2</v>
      </c>
      <c r="AV17" s="465">
        <f>IFERROR(INDEX($D$5:$I$142,$M15,COLUMNS($AS$4:AT14)),"")</f>
        <v>1.2368300503893724E-2</v>
      </c>
      <c r="AW17" s="465">
        <f>IFERROR(INDEX($D$5:$I$142,$M15,COLUMNS($AS$4:AU14)),"")</f>
        <v>5.9551076500229038E-3</v>
      </c>
      <c r="AX17" s="465">
        <f>IFERROR(INDEX($D$5:$I$142,$M15,COLUMNS($AS$4:AV14)),"")</f>
        <v>7.4602447483803416E-3</v>
      </c>
      <c r="AY17" s="465">
        <f>IFERROR(INDEX($D$5:$I$142,$M15,COLUMNS($AS$4:AW14)),"")</f>
        <v>0.94849813493881285</v>
      </c>
      <c r="AZ17" s="465">
        <f>IFERROR(INDEX($D$5:$I$142,$M15,COLUMNS($AS$4:AX14)),"")</f>
        <v>4.4041620312806756E-2</v>
      </c>
      <c r="BC17" s="318" t="s">
        <v>449</v>
      </c>
      <c r="BD17" s="672">
        <f>IFERROR(INDEX($P$5:$V$142,$Z15,COLUMNS($BB$7:BB17)),"")</f>
        <v>285</v>
      </c>
      <c r="BE17" s="672">
        <f>IFERROR(INDEX($P$5:$V$142,$Z15,COLUMNS($BB$7:BC17)),"")</f>
        <v>190</v>
      </c>
      <c r="BF17" s="672">
        <f>IFERROR(INDEX($P$5:$V$142,$Z15,COLUMNS($BB$7:BD17)),"")</f>
        <v>90</v>
      </c>
      <c r="BG17" s="672">
        <f>IFERROR(INDEX($P$5:$V$142,$Z15,COLUMNS($BB$7:BE17)),"")</f>
        <v>110</v>
      </c>
      <c r="BH17" s="672">
        <f>IFERROR(INDEX($P$5:$V$142,$Z15,COLUMNS($BB$7:BF17)),"")</f>
        <v>14495</v>
      </c>
      <c r="BI17" s="672">
        <f>IFERROR(INDEX($P$5:$V$142,$Z15,COLUMNS($BB$7:BG17)),"")</f>
        <v>115</v>
      </c>
      <c r="BJ17" s="672">
        <f>IFERROR(INDEX($P$5:$V$142,$Z15,COLUMNS($BB$7:BH17)),"")</f>
        <v>675</v>
      </c>
      <c r="BK17" s="322"/>
    </row>
    <row r="18" spans="3:63">
      <c r="C18" s="153" t="s">
        <v>452</v>
      </c>
      <c r="D18" s="163">
        <v>4.1320885200553249E-2</v>
      </c>
      <c r="E18" s="163">
        <v>2.1092669432918397E-2</v>
      </c>
      <c r="F18" s="163">
        <v>9.6818810511756573E-3</v>
      </c>
      <c r="G18" s="163">
        <v>1.2102351313969572E-2</v>
      </c>
      <c r="H18" s="163">
        <v>0.91580221300138309</v>
      </c>
      <c r="I18" s="163">
        <v>8.419778699861688E-2</v>
      </c>
      <c r="J18" s="320" t="s">
        <v>94</v>
      </c>
      <c r="K18" s="323">
        <f>ROWS($J$5:J18)</f>
        <v>14</v>
      </c>
      <c r="L18" s="153" t="str">
        <f t="shared" si="2"/>
        <v/>
      </c>
      <c r="M18" s="153">
        <f>IFERROR(SMALL($L$5:$L$142,ROWS(J$5:$J18)),"")</f>
        <v>129</v>
      </c>
      <c r="O18" s="153" t="s">
        <v>452</v>
      </c>
      <c r="P18" s="271">
        <v>240</v>
      </c>
      <c r="Q18" s="271">
        <v>120</v>
      </c>
      <c r="R18" s="271">
        <v>55</v>
      </c>
      <c r="S18" s="271">
        <v>70</v>
      </c>
      <c r="T18" s="271">
        <v>5295</v>
      </c>
      <c r="U18" s="271">
        <v>5</v>
      </c>
      <c r="V18" s="271">
        <v>485</v>
      </c>
      <c r="W18" s="320" t="s">
        <v>94</v>
      </c>
      <c r="X18" s="323">
        <f>ROWS($W$5:W18)</f>
        <v>14</v>
      </c>
      <c r="Y18" s="153" t="str">
        <f t="shared" si="3"/>
        <v/>
      </c>
      <c r="Z18" s="153">
        <f>IFERROR(SMALL($Y$5:$Y$142,ROWS($W$5:W18)),"")</f>
        <v>129</v>
      </c>
      <c r="AB18" s="153" t="s">
        <v>446</v>
      </c>
      <c r="AC18" s="153">
        <v>23</v>
      </c>
      <c r="AD18" s="153">
        <v>9</v>
      </c>
      <c r="AE18" s="153">
        <v>4</v>
      </c>
      <c r="AF18" s="153">
        <v>13</v>
      </c>
      <c r="AG18" s="153">
        <v>6</v>
      </c>
      <c r="AH18" s="153">
        <v>1136</v>
      </c>
      <c r="AI18" s="153">
        <f t="shared" si="4"/>
        <v>42</v>
      </c>
      <c r="AJ18" s="153">
        <f t="shared" si="5"/>
        <v>1191</v>
      </c>
      <c r="AT18" s="318" t="s">
        <v>450</v>
      </c>
      <c r="AU18" s="465">
        <f>IFERROR(INDEX($D$5:$I$142,$M16,COLUMNS(AS$4:$AS15)),"")</f>
        <v>2.474820143884892E-2</v>
      </c>
      <c r="AV18" s="465">
        <f>IFERROR(INDEX($D$5:$I$142,$M16,COLUMNS($AS$4:AT15)),"")</f>
        <v>2.1199040767386091E-2</v>
      </c>
      <c r="AW18" s="465">
        <f>IFERROR(INDEX($D$5:$I$142,$M16,COLUMNS($AS$4:AU15)),"")</f>
        <v>4.6043165467625899E-3</v>
      </c>
      <c r="AX18" s="465">
        <f>IFERROR(INDEX($D$5:$I$142,$M16,COLUMNS($AS$4:AV15)),"")</f>
        <v>3.5971223021582736E-3</v>
      </c>
      <c r="AY18" s="465">
        <f>IFERROR(INDEX($D$5:$I$142,$M16,COLUMNS($AS$4:AW15)),"")</f>
        <v>0.94009592326139091</v>
      </c>
      <c r="AZ18" s="465">
        <f>IFERROR(INDEX($D$5:$I$142,$M16,COLUMNS($AS$4:AX15)),"")</f>
        <v>5.630695443645084E-2</v>
      </c>
      <c r="BC18" s="318" t="s">
        <v>450</v>
      </c>
      <c r="BD18" s="672">
        <f>IFERROR(INDEX($P$5:$V$142,$Z16,COLUMNS($BB$7:BB18)),"")</f>
        <v>515</v>
      </c>
      <c r="BE18" s="672">
        <f>IFERROR(INDEX($P$5:$V$142,$Z16,COLUMNS($BB$7:BC18)),"")</f>
        <v>440</v>
      </c>
      <c r="BF18" s="672">
        <f>IFERROR(INDEX($P$5:$V$142,$Z16,COLUMNS($BB$7:BD18)),"")</f>
        <v>95</v>
      </c>
      <c r="BG18" s="672">
        <f>IFERROR(INDEX($P$5:$V$142,$Z16,COLUMNS($BB$7:BE18)),"")</f>
        <v>120</v>
      </c>
      <c r="BH18" s="672">
        <f>IFERROR(INDEX($P$5:$V$142,$Z16,COLUMNS($BB$7:BF18)),"")</f>
        <v>19600</v>
      </c>
      <c r="BI18" s="672">
        <f>IFERROR(INDEX($P$5:$V$142,$Z16,COLUMNS($BB$7:BG18)),"")</f>
        <v>75</v>
      </c>
      <c r="BJ18" s="672">
        <f>IFERROR(INDEX($P$5:$V$142,$Z16,COLUMNS($BB$7:BH18)),"")</f>
        <v>1175</v>
      </c>
      <c r="BK18" s="322"/>
    </row>
    <row r="19" spans="3:63">
      <c r="C19" s="153" t="s">
        <v>453</v>
      </c>
      <c r="D19" s="163">
        <v>1.3011152416356878E-2</v>
      </c>
      <c r="E19" s="163">
        <v>5.5762081784386614E-3</v>
      </c>
      <c r="F19" s="163">
        <v>5.5762081784386614E-3</v>
      </c>
      <c r="G19" s="163">
        <v>0</v>
      </c>
      <c r="H19" s="163">
        <v>0.97583643122676578</v>
      </c>
      <c r="I19" s="163">
        <v>2.4163568773234202E-2</v>
      </c>
      <c r="J19" s="320" t="s">
        <v>94</v>
      </c>
      <c r="K19" s="323">
        <f>ROWS($J$5:J19)</f>
        <v>15</v>
      </c>
      <c r="L19" s="153" t="str">
        <f t="shared" si="2"/>
        <v/>
      </c>
      <c r="M19" s="153">
        <f>IFERROR(SMALL($L$5:$L$142,ROWS(J$5:$J19)),"")</f>
        <v>130</v>
      </c>
      <c r="O19" s="153" t="s">
        <v>453</v>
      </c>
      <c r="P19" s="271">
        <v>5</v>
      </c>
      <c r="Q19" s="271">
        <v>5</v>
      </c>
      <c r="R19" s="271">
        <v>5</v>
      </c>
      <c r="S19" s="271">
        <v>0</v>
      </c>
      <c r="T19" s="271">
        <v>525</v>
      </c>
      <c r="U19" s="271">
        <v>90</v>
      </c>
      <c r="V19" s="271">
        <v>15</v>
      </c>
      <c r="W19" s="320" t="s">
        <v>94</v>
      </c>
      <c r="X19" s="323">
        <f>ROWS($W$5:W19)</f>
        <v>15</v>
      </c>
      <c r="Y19" s="153" t="str">
        <f t="shared" si="3"/>
        <v/>
      </c>
      <c r="Z19" s="153">
        <f>IFERROR(SMALL($Y$5:$Y$142,ROWS($W$5:W19)),"")</f>
        <v>130</v>
      </c>
      <c r="AB19" s="153" t="s">
        <v>447</v>
      </c>
      <c r="AC19" s="153">
        <v>237</v>
      </c>
      <c r="AD19" s="153">
        <v>155</v>
      </c>
      <c r="AE19" s="153">
        <v>60</v>
      </c>
      <c r="AF19" s="153">
        <v>49</v>
      </c>
      <c r="AG19" s="153">
        <v>57</v>
      </c>
      <c r="AH19" s="153">
        <v>11126</v>
      </c>
      <c r="AI19" s="153">
        <f t="shared" si="4"/>
        <v>509</v>
      </c>
      <c r="AJ19" s="153">
        <f t="shared" si="5"/>
        <v>11684</v>
      </c>
      <c r="AT19" s="318" t="s">
        <v>451</v>
      </c>
      <c r="AU19" s="465">
        <f>IFERROR(INDEX($D$5:$I$142,$M17,COLUMNS(AS$4:$AS16)),"")</f>
        <v>3.087248322147651E-2</v>
      </c>
      <c r="AV19" s="465">
        <f>IFERROR(INDEX($D$5:$I$142,$M17,COLUMNS($AS$4:AT16)),"")</f>
        <v>2.2818791946308724E-2</v>
      </c>
      <c r="AW19" s="465">
        <f>IFERROR(INDEX($D$5:$I$142,$M17,COLUMNS($AS$4:AU16)),"")</f>
        <v>1.4765100671140939E-2</v>
      </c>
      <c r="AX19" s="465">
        <f>IFERROR(INDEX($D$5:$I$142,$M17,COLUMNS($AS$4:AV16)),"")</f>
        <v>2.6845637583892616E-3</v>
      </c>
      <c r="AY19" s="465">
        <f>IFERROR(INDEX($D$5:$I$142,$M17,COLUMNS($AS$4:AW16)),"")</f>
        <v>0.92483221476510069</v>
      </c>
      <c r="AZ19" s="465">
        <f>IFERROR(INDEX($D$5:$I$142,$M17,COLUMNS($AS$4:AX16)),"")</f>
        <v>7.2483221476510068E-2</v>
      </c>
      <c r="BC19" s="318" t="s">
        <v>451</v>
      </c>
      <c r="BD19" s="672">
        <f>IFERROR(INDEX($P$5:$V$142,$Z17,COLUMNS($BB$7:BB19)),"")</f>
        <v>25</v>
      </c>
      <c r="BE19" s="672">
        <f>IFERROR(INDEX($P$5:$V$142,$Z17,COLUMNS($BB$7:BC19)),"")</f>
        <v>15</v>
      </c>
      <c r="BF19" s="672">
        <f>IFERROR(INDEX($P$5:$V$142,$Z17,COLUMNS($BB$7:BD19)),"")</f>
        <v>10</v>
      </c>
      <c r="BG19" s="672">
        <f>IFERROR(INDEX($P$5:$V$142,$Z17,COLUMNS($BB$7:BE19)),"")</f>
        <v>5</v>
      </c>
      <c r="BH19" s="672">
        <f>IFERROR(INDEX($P$5:$V$142,$Z17,COLUMNS($BB$7:BF19)),"")</f>
        <v>690</v>
      </c>
      <c r="BI19" s="672">
        <f>IFERROR(INDEX($P$5:$V$142,$Z17,COLUMNS($BB$7:BG19)),"")</f>
        <v>0</v>
      </c>
      <c r="BJ19" s="672">
        <f>IFERROR(INDEX($P$5:$V$142,$Z17,COLUMNS($BB$7:BH19)),"")</f>
        <v>55</v>
      </c>
      <c r="BK19" s="322"/>
    </row>
    <row r="20" spans="3:63">
      <c r="C20" s="153" t="s">
        <v>454</v>
      </c>
      <c r="D20" s="163">
        <v>0</v>
      </c>
      <c r="E20" s="163">
        <v>8.6206896551724137E-3</v>
      </c>
      <c r="F20" s="163">
        <v>8.6206896551724137E-3</v>
      </c>
      <c r="G20" s="163">
        <v>0</v>
      </c>
      <c r="H20" s="163">
        <v>0.98275862068965514</v>
      </c>
      <c r="I20" s="163">
        <v>1.7241379310344827E-2</v>
      </c>
      <c r="J20" s="320" t="s">
        <v>94</v>
      </c>
      <c r="K20" s="323">
        <f>ROWS($J$5:J20)</f>
        <v>16</v>
      </c>
      <c r="L20" s="153" t="str">
        <f t="shared" si="2"/>
        <v/>
      </c>
      <c r="M20" s="153">
        <f>IFERROR(SMALL($L$5:$L$142,ROWS(J$5:$J20)),"")</f>
        <v>131</v>
      </c>
      <c r="O20" s="153" t="s">
        <v>454</v>
      </c>
      <c r="P20" s="271">
        <v>0</v>
      </c>
      <c r="Q20" s="271" t="s">
        <v>130</v>
      </c>
      <c r="R20" s="271" t="s">
        <v>130</v>
      </c>
      <c r="S20" s="271">
        <v>0</v>
      </c>
      <c r="T20" s="271">
        <v>115</v>
      </c>
      <c r="U20" s="271" t="s">
        <v>130</v>
      </c>
      <c r="V20" s="271" t="s">
        <v>130</v>
      </c>
      <c r="W20" s="320" t="s">
        <v>94</v>
      </c>
      <c r="X20" s="323">
        <f>ROWS($W$5:W20)</f>
        <v>16</v>
      </c>
      <c r="Y20" s="153" t="str">
        <f t="shared" si="3"/>
        <v/>
      </c>
      <c r="Z20" s="153">
        <f>IFERROR(SMALL($Y$5:$Y$142,ROWS($W$5:W20)),"")</f>
        <v>131</v>
      </c>
      <c r="AB20" s="153" t="s">
        <v>448</v>
      </c>
      <c r="AC20" s="153">
        <v>6</v>
      </c>
      <c r="AD20" s="153">
        <v>3</v>
      </c>
      <c r="AE20" s="153">
        <v>0</v>
      </c>
      <c r="AF20" s="153">
        <v>1</v>
      </c>
      <c r="AG20" s="153">
        <v>3</v>
      </c>
      <c r="AH20" s="153">
        <v>112</v>
      </c>
      <c r="AI20" s="153">
        <f t="shared" si="4"/>
        <v>12</v>
      </c>
      <c r="AJ20" s="153">
        <f t="shared" si="5"/>
        <v>125</v>
      </c>
      <c r="AT20" s="318" t="s">
        <v>452</v>
      </c>
      <c r="AU20" s="465">
        <f>IFERROR(INDEX($D$5:$I$142,$M18,COLUMNS(AS$4:$AS17)),"")</f>
        <v>4.2477173481540294E-2</v>
      </c>
      <c r="AV20" s="465">
        <f>IFERROR(INDEX($D$5:$I$142,$M18,COLUMNS($AS$4:AT17)),"")</f>
        <v>2.9575228265184599E-2</v>
      </c>
      <c r="AW20" s="465">
        <f>IFERROR(INDEX($D$5:$I$142,$M18,COLUMNS($AS$4:AU17)),"")</f>
        <v>9.1306073838824924E-3</v>
      </c>
      <c r="AX20" s="465">
        <f>IFERROR(INDEX($D$5:$I$142,$M18,COLUMNS($AS$4:AV17)),"")</f>
        <v>9.1306073838824924E-3</v>
      </c>
      <c r="AY20" s="465">
        <f>IFERROR(INDEX($D$5:$I$142,$M18,COLUMNS($AS$4:AW17)),"")</f>
        <v>0.89678443826915444</v>
      </c>
      <c r="AZ20" s="465">
        <f>IFERROR(INDEX($D$5:$I$142,$M18,COLUMNS($AS$4:AX17)),"")</f>
        <v>9.4084954346963082E-2</v>
      </c>
      <c r="BC20" s="318" t="s">
        <v>452</v>
      </c>
      <c r="BD20" s="672">
        <f>IFERROR(INDEX($P$5:$V$142,$Z18,COLUMNS($BB$7:BB20)),"")</f>
        <v>215</v>
      </c>
      <c r="BE20" s="672">
        <f>IFERROR(INDEX($P$5:$V$142,$Z18,COLUMNS($BB$7:BC20)),"")</f>
        <v>150</v>
      </c>
      <c r="BF20" s="672">
        <f>IFERROR(INDEX($P$5:$V$142,$Z18,COLUMNS($BB$7:BD20)),"")</f>
        <v>45</v>
      </c>
      <c r="BG20" s="672">
        <f>IFERROR(INDEX($P$5:$V$142,$Z18,COLUMNS($BB$7:BE20)),"")</f>
        <v>65</v>
      </c>
      <c r="BH20" s="672">
        <f>IFERROR(INDEX($P$5:$V$142,$Z18,COLUMNS($BB$7:BF20)),"")</f>
        <v>4520</v>
      </c>
      <c r="BI20" s="672">
        <f>IFERROR(INDEX($P$5:$V$142,$Z18,COLUMNS($BB$7:BG20)),"")</f>
        <v>45</v>
      </c>
      <c r="BJ20" s="672">
        <f>IFERROR(INDEX($P$5:$V$142,$Z18,COLUMNS($BB$7:BH20)),"")</f>
        <v>475</v>
      </c>
      <c r="BK20" s="322"/>
    </row>
    <row r="21" spans="3:63">
      <c r="C21" s="153" t="s">
        <v>455</v>
      </c>
      <c r="D21" s="163">
        <v>8.3717036416910834E-3</v>
      </c>
      <c r="E21" s="163">
        <v>7.5345332775219754E-3</v>
      </c>
      <c r="F21" s="163">
        <v>1.5906236919213061E-2</v>
      </c>
      <c r="G21" s="163">
        <v>6.2787777312683134E-3</v>
      </c>
      <c r="H21" s="163">
        <v>0.9619087484303056</v>
      </c>
      <c r="I21" s="163">
        <v>3.809125156969443E-2</v>
      </c>
      <c r="J21" s="320" t="s">
        <v>94</v>
      </c>
      <c r="K21" s="323">
        <f>ROWS($J$5:J21)</f>
        <v>17</v>
      </c>
      <c r="L21" s="153" t="str">
        <f t="shared" si="2"/>
        <v/>
      </c>
      <c r="M21" s="153">
        <f>IFERROR(SMALL($L$5:$L$142,ROWS(J$5:$J21)),"")</f>
        <v>132</v>
      </c>
      <c r="O21" s="153" t="s">
        <v>455</v>
      </c>
      <c r="P21" s="271">
        <v>20</v>
      </c>
      <c r="Q21" s="271">
        <v>20</v>
      </c>
      <c r="R21" s="271">
        <v>40</v>
      </c>
      <c r="S21" s="271">
        <v>15</v>
      </c>
      <c r="T21" s="271">
        <v>2300</v>
      </c>
      <c r="U21" s="271">
        <v>0</v>
      </c>
      <c r="V21" s="271">
        <v>90</v>
      </c>
      <c r="W21" s="320" t="s">
        <v>94</v>
      </c>
      <c r="X21" s="323">
        <f>ROWS($W$5:W21)</f>
        <v>17</v>
      </c>
      <c r="Y21" s="153" t="str">
        <f t="shared" si="3"/>
        <v/>
      </c>
      <c r="Z21" s="153">
        <f>IFERROR(SMALL($Y$5:$Y$142,ROWS($W$5:W21)),"")</f>
        <v>132</v>
      </c>
      <c r="AB21" s="153" t="s">
        <v>449</v>
      </c>
      <c r="AC21" s="153">
        <v>284</v>
      </c>
      <c r="AD21" s="153">
        <v>189</v>
      </c>
      <c r="AE21" s="153">
        <v>91</v>
      </c>
      <c r="AF21" s="153">
        <v>114</v>
      </c>
      <c r="AG21" s="153">
        <v>109</v>
      </c>
      <c r="AH21" s="153">
        <v>14494</v>
      </c>
      <c r="AI21" s="153">
        <f t="shared" si="4"/>
        <v>673</v>
      </c>
      <c r="AJ21" s="153">
        <f t="shared" si="5"/>
        <v>15281</v>
      </c>
      <c r="AT21" s="318" t="s">
        <v>453</v>
      </c>
      <c r="AU21" s="465">
        <f>IFERROR(INDEX($D$5:$I$142,$M19,COLUMNS(AS$4:$AS18)),"")</f>
        <v>1.3698630136986301E-2</v>
      </c>
      <c r="AV21" s="465">
        <f>IFERROR(INDEX($D$5:$I$142,$M19,COLUMNS($AS$4:AT18)),"")</f>
        <v>0</v>
      </c>
      <c r="AW21" s="465">
        <f>IFERROR(INDEX($D$5:$I$142,$M19,COLUMNS($AS$4:AU18)),"")</f>
        <v>2.2831050228310501E-3</v>
      </c>
      <c r="AX21" s="465">
        <f>IFERROR(INDEX($D$5:$I$142,$M19,COLUMNS($AS$4:AV18)),"")</f>
        <v>0</v>
      </c>
      <c r="AY21" s="465">
        <f>IFERROR(INDEX($D$5:$I$142,$M19,COLUMNS($AS$4:AW18)),"")</f>
        <v>0.97488584474885842</v>
      </c>
      <c r="AZ21" s="465">
        <f>IFERROR(INDEX($D$5:$I$142,$M19,COLUMNS($AS$4:AX18)),"")</f>
        <v>2.5114155251141551E-2</v>
      </c>
      <c r="BC21" s="318" t="s">
        <v>453</v>
      </c>
      <c r="BD21" s="672">
        <f>IFERROR(INDEX($P$5:$V$142,$Z19,COLUMNS($BB$7:BB21)),"")</f>
        <v>5</v>
      </c>
      <c r="BE21" s="672">
        <f>IFERROR(INDEX($P$5:$V$142,$Z19,COLUMNS($BB$7:BC21)),"")</f>
        <v>0</v>
      </c>
      <c r="BF21" s="672">
        <f>IFERROR(INDEX($P$5:$V$142,$Z19,COLUMNS($BB$7:BD21)),"")</f>
        <v>0</v>
      </c>
      <c r="BG21" s="672">
        <f>IFERROR(INDEX($P$5:$V$142,$Z19,COLUMNS($BB$7:BE21)),"")</f>
        <v>5</v>
      </c>
      <c r="BH21" s="672">
        <f>IFERROR(INDEX($P$5:$V$142,$Z19,COLUMNS($BB$7:BF21)),"")</f>
        <v>425</v>
      </c>
      <c r="BI21" s="672">
        <f>IFERROR(INDEX($P$5:$V$142,$Z19,COLUMNS($BB$7:BG21)),"")</f>
        <v>0</v>
      </c>
      <c r="BJ21" s="672">
        <f>IFERROR(INDEX($P$5:$V$142,$Z19,COLUMNS($BB$7:BH21)),"")</f>
        <v>10</v>
      </c>
      <c r="BK21" s="322"/>
    </row>
    <row r="22" spans="3:63">
      <c r="C22" s="153" t="s">
        <v>456</v>
      </c>
      <c r="D22" s="163">
        <v>2.1975677405589929E-2</v>
      </c>
      <c r="E22" s="163">
        <v>1.6641775122679753E-2</v>
      </c>
      <c r="F22" s="163">
        <v>1.2161297205035204E-2</v>
      </c>
      <c r="G22" s="163">
        <v>7.0407510134414333E-3</v>
      </c>
      <c r="H22" s="163">
        <v>0.94218049925325364</v>
      </c>
      <c r="I22" s="163">
        <v>5.781950074674632E-2</v>
      </c>
      <c r="J22" s="320" t="s">
        <v>94</v>
      </c>
      <c r="K22" s="323">
        <f>ROWS($J$5:J22)</f>
        <v>18</v>
      </c>
      <c r="L22" s="153" t="str">
        <f t="shared" si="2"/>
        <v/>
      </c>
      <c r="M22" s="153">
        <f>IFERROR(SMALL($L$5:$L$142,ROWS(J$5:$J22)),"")</f>
        <v>133</v>
      </c>
      <c r="O22" s="153" t="s">
        <v>456</v>
      </c>
      <c r="P22" s="271">
        <v>105</v>
      </c>
      <c r="Q22" s="271">
        <v>80</v>
      </c>
      <c r="R22" s="271">
        <v>55</v>
      </c>
      <c r="S22" s="271">
        <v>35</v>
      </c>
      <c r="T22" s="271">
        <v>4415</v>
      </c>
      <c r="U22" s="271">
        <v>15</v>
      </c>
      <c r="V22" s="271">
        <v>270</v>
      </c>
      <c r="W22" s="320" t="s">
        <v>94</v>
      </c>
      <c r="X22" s="323">
        <f>ROWS($W$5:W22)</f>
        <v>18</v>
      </c>
      <c r="Y22" s="153" t="str">
        <f t="shared" si="3"/>
        <v/>
      </c>
      <c r="Z22" s="153">
        <f>IFERROR(SMALL($Y$5:$Y$142,ROWS($W$5:W22)),"")</f>
        <v>133</v>
      </c>
      <c r="AB22" s="153" t="s">
        <v>450</v>
      </c>
      <c r="AC22" s="153">
        <v>516</v>
      </c>
      <c r="AD22" s="153">
        <v>442</v>
      </c>
      <c r="AE22" s="153">
        <v>96</v>
      </c>
      <c r="AF22" s="153">
        <v>75</v>
      </c>
      <c r="AG22" s="153">
        <v>120</v>
      </c>
      <c r="AH22" s="153">
        <v>19601</v>
      </c>
      <c r="AI22" s="153">
        <f t="shared" si="4"/>
        <v>1174</v>
      </c>
      <c r="AJ22" s="153">
        <f t="shared" si="5"/>
        <v>20850</v>
      </c>
      <c r="AT22" s="318" t="s">
        <v>454</v>
      </c>
      <c r="AU22" s="465">
        <f>IFERROR(INDEX($D$5:$I$142,$M20,COLUMNS(AS$4:$AS19)),"")</f>
        <v>8.771929824561403E-3</v>
      </c>
      <c r="AV22" s="465">
        <f>IFERROR(INDEX($D$5:$I$142,$M20,COLUMNS($AS$4:AT19)),"")</f>
        <v>8.771929824561403E-3</v>
      </c>
      <c r="AW22" s="465">
        <f>IFERROR(INDEX($D$5:$I$142,$M20,COLUMNS($AS$4:AU19)),"")</f>
        <v>0</v>
      </c>
      <c r="AX22" s="465">
        <f>IFERROR(INDEX($D$5:$I$142,$M20,COLUMNS($AS$4:AV19)),"")</f>
        <v>0</v>
      </c>
      <c r="AY22" s="465">
        <f>IFERROR(INDEX($D$5:$I$142,$M20,COLUMNS($AS$4:AW19)),"")</f>
        <v>0.98245614035087714</v>
      </c>
      <c r="AZ22" s="465">
        <f>IFERROR(INDEX($D$5:$I$142,$M20,COLUMNS($AS$4:AX19)),"")</f>
        <v>1.7543859649122806E-2</v>
      </c>
      <c r="BC22" s="318" t="s">
        <v>454</v>
      </c>
      <c r="BD22" s="672">
        <f>IFERROR(INDEX($P$5:$V$142,$Z20,COLUMNS($BB$7:BB22)),"")</f>
        <v>0</v>
      </c>
      <c r="BE22" s="672">
        <f>IFERROR(INDEX($P$5:$V$142,$Z20,COLUMNS($BB$7:BC22)),"")</f>
        <v>0</v>
      </c>
      <c r="BF22" s="672">
        <f>IFERROR(INDEX($P$5:$V$142,$Z20,COLUMNS($BB$7:BD22)),"")</f>
        <v>0</v>
      </c>
      <c r="BG22" s="672">
        <f>IFERROR(INDEX($P$5:$V$142,$Z20,COLUMNS($BB$7:BE22)),"")</f>
        <v>0</v>
      </c>
      <c r="BH22" s="672">
        <f>IFERROR(INDEX($P$5:$V$142,$Z20,COLUMNS($BB$7:BF22)),"")</f>
        <v>110</v>
      </c>
      <c r="BI22" s="672">
        <f>IFERROR(INDEX($P$5:$V$142,$Z20,COLUMNS($BB$7:BG22)),"")</f>
        <v>0</v>
      </c>
      <c r="BJ22" s="672">
        <f>IFERROR(INDEX($P$5:$V$142,$Z20,COLUMNS($BB$7:BH22)),"")</f>
        <v>0</v>
      </c>
      <c r="BK22" s="322"/>
    </row>
    <row r="23" spans="3:63">
      <c r="C23" s="153" t="s">
        <v>457</v>
      </c>
      <c r="D23" s="163">
        <v>5.6555269922879174E-2</v>
      </c>
      <c r="E23" s="163">
        <v>2.8277634961439587E-2</v>
      </c>
      <c r="F23" s="163">
        <v>1.6709511568123392E-2</v>
      </c>
      <c r="G23" s="163">
        <v>1.6709511568123392E-2</v>
      </c>
      <c r="H23" s="163">
        <v>0.8817480719794345</v>
      </c>
      <c r="I23" s="163">
        <v>0.11825192802056556</v>
      </c>
      <c r="J23" s="320" t="s">
        <v>94</v>
      </c>
      <c r="K23" s="323">
        <f>ROWS($J$5:J23)</f>
        <v>19</v>
      </c>
      <c r="L23" s="153" t="str">
        <f t="shared" si="2"/>
        <v/>
      </c>
      <c r="M23" s="153">
        <f>IFERROR(SMALL($L$5:$L$142,ROWS(J$5:$J23)),"")</f>
        <v>134</v>
      </c>
      <c r="O23" s="153" t="s">
        <v>457</v>
      </c>
      <c r="P23" s="271">
        <v>45</v>
      </c>
      <c r="Q23" s="271">
        <v>20</v>
      </c>
      <c r="R23" s="271">
        <v>15</v>
      </c>
      <c r="S23" s="271">
        <v>15</v>
      </c>
      <c r="T23" s="271">
        <v>685</v>
      </c>
      <c r="U23" s="271">
        <v>40</v>
      </c>
      <c r="V23" s="271">
        <v>90</v>
      </c>
      <c r="W23" s="320" t="s">
        <v>94</v>
      </c>
      <c r="X23" s="323">
        <f>ROWS($W$5:W23)</f>
        <v>19</v>
      </c>
      <c r="Y23" s="153" t="str">
        <f t="shared" si="3"/>
        <v/>
      </c>
      <c r="Z23" s="153">
        <f>IFERROR(SMALL($Y$5:$Y$142,ROWS($W$5:W23)),"")</f>
        <v>134</v>
      </c>
      <c r="AB23" s="153" t="s">
        <v>451</v>
      </c>
      <c r="AC23" s="153">
        <v>23</v>
      </c>
      <c r="AD23" s="153">
        <v>17</v>
      </c>
      <c r="AE23" s="153">
        <v>11</v>
      </c>
      <c r="AF23" s="153">
        <v>2</v>
      </c>
      <c r="AG23" s="153">
        <v>3</v>
      </c>
      <c r="AH23" s="153">
        <v>689</v>
      </c>
      <c r="AI23" s="153">
        <f t="shared" si="4"/>
        <v>54</v>
      </c>
      <c r="AJ23" s="153">
        <f t="shared" si="5"/>
        <v>745</v>
      </c>
      <c r="AT23" s="318" t="s">
        <v>455</v>
      </c>
      <c r="AU23" s="465">
        <f>IFERROR(INDEX($D$5:$I$142,$M21,COLUMNS(AS$4:$AS20)),"")</f>
        <v>8.7019579405366206E-3</v>
      </c>
      <c r="AV23" s="465">
        <f>IFERROR(INDEX($D$5:$I$142,$M21,COLUMNS($AS$4:AT20)),"")</f>
        <v>9.7897026831036977E-3</v>
      </c>
      <c r="AW23" s="465">
        <f>IFERROR(INDEX($D$5:$I$142,$M21,COLUMNS($AS$4:AU20)),"")</f>
        <v>1.849166062364032E-2</v>
      </c>
      <c r="AX23" s="465">
        <f>IFERROR(INDEX($D$5:$I$142,$M21,COLUMNS($AS$4:AV20)),"")</f>
        <v>2.6468455402465556E-2</v>
      </c>
      <c r="AY23" s="465">
        <f>IFERROR(INDEX($D$5:$I$142,$M21,COLUMNS($AS$4:AW20)),"")</f>
        <v>0.93183466279912985</v>
      </c>
      <c r="AZ23" s="465">
        <f>IFERROR(INDEX($D$5:$I$142,$M21,COLUMNS($AS$4:AX20)),"")</f>
        <v>4.1696881798404639E-2</v>
      </c>
      <c r="BC23" s="318" t="s">
        <v>455</v>
      </c>
      <c r="BD23" s="672">
        <f>IFERROR(INDEX($P$5:$V$142,$Z21,COLUMNS($BB$7:BB23)),"")</f>
        <v>25</v>
      </c>
      <c r="BE23" s="672">
        <f>IFERROR(INDEX($P$5:$V$142,$Z21,COLUMNS($BB$7:BC23)),"")</f>
        <v>25</v>
      </c>
      <c r="BF23" s="672">
        <f>IFERROR(INDEX($P$5:$V$142,$Z21,COLUMNS($BB$7:BD23)),"")</f>
        <v>50</v>
      </c>
      <c r="BG23" s="672">
        <f>IFERROR(INDEX($P$5:$V$142,$Z21,COLUMNS($BB$7:BE23)),"")</f>
        <v>15</v>
      </c>
      <c r="BH23" s="672">
        <f>IFERROR(INDEX($P$5:$V$142,$Z21,COLUMNS($BB$7:BF23)),"")</f>
        <v>2570</v>
      </c>
      <c r="BI23" s="672">
        <f>IFERROR(INDEX($P$5:$V$142,$Z21,COLUMNS($BB$7:BG23)),"")</f>
        <v>75</v>
      </c>
      <c r="BJ23" s="672">
        <f>IFERROR(INDEX($P$5:$V$142,$Z21,COLUMNS($BB$7:BH23)),"")</f>
        <v>115</v>
      </c>
      <c r="BK23" s="322"/>
    </row>
    <row r="24" spans="3:63">
      <c r="C24" s="153" t="s">
        <v>458</v>
      </c>
      <c r="D24" s="163">
        <v>5.7561486132914702E-2</v>
      </c>
      <c r="E24" s="163">
        <v>2.956567242281528E-2</v>
      </c>
      <c r="F24" s="163">
        <v>1.282051282051282E-2</v>
      </c>
      <c r="G24" s="163">
        <v>1.5960230245944531E-2</v>
      </c>
      <c r="H24" s="163">
        <v>0.88409209837781266</v>
      </c>
      <c r="I24" s="163">
        <v>0.11590790162218734</v>
      </c>
      <c r="J24" s="320" t="s">
        <v>94</v>
      </c>
      <c r="K24" s="323">
        <f>ROWS($J$5:J24)</f>
        <v>20</v>
      </c>
      <c r="L24" s="153" t="str">
        <f t="shared" si="2"/>
        <v/>
      </c>
      <c r="M24" s="153">
        <f>IFERROR(SMALL($L$5:$L$142,ROWS(J$5:$J24)),"")</f>
        <v>135</v>
      </c>
      <c r="O24" s="153" t="s">
        <v>458</v>
      </c>
      <c r="P24" s="271">
        <v>220</v>
      </c>
      <c r="Q24" s="271">
        <v>115</v>
      </c>
      <c r="R24" s="271">
        <v>50</v>
      </c>
      <c r="S24" s="271">
        <v>60</v>
      </c>
      <c r="T24" s="271">
        <v>3380</v>
      </c>
      <c r="U24" s="271">
        <v>5</v>
      </c>
      <c r="V24" s="271">
        <v>445</v>
      </c>
      <c r="W24" s="320" t="s">
        <v>94</v>
      </c>
      <c r="X24" s="323">
        <f>ROWS($W$5:W24)</f>
        <v>20</v>
      </c>
      <c r="Y24" s="153" t="str">
        <f t="shared" si="3"/>
        <v/>
      </c>
      <c r="Z24" s="153">
        <f>IFERROR(SMALL($Y$5:$Y$142,ROWS($W$5:W24)),"")</f>
        <v>135</v>
      </c>
      <c r="AB24" s="153" t="s">
        <v>452</v>
      </c>
      <c r="AC24" s="153">
        <v>214</v>
      </c>
      <c r="AD24" s="153">
        <v>149</v>
      </c>
      <c r="AE24" s="153">
        <v>46</v>
      </c>
      <c r="AF24" s="153">
        <v>46</v>
      </c>
      <c r="AG24" s="153">
        <v>65</v>
      </c>
      <c r="AH24" s="153">
        <v>4518</v>
      </c>
      <c r="AI24" s="153">
        <f t="shared" si="4"/>
        <v>474</v>
      </c>
      <c r="AJ24" s="153">
        <f t="shared" si="5"/>
        <v>5038</v>
      </c>
      <c r="AT24" s="318" t="s">
        <v>456</v>
      </c>
      <c r="AU24" s="465">
        <f>IFERROR(INDEX($D$5:$I$142,$M22,COLUMNS(AS$4:$AS21)),"")</f>
        <v>2.6576019777503089E-2</v>
      </c>
      <c r="AV24" s="465">
        <f>IFERROR(INDEX($D$5:$I$142,$M22,COLUMNS($AS$4:AT21)),"")</f>
        <v>1.6275236918005767E-2</v>
      </c>
      <c r="AW24" s="465">
        <f>IFERROR(INDEX($D$5:$I$142,$M22,COLUMNS($AS$4:AU21)),"")</f>
        <v>1.3597033374536464E-2</v>
      </c>
      <c r="AX24" s="465">
        <f>IFERROR(INDEX($D$5:$I$142,$M22,COLUMNS($AS$4:AV21)),"")</f>
        <v>7.4165636588380719E-3</v>
      </c>
      <c r="AY24" s="465">
        <f>IFERROR(INDEX($D$5:$I$142,$M22,COLUMNS($AS$4:AW21)),"")</f>
        <v>0.93119077049855792</v>
      </c>
      <c r="AZ24" s="465">
        <f>IFERROR(INDEX($D$5:$I$142,$M22,COLUMNS($AS$4:AX21)),"")</f>
        <v>6.1392665842604041E-2</v>
      </c>
      <c r="BC24" s="318" t="s">
        <v>456</v>
      </c>
      <c r="BD24" s="672">
        <f>IFERROR(INDEX($P$5:$V$142,$Z22,COLUMNS($BB$7:BB24)),"")</f>
        <v>130</v>
      </c>
      <c r="BE24" s="672">
        <f>IFERROR(INDEX($P$5:$V$142,$Z22,COLUMNS($BB$7:BC24)),"")</f>
        <v>80</v>
      </c>
      <c r="BF24" s="672">
        <f>IFERROR(INDEX($P$5:$V$142,$Z22,COLUMNS($BB$7:BD24)),"")</f>
        <v>65</v>
      </c>
      <c r="BG24" s="672">
        <f>IFERROR(INDEX($P$5:$V$142,$Z22,COLUMNS($BB$7:BE24)),"")</f>
        <v>25</v>
      </c>
      <c r="BH24" s="672">
        <f>IFERROR(INDEX($P$5:$V$142,$Z22,COLUMNS($BB$7:BF24)),"")</f>
        <v>4520</v>
      </c>
      <c r="BI24" s="672">
        <f>IFERROR(INDEX($P$5:$V$142,$Z22,COLUMNS($BB$7:BG24)),"")</f>
        <v>35</v>
      </c>
      <c r="BJ24" s="672">
        <f>IFERROR(INDEX($P$5:$V$142,$Z22,COLUMNS($BB$7:BH24)),"")</f>
        <v>300</v>
      </c>
      <c r="BK24" s="322"/>
    </row>
    <row r="25" spans="3:63">
      <c r="C25" s="153" t="s">
        <v>459</v>
      </c>
      <c r="D25" s="163">
        <v>7.1942446043165471E-3</v>
      </c>
      <c r="E25" s="163">
        <v>1.7985611510791368E-3</v>
      </c>
      <c r="F25" s="163">
        <v>5.3956834532374104E-3</v>
      </c>
      <c r="G25" s="163">
        <v>1.7985611510791368E-3</v>
      </c>
      <c r="H25" s="163">
        <v>0.98381294964028776</v>
      </c>
      <c r="I25" s="163">
        <v>1.618705035971223E-2</v>
      </c>
      <c r="J25" s="320" t="s">
        <v>94</v>
      </c>
      <c r="K25" s="323">
        <f>ROWS($J$5:J25)</f>
        <v>21</v>
      </c>
      <c r="L25" s="153" t="str">
        <f t="shared" si="2"/>
        <v/>
      </c>
      <c r="M25" s="153">
        <f>IFERROR(SMALL($L$5:$L$142,ROWS(J$5:$J25)),"")</f>
        <v>136</v>
      </c>
      <c r="O25" s="153" t="s">
        <v>459</v>
      </c>
      <c r="P25" s="271">
        <v>5</v>
      </c>
      <c r="Q25" s="271" t="s">
        <v>130</v>
      </c>
      <c r="R25" s="271">
        <v>5</v>
      </c>
      <c r="S25" s="271" t="s">
        <v>130</v>
      </c>
      <c r="T25" s="271">
        <v>545</v>
      </c>
      <c r="U25" s="271">
        <v>20</v>
      </c>
      <c r="V25" s="271">
        <v>10</v>
      </c>
      <c r="W25" s="320" t="s">
        <v>94</v>
      </c>
      <c r="X25" s="323">
        <f>ROWS($W$5:W25)</f>
        <v>21</v>
      </c>
      <c r="Y25" s="153" t="str">
        <f t="shared" si="3"/>
        <v/>
      </c>
      <c r="Z25" s="153">
        <f>IFERROR(SMALL($Y$5:$Y$142,ROWS($W$5:W25)),"")</f>
        <v>136</v>
      </c>
      <c r="AB25" s="153" t="s">
        <v>453</v>
      </c>
      <c r="AC25" s="153">
        <v>6</v>
      </c>
      <c r="AD25" s="153">
        <v>0</v>
      </c>
      <c r="AE25" s="153">
        <v>1</v>
      </c>
      <c r="AF25" s="153">
        <v>0</v>
      </c>
      <c r="AG25" s="153">
        <v>4</v>
      </c>
      <c r="AH25" s="153">
        <v>427</v>
      </c>
      <c r="AI25" s="153">
        <f t="shared" si="4"/>
        <v>11</v>
      </c>
      <c r="AJ25" s="153">
        <f t="shared" si="5"/>
        <v>438</v>
      </c>
      <c r="AT25" s="318" t="s">
        <v>457</v>
      </c>
      <c r="AU25" s="465">
        <f>IFERROR(INDEX($D$5:$I$142,$M23,COLUMNS(AS$4:$AS22)),"")</f>
        <v>7.3369565217391311E-2</v>
      </c>
      <c r="AV25" s="465">
        <f>IFERROR(INDEX($D$5:$I$142,$M23,COLUMNS($AS$4:AT22)),"")</f>
        <v>2.9891304347826088E-2</v>
      </c>
      <c r="AW25" s="465">
        <f>IFERROR(INDEX($D$5:$I$142,$M23,COLUMNS($AS$4:AU22)),"")</f>
        <v>2.1739130434782608E-2</v>
      </c>
      <c r="AX25" s="465">
        <f>IFERROR(INDEX($D$5:$I$142,$M23,COLUMNS($AS$4:AV22)),"")</f>
        <v>1.0869565217391304E-2</v>
      </c>
      <c r="AY25" s="465">
        <f>IFERROR(INDEX($D$5:$I$142,$M23,COLUMNS($AS$4:AW22)),"")</f>
        <v>0.85054347826086951</v>
      </c>
      <c r="AZ25" s="465">
        <f>IFERROR(INDEX($D$5:$I$142,$M23,COLUMNS($AS$4:AX22)),"")</f>
        <v>0.13858695652173914</v>
      </c>
      <c r="BC25" s="318" t="s">
        <v>457</v>
      </c>
      <c r="BD25" s="672">
        <f>IFERROR(INDEX($P$5:$V$142,$Z23,COLUMNS($BB$7:BB25)),"")</f>
        <v>55</v>
      </c>
      <c r="BE25" s="672">
        <f>IFERROR(INDEX($P$5:$V$142,$Z23,COLUMNS($BB$7:BC25)),"")</f>
        <v>20</v>
      </c>
      <c r="BF25" s="672">
        <f>IFERROR(INDEX($P$5:$V$142,$Z23,COLUMNS($BB$7:BD25)),"")</f>
        <v>15</v>
      </c>
      <c r="BG25" s="672">
        <f>IFERROR(INDEX($P$5:$V$142,$Z23,COLUMNS($BB$7:BE25)),"")</f>
        <v>10</v>
      </c>
      <c r="BH25" s="672">
        <f>IFERROR(INDEX($P$5:$V$142,$Z23,COLUMNS($BB$7:BF25)),"")</f>
        <v>625</v>
      </c>
      <c r="BI25" s="672">
        <f>IFERROR(INDEX($P$5:$V$142,$Z23,COLUMNS($BB$7:BG25)),"")</f>
        <v>10</v>
      </c>
      <c r="BJ25" s="672">
        <f>IFERROR(INDEX($P$5:$V$142,$Z23,COLUMNS($BB$7:BH25)),"")</f>
        <v>100</v>
      </c>
      <c r="BK25" s="322"/>
    </row>
    <row r="26" spans="3:63">
      <c r="C26" s="153" t="s">
        <v>460</v>
      </c>
      <c r="D26" s="163">
        <v>1.1383320960158377E-2</v>
      </c>
      <c r="E26" s="163">
        <v>1.4847809948032665E-2</v>
      </c>
      <c r="F26" s="163">
        <v>6.4340509774808213E-3</v>
      </c>
      <c r="G26" s="163">
        <v>4.9492699826775548E-3</v>
      </c>
      <c r="H26" s="163">
        <v>0.96238554813165056</v>
      </c>
      <c r="I26" s="163">
        <v>3.761445186834942E-2</v>
      </c>
      <c r="J26" s="320" t="s">
        <v>94</v>
      </c>
      <c r="K26" s="323">
        <f>ROWS($J$5:J26)</f>
        <v>22</v>
      </c>
      <c r="L26" s="153" t="str">
        <f t="shared" si="2"/>
        <v/>
      </c>
      <c r="M26" s="153">
        <f>IFERROR(SMALL($L$5:$L$142,ROWS(J$5:$J26)),"")</f>
        <v>137</v>
      </c>
      <c r="O26" s="153" t="s">
        <v>460</v>
      </c>
      <c r="P26" s="271">
        <v>45</v>
      </c>
      <c r="Q26" s="271">
        <v>60</v>
      </c>
      <c r="R26" s="271">
        <v>25</v>
      </c>
      <c r="S26" s="271">
        <v>20</v>
      </c>
      <c r="T26" s="271">
        <v>3890</v>
      </c>
      <c r="U26" s="271">
        <v>0</v>
      </c>
      <c r="V26" s="271">
        <v>150</v>
      </c>
      <c r="W26" s="320" t="s">
        <v>94</v>
      </c>
      <c r="X26" s="323">
        <f>ROWS($W$5:W26)</f>
        <v>22</v>
      </c>
      <c r="Y26" s="153" t="str">
        <f t="shared" si="3"/>
        <v/>
      </c>
      <c r="Z26" s="153">
        <f>IFERROR(SMALL($Y$5:$Y$142,ROWS($W$5:W26)),"")</f>
        <v>137</v>
      </c>
      <c r="AB26" s="153" t="s">
        <v>454</v>
      </c>
      <c r="AC26" s="153">
        <v>1</v>
      </c>
      <c r="AD26" s="153">
        <v>1</v>
      </c>
      <c r="AE26" s="153">
        <v>0</v>
      </c>
      <c r="AF26" s="153">
        <v>0</v>
      </c>
      <c r="AG26" s="153">
        <v>0</v>
      </c>
      <c r="AH26" s="153">
        <v>112</v>
      </c>
      <c r="AI26" s="153">
        <f t="shared" si="4"/>
        <v>2</v>
      </c>
      <c r="AJ26" s="153">
        <f t="shared" si="5"/>
        <v>114</v>
      </c>
      <c r="AT26" s="318" t="s">
        <v>458</v>
      </c>
      <c r="AU26" s="465">
        <f>IFERROR(INDEX($D$5:$I$142,$M24,COLUMNS(AS$4:$AS23)),"")</f>
        <v>6.3047780605032508E-2</v>
      </c>
      <c r="AV26" s="465">
        <f>IFERROR(INDEX($D$5:$I$142,$M24,COLUMNS($AS$4:AT23)),"")</f>
        <v>2.7989821882951654E-2</v>
      </c>
      <c r="AW26" s="465">
        <f>IFERROR(INDEX($D$5:$I$142,$M24,COLUMNS($AS$4:AU23)),"")</f>
        <v>1.6963528413910092E-2</v>
      </c>
      <c r="AX26" s="465">
        <f>IFERROR(INDEX($D$5:$I$142,$M24,COLUMNS($AS$4:AV23)),"")</f>
        <v>1.0460842521911224E-2</v>
      </c>
      <c r="AY26" s="465">
        <f>IFERROR(INDEX($D$5:$I$142,$M24,COLUMNS($AS$4:AW23)),"")</f>
        <v>0.86089906700593721</v>
      </c>
      <c r="AZ26" s="465">
        <f>IFERROR(INDEX($D$5:$I$142,$M24,COLUMNS($AS$4:AX23)),"")</f>
        <v>0.12864009047215155</v>
      </c>
      <c r="BC26" s="318" t="s">
        <v>458</v>
      </c>
      <c r="BD26" s="672">
        <f>IFERROR(INDEX($P$5:$V$142,$Z24,COLUMNS($BB$7:BB26)),"")</f>
        <v>225</v>
      </c>
      <c r="BE26" s="672">
        <f>IFERROR(INDEX($P$5:$V$142,$Z24,COLUMNS($BB$7:BC26)),"")</f>
        <v>100</v>
      </c>
      <c r="BF26" s="672">
        <f>IFERROR(INDEX($P$5:$V$142,$Z24,COLUMNS($BB$7:BD26)),"")</f>
        <v>60</v>
      </c>
      <c r="BG26" s="672">
        <f>IFERROR(INDEX($P$5:$V$142,$Z24,COLUMNS($BB$7:BE26)),"")</f>
        <v>75</v>
      </c>
      <c r="BH26" s="672">
        <f>IFERROR(INDEX($P$5:$V$142,$Z24,COLUMNS($BB$7:BF26)),"")</f>
        <v>3045</v>
      </c>
      <c r="BI26" s="672">
        <f>IFERROR(INDEX($P$5:$V$142,$Z24,COLUMNS($BB$7:BG26)),"")</f>
        <v>35</v>
      </c>
      <c r="BJ26" s="672">
        <f>IFERROR(INDEX($P$5:$V$142,$Z24,COLUMNS($BB$7:BH26)),"")</f>
        <v>455</v>
      </c>
      <c r="BK26" s="322"/>
    </row>
    <row r="27" spans="3:63">
      <c r="C27" s="153" t="s">
        <v>461</v>
      </c>
      <c r="D27" s="163">
        <v>1.3856812933025405E-2</v>
      </c>
      <c r="E27" s="163">
        <v>5.7736720554272519E-3</v>
      </c>
      <c r="F27" s="163">
        <v>6.9284064665127024E-3</v>
      </c>
      <c r="G27" s="163">
        <v>3.4642032332563512E-3</v>
      </c>
      <c r="H27" s="163">
        <v>0.96997690531177827</v>
      </c>
      <c r="I27" s="163">
        <v>3.0023094688221709E-2</v>
      </c>
      <c r="J27" s="320" t="s">
        <v>94</v>
      </c>
      <c r="K27" s="323">
        <f>ROWS($J$5:J27)</f>
        <v>23</v>
      </c>
      <c r="L27" s="153" t="str">
        <f t="shared" si="2"/>
        <v/>
      </c>
      <c r="M27" s="153">
        <f>IFERROR(SMALL($L$5:$L$142,ROWS(J$5:$J27)),"")</f>
        <v>138</v>
      </c>
      <c r="O27" s="153" t="s">
        <v>461</v>
      </c>
      <c r="P27" s="271">
        <v>10</v>
      </c>
      <c r="Q27" s="271">
        <v>5</v>
      </c>
      <c r="R27" s="271">
        <v>5</v>
      </c>
      <c r="S27" s="271">
        <v>5</v>
      </c>
      <c r="T27" s="271">
        <v>840</v>
      </c>
      <c r="U27" s="271">
        <v>45</v>
      </c>
      <c r="V27" s="271">
        <v>25</v>
      </c>
      <c r="W27" s="320" t="s">
        <v>94</v>
      </c>
      <c r="X27" s="323">
        <f>ROWS($W$5:W27)</f>
        <v>23</v>
      </c>
      <c r="Y27" s="153" t="str">
        <f t="shared" si="3"/>
        <v/>
      </c>
      <c r="Z27" s="153">
        <f>IFERROR(SMALL($Y$5:$Y$142,ROWS($W$5:W27)),"")</f>
        <v>138</v>
      </c>
      <c r="AB27" s="153" t="s">
        <v>455</v>
      </c>
      <c r="AC27" s="153">
        <v>24</v>
      </c>
      <c r="AD27" s="153">
        <v>27</v>
      </c>
      <c r="AE27" s="153">
        <v>51</v>
      </c>
      <c r="AF27" s="153">
        <v>73</v>
      </c>
      <c r="AG27" s="153">
        <v>13</v>
      </c>
      <c r="AH27" s="153">
        <v>2570</v>
      </c>
      <c r="AI27" s="153">
        <f t="shared" si="4"/>
        <v>115</v>
      </c>
      <c r="AJ27" s="153">
        <f t="shared" si="5"/>
        <v>2758</v>
      </c>
      <c r="AT27" s="318" t="s">
        <v>459</v>
      </c>
      <c r="AU27" s="465">
        <f>IFERROR(INDEX($D$5:$I$142,$M25,COLUMNS(AS$4:$AS24)),"")</f>
        <v>8.5178875638841564E-3</v>
      </c>
      <c r="AV27" s="465">
        <f>IFERROR(INDEX($D$5:$I$142,$M25,COLUMNS($AS$4:AT24)),"")</f>
        <v>1.192504258943782E-2</v>
      </c>
      <c r="AW27" s="465">
        <f>IFERROR(INDEX($D$5:$I$142,$M25,COLUMNS($AS$4:AU24)),"")</f>
        <v>1.7035775127768314E-3</v>
      </c>
      <c r="AX27" s="465">
        <f>IFERROR(INDEX($D$5:$I$142,$M25,COLUMNS($AS$4:AV24)),"")</f>
        <v>0</v>
      </c>
      <c r="AY27" s="465">
        <f>IFERROR(INDEX($D$5:$I$142,$M25,COLUMNS($AS$4:AW24)),"")</f>
        <v>0.96933560477001701</v>
      </c>
      <c r="AZ27" s="465">
        <f>IFERROR(INDEX($D$5:$I$142,$M25,COLUMNS($AS$4:AX24)),"")</f>
        <v>3.0664395229982964E-2</v>
      </c>
      <c r="BC27" s="318" t="s">
        <v>459</v>
      </c>
      <c r="BD27" s="672">
        <f>IFERROR(INDEX($P$5:$V$142,$Z25,COLUMNS($BB$7:BB27)),"")</f>
        <v>5</v>
      </c>
      <c r="BE27" s="672">
        <f>IFERROR(INDEX($P$5:$V$142,$Z25,COLUMNS($BB$7:BC27)),"")</f>
        <v>5</v>
      </c>
      <c r="BF27" s="672">
        <f>IFERROR(INDEX($P$5:$V$142,$Z25,COLUMNS($BB$7:BD27)),"")</f>
        <v>0</v>
      </c>
      <c r="BG27" s="672">
        <f>IFERROR(INDEX($P$5:$V$142,$Z25,COLUMNS($BB$7:BE27)),"")</f>
        <v>5</v>
      </c>
      <c r="BH27" s="672">
        <f>IFERROR(INDEX($P$5:$V$142,$Z25,COLUMNS($BB$7:BF27)),"")</f>
        <v>570</v>
      </c>
      <c r="BI27" s="672">
        <f>IFERROR(INDEX($P$5:$V$142,$Z25,COLUMNS($BB$7:BG27)),"")</f>
        <v>0</v>
      </c>
      <c r="BJ27" s="672">
        <f>IFERROR(INDEX($P$5:$V$142,$Z25,COLUMNS($BB$7:BH27)),"")</f>
        <v>20</v>
      </c>
    </row>
    <row r="28" spans="3:63">
      <c r="C28" s="153" t="s">
        <v>437</v>
      </c>
      <c r="D28" s="163">
        <v>2.6375282592313487E-3</v>
      </c>
      <c r="E28" s="163">
        <v>1.1303692539562924E-3</v>
      </c>
      <c r="F28" s="163">
        <v>4.1446872645064057E-3</v>
      </c>
      <c r="G28" s="163">
        <v>1.8839487565938207E-3</v>
      </c>
      <c r="H28" s="163">
        <v>0.99020346646571211</v>
      </c>
      <c r="I28" s="163">
        <v>9.7965335342878671E-3</v>
      </c>
      <c r="J28" s="323" t="s">
        <v>93</v>
      </c>
      <c r="K28" s="323">
        <f>ROWS($J$5:J28)</f>
        <v>24</v>
      </c>
      <c r="L28" s="153" t="str">
        <f t="shared" si="2"/>
        <v/>
      </c>
      <c r="M28" s="153" t="str">
        <f>IFERROR(SMALL($L$5:$L$142,ROWS(J$5:$J28)),"")</f>
        <v/>
      </c>
      <c r="O28" s="153" t="s">
        <v>437</v>
      </c>
      <c r="P28" s="271">
        <v>5</v>
      </c>
      <c r="Q28" s="271">
        <v>5</v>
      </c>
      <c r="R28" s="271">
        <v>10</v>
      </c>
      <c r="S28" s="271">
        <v>5</v>
      </c>
      <c r="T28" s="271">
        <v>2630</v>
      </c>
      <c r="U28" s="271">
        <v>10</v>
      </c>
      <c r="V28" s="271">
        <v>25</v>
      </c>
      <c r="W28" s="323" t="s">
        <v>93</v>
      </c>
      <c r="X28" s="323">
        <f>ROWS($W$5:W28)</f>
        <v>24</v>
      </c>
      <c r="Y28" s="153" t="str">
        <f t="shared" si="3"/>
        <v/>
      </c>
      <c r="Z28" s="153" t="str">
        <f>IFERROR(SMALL($Y$5:$Y$142,ROWS($W$5:W28)),"")</f>
        <v/>
      </c>
      <c r="AB28" s="153" t="s">
        <v>456</v>
      </c>
      <c r="AC28" s="153">
        <v>129</v>
      </c>
      <c r="AD28" s="153">
        <v>79</v>
      </c>
      <c r="AE28" s="153">
        <v>66</v>
      </c>
      <c r="AF28" s="153">
        <v>36</v>
      </c>
      <c r="AG28" s="153">
        <v>24</v>
      </c>
      <c r="AH28" s="153">
        <v>4520</v>
      </c>
      <c r="AI28" s="153">
        <f t="shared" si="4"/>
        <v>298</v>
      </c>
      <c r="AJ28" s="153">
        <f t="shared" si="5"/>
        <v>4854</v>
      </c>
      <c r="AT28" s="318" t="s">
        <v>460</v>
      </c>
      <c r="AU28" s="465">
        <f>IFERROR(INDEX($D$5:$I$142,$M26,COLUMNS(AS$4:$AS25)),"")</f>
        <v>1.3489606368863335E-2</v>
      </c>
      <c r="AV28" s="465">
        <f>IFERROR(INDEX($D$5:$I$142,$M26,COLUMNS($AS$4:AT25)),"")</f>
        <v>1.680672268907563E-2</v>
      </c>
      <c r="AW28" s="465">
        <f>IFERROR(INDEX($D$5:$I$142,$M26,COLUMNS($AS$4:AU25)),"")</f>
        <v>8.1822202565236622E-3</v>
      </c>
      <c r="AX28" s="465">
        <f>IFERROR(INDEX($D$5:$I$142,$M26,COLUMNS($AS$4:AV25)),"")</f>
        <v>1.2826183104820876E-2</v>
      </c>
      <c r="AY28" s="465">
        <f>IFERROR(INDEX($D$5:$I$142,$M26,COLUMNS($AS$4:AW25)),"")</f>
        <v>0.94294559929234856</v>
      </c>
      <c r="AZ28" s="465">
        <f>IFERROR(INDEX($D$5:$I$142,$M26,COLUMNS($AS$4:AX25)),"")</f>
        <v>4.4228217602830605E-2</v>
      </c>
      <c r="BC28" s="318" t="s">
        <v>460</v>
      </c>
      <c r="BD28" s="672">
        <f>IFERROR(INDEX($P$5:$V$142,$Z26,COLUMNS($BB$7:BB28)),"")</f>
        <v>60</v>
      </c>
      <c r="BE28" s="672">
        <f>IFERROR(INDEX($P$5:$V$142,$Z26,COLUMNS($BB$7:BC28)),"")</f>
        <v>75</v>
      </c>
      <c r="BF28" s="672">
        <f>IFERROR(INDEX($P$5:$V$142,$Z26,COLUMNS($BB$7:BD28)),"")</f>
        <v>35</v>
      </c>
      <c r="BG28" s="672">
        <f>IFERROR(INDEX($P$5:$V$142,$Z26,COLUMNS($BB$7:BE28)),"")</f>
        <v>25</v>
      </c>
      <c r="BH28" s="672">
        <f>IFERROR(INDEX($P$5:$V$142,$Z26,COLUMNS($BB$7:BF28)),"")</f>
        <v>4265</v>
      </c>
      <c r="BI28" s="672">
        <f>IFERROR(INDEX($P$5:$V$142,$Z26,COLUMNS($BB$7:BG28)),"")</f>
        <v>60</v>
      </c>
      <c r="BJ28" s="672">
        <f>IFERROR(INDEX($P$5:$V$142,$Z26,COLUMNS($BB$7:BH28)),"")</f>
        <v>200</v>
      </c>
    </row>
    <row r="29" spans="3:63" ht="15" thickBot="1">
      <c r="C29" s="153" t="s">
        <v>439</v>
      </c>
      <c r="D29" s="163">
        <v>0.22532069157836029</v>
      </c>
      <c r="E29" s="163">
        <v>0.17986614612381482</v>
      </c>
      <c r="F29" s="163">
        <v>1.4500836586726157E-2</v>
      </c>
      <c r="G29" s="163">
        <v>0.16006692693809257</v>
      </c>
      <c r="H29" s="163">
        <v>0.42024539877300615</v>
      </c>
      <c r="I29" s="163">
        <v>0.57975460122699385</v>
      </c>
      <c r="J29" s="323" t="s">
        <v>93</v>
      </c>
      <c r="K29" s="323">
        <f>ROWS($J$5:J29)</f>
        <v>25</v>
      </c>
      <c r="L29" s="153" t="str">
        <f t="shared" si="2"/>
        <v/>
      </c>
      <c r="M29" s="153" t="str">
        <f>IFERROR(SMALL($L$5:$L$142,ROWS(J$5:$J29)),"")</f>
        <v/>
      </c>
      <c r="O29" s="153" t="s">
        <v>439</v>
      </c>
      <c r="P29" s="271">
        <v>1615</v>
      </c>
      <c r="Q29" s="271">
        <v>1290</v>
      </c>
      <c r="R29" s="271">
        <v>105</v>
      </c>
      <c r="S29" s="271">
        <v>1150</v>
      </c>
      <c r="T29" s="271">
        <v>3015</v>
      </c>
      <c r="U29" s="271">
        <v>240</v>
      </c>
      <c r="V29" s="271">
        <v>4160</v>
      </c>
      <c r="W29" s="323" t="s">
        <v>93</v>
      </c>
      <c r="X29" s="323">
        <f>ROWS($W$5:W29)</f>
        <v>25</v>
      </c>
      <c r="Y29" s="153" t="str">
        <f t="shared" si="3"/>
        <v/>
      </c>
      <c r="Z29" s="153" t="str">
        <f>IFERROR(SMALL($Y$5:$Y$142,ROWS($W$5:W29)),"")</f>
        <v/>
      </c>
      <c r="AB29" s="153" t="s">
        <v>457</v>
      </c>
      <c r="AC29" s="153">
        <v>54</v>
      </c>
      <c r="AD29" s="153">
        <v>22</v>
      </c>
      <c r="AE29" s="153">
        <v>16</v>
      </c>
      <c r="AF29" s="153">
        <v>8</v>
      </c>
      <c r="AG29" s="153">
        <v>10</v>
      </c>
      <c r="AH29" s="153">
        <v>626</v>
      </c>
      <c r="AI29" s="153">
        <f t="shared" si="4"/>
        <v>102</v>
      </c>
      <c r="AJ29" s="153">
        <f t="shared" si="5"/>
        <v>736</v>
      </c>
      <c r="AT29" s="319" t="s">
        <v>461</v>
      </c>
      <c r="AU29" s="468">
        <f>IFERROR(INDEX($D$5:$I$142,$M27,COLUMNS(AS$4:$AS26)),"")</f>
        <v>1.5283842794759825E-2</v>
      </c>
      <c r="AV29" s="468">
        <f>IFERROR(INDEX($D$5:$I$142,$M27,COLUMNS($AS$4:AT26)),"")</f>
        <v>5.4585152838427945E-3</v>
      </c>
      <c r="AW29" s="468">
        <f>IFERROR(INDEX($D$5:$I$142,$M27,COLUMNS($AS$4:AU26)),"")</f>
        <v>4.3668122270742356E-3</v>
      </c>
      <c r="AX29" s="468">
        <f>IFERROR(INDEX($D$5:$I$142,$M27,COLUMNS($AS$4:AV26)),"")</f>
        <v>0</v>
      </c>
      <c r="AY29" s="468">
        <f>IFERROR(INDEX($D$5:$I$142,$M27,COLUMNS($AS$4:AW26)),"")</f>
        <v>0.97052401746724892</v>
      </c>
      <c r="AZ29" s="468">
        <f>IFERROR(INDEX($D$5:$I$142,$M27,COLUMNS($AS$4:AX26)),"")</f>
        <v>2.9475982532751091E-2</v>
      </c>
      <c r="BC29" s="319" t="s">
        <v>461</v>
      </c>
      <c r="BD29" s="673">
        <f>IFERROR(INDEX($P$5:$V$142,$Z27,COLUMNS($BB$7:BB29)),"")</f>
        <v>15</v>
      </c>
      <c r="BE29" s="673">
        <f>IFERROR(INDEX($P$5:$V$142,$Z27,COLUMNS($BB$7:BC29)),"")</f>
        <v>5</v>
      </c>
      <c r="BF29" s="673">
        <f>IFERROR(INDEX($P$5:$V$142,$Z27,COLUMNS($BB$7:BD29)),"")</f>
        <v>5</v>
      </c>
      <c r="BG29" s="673">
        <f>IFERROR(INDEX($P$5:$V$142,$Z27,COLUMNS($BB$7:BE29)),"")</f>
        <v>5</v>
      </c>
      <c r="BH29" s="673">
        <f>IFERROR(INDEX($P$5:$V$142,$Z27,COLUMNS($BB$7:BF29)),"")</f>
        <v>890</v>
      </c>
      <c r="BI29" s="673">
        <f>IFERROR(INDEX($P$5:$V$142,$Z27,COLUMNS($BB$7:BG29)),"")</f>
        <v>0</v>
      </c>
      <c r="BJ29" s="673">
        <f>IFERROR(INDEX($P$5:$V$142,$Z27,COLUMNS($BB$7:BH29)),"")</f>
        <v>25</v>
      </c>
    </row>
    <row r="30" spans="3:63">
      <c r="C30" s="153" t="s">
        <v>440</v>
      </c>
      <c r="D30" s="163">
        <v>3.3023404937479961E-2</v>
      </c>
      <c r="E30" s="163">
        <v>1.3145238858608528E-2</v>
      </c>
      <c r="F30" s="163">
        <v>1.4427701186277652E-2</v>
      </c>
      <c r="G30" s="163">
        <v>8.0153895479320291E-3</v>
      </c>
      <c r="H30" s="163">
        <v>0.93138826546970188</v>
      </c>
      <c r="I30" s="163">
        <v>6.8611734530298174E-2</v>
      </c>
      <c r="J30" s="323" t="s">
        <v>93</v>
      </c>
      <c r="K30" s="323">
        <f>ROWS($J$5:J30)</f>
        <v>26</v>
      </c>
      <c r="L30" s="153" t="str">
        <f t="shared" si="2"/>
        <v/>
      </c>
      <c r="M30" s="153" t="str">
        <f>IFERROR(SMALL($L$5:$L$142,ROWS(J$5:$J30)),"")</f>
        <v/>
      </c>
      <c r="O30" s="153" t="s">
        <v>440</v>
      </c>
      <c r="P30" s="271">
        <v>105</v>
      </c>
      <c r="Q30" s="271">
        <v>40</v>
      </c>
      <c r="R30" s="271">
        <v>45</v>
      </c>
      <c r="S30" s="271">
        <v>25</v>
      </c>
      <c r="T30" s="271">
        <v>2905</v>
      </c>
      <c r="U30" s="271">
        <v>20</v>
      </c>
      <c r="V30" s="271">
        <v>215</v>
      </c>
      <c r="W30" s="323" t="s">
        <v>93</v>
      </c>
      <c r="X30" s="323">
        <f>ROWS($W$5:W30)</f>
        <v>26</v>
      </c>
      <c r="Y30" s="153" t="str">
        <f t="shared" si="3"/>
        <v/>
      </c>
      <c r="Z30" s="153" t="str">
        <f>IFERROR(SMALL($Y$5:$Y$142,ROWS($W$5:W30)),"")</f>
        <v/>
      </c>
      <c r="AB30" s="153" t="s">
        <v>458</v>
      </c>
      <c r="AC30" s="153">
        <v>223</v>
      </c>
      <c r="AD30" s="153">
        <v>99</v>
      </c>
      <c r="AE30" s="153">
        <v>60</v>
      </c>
      <c r="AF30" s="153">
        <v>37</v>
      </c>
      <c r="AG30" s="153">
        <v>73</v>
      </c>
      <c r="AH30" s="153">
        <v>3045</v>
      </c>
      <c r="AI30" s="153">
        <f t="shared" si="4"/>
        <v>455</v>
      </c>
      <c r="AJ30" s="153">
        <f t="shared" si="5"/>
        <v>3537</v>
      </c>
    </row>
    <row r="31" spans="3:63">
      <c r="C31" s="153" t="s">
        <v>442</v>
      </c>
      <c r="D31" s="163">
        <v>1.651073197578426E-2</v>
      </c>
      <c r="E31" s="163">
        <v>1.2107870115575124E-2</v>
      </c>
      <c r="F31" s="163">
        <v>1.2383048981838195E-2</v>
      </c>
      <c r="G31" s="163">
        <v>5.5035773252614202E-3</v>
      </c>
      <c r="H31" s="163">
        <v>0.95349477160154095</v>
      </c>
      <c r="I31" s="163">
        <v>4.6505228398458998E-2</v>
      </c>
      <c r="J31" s="323" t="s">
        <v>93</v>
      </c>
      <c r="K31" s="323">
        <f>ROWS($J$5:J31)</f>
        <v>27</v>
      </c>
      <c r="L31" s="153" t="str">
        <f t="shared" si="2"/>
        <v/>
      </c>
      <c r="M31" s="153" t="str">
        <f>IFERROR(SMALL($L$5:$L$142,ROWS(J$5:$J31)),"")</f>
        <v/>
      </c>
      <c r="O31" s="153" t="s">
        <v>442</v>
      </c>
      <c r="P31" s="271">
        <v>60</v>
      </c>
      <c r="Q31" s="271">
        <v>45</v>
      </c>
      <c r="R31" s="271">
        <v>45</v>
      </c>
      <c r="S31" s="271">
        <v>20</v>
      </c>
      <c r="T31" s="271">
        <v>3465</v>
      </c>
      <c r="U31" s="271">
        <v>15</v>
      </c>
      <c r="V31" s="271">
        <v>170</v>
      </c>
      <c r="W31" s="323" t="s">
        <v>93</v>
      </c>
      <c r="X31" s="323">
        <f>ROWS($W$5:W31)</f>
        <v>27</v>
      </c>
      <c r="Y31" s="153" t="str">
        <f t="shared" si="3"/>
        <v/>
      </c>
      <c r="Z31" s="153" t="str">
        <f>IFERROR(SMALL($Y$5:$Y$142,ROWS($W$5:W31)),"")</f>
        <v/>
      </c>
      <c r="AB31" s="153" t="s">
        <v>459</v>
      </c>
      <c r="AC31" s="153">
        <v>5</v>
      </c>
      <c r="AD31" s="153">
        <v>7</v>
      </c>
      <c r="AE31" s="153">
        <v>1</v>
      </c>
      <c r="AF31" s="153">
        <v>0</v>
      </c>
      <c r="AG31" s="153">
        <v>5</v>
      </c>
      <c r="AH31" s="153">
        <v>569</v>
      </c>
      <c r="AI31" s="153">
        <f t="shared" si="4"/>
        <v>18</v>
      </c>
      <c r="AJ31" s="153">
        <f t="shared" si="5"/>
        <v>587</v>
      </c>
    </row>
    <row r="32" spans="3:63">
      <c r="C32" s="153" t="s">
        <v>443</v>
      </c>
      <c r="D32" s="163">
        <v>5.1373626373626372E-2</v>
      </c>
      <c r="E32" s="163">
        <v>2.4862637362637361E-2</v>
      </c>
      <c r="F32" s="163">
        <v>7.6923076923076927E-3</v>
      </c>
      <c r="G32" s="163">
        <v>8.5164835164835157E-3</v>
      </c>
      <c r="H32" s="163">
        <v>0.90755494505494505</v>
      </c>
      <c r="I32" s="163">
        <v>9.244505494505495E-2</v>
      </c>
      <c r="J32" s="323" t="s">
        <v>93</v>
      </c>
      <c r="K32" s="323">
        <f>ROWS($J$5:J32)</f>
        <v>28</v>
      </c>
      <c r="L32" s="153" t="str">
        <f t="shared" si="2"/>
        <v/>
      </c>
      <c r="M32" s="153" t="str">
        <f>IFERROR(SMALL($L$5:$L$142,ROWS(J$5:$J32)),"")</f>
        <v/>
      </c>
      <c r="O32" s="153" t="s">
        <v>443</v>
      </c>
      <c r="P32" s="271">
        <v>375</v>
      </c>
      <c r="Q32" s="271">
        <v>180</v>
      </c>
      <c r="R32" s="271">
        <v>55</v>
      </c>
      <c r="S32" s="271">
        <v>60</v>
      </c>
      <c r="T32" s="271">
        <v>6605</v>
      </c>
      <c r="U32" s="271">
        <v>25</v>
      </c>
      <c r="V32" s="271">
        <v>675</v>
      </c>
      <c r="W32" s="323" t="s">
        <v>93</v>
      </c>
      <c r="X32" s="323">
        <f>ROWS($W$5:W32)</f>
        <v>28</v>
      </c>
      <c r="Y32" s="153" t="str">
        <f t="shared" si="3"/>
        <v/>
      </c>
      <c r="Z32" s="153" t="str">
        <f>IFERROR(SMALL($Y$5:$Y$142,ROWS($W$5:W32)),"")</f>
        <v/>
      </c>
      <c r="AB32" s="153" t="s">
        <v>460</v>
      </c>
      <c r="AC32" s="153">
        <v>61</v>
      </c>
      <c r="AD32" s="153">
        <v>76</v>
      </c>
      <c r="AE32" s="153">
        <v>37</v>
      </c>
      <c r="AF32" s="153">
        <v>58</v>
      </c>
      <c r="AG32" s="153">
        <v>26</v>
      </c>
      <c r="AH32" s="153">
        <v>4264</v>
      </c>
      <c r="AI32" s="153">
        <f t="shared" si="4"/>
        <v>200</v>
      </c>
      <c r="AJ32" s="153">
        <f t="shared" si="5"/>
        <v>4522</v>
      </c>
      <c r="AY32" s="233" t="s">
        <v>82</v>
      </c>
    </row>
    <row r="33" spans="3:51">
      <c r="C33" s="153" t="s">
        <v>444</v>
      </c>
      <c r="D33" s="163">
        <v>2.4868397168270103E-2</v>
      </c>
      <c r="E33" s="163">
        <v>1.6336903249228533E-2</v>
      </c>
      <c r="F33" s="163">
        <v>4.9010709747685606E-3</v>
      </c>
      <c r="G33" s="163">
        <v>6.8978035941187153E-3</v>
      </c>
      <c r="H33" s="163">
        <v>0.94699582501361412</v>
      </c>
      <c r="I33" s="163">
        <v>5.3004174986385912E-2</v>
      </c>
      <c r="J33" s="323" t="s">
        <v>93</v>
      </c>
      <c r="K33" s="323">
        <f>ROWS($J$5:J33)</f>
        <v>29</v>
      </c>
      <c r="L33" s="153" t="str">
        <f t="shared" si="2"/>
        <v/>
      </c>
      <c r="M33" s="153" t="str">
        <f>IFERROR(SMALL($L$5:$L$142,ROWS(J$5:$J33)),"")</f>
        <v/>
      </c>
      <c r="O33" s="153" t="s">
        <v>444</v>
      </c>
      <c r="P33" s="271">
        <v>135</v>
      </c>
      <c r="Q33" s="271">
        <v>90</v>
      </c>
      <c r="R33" s="271">
        <v>25</v>
      </c>
      <c r="S33" s="271">
        <v>40</v>
      </c>
      <c r="T33" s="271">
        <v>5215</v>
      </c>
      <c r="U33" s="271">
        <v>15</v>
      </c>
      <c r="V33" s="271">
        <v>290</v>
      </c>
      <c r="W33" s="323" t="s">
        <v>93</v>
      </c>
      <c r="X33" s="323">
        <f>ROWS($W$5:W33)</f>
        <v>29</v>
      </c>
      <c r="Y33" s="153" t="str">
        <f t="shared" si="3"/>
        <v/>
      </c>
      <c r="Z33" s="153" t="str">
        <f>IFERROR(SMALL($Y$5:$Y$142,ROWS($W$5:W33)),"")</f>
        <v/>
      </c>
      <c r="AB33" s="153" t="s">
        <v>461</v>
      </c>
      <c r="AC33" s="153">
        <v>14</v>
      </c>
      <c r="AD33" s="153">
        <v>5</v>
      </c>
      <c r="AE33" s="153">
        <v>4</v>
      </c>
      <c r="AF33" s="153">
        <v>0</v>
      </c>
      <c r="AG33" s="153">
        <v>4</v>
      </c>
      <c r="AH33" s="153">
        <v>889</v>
      </c>
      <c r="AI33" s="153">
        <f t="shared" si="4"/>
        <v>27</v>
      </c>
      <c r="AJ33" s="153">
        <f t="shared" si="5"/>
        <v>916</v>
      </c>
      <c r="AY33" s="194" t="s">
        <v>83</v>
      </c>
    </row>
    <row r="34" spans="3:51">
      <c r="C34" s="153" t="s">
        <v>445</v>
      </c>
      <c r="D34" s="163">
        <v>1.2066365007541479E-2</v>
      </c>
      <c r="E34" s="163">
        <v>1.0093978419770276E-2</v>
      </c>
      <c r="F34" s="163">
        <v>3.9447731755424065E-3</v>
      </c>
      <c r="G34" s="163">
        <v>4.8729550991994429E-3</v>
      </c>
      <c r="H34" s="163">
        <v>0.96902192829794642</v>
      </c>
      <c r="I34" s="163">
        <v>3.0978071702053602E-2</v>
      </c>
      <c r="J34" s="323" t="s">
        <v>93</v>
      </c>
      <c r="K34" s="323">
        <f>ROWS($J$5:J34)</f>
        <v>30</v>
      </c>
      <c r="L34" s="153" t="str">
        <f t="shared" si="2"/>
        <v/>
      </c>
      <c r="M34" s="153" t="str">
        <f>IFERROR(SMALL($L$5:$L$142,ROWS(J$5:$J34)),"")</f>
        <v/>
      </c>
      <c r="O34" s="153" t="s">
        <v>445</v>
      </c>
      <c r="P34" s="271">
        <v>105</v>
      </c>
      <c r="Q34" s="271">
        <v>85</v>
      </c>
      <c r="R34" s="271">
        <v>35</v>
      </c>
      <c r="S34" s="271">
        <v>40</v>
      </c>
      <c r="T34" s="271">
        <v>8350</v>
      </c>
      <c r="U34" s="271">
        <v>50</v>
      </c>
      <c r="V34" s="271">
        <v>265</v>
      </c>
      <c r="W34" s="323" t="s">
        <v>93</v>
      </c>
      <c r="X34" s="323">
        <f>ROWS($W$5:W34)</f>
        <v>30</v>
      </c>
      <c r="Y34" s="153" t="str">
        <f t="shared" si="3"/>
        <v/>
      </c>
      <c r="Z34" s="153" t="str">
        <f>IFERROR(SMALL($Y$5:$Y$142,ROWS($W$5:W34)),"")</f>
        <v/>
      </c>
      <c r="AY34" s="194" t="s">
        <v>84</v>
      </c>
    </row>
    <row r="35" spans="3:51">
      <c r="C35" s="153" t="s">
        <v>446</v>
      </c>
      <c r="D35" s="163">
        <v>2.045877247365158E-2</v>
      </c>
      <c r="E35" s="163">
        <v>6.8195908245505272E-3</v>
      </c>
      <c r="F35" s="163">
        <v>3.7197768133911966E-3</v>
      </c>
      <c r="G35" s="163">
        <v>3.0998140111593306E-3</v>
      </c>
      <c r="H35" s="163">
        <v>0.96590204587724737</v>
      </c>
      <c r="I35" s="163">
        <v>3.4097954122752634E-2</v>
      </c>
      <c r="J35" s="323" t="s">
        <v>93</v>
      </c>
      <c r="K35" s="323">
        <f>ROWS($J$5:J35)</f>
        <v>31</v>
      </c>
      <c r="L35" s="153" t="str">
        <f t="shared" si="2"/>
        <v/>
      </c>
      <c r="M35" s="153" t="str">
        <f>IFERROR(SMALL($L$5:$L$142,ROWS(J$5:$J35)),"")</f>
        <v/>
      </c>
      <c r="O35" s="153" t="s">
        <v>446</v>
      </c>
      <c r="P35" s="271">
        <v>35</v>
      </c>
      <c r="Q35" s="271">
        <v>10</v>
      </c>
      <c r="R35" s="271">
        <v>5</v>
      </c>
      <c r="S35" s="271">
        <v>5</v>
      </c>
      <c r="T35" s="271">
        <v>1560</v>
      </c>
      <c r="U35" s="271">
        <v>10</v>
      </c>
      <c r="V35" s="271">
        <v>55</v>
      </c>
      <c r="W35" s="323" t="s">
        <v>93</v>
      </c>
      <c r="X35" s="323">
        <f>ROWS($W$5:W35)</f>
        <v>31</v>
      </c>
      <c r="Y35" s="153" t="str">
        <f t="shared" si="3"/>
        <v/>
      </c>
      <c r="Z35" s="153" t="str">
        <f>IFERROR(SMALL($Y$5:$Y$142,ROWS($W$5:W35)),"")</f>
        <v/>
      </c>
      <c r="AY35" s="194" t="s">
        <v>85</v>
      </c>
    </row>
    <row r="36" spans="3:51">
      <c r="C36" s="153" t="s">
        <v>447</v>
      </c>
      <c r="D36" s="163">
        <v>1.7593414575094828E-2</v>
      </c>
      <c r="E36" s="163">
        <v>1.0895004438705513E-2</v>
      </c>
      <c r="F36" s="163">
        <v>5.4071503510612542E-3</v>
      </c>
      <c r="G36" s="163">
        <v>4.9229279315632316E-3</v>
      </c>
      <c r="H36" s="163">
        <v>0.96118150270357516</v>
      </c>
      <c r="I36" s="163">
        <v>3.8818497296424823E-2</v>
      </c>
      <c r="J36" s="323" t="s">
        <v>93</v>
      </c>
      <c r="K36" s="323">
        <f>ROWS($J$5:J36)</f>
        <v>32</v>
      </c>
      <c r="L36" s="153" t="str">
        <f t="shared" si="2"/>
        <v/>
      </c>
      <c r="M36" s="153" t="str">
        <f>IFERROR(SMALL($L$5:$L$142,ROWS(J$5:$J36)),"")</f>
        <v/>
      </c>
      <c r="O36" s="153" t="s">
        <v>447</v>
      </c>
      <c r="P36" s="271">
        <v>220</v>
      </c>
      <c r="Q36" s="271">
        <v>135</v>
      </c>
      <c r="R36" s="271">
        <v>65</v>
      </c>
      <c r="S36" s="271">
        <v>60</v>
      </c>
      <c r="T36" s="271">
        <v>11910</v>
      </c>
      <c r="U36" s="271">
        <v>35</v>
      </c>
      <c r="V36" s="271">
        <v>480</v>
      </c>
      <c r="W36" s="323" t="s">
        <v>93</v>
      </c>
      <c r="X36" s="323">
        <f>ROWS($W$5:W36)</f>
        <v>32</v>
      </c>
      <c r="Y36" s="153" t="str">
        <f t="shared" si="3"/>
        <v/>
      </c>
      <c r="Z36" s="153" t="str">
        <f>IFERROR(SMALL($Y$5:$Y$142,ROWS($W$5:W36)),"")</f>
        <v/>
      </c>
    </row>
    <row r="37" spans="3:51" hidden="1">
      <c r="C37" s="153" t="s">
        <v>448</v>
      </c>
      <c r="D37" s="163">
        <v>0</v>
      </c>
      <c r="E37" s="163">
        <v>0</v>
      </c>
      <c r="F37" s="163">
        <v>0</v>
      </c>
      <c r="G37" s="163">
        <v>0</v>
      </c>
      <c r="H37" s="163">
        <v>1</v>
      </c>
      <c r="I37" s="163">
        <v>0</v>
      </c>
      <c r="J37" s="323" t="s">
        <v>93</v>
      </c>
      <c r="K37" s="323">
        <f>ROWS($J$5:J37)</f>
        <v>33</v>
      </c>
      <c r="L37" s="153" t="str">
        <f t="shared" si="2"/>
        <v/>
      </c>
      <c r="M37" s="153" t="str">
        <f>IFERROR(SMALL($L$5:$L$142,ROWS(J$5:$J37)),"")</f>
        <v/>
      </c>
      <c r="O37" s="153" t="s">
        <v>448</v>
      </c>
      <c r="P37" s="271">
        <v>0</v>
      </c>
      <c r="Q37" s="271">
        <v>0</v>
      </c>
      <c r="R37" s="271">
        <v>0</v>
      </c>
      <c r="S37" s="271">
        <v>0</v>
      </c>
      <c r="T37" s="271">
        <v>60</v>
      </c>
      <c r="U37" s="271">
        <v>0</v>
      </c>
      <c r="V37" s="271" t="s">
        <v>130</v>
      </c>
      <c r="W37" s="323" t="s">
        <v>93</v>
      </c>
      <c r="X37" s="323">
        <f>ROWS($W$5:W37)</f>
        <v>33</v>
      </c>
      <c r="Y37" s="153" t="str">
        <f t="shared" si="3"/>
        <v/>
      </c>
      <c r="Z37" s="153" t="str">
        <f>IFERROR(SMALL($Y$5:$Y$142,ROWS($W$5:W37)),"")</f>
        <v/>
      </c>
    </row>
    <row r="38" spans="3:51" hidden="1">
      <c r="C38" s="153" t="s">
        <v>449</v>
      </c>
      <c r="D38" s="163">
        <v>1.7730265302131544E-2</v>
      </c>
      <c r="E38" s="163">
        <v>1.2971774982074181E-2</v>
      </c>
      <c r="F38" s="163">
        <v>4.1718271299133044E-3</v>
      </c>
      <c r="G38" s="163">
        <v>5.2147839123916299E-3</v>
      </c>
      <c r="H38" s="163">
        <v>0.95991134867348937</v>
      </c>
      <c r="I38" s="163">
        <v>4.0088651326510655E-2</v>
      </c>
      <c r="J38" s="323" t="s">
        <v>93</v>
      </c>
      <c r="K38" s="323">
        <f>ROWS($J$5:J38)</f>
        <v>34</v>
      </c>
      <c r="L38" s="153" t="str">
        <f t="shared" si="2"/>
        <v/>
      </c>
      <c r="M38" s="153" t="str">
        <f>IFERROR(SMALL($L$5:$L$142,ROWS(J$5:$J38)),"")</f>
        <v/>
      </c>
      <c r="O38" s="153" t="s">
        <v>449</v>
      </c>
      <c r="P38" s="271">
        <v>270</v>
      </c>
      <c r="Q38" s="271">
        <v>200</v>
      </c>
      <c r="R38" s="271">
        <v>65</v>
      </c>
      <c r="S38" s="271">
        <v>80</v>
      </c>
      <c r="T38" s="271">
        <v>14725</v>
      </c>
      <c r="U38" s="271">
        <v>65</v>
      </c>
      <c r="V38" s="271">
        <v>615</v>
      </c>
      <c r="W38" s="323" t="s">
        <v>93</v>
      </c>
      <c r="X38" s="323">
        <f>ROWS($W$5:W38)</f>
        <v>34</v>
      </c>
      <c r="Y38" s="153" t="str">
        <f t="shared" si="3"/>
        <v/>
      </c>
      <c r="Z38" s="153" t="str">
        <f>IFERROR(SMALL($Y$5:$Y$142,ROWS($W$5:W38)),"")</f>
        <v/>
      </c>
    </row>
    <row r="39" spans="3:51" hidden="1">
      <c r="C39" s="153" t="s">
        <v>450</v>
      </c>
      <c r="D39" s="163">
        <v>2.0504889243663938E-2</v>
      </c>
      <c r="E39" s="163">
        <v>1.7461584514069046E-2</v>
      </c>
      <c r="F39" s="163">
        <v>5.0888046298144087E-3</v>
      </c>
      <c r="G39" s="163">
        <v>3.5422071442825784E-3</v>
      </c>
      <c r="H39" s="163">
        <v>0.95340251446817004</v>
      </c>
      <c r="I39" s="163">
        <v>4.6597485531829977E-2</v>
      </c>
      <c r="J39" s="323" t="s">
        <v>93</v>
      </c>
      <c r="K39" s="323">
        <f>ROWS($J$5:J39)</f>
        <v>35</v>
      </c>
      <c r="L39" s="153" t="str">
        <f t="shared" si="2"/>
        <v/>
      </c>
      <c r="M39" s="153" t="str">
        <f>IFERROR(SMALL($L$5:$L$142,ROWS(J$5:$J39)),"")</f>
        <v/>
      </c>
      <c r="O39" s="153" t="s">
        <v>450</v>
      </c>
      <c r="P39" s="271">
        <v>410</v>
      </c>
      <c r="Q39" s="271">
        <v>350</v>
      </c>
      <c r="R39" s="271">
        <v>100</v>
      </c>
      <c r="S39" s="271">
        <v>70</v>
      </c>
      <c r="T39" s="271">
        <v>19110</v>
      </c>
      <c r="U39" s="271">
        <v>65</v>
      </c>
      <c r="V39" s="271">
        <v>935</v>
      </c>
      <c r="W39" s="323" t="s">
        <v>93</v>
      </c>
      <c r="X39" s="323">
        <f>ROWS($W$5:W39)</f>
        <v>35</v>
      </c>
      <c r="Y39" s="153" t="str">
        <f t="shared" si="3"/>
        <v/>
      </c>
      <c r="Z39" s="153" t="str">
        <f>IFERROR(SMALL($Y$5:$Y$142,ROWS($W$5:W39)),"")</f>
        <v/>
      </c>
    </row>
    <row r="40" spans="3:51" hidden="1">
      <c r="C40" s="153" t="s">
        <v>451</v>
      </c>
      <c r="D40" s="163">
        <v>3.865213082259663E-2</v>
      </c>
      <c r="E40" s="163">
        <v>2.973240832507433E-2</v>
      </c>
      <c r="F40" s="163">
        <v>8.9197224975222991E-3</v>
      </c>
      <c r="G40" s="163">
        <v>7.9286422200198214E-3</v>
      </c>
      <c r="H40" s="163">
        <v>0.91476709613478691</v>
      </c>
      <c r="I40" s="163">
        <v>8.523290386521308E-2</v>
      </c>
      <c r="J40" s="323" t="s">
        <v>93</v>
      </c>
      <c r="K40" s="323">
        <f>ROWS($J$5:J40)</f>
        <v>36</v>
      </c>
      <c r="L40" s="153" t="str">
        <f t="shared" si="2"/>
        <v/>
      </c>
      <c r="M40" s="153" t="str">
        <f>IFERROR(SMALL($L$5:$L$142,ROWS(J$5:$J40)),"")</f>
        <v/>
      </c>
      <c r="O40" s="153" t="s">
        <v>451</v>
      </c>
      <c r="P40" s="271">
        <v>40</v>
      </c>
      <c r="Q40" s="271">
        <v>30</v>
      </c>
      <c r="R40" s="271">
        <v>10</v>
      </c>
      <c r="S40" s="271">
        <v>10</v>
      </c>
      <c r="T40" s="271">
        <v>925</v>
      </c>
      <c r="U40" s="271">
        <v>5</v>
      </c>
      <c r="V40" s="271">
        <v>85</v>
      </c>
      <c r="W40" s="323" t="s">
        <v>93</v>
      </c>
      <c r="X40" s="323">
        <f>ROWS($W$5:W40)</f>
        <v>36</v>
      </c>
      <c r="Y40" s="153" t="str">
        <f t="shared" si="3"/>
        <v/>
      </c>
      <c r="Z40" s="153" t="str">
        <f>IFERROR(SMALL($Y$5:$Y$142,ROWS($W$5:W40)),"")</f>
        <v/>
      </c>
    </row>
    <row r="41" spans="3:51" hidden="1">
      <c r="C41" s="153" t="s">
        <v>452</v>
      </c>
      <c r="D41" s="163">
        <v>3.7349585872792621E-2</v>
      </c>
      <c r="E41" s="163">
        <v>1.8596655727457414E-2</v>
      </c>
      <c r="F41" s="163">
        <v>7.3448976402562902E-3</v>
      </c>
      <c r="G41" s="163">
        <v>1.0314111579934365E-2</v>
      </c>
      <c r="H41" s="163">
        <v>0.92639474917955933</v>
      </c>
      <c r="I41" s="163">
        <v>7.3605250820440699E-2</v>
      </c>
      <c r="J41" s="323" t="s">
        <v>93</v>
      </c>
      <c r="K41" s="323">
        <f>ROWS($J$5:J41)</f>
        <v>37</v>
      </c>
      <c r="L41" s="153" t="str">
        <f t="shared" si="2"/>
        <v/>
      </c>
      <c r="M41" s="153" t="str">
        <f>IFERROR(SMALL($L$5:$L$142,ROWS(J$5:$J41)),"")</f>
        <v/>
      </c>
      <c r="O41" s="153" t="s">
        <v>452</v>
      </c>
      <c r="P41" s="271">
        <v>240</v>
      </c>
      <c r="Q41" s="271">
        <v>120</v>
      </c>
      <c r="R41" s="271">
        <v>45</v>
      </c>
      <c r="S41" s="271">
        <v>65</v>
      </c>
      <c r="T41" s="271">
        <v>5930</v>
      </c>
      <c r="U41" s="271">
        <v>30</v>
      </c>
      <c r="V41" s="271">
        <v>470</v>
      </c>
      <c r="W41" s="323" t="s">
        <v>93</v>
      </c>
      <c r="X41" s="323">
        <f>ROWS($W$5:W41)</f>
        <v>37</v>
      </c>
      <c r="Y41" s="153" t="str">
        <f t="shared" si="3"/>
        <v/>
      </c>
      <c r="Z41" s="153" t="str">
        <f>IFERROR(SMALL($Y$5:$Y$142,ROWS($W$5:W41)),"")</f>
        <v/>
      </c>
    </row>
    <row r="42" spans="3:51" hidden="1">
      <c r="C42" s="153" t="s">
        <v>453</v>
      </c>
      <c r="D42" s="163">
        <v>1.7241379310344827E-2</v>
      </c>
      <c r="E42" s="163">
        <v>5.1724137931034482E-3</v>
      </c>
      <c r="F42" s="163">
        <v>3.4482758620689655E-3</v>
      </c>
      <c r="G42" s="163">
        <v>3.4482758620689655E-3</v>
      </c>
      <c r="H42" s="163">
        <v>0.97068965517241379</v>
      </c>
      <c r="I42" s="163">
        <v>2.9310344827586206E-2</v>
      </c>
      <c r="J42" s="323" t="s">
        <v>93</v>
      </c>
      <c r="K42" s="323">
        <f>ROWS($J$5:J42)</f>
        <v>38</v>
      </c>
      <c r="L42" s="153" t="str">
        <f t="shared" si="2"/>
        <v/>
      </c>
      <c r="M42" s="153" t="str">
        <f>IFERROR(SMALL($L$5:$L$142,ROWS(J$5:$J42)),"")</f>
        <v/>
      </c>
      <c r="O42" s="153" t="s">
        <v>453</v>
      </c>
      <c r="P42" s="271">
        <v>10</v>
      </c>
      <c r="Q42" s="271">
        <v>5</v>
      </c>
      <c r="R42" s="271" t="s">
        <v>130</v>
      </c>
      <c r="S42" s="271" t="s">
        <v>130</v>
      </c>
      <c r="T42" s="271">
        <v>565</v>
      </c>
      <c r="U42" s="271" t="s">
        <v>130</v>
      </c>
      <c r="V42" s="271">
        <v>15</v>
      </c>
      <c r="W42" s="323" t="s">
        <v>93</v>
      </c>
      <c r="X42" s="323">
        <f>ROWS($W$5:W42)</f>
        <v>38</v>
      </c>
      <c r="Y42" s="153" t="str">
        <f t="shared" si="3"/>
        <v/>
      </c>
      <c r="Z42" s="153" t="str">
        <f>IFERROR(SMALL($Y$5:$Y$142,ROWS($W$5:W42)),"")</f>
        <v/>
      </c>
    </row>
    <row r="43" spans="3:51" hidden="1">
      <c r="C43" s="153" t="s">
        <v>454</v>
      </c>
      <c r="D43" s="163">
        <v>0</v>
      </c>
      <c r="E43" s="163">
        <v>9.6153846153846159E-3</v>
      </c>
      <c r="F43" s="163">
        <v>9.6153846153846159E-3</v>
      </c>
      <c r="G43" s="163">
        <v>0</v>
      </c>
      <c r="H43" s="163">
        <v>0.98076923076923073</v>
      </c>
      <c r="I43" s="163">
        <v>1.9230769230769232E-2</v>
      </c>
      <c r="J43" s="323" t="s">
        <v>93</v>
      </c>
      <c r="K43" s="323">
        <f>ROWS($J$5:J43)</f>
        <v>39</v>
      </c>
      <c r="L43" s="153" t="str">
        <f t="shared" si="2"/>
        <v/>
      </c>
      <c r="M43" s="153" t="str">
        <f>IFERROR(SMALL($L$5:$L$142,ROWS(J$5:$J43)),"")</f>
        <v/>
      </c>
      <c r="O43" s="153" t="s">
        <v>454</v>
      </c>
      <c r="P43" s="271">
        <v>0</v>
      </c>
      <c r="Q43" s="271" t="s">
        <v>130</v>
      </c>
      <c r="R43" s="271" t="s">
        <v>130</v>
      </c>
      <c r="S43" s="271">
        <v>0</v>
      </c>
      <c r="T43" s="271">
        <v>100</v>
      </c>
      <c r="U43" s="271">
        <v>0</v>
      </c>
      <c r="V43" s="271" t="s">
        <v>130</v>
      </c>
      <c r="W43" s="323" t="s">
        <v>93</v>
      </c>
      <c r="X43" s="323">
        <f>ROWS($W$5:W43)</f>
        <v>39</v>
      </c>
      <c r="Y43" s="153" t="str">
        <f t="shared" si="3"/>
        <v/>
      </c>
      <c r="Z43" s="153" t="str">
        <f>IFERROR(SMALL($Y$5:$Y$142,ROWS($W$5:W43)),"")</f>
        <v/>
      </c>
    </row>
    <row r="44" spans="3:51" hidden="1">
      <c r="C44" s="153" t="s">
        <v>455</v>
      </c>
      <c r="D44" s="163">
        <v>7.7101002313030072E-3</v>
      </c>
      <c r="E44" s="163">
        <v>9.6376252891287595E-3</v>
      </c>
      <c r="F44" s="163">
        <v>1.5420200462606014E-2</v>
      </c>
      <c r="G44" s="163">
        <v>5.3970701619121047E-3</v>
      </c>
      <c r="H44" s="163">
        <v>0.96183500385505016</v>
      </c>
      <c r="I44" s="163">
        <v>3.8164996144949885E-2</v>
      </c>
      <c r="J44" s="323" t="s">
        <v>93</v>
      </c>
      <c r="K44" s="323">
        <f>ROWS($J$5:J44)</f>
        <v>40</v>
      </c>
      <c r="L44" s="153" t="str">
        <f t="shared" si="2"/>
        <v/>
      </c>
      <c r="M44" s="153" t="str">
        <f>IFERROR(SMALL($L$5:$L$142,ROWS(J$5:$J44)),"")</f>
        <v/>
      </c>
      <c r="O44" s="153" t="s">
        <v>455</v>
      </c>
      <c r="P44" s="271">
        <v>20</v>
      </c>
      <c r="Q44" s="271">
        <v>25</v>
      </c>
      <c r="R44" s="271">
        <v>40</v>
      </c>
      <c r="S44" s="271">
        <v>15</v>
      </c>
      <c r="T44" s="271">
        <v>2495</v>
      </c>
      <c r="U44" s="271">
        <v>15</v>
      </c>
      <c r="V44" s="271">
        <v>100</v>
      </c>
      <c r="W44" s="323" t="s">
        <v>93</v>
      </c>
      <c r="X44" s="323">
        <f>ROWS($W$5:W44)</f>
        <v>40</v>
      </c>
      <c r="Y44" s="153" t="str">
        <f t="shared" si="3"/>
        <v/>
      </c>
      <c r="Z44" s="153" t="str">
        <f>IFERROR(SMALL($Y$5:$Y$142,ROWS($W$5:W44)),"")</f>
        <v/>
      </c>
    </row>
    <row r="45" spans="3:51" hidden="1">
      <c r="C45" s="153" t="s">
        <v>456</v>
      </c>
      <c r="D45" s="163">
        <v>2.7090235821477293E-2</v>
      </c>
      <c r="E45" s="163">
        <v>1.2083414539076203E-2</v>
      </c>
      <c r="F45" s="163">
        <v>7.2110699668680566E-3</v>
      </c>
      <c r="G45" s="163">
        <v>4.0927694406548429E-3</v>
      </c>
      <c r="H45" s="163">
        <v>0.94952251023192358</v>
      </c>
      <c r="I45" s="163">
        <v>5.0477489768076401E-2</v>
      </c>
      <c r="J45" s="323" t="s">
        <v>93</v>
      </c>
      <c r="K45" s="323">
        <f>ROWS($J$5:J45)</f>
        <v>41</v>
      </c>
      <c r="L45" s="153" t="str">
        <f t="shared" si="2"/>
        <v/>
      </c>
      <c r="M45" s="153" t="str">
        <f>IFERROR(SMALL($L$5:$L$142,ROWS(J$5:$J45)),"")</f>
        <v/>
      </c>
      <c r="O45" s="153" t="s">
        <v>456</v>
      </c>
      <c r="P45" s="271">
        <v>140</v>
      </c>
      <c r="Q45" s="271">
        <v>60</v>
      </c>
      <c r="R45" s="271">
        <v>35</v>
      </c>
      <c r="S45" s="271">
        <v>20</v>
      </c>
      <c r="T45" s="271">
        <v>4870</v>
      </c>
      <c r="U45" s="271">
        <v>20</v>
      </c>
      <c r="V45" s="271">
        <v>260</v>
      </c>
      <c r="W45" s="323" t="s">
        <v>93</v>
      </c>
      <c r="X45" s="323">
        <f>ROWS($W$5:W45)</f>
        <v>41</v>
      </c>
      <c r="Y45" s="153" t="str">
        <f t="shared" si="3"/>
        <v/>
      </c>
      <c r="Z45" s="153" t="str">
        <f>IFERROR(SMALL($Y$5:$Y$142,ROWS($W$5:W45)),"")</f>
        <v/>
      </c>
    </row>
    <row r="46" spans="3:51" hidden="1">
      <c r="C46" s="153" t="s">
        <v>457</v>
      </c>
      <c r="D46" s="163">
        <v>5.8352402745995423E-2</v>
      </c>
      <c r="E46" s="163">
        <v>1.9450800915331808E-2</v>
      </c>
      <c r="F46" s="163">
        <v>1.2585812356979404E-2</v>
      </c>
      <c r="G46" s="163">
        <v>9.1533180778032037E-3</v>
      </c>
      <c r="H46" s="163">
        <v>0.9004576659038902</v>
      </c>
      <c r="I46" s="163">
        <v>9.9542334096109839E-2</v>
      </c>
      <c r="J46" s="323" t="s">
        <v>93</v>
      </c>
      <c r="K46" s="323">
        <f>ROWS($J$5:J46)</f>
        <v>42</v>
      </c>
      <c r="L46" s="153" t="str">
        <f t="shared" si="2"/>
        <v/>
      </c>
      <c r="M46" s="153" t="str">
        <f>IFERROR(SMALL($L$5:$L$142,ROWS(J$5:$J46)),"")</f>
        <v/>
      </c>
      <c r="O46" s="153" t="s">
        <v>457</v>
      </c>
      <c r="P46" s="271">
        <v>50</v>
      </c>
      <c r="Q46" s="271">
        <v>15</v>
      </c>
      <c r="R46" s="271">
        <v>10</v>
      </c>
      <c r="S46" s="271">
        <v>10</v>
      </c>
      <c r="T46" s="271">
        <v>785</v>
      </c>
      <c r="U46" s="271">
        <v>5</v>
      </c>
      <c r="V46" s="271">
        <v>85</v>
      </c>
      <c r="W46" s="323" t="s">
        <v>93</v>
      </c>
      <c r="X46" s="323">
        <f>ROWS($W$5:W46)</f>
        <v>42</v>
      </c>
      <c r="Y46" s="153" t="str">
        <f t="shared" si="3"/>
        <v/>
      </c>
      <c r="Z46" s="153" t="str">
        <f>IFERROR(SMALL($Y$5:$Y$142,ROWS($W$5:W46)),"")</f>
        <v/>
      </c>
    </row>
    <row r="47" spans="3:51" hidden="1">
      <c r="C47" s="153" t="s">
        <v>458</v>
      </c>
      <c r="D47" s="163">
        <v>5.1100628930817613E-2</v>
      </c>
      <c r="E47" s="163">
        <v>2.8825995807127882E-2</v>
      </c>
      <c r="F47" s="163">
        <v>1.2054507337526206E-2</v>
      </c>
      <c r="G47" s="163">
        <v>1.4675052410901468E-2</v>
      </c>
      <c r="H47" s="163">
        <v>0.89334381551362685</v>
      </c>
      <c r="I47" s="163">
        <v>0.10665618448637317</v>
      </c>
      <c r="J47" s="323" t="s">
        <v>93</v>
      </c>
      <c r="K47" s="323">
        <f>ROWS($J$5:J47)</f>
        <v>43</v>
      </c>
      <c r="L47" s="153" t="str">
        <f t="shared" si="2"/>
        <v/>
      </c>
      <c r="M47" s="153" t="str">
        <f>IFERROR(SMALL($L$5:$L$142,ROWS(J$5:$J47)),"")</f>
        <v/>
      </c>
      <c r="O47" s="153" t="s">
        <v>458</v>
      </c>
      <c r="P47" s="271">
        <v>195</v>
      </c>
      <c r="Q47" s="271">
        <v>110</v>
      </c>
      <c r="R47" s="271">
        <v>45</v>
      </c>
      <c r="S47" s="271">
        <v>55</v>
      </c>
      <c r="T47" s="271">
        <v>3410</v>
      </c>
      <c r="U47" s="271">
        <v>25</v>
      </c>
      <c r="V47" s="271">
        <v>405</v>
      </c>
      <c r="W47" s="323" t="s">
        <v>93</v>
      </c>
      <c r="X47" s="323">
        <f>ROWS($W$5:W47)</f>
        <v>43</v>
      </c>
      <c r="Y47" s="153" t="str">
        <f t="shared" si="3"/>
        <v/>
      </c>
      <c r="Z47" s="153" t="str">
        <f>IFERROR(SMALL($Y$5:$Y$142,ROWS($W$5:W47)),"")</f>
        <v/>
      </c>
    </row>
    <row r="48" spans="3:51" hidden="1">
      <c r="C48" s="153" t="s">
        <v>459</v>
      </c>
      <c r="D48" s="163">
        <v>9.0909090909090905E-3</v>
      </c>
      <c r="E48" s="163">
        <v>4.5454545454545452E-3</v>
      </c>
      <c r="F48" s="163">
        <v>4.5454545454545452E-3</v>
      </c>
      <c r="G48" s="163">
        <v>1.5151515151515152E-3</v>
      </c>
      <c r="H48" s="163">
        <v>0.98030303030303034</v>
      </c>
      <c r="I48" s="163">
        <v>1.9696969696969695E-2</v>
      </c>
      <c r="J48" s="323" t="s">
        <v>93</v>
      </c>
      <c r="K48" s="323">
        <f>ROWS($J$5:J48)</f>
        <v>44</v>
      </c>
      <c r="L48" s="153" t="str">
        <f t="shared" si="2"/>
        <v/>
      </c>
      <c r="M48" s="153" t="str">
        <f>IFERROR(SMALL($L$5:$L$142,ROWS(J$5:$J48)),"")</f>
        <v/>
      </c>
      <c r="O48" s="153" t="s">
        <v>459</v>
      </c>
      <c r="P48" s="271">
        <v>5</v>
      </c>
      <c r="Q48" s="271">
        <v>5</v>
      </c>
      <c r="R48" s="271">
        <v>5</v>
      </c>
      <c r="S48" s="271" t="s">
        <v>130</v>
      </c>
      <c r="T48" s="271">
        <v>645</v>
      </c>
      <c r="U48" s="271">
        <v>0</v>
      </c>
      <c r="V48" s="271">
        <v>15</v>
      </c>
      <c r="W48" s="323" t="s">
        <v>93</v>
      </c>
      <c r="X48" s="323">
        <f>ROWS($W$5:W48)</f>
        <v>44</v>
      </c>
      <c r="Y48" s="153" t="str">
        <f t="shared" si="3"/>
        <v/>
      </c>
      <c r="Z48" s="153" t="str">
        <f>IFERROR(SMALL($Y$5:$Y$142,ROWS($W$5:W48)),"")</f>
        <v/>
      </c>
    </row>
    <row r="49" spans="3:26" hidden="1">
      <c r="C49" s="153" t="s">
        <v>460</v>
      </c>
      <c r="D49" s="163">
        <v>1.3044548363278365E-2</v>
      </c>
      <c r="E49" s="163">
        <v>1.4029042579374847E-2</v>
      </c>
      <c r="F49" s="163">
        <v>3.9379768643859215E-3</v>
      </c>
      <c r="G49" s="163">
        <v>3.9379768643859215E-3</v>
      </c>
      <c r="H49" s="163">
        <v>0.96505045532857492</v>
      </c>
      <c r="I49" s="163">
        <v>3.4949544671425053E-2</v>
      </c>
      <c r="J49" s="323" t="s">
        <v>93</v>
      </c>
      <c r="K49" s="323">
        <f>ROWS($J$5:J49)</f>
        <v>45</v>
      </c>
      <c r="L49" s="153" t="str">
        <f t="shared" si="2"/>
        <v/>
      </c>
      <c r="M49" s="153" t="str">
        <f>IFERROR(SMALL($L$5:$L$142,ROWS(J$5:$J49)),"")</f>
        <v/>
      </c>
      <c r="O49" s="153" t="s">
        <v>460</v>
      </c>
      <c r="P49" s="271">
        <v>55</v>
      </c>
      <c r="Q49" s="271">
        <v>55</v>
      </c>
      <c r="R49" s="271">
        <v>15</v>
      </c>
      <c r="S49" s="271">
        <v>15</v>
      </c>
      <c r="T49" s="271">
        <v>3920</v>
      </c>
      <c r="U49" s="271">
        <v>120</v>
      </c>
      <c r="V49" s="271">
        <v>140</v>
      </c>
      <c r="W49" s="323" t="s">
        <v>93</v>
      </c>
      <c r="X49" s="323">
        <f>ROWS($W$5:W49)</f>
        <v>45</v>
      </c>
      <c r="Y49" s="153" t="str">
        <f t="shared" si="3"/>
        <v/>
      </c>
      <c r="Z49" s="153" t="str">
        <f>IFERROR(SMALL($Y$5:$Y$142,ROWS($W$5:W49)),"")</f>
        <v/>
      </c>
    </row>
    <row r="50" spans="3:26" hidden="1">
      <c r="C50" s="153" t="s">
        <v>461</v>
      </c>
      <c r="D50" s="163">
        <v>1.0075566750629723E-2</v>
      </c>
      <c r="E50" s="163">
        <v>3.778337531486146E-3</v>
      </c>
      <c r="F50" s="163">
        <v>1.2594458438287153E-3</v>
      </c>
      <c r="G50" s="163">
        <v>5.0377833753148613E-3</v>
      </c>
      <c r="H50" s="163">
        <v>0.97984886649874059</v>
      </c>
      <c r="I50" s="163">
        <v>2.0151133501259445E-2</v>
      </c>
      <c r="J50" s="323" t="s">
        <v>93</v>
      </c>
      <c r="K50" s="323">
        <f>ROWS($J$5:J50)</f>
        <v>46</v>
      </c>
      <c r="L50" s="153" t="str">
        <f t="shared" si="2"/>
        <v/>
      </c>
      <c r="M50" s="153" t="str">
        <f>IFERROR(SMALL($L$5:$L$142,ROWS(J$5:$J50)),"")</f>
        <v/>
      </c>
      <c r="O50" s="153" t="s">
        <v>461</v>
      </c>
      <c r="P50" s="271">
        <v>10</v>
      </c>
      <c r="Q50" s="271">
        <v>5</v>
      </c>
      <c r="R50" s="271" t="s">
        <v>130</v>
      </c>
      <c r="S50" s="271">
        <v>5</v>
      </c>
      <c r="T50" s="271">
        <v>780</v>
      </c>
      <c r="U50" s="271">
        <v>0</v>
      </c>
      <c r="V50" s="271">
        <v>15</v>
      </c>
      <c r="W50" s="323" t="s">
        <v>93</v>
      </c>
      <c r="X50" s="323">
        <f>ROWS($W$5:W50)</f>
        <v>46</v>
      </c>
      <c r="Y50" s="153" t="str">
        <f t="shared" si="3"/>
        <v/>
      </c>
      <c r="Z50" s="153" t="str">
        <f>IFERROR(SMALL($Y$5:$Y$142,ROWS($W$5:W50)),"")</f>
        <v/>
      </c>
    </row>
    <row r="51" spans="3:26" hidden="1">
      <c r="C51" s="153" t="s">
        <v>437</v>
      </c>
      <c r="D51" s="163">
        <v>7.7579519006982156E-4</v>
      </c>
      <c r="E51" s="163">
        <v>1.9394879751745539E-3</v>
      </c>
      <c r="F51" s="163">
        <v>3.1031807602792862E-3</v>
      </c>
      <c r="G51" s="163">
        <v>1.5515903801396431E-3</v>
      </c>
      <c r="H51" s="163">
        <v>0.99262994569433671</v>
      </c>
      <c r="I51" s="163">
        <v>7.3700543056633046E-3</v>
      </c>
      <c r="J51" s="323" t="s">
        <v>92</v>
      </c>
      <c r="K51" s="323">
        <f>ROWS($J$5:J51)</f>
        <v>47</v>
      </c>
      <c r="L51" s="153" t="str">
        <f t="shared" si="2"/>
        <v/>
      </c>
      <c r="M51" s="153" t="str">
        <f>IFERROR(SMALL($L$5:$L$142,ROWS(J$5:$J51)),"")</f>
        <v/>
      </c>
      <c r="O51" s="153" t="s">
        <v>437</v>
      </c>
      <c r="P51" s="271" t="s">
        <v>130</v>
      </c>
      <c r="Q51" s="271">
        <v>5</v>
      </c>
      <c r="R51" s="271">
        <v>10</v>
      </c>
      <c r="S51" s="271">
        <v>5</v>
      </c>
      <c r="T51" s="271">
        <v>2560</v>
      </c>
      <c r="U51" s="271">
        <v>5</v>
      </c>
      <c r="V51" s="271">
        <v>20</v>
      </c>
      <c r="W51" s="323" t="s">
        <v>92</v>
      </c>
      <c r="X51" s="323">
        <f>ROWS($W$5:W51)</f>
        <v>47</v>
      </c>
      <c r="Y51" s="153" t="str">
        <f t="shared" si="3"/>
        <v/>
      </c>
      <c r="Z51" s="153" t="str">
        <f>IFERROR(SMALL($Y$5:$Y$142,ROWS($W$5:W51)),"")</f>
        <v/>
      </c>
    </row>
    <row r="52" spans="3:26" hidden="1">
      <c r="C52" s="153" t="s">
        <v>439</v>
      </c>
      <c r="D52" s="163">
        <v>0.19844840961986035</v>
      </c>
      <c r="E52" s="163">
        <v>0.21241272304111714</v>
      </c>
      <c r="F52" s="163">
        <v>2.1101629169899147E-2</v>
      </c>
      <c r="G52" s="163">
        <v>0.13576415826221877</v>
      </c>
      <c r="H52" s="163">
        <v>0.43227307990690456</v>
      </c>
      <c r="I52" s="163">
        <v>0.56772692009309544</v>
      </c>
      <c r="J52" s="323" t="s">
        <v>92</v>
      </c>
      <c r="K52" s="323">
        <f>ROWS($J$5:J52)</f>
        <v>48</v>
      </c>
      <c r="L52" s="153" t="str">
        <f t="shared" si="2"/>
        <v/>
      </c>
      <c r="M52" s="153" t="str">
        <f>IFERROR(SMALL($L$5:$L$142,ROWS(J$5:$J52)),"")</f>
        <v/>
      </c>
      <c r="O52" s="153" t="s">
        <v>439</v>
      </c>
      <c r="P52" s="271">
        <v>1280</v>
      </c>
      <c r="Q52" s="271">
        <v>1370</v>
      </c>
      <c r="R52" s="271">
        <v>135</v>
      </c>
      <c r="S52" s="271">
        <v>875</v>
      </c>
      <c r="T52" s="271">
        <v>2785</v>
      </c>
      <c r="U52" s="271">
        <v>80</v>
      </c>
      <c r="V52" s="271">
        <v>3660</v>
      </c>
      <c r="W52" s="323" t="s">
        <v>92</v>
      </c>
      <c r="X52" s="323">
        <f>ROWS($W$5:W52)</f>
        <v>48</v>
      </c>
      <c r="Y52" s="153" t="str">
        <f t="shared" si="3"/>
        <v/>
      </c>
      <c r="Z52" s="153" t="str">
        <f>IFERROR(SMALL($Y$5:$Y$142,ROWS($W$5:W52)),"")</f>
        <v/>
      </c>
    </row>
    <row r="53" spans="3:26" hidden="1">
      <c r="C53" s="153" t="s">
        <v>440</v>
      </c>
      <c r="D53" s="163">
        <v>2.9594554601953239E-2</v>
      </c>
      <c r="E53" s="163">
        <v>1.1245930748742231E-2</v>
      </c>
      <c r="F53" s="163">
        <v>1.479727730097662E-2</v>
      </c>
      <c r="G53" s="163">
        <v>6.2148564664101808E-3</v>
      </c>
      <c r="H53" s="163">
        <v>0.93814738088191774</v>
      </c>
      <c r="I53" s="163">
        <v>6.1852619118082271E-2</v>
      </c>
      <c r="J53" s="323" t="s">
        <v>92</v>
      </c>
      <c r="K53" s="323">
        <f>ROWS($J$5:J53)</f>
        <v>49</v>
      </c>
      <c r="L53" s="153" t="str">
        <f t="shared" si="2"/>
        <v/>
      </c>
      <c r="M53" s="153" t="str">
        <f>IFERROR(SMALL($L$5:$L$142,ROWS(J$5:$J53)),"")</f>
        <v/>
      </c>
      <c r="O53" s="153" t="s">
        <v>440</v>
      </c>
      <c r="P53" s="271">
        <v>100</v>
      </c>
      <c r="Q53" s="271">
        <v>40</v>
      </c>
      <c r="R53" s="271">
        <v>50</v>
      </c>
      <c r="S53" s="271">
        <v>20</v>
      </c>
      <c r="T53" s="271">
        <v>3170</v>
      </c>
      <c r="U53" s="271">
        <v>10</v>
      </c>
      <c r="V53" s="271">
        <v>210</v>
      </c>
      <c r="W53" s="323" t="s">
        <v>92</v>
      </c>
      <c r="X53" s="323">
        <f>ROWS($W$5:W53)</f>
        <v>49</v>
      </c>
      <c r="Y53" s="153" t="str">
        <f t="shared" si="3"/>
        <v/>
      </c>
      <c r="Z53" s="153" t="str">
        <f>IFERROR(SMALL($Y$5:$Y$142,ROWS($W$5:W53)),"")</f>
        <v/>
      </c>
    </row>
    <row r="54" spans="3:26" hidden="1">
      <c r="C54" s="153" t="s">
        <v>442</v>
      </c>
      <c r="D54" s="163">
        <v>1.4912532262689992E-2</v>
      </c>
      <c r="E54" s="163">
        <v>7.743045597935188E-3</v>
      </c>
      <c r="F54" s="163">
        <v>9.4637223974763408E-3</v>
      </c>
      <c r="G54" s="163">
        <v>2.5810151993117293E-3</v>
      </c>
      <c r="H54" s="163">
        <v>0.96529968454258674</v>
      </c>
      <c r="I54" s="163">
        <v>3.4700315457413249E-2</v>
      </c>
      <c r="J54" s="323" t="s">
        <v>92</v>
      </c>
      <c r="K54" s="323">
        <f>ROWS($J$5:J54)</f>
        <v>50</v>
      </c>
      <c r="L54" s="153" t="str">
        <f t="shared" si="2"/>
        <v/>
      </c>
      <c r="M54" s="153" t="str">
        <f>IFERROR(SMALL($L$5:$L$142,ROWS(J$5:$J54)),"")</f>
        <v/>
      </c>
      <c r="O54" s="153" t="s">
        <v>442</v>
      </c>
      <c r="P54" s="271">
        <v>50</v>
      </c>
      <c r="Q54" s="271">
        <v>25</v>
      </c>
      <c r="R54" s="271">
        <v>35</v>
      </c>
      <c r="S54" s="271">
        <v>10</v>
      </c>
      <c r="T54" s="271">
        <v>3365</v>
      </c>
      <c r="U54" s="271">
        <v>5</v>
      </c>
      <c r="V54" s="271">
        <v>120</v>
      </c>
      <c r="W54" s="323" t="s">
        <v>92</v>
      </c>
      <c r="X54" s="323">
        <f>ROWS($W$5:W54)</f>
        <v>50</v>
      </c>
      <c r="Y54" s="153" t="str">
        <f t="shared" si="3"/>
        <v/>
      </c>
      <c r="Z54" s="153" t="str">
        <f>IFERROR(SMALL($Y$5:$Y$142,ROWS($W$5:W54)),"")</f>
        <v/>
      </c>
    </row>
    <row r="55" spans="3:26" hidden="1">
      <c r="C55" s="153" t="s">
        <v>443</v>
      </c>
      <c r="D55" s="163">
        <v>5.1763029799358901E-2</v>
      </c>
      <c r="E55" s="163">
        <v>1.9707942538288021E-2</v>
      </c>
      <c r="F55" s="163">
        <v>6.8859076338596698E-3</v>
      </c>
      <c r="G55" s="163">
        <v>1.0091416359966758E-2</v>
      </c>
      <c r="H55" s="163">
        <v>0.91155170366852667</v>
      </c>
      <c r="I55" s="163">
        <v>8.8448296331473344E-2</v>
      </c>
      <c r="J55" s="323" t="s">
        <v>92</v>
      </c>
      <c r="K55" s="323">
        <f>ROWS($J$5:J55)</f>
        <v>51</v>
      </c>
      <c r="L55" s="153" t="str">
        <f t="shared" si="2"/>
        <v/>
      </c>
      <c r="M55" s="153" t="str">
        <f>IFERROR(SMALL($L$5:$L$142,ROWS(J$5:$J55)),"")</f>
        <v/>
      </c>
      <c r="O55" s="153" t="s">
        <v>443</v>
      </c>
      <c r="P55" s="271">
        <v>435</v>
      </c>
      <c r="Q55" s="271">
        <v>165</v>
      </c>
      <c r="R55" s="271">
        <v>60</v>
      </c>
      <c r="S55" s="271">
        <v>85</v>
      </c>
      <c r="T55" s="271">
        <v>7680</v>
      </c>
      <c r="U55" s="271">
        <v>65</v>
      </c>
      <c r="V55" s="271">
        <v>745</v>
      </c>
      <c r="W55" s="323" t="s">
        <v>92</v>
      </c>
      <c r="X55" s="323">
        <f>ROWS($W$5:W55)</f>
        <v>51</v>
      </c>
      <c r="Y55" s="153" t="str">
        <f t="shared" si="3"/>
        <v/>
      </c>
      <c r="Z55" s="153" t="str">
        <f>IFERROR(SMALL($Y$5:$Y$142,ROWS($W$5:W55)),"")</f>
        <v/>
      </c>
    </row>
    <row r="56" spans="3:26" hidden="1">
      <c r="C56" s="153" t="s">
        <v>444</v>
      </c>
      <c r="D56" s="163">
        <v>2.2758152173913044E-2</v>
      </c>
      <c r="E56" s="163">
        <v>1.7663043478260868E-2</v>
      </c>
      <c r="F56" s="163">
        <v>5.434782608695652E-3</v>
      </c>
      <c r="G56" s="163">
        <v>5.434782608695652E-3</v>
      </c>
      <c r="H56" s="163">
        <v>0.94870923913043481</v>
      </c>
      <c r="I56" s="163">
        <v>5.1290760869565216E-2</v>
      </c>
      <c r="J56" s="323" t="s">
        <v>92</v>
      </c>
      <c r="K56" s="323">
        <f>ROWS($J$5:J56)</f>
        <v>52</v>
      </c>
      <c r="L56" s="153" t="str">
        <f t="shared" si="2"/>
        <v/>
      </c>
      <c r="M56" s="153" t="str">
        <f>IFERROR(SMALL($L$5:$L$142,ROWS(J$5:$J56)),"")</f>
        <v/>
      </c>
      <c r="O56" s="153" t="s">
        <v>444</v>
      </c>
      <c r="P56" s="271">
        <v>135</v>
      </c>
      <c r="Q56" s="271">
        <v>105</v>
      </c>
      <c r="R56" s="271">
        <v>30</v>
      </c>
      <c r="S56" s="271">
        <v>30</v>
      </c>
      <c r="T56" s="271">
        <v>5585</v>
      </c>
      <c r="U56" s="271">
        <v>10</v>
      </c>
      <c r="V56" s="271">
        <v>300</v>
      </c>
      <c r="W56" s="323" t="s">
        <v>92</v>
      </c>
      <c r="X56" s="323">
        <f>ROWS($W$5:W56)</f>
        <v>52</v>
      </c>
      <c r="Y56" s="153" t="str">
        <f t="shared" si="3"/>
        <v/>
      </c>
      <c r="Z56" s="153" t="str">
        <f>IFERROR(SMALL($Y$5:$Y$142,ROWS($W$5:W56)),"")</f>
        <v/>
      </c>
    </row>
    <row r="57" spans="3:26" hidden="1">
      <c r="C57" s="153" t="s">
        <v>445</v>
      </c>
      <c r="D57" s="163">
        <v>1.4078058830262103E-2</v>
      </c>
      <c r="E57" s="163">
        <v>8.5841822135744542E-3</v>
      </c>
      <c r="F57" s="163">
        <v>2.4035710198008469E-3</v>
      </c>
      <c r="G57" s="163">
        <v>2.9758498340391438E-3</v>
      </c>
      <c r="H57" s="163">
        <v>0.97195833810232346</v>
      </c>
      <c r="I57" s="163">
        <v>2.8041661897676547E-2</v>
      </c>
      <c r="J57" s="323" t="s">
        <v>92</v>
      </c>
      <c r="K57" s="323">
        <f>ROWS($J$5:J57)</f>
        <v>53</v>
      </c>
      <c r="L57" s="153" t="str">
        <f t="shared" si="2"/>
        <v/>
      </c>
      <c r="M57" s="153" t="str">
        <f>IFERROR(SMALL($L$5:$L$142,ROWS(J$5:$J57)),"")</f>
        <v/>
      </c>
      <c r="O57" s="153" t="s">
        <v>445</v>
      </c>
      <c r="P57" s="271">
        <v>125</v>
      </c>
      <c r="Q57" s="271">
        <v>75</v>
      </c>
      <c r="R57" s="271">
        <v>20</v>
      </c>
      <c r="S57" s="271">
        <v>25</v>
      </c>
      <c r="T57" s="271">
        <v>8490</v>
      </c>
      <c r="U57" s="271">
        <v>10</v>
      </c>
      <c r="V57" s="271">
        <v>245</v>
      </c>
      <c r="W57" s="323" t="s">
        <v>92</v>
      </c>
      <c r="X57" s="323">
        <f>ROWS($W$5:W57)</f>
        <v>53</v>
      </c>
      <c r="Y57" s="153" t="str">
        <f t="shared" si="3"/>
        <v/>
      </c>
      <c r="Z57" s="153" t="str">
        <f>IFERROR(SMALL($Y$5:$Y$142,ROWS($W$5:W57)),"")</f>
        <v/>
      </c>
    </row>
    <row r="58" spans="3:26" hidden="1">
      <c r="C58" s="153" t="s">
        <v>446</v>
      </c>
      <c r="D58" s="163">
        <v>1.3937282229965157E-2</v>
      </c>
      <c r="E58" s="163">
        <v>7.5493612078977937E-3</v>
      </c>
      <c r="F58" s="163">
        <v>1.7421602787456446E-3</v>
      </c>
      <c r="G58" s="163">
        <v>2.9036004645760743E-3</v>
      </c>
      <c r="H58" s="163">
        <v>0.97386759581881532</v>
      </c>
      <c r="I58" s="163">
        <v>2.6132404181184669E-2</v>
      </c>
      <c r="J58" s="323" t="s">
        <v>92</v>
      </c>
      <c r="K58" s="323">
        <f>ROWS($J$5:J58)</f>
        <v>54</v>
      </c>
      <c r="L58" s="153" t="str">
        <f t="shared" si="2"/>
        <v/>
      </c>
      <c r="M58" s="153" t="str">
        <f>IFERROR(SMALL($L$5:$L$142,ROWS(J$5:$J58)),"")</f>
        <v/>
      </c>
      <c r="O58" s="153" t="s">
        <v>446</v>
      </c>
      <c r="P58" s="271">
        <v>25</v>
      </c>
      <c r="Q58" s="271">
        <v>15</v>
      </c>
      <c r="R58" s="271">
        <v>5</v>
      </c>
      <c r="S58" s="271">
        <v>5</v>
      </c>
      <c r="T58" s="271">
        <v>1675</v>
      </c>
      <c r="U58" s="271">
        <v>5</v>
      </c>
      <c r="V58" s="271">
        <v>45</v>
      </c>
      <c r="W58" s="323" t="s">
        <v>92</v>
      </c>
      <c r="X58" s="323">
        <f>ROWS($W$5:W58)</f>
        <v>54</v>
      </c>
      <c r="Y58" s="153" t="str">
        <f t="shared" si="3"/>
        <v/>
      </c>
      <c r="Z58" s="153" t="str">
        <f>IFERROR(SMALL($Y$5:$Y$142,ROWS($W$5:W58)),"")</f>
        <v/>
      </c>
    </row>
    <row r="59" spans="3:26" hidden="1">
      <c r="C59" s="153" t="s">
        <v>447</v>
      </c>
      <c r="D59" s="163">
        <v>1.5462290943515304E-2</v>
      </c>
      <c r="E59" s="163">
        <v>8.9144840643736196E-3</v>
      </c>
      <c r="F59" s="163">
        <v>3.4711265383401703E-3</v>
      </c>
      <c r="G59" s="163">
        <v>3.4711265383401703E-3</v>
      </c>
      <c r="H59" s="163">
        <v>0.96868097191543079</v>
      </c>
      <c r="I59" s="163">
        <v>3.1319028084569267E-2</v>
      </c>
      <c r="J59" s="323" t="s">
        <v>92</v>
      </c>
      <c r="K59" s="323">
        <f>ROWS($J$5:J59)</f>
        <v>55</v>
      </c>
      <c r="L59" s="153" t="str">
        <f t="shared" si="2"/>
        <v/>
      </c>
      <c r="M59" s="153" t="str">
        <f>IFERROR(SMALL($L$5:$L$142,ROWS(J$5:$J59)),"")</f>
        <v/>
      </c>
      <c r="O59" s="153" t="s">
        <v>447</v>
      </c>
      <c r="P59" s="271">
        <v>195</v>
      </c>
      <c r="Q59" s="271">
        <v>115</v>
      </c>
      <c r="R59" s="271">
        <v>45</v>
      </c>
      <c r="S59" s="271">
        <v>45</v>
      </c>
      <c r="T59" s="271">
        <v>12280</v>
      </c>
      <c r="U59" s="271">
        <v>20</v>
      </c>
      <c r="V59" s="271">
        <v>395</v>
      </c>
      <c r="W59" s="323" t="s">
        <v>92</v>
      </c>
      <c r="X59" s="323">
        <f>ROWS($W$5:W59)</f>
        <v>55</v>
      </c>
      <c r="Y59" s="153" t="str">
        <f t="shared" si="3"/>
        <v/>
      </c>
      <c r="Z59" s="153" t="str">
        <f>IFERROR(SMALL($Y$5:$Y$142,ROWS($W$5:W59)),"")</f>
        <v/>
      </c>
    </row>
    <row r="60" spans="3:26" hidden="1">
      <c r="C60" s="153" t="s">
        <v>448</v>
      </c>
      <c r="D60" s="163">
        <v>1.5151515151515152E-2</v>
      </c>
      <c r="E60" s="163">
        <v>0</v>
      </c>
      <c r="F60" s="163">
        <v>0</v>
      </c>
      <c r="G60" s="163">
        <v>1.5151515151515152E-2</v>
      </c>
      <c r="H60" s="163">
        <v>0.96969696969696972</v>
      </c>
      <c r="I60" s="163">
        <v>3.0303030303030304E-2</v>
      </c>
      <c r="J60" s="323" t="s">
        <v>92</v>
      </c>
      <c r="K60" s="323">
        <f>ROWS($J$5:J60)</f>
        <v>56</v>
      </c>
      <c r="L60" s="153" t="str">
        <f t="shared" si="2"/>
        <v/>
      </c>
      <c r="M60" s="153" t="str">
        <f>IFERROR(SMALL($L$5:$L$142,ROWS(J$5:$J60)),"")</f>
        <v/>
      </c>
      <c r="O60" s="153" t="s">
        <v>448</v>
      </c>
      <c r="P60" s="271" t="s">
        <v>130</v>
      </c>
      <c r="Q60" s="271">
        <v>0</v>
      </c>
      <c r="R60" s="271">
        <v>0</v>
      </c>
      <c r="S60" s="271" t="s">
        <v>130</v>
      </c>
      <c r="T60" s="271">
        <v>65</v>
      </c>
      <c r="U60" s="271">
        <v>0</v>
      </c>
      <c r="V60" s="271" t="s">
        <v>130</v>
      </c>
      <c r="W60" s="323" t="s">
        <v>92</v>
      </c>
      <c r="X60" s="323">
        <f>ROWS($W$5:W60)</f>
        <v>56</v>
      </c>
      <c r="Y60" s="153" t="str">
        <f t="shared" si="3"/>
        <v/>
      </c>
      <c r="Z60" s="153" t="str">
        <f>IFERROR(SMALL($Y$5:$Y$142,ROWS($W$5:W60)),"")</f>
        <v/>
      </c>
    </row>
    <row r="61" spans="3:26" hidden="1">
      <c r="C61" s="153" t="s">
        <v>449</v>
      </c>
      <c r="D61" s="163">
        <v>1.8649477439138869E-2</v>
      </c>
      <c r="E61" s="163">
        <v>9.3873208586269484E-3</v>
      </c>
      <c r="F61" s="163">
        <v>3.5045997872207271E-3</v>
      </c>
      <c r="G61" s="163">
        <v>5.5698103761186559E-3</v>
      </c>
      <c r="H61" s="163">
        <v>0.96288879153889484</v>
      </c>
      <c r="I61" s="163">
        <v>3.7111208461105202E-2</v>
      </c>
      <c r="J61" s="323" t="s">
        <v>92</v>
      </c>
      <c r="K61" s="323">
        <f>ROWS($J$5:J61)</f>
        <v>57</v>
      </c>
      <c r="L61" s="153" t="str">
        <f t="shared" si="2"/>
        <v/>
      </c>
      <c r="M61" s="153" t="str">
        <f>IFERROR(SMALL($L$5:$L$142,ROWS(J$5:$J61)),"")</f>
        <v/>
      </c>
      <c r="O61" s="153" t="s">
        <v>449</v>
      </c>
      <c r="P61" s="271">
        <v>300</v>
      </c>
      <c r="Q61" s="271">
        <v>150</v>
      </c>
      <c r="R61" s="271">
        <v>55</v>
      </c>
      <c r="S61" s="271">
        <v>90</v>
      </c>
      <c r="T61" s="271">
        <v>15385</v>
      </c>
      <c r="U61" s="271">
        <v>50</v>
      </c>
      <c r="V61" s="271">
        <v>595</v>
      </c>
      <c r="W61" s="323" t="s">
        <v>92</v>
      </c>
      <c r="X61" s="323">
        <f>ROWS($W$5:W61)</f>
        <v>57</v>
      </c>
      <c r="Y61" s="153" t="str">
        <f t="shared" si="3"/>
        <v/>
      </c>
      <c r="Z61" s="153" t="str">
        <f>IFERROR(SMALL($Y$5:$Y$142,ROWS($W$5:W61)),"")</f>
        <v/>
      </c>
    </row>
    <row r="62" spans="3:26" hidden="1">
      <c r="C62" s="153" t="s">
        <v>450</v>
      </c>
      <c r="D62" s="163">
        <v>1.8100467764897293E-2</v>
      </c>
      <c r="E62" s="163">
        <v>1.7032743542810657E-2</v>
      </c>
      <c r="F62" s="163">
        <v>4.7793369941020944E-3</v>
      </c>
      <c r="G62" s="163">
        <v>3.4065487085621314E-3</v>
      </c>
      <c r="H62" s="163">
        <v>0.95668090298962782</v>
      </c>
      <c r="I62" s="163">
        <v>4.3319097010372176E-2</v>
      </c>
      <c r="J62" s="323" t="s">
        <v>92</v>
      </c>
      <c r="K62" s="323">
        <f>ROWS($J$5:J62)</f>
        <v>58</v>
      </c>
      <c r="L62" s="153" t="str">
        <f t="shared" si="2"/>
        <v/>
      </c>
      <c r="M62" s="153" t="str">
        <f>IFERROR(SMALL($L$5:$L$142,ROWS(J$5:$J62)),"")</f>
        <v/>
      </c>
      <c r="O62" s="153" t="s">
        <v>450</v>
      </c>
      <c r="P62" s="271">
        <v>355</v>
      </c>
      <c r="Q62" s="271">
        <v>335</v>
      </c>
      <c r="R62" s="271">
        <v>95</v>
      </c>
      <c r="S62" s="271">
        <v>65</v>
      </c>
      <c r="T62" s="271">
        <v>18815</v>
      </c>
      <c r="U62" s="271">
        <v>110</v>
      </c>
      <c r="V62" s="271">
        <v>850</v>
      </c>
      <c r="W62" s="323" t="s">
        <v>92</v>
      </c>
      <c r="X62" s="323">
        <f>ROWS($W$5:W62)</f>
        <v>58</v>
      </c>
      <c r="Y62" s="153" t="str">
        <f t="shared" si="3"/>
        <v/>
      </c>
      <c r="Z62" s="153" t="str">
        <f>IFERROR(SMALL($Y$5:$Y$142,ROWS($W$5:W62)),"")</f>
        <v/>
      </c>
    </row>
    <row r="63" spans="3:26" hidden="1">
      <c r="C63" s="153" t="s">
        <v>451</v>
      </c>
      <c r="D63" s="163">
        <v>3.7987679671457907E-2</v>
      </c>
      <c r="E63" s="163">
        <v>2.5667351129363448E-2</v>
      </c>
      <c r="F63" s="163">
        <v>9.2402464065708418E-3</v>
      </c>
      <c r="G63" s="163">
        <v>7.1868583162217657E-3</v>
      </c>
      <c r="H63" s="163">
        <v>0.91991786447638602</v>
      </c>
      <c r="I63" s="163">
        <v>8.0082135523613956E-2</v>
      </c>
      <c r="J63" s="323" t="s">
        <v>92</v>
      </c>
      <c r="K63" s="323">
        <f>ROWS($J$5:J63)</f>
        <v>59</v>
      </c>
      <c r="L63" s="153" t="str">
        <f t="shared" si="2"/>
        <v/>
      </c>
      <c r="M63" s="153" t="str">
        <f>IFERROR(SMALL($L$5:$L$142,ROWS(J$5:$J63)),"")</f>
        <v/>
      </c>
      <c r="O63" s="153" t="s">
        <v>451</v>
      </c>
      <c r="P63" s="271">
        <v>35</v>
      </c>
      <c r="Q63" s="271">
        <v>25</v>
      </c>
      <c r="R63" s="271">
        <v>10</v>
      </c>
      <c r="S63" s="271">
        <v>5</v>
      </c>
      <c r="T63" s="271">
        <v>895</v>
      </c>
      <c r="U63" s="271">
        <v>5</v>
      </c>
      <c r="V63" s="271">
        <v>80</v>
      </c>
      <c r="W63" s="323" t="s">
        <v>92</v>
      </c>
      <c r="X63" s="323">
        <f>ROWS($W$5:W63)</f>
        <v>59</v>
      </c>
      <c r="Y63" s="153" t="str">
        <f t="shared" si="3"/>
        <v/>
      </c>
      <c r="Z63" s="153" t="str">
        <f>IFERROR(SMALL($Y$5:$Y$142,ROWS($W$5:W63)),"")</f>
        <v/>
      </c>
    </row>
    <row r="64" spans="3:26" hidden="1">
      <c r="C64" s="153" t="s">
        <v>452</v>
      </c>
      <c r="D64" s="163">
        <v>3.798033958891868E-2</v>
      </c>
      <c r="E64" s="163">
        <v>1.7724158474828715E-2</v>
      </c>
      <c r="F64" s="163">
        <v>5.9577003276735183E-3</v>
      </c>
      <c r="G64" s="163">
        <v>7.893952934167411E-3</v>
      </c>
      <c r="H64" s="163">
        <v>0.93044384867441166</v>
      </c>
      <c r="I64" s="163">
        <v>6.9556151325588317E-2</v>
      </c>
      <c r="J64" s="323" t="s">
        <v>92</v>
      </c>
      <c r="K64" s="323">
        <f>ROWS($J$5:J64)</f>
        <v>60</v>
      </c>
      <c r="L64" s="153" t="str">
        <f t="shared" si="2"/>
        <v/>
      </c>
      <c r="M64" s="153" t="str">
        <f>IFERROR(SMALL($L$5:$L$142,ROWS(J$5:$J64)),"")</f>
        <v/>
      </c>
      <c r="O64" s="153" t="s">
        <v>452</v>
      </c>
      <c r="P64" s="271">
        <v>255</v>
      </c>
      <c r="Q64" s="271">
        <v>120</v>
      </c>
      <c r="R64" s="271">
        <v>40</v>
      </c>
      <c r="S64" s="271">
        <v>55</v>
      </c>
      <c r="T64" s="271">
        <v>6245</v>
      </c>
      <c r="U64" s="271">
        <v>30</v>
      </c>
      <c r="V64" s="271">
        <v>465</v>
      </c>
      <c r="W64" s="323" t="s">
        <v>92</v>
      </c>
      <c r="X64" s="323">
        <f>ROWS($W$5:W64)</f>
        <v>60</v>
      </c>
      <c r="Y64" s="153" t="str">
        <f t="shared" si="3"/>
        <v/>
      </c>
      <c r="Z64" s="153" t="str">
        <f>IFERROR(SMALL($Y$5:$Y$142,ROWS($W$5:W64)),"")</f>
        <v/>
      </c>
    </row>
    <row r="65" spans="3:26" hidden="1">
      <c r="C65" s="153" t="s">
        <v>453</v>
      </c>
      <c r="D65" s="163">
        <v>1.4035087719298246E-2</v>
      </c>
      <c r="E65" s="163">
        <v>1.0526315789473684E-2</v>
      </c>
      <c r="F65" s="163">
        <v>8.771929824561403E-3</v>
      </c>
      <c r="G65" s="163">
        <v>1.7543859649122807E-3</v>
      </c>
      <c r="H65" s="163">
        <v>0.96491228070175439</v>
      </c>
      <c r="I65" s="163">
        <v>3.5087719298245612E-2</v>
      </c>
      <c r="J65" s="323" t="s">
        <v>92</v>
      </c>
      <c r="K65" s="323">
        <f>ROWS($J$5:J65)</f>
        <v>61</v>
      </c>
      <c r="L65" s="153" t="str">
        <f t="shared" si="2"/>
        <v/>
      </c>
      <c r="M65" s="153" t="str">
        <f>IFERROR(SMALL($L$5:$L$142,ROWS(J$5:$J65)),"")</f>
        <v/>
      </c>
      <c r="O65" s="153" t="s">
        <v>453</v>
      </c>
      <c r="P65" s="271">
        <v>10</v>
      </c>
      <c r="Q65" s="271">
        <v>5</v>
      </c>
      <c r="R65" s="271">
        <v>5</v>
      </c>
      <c r="S65" s="271" t="s">
        <v>130</v>
      </c>
      <c r="T65" s="271">
        <v>550</v>
      </c>
      <c r="U65" s="271" t="s">
        <v>130</v>
      </c>
      <c r="V65" s="271">
        <v>20</v>
      </c>
      <c r="W65" s="323" t="s">
        <v>92</v>
      </c>
      <c r="X65" s="323">
        <f>ROWS($W$5:W65)</f>
        <v>61</v>
      </c>
      <c r="Y65" s="153" t="str">
        <f t="shared" si="3"/>
        <v/>
      </c>
      <c r="Z65" s="153" t="str">
        <f>IFERROR(SMALL($Y$5:$Y$142,ROWS($W$5:W65)),"")</f>
        <v/>
      </c>
    </row>
    <row r="66" spans="3:26" hidden="1">
      <c r="C66" s="153" t="s">
        <v>454</v>
      </c>
      <c r="D66" s="163">
        <v>1.0526315789473684E-2</v>
      </c>
      <c r="E66" s="163">
        <v>0</v>
      </c>
      <c r="F66" s="163">
        <v>2.6315789473684209E-2</v>
      </c>
      <c r="G66" s="163">
        <v>0</v>
      </c>
      <c r="H66" s="163">
        <v>0.9631578947368421</v>
      </c>
      <c r="I66" s="163">
        <v>3.6842105263157891E-2</v>
      </c>
      <c r="J66" s="323" t="s">
        <v>92</v>
      </c>
      <c r="K66" s="323">
        <f>ROWS($J$5:J66)</f>
        <v>62</v>
      </c>
      <c r="L66" s="153" t="str">
        <f t="shared" si="2"/>
        <v/>
      </c>
      <c r="M66" s="153" t="str">
        <f>IFERROR(SMALL($L$5:$L$142,ROWS(J$5:$J66)),"")</f>
        <v/>
      </c>
      <c r="O66" s="153" t="s">
        <v>454</v>
      </c>
      <c r="P66" s="271" t="s">
        <v>130</v>
      </c>
      <c r="Q66" s="271">
        <v>0</v>
      </c>
      <c r="R66" s="271">
        <v>5</v>
      </c>
      <c r="S66" s="271">
        <v>0</v>
      </c>
      <c r="T66" s="271">
        <v>185</v>
      </c>
      <c r="U66" s="271">
        <v>0</v>
      </c>
      <c r="V66" s="271">
        <v>5</v>
      </c>
      <c r="W66" s="323" t="s">
        <v>92</v>
      </c>
      <c r="X66" s="323">
        <f>ROWS($W$5:W66)</f>
        <v>62</v>
      </c>
      <c r="Y66" s="153" t="str">
        <f t="shared" si="3"/>
        <v/>
      </c>
      <c r="Z66" s="153" t="str">
        <f>IFERROR(SMALL($Y$5:$Y$142,ROWS($W$5:W66)),"")</f>
        <v/>
      </c>
    </row>
    <row r="67" spans="3:26" hidden="1">
      <c r="C67" s="153" t="s">
        <v>455</v>
      </c>
      <c r="D67" s="163">
        <v>8.60832137733142E-3</v>
      </c>
      <c r="E67" s="163">
        <v>9.3256814921090381E-3</v>
      </c>
      <c r="F67" s="163">
        <v>1.0401721664275465E-2</v>
      </c>
      <c r="G67" s="163">
        <v>4.30416068866571E-3</v>
      </c>
      <c r="H67" s="163">
        <v>0.96736011477761841</v>
      </c>
      <c r="I67" s="163">
        <v>3.2639885222381634E-2</v>
      </c>
      <c r="J67" s="323" t="s">
        <v>92</v>
      </c>
      <c r="K67" s="323">
        <f>ROWS($J$5:J67)</f>
        <v>63</v>
      </c>
      <c r="L67" s="153" t="str">
        <f t="shared" si="2"/>
        <v/>
      </c>
      <c r="M67" s="153" t="str">
        <f>IFERROR(SMALL($L$5:$L$142,ROWS(J$5:$J67)),"")</f>
        <v/>
      </c>
      <c r="O67" s="153" t="s">
        <v>455</v>
      </c>
      <c r="P67" s="271">
        <v>25</v>
      </c>
      <c r="Q67" s="271">
        <v>25</v>
      </c>
      <c r="R67" s="271">
        <v>30</v>
      </c>
      <c r="S67" s="271">
        <v>10</v>
      </c>
      <c r="T67" s="271">
        <v>2695</v>
      </c>
      <c r="U67" s="271">
        <v>5</v>
      </c>
      <c r="V67" s="271">
        <v>90</v>
      </c>
      <c r="W67" s="323" t="s">
        <v>92</v>
      </c>
      <c r="X67" s="323">
        <f>ROWS($W$5:W67)</f>
        <v>63</v>
      </c>
      <c r="Y67" s="153" t="str">
        <f t="shared" si="3"/>
        <v/>
      </c>
      <c r="Z67" s="153" t="str">
        <f>IFERROR(SMALL($Y$5:$Y$142,ROWS($W$5:W67)),"")</f>
        <v/>
      </c>
    </row>
    <row r="68" spans="3:26" hidden="1">
      <c r="C68" s="153" t="s">
        <v>456</v>
      </c>
      <c r="D68" s="163">
        <v>2.2790958341117131E-2</v>
      </c>
      <c r="E68" s="163">
        <v>1.1769101438445732E-2</v>
      </c>
      <c r="F68" s="163">
        <v>6.9120119559125722E-3</v>
      </c>
      <c r="G68" s="163">
        <v>4.6702783485895755E-3</v>
      </c>
      <c r="H68" s="163">
        <v>0.95385764991593502</v>
      </c>
      <c r="I68" s="163">
        <v>4.6142350084065011E-2</v>
      </c>
      <c r="J68" s="323" t="s">
        <v>92</v>
      </c>
      <c r="K68" s="323">
        <f>ROWS($J$5:J68)</f>
        <v>64</v>
      </c>
      <c r="L68" s="153" t="str">
        <f t="shared" si="2"/>
        <v/>
      </c>
      <c r="M68" s="153" t="str">
        <f>IFERROR(SMALL($L$5:$L$142,ROWS(J$5:$J68)),"")</f>
        <v/>
      </c>
      <c r="O68" s="153" t="s">
        <v>456</v>
      </c>
      <c r="P68" s="271">
        <v>120</v>
      </c>
      <c r="Q68" s="271">
        <v>65</v>
      </c>
      <c r="R68" s="271">
        <v>35</v>
      </c>
      <c r="S68" s="271">
        <v>25</v>
      </c>
      <c r="T68" s="271">
        <v>5105</v>
      </c>
      <c r="U68" s="271">
        <v>10</v>
      </c>
      <c r="V68" s="271">
        <v>245</v>
      </c>
      <c r="W68" s="323" t="s">
        <v>92</v>
      </c>
      <c r="X68" s="323">
        <f>ROWS($W$5:W68)</f>
        <v>64</v>
      </c>
      <c r="Y68" s="153" t="str">
        <f t="shared" si="3"/>
        <v/>
      </c>
      <c r="Z68" s="153" t="str">
        <f>IFERROR(SMALL($Y$5:$Y$142,ROWS($W$5:W68)),"")</f>
        <v/>
      </c>
    </row>
    <row r="69" spans="3:26" hidden="1">
      <c r="C69" s="153" t="s">
        <v>457</v>
      </c>
      <c r="D69" s="163">
        <v>2.86144578313253E-2</v>
      </c>
      <c r="E69" s="163">
        <v>2.2590361445783132E-2</v>
      </c>
      <c r="F69" s="163">
        <v>9.0361445783132526E-3</v>
      </c>
      <c r="G69" s="163">
        <v>4.5180722891566263E-3</v>
      </c>
      <c r="H69" s="163">
        <v>0.93524096385542166</v>
      </c>
      <c r="I69" s="163">
        <v>6.4759036144578314E-2</v>
      </c>
      <c r="J69" s="323" t="s">
        <v>92</v>
      </c>
      <c r="K69" s="323">
        <f>ROWS($J$5:J69)</f>
        <v>65</v>
      </c>
      <c r="L69" s="153" t="str">
        <f t="shared" si="2"/>
        <v/>
      </c>
      <c r="M69" s="153" t="str">
        <f>IFERROR(SMALL($L$5:$L$142,ROWS(J$5:$J69)),"")</f>
        <v/>
      </c>
      <c r="O69" s="153" t="s">
        <v>457</v>
      </c>
      <c r="P69" s="271">
        <v>20</v>
      </c>
      <c r="Q69" s="271">
        <v>15</v>
      </c>
      <c r="R69" s="271">
        <v>5</v>
      </c>
      <c r="S69" s="271">
        <v>5</v>
      </c>
      <c r="T69" s="271">
        <v>620</v>
      </c>
      <c r="U69" s="271" t="s">
        <v>130</v>
      </c>
      <c r="V69" s="271">
        <v>45</v>
      </c>
      <c r="W69" s="323" t="s">
        <v>92</v>
      </c>
      <c r="X69" s="323">
        <f>ROWS($W$5:W69)</f>
        <v>65</v>
      </c>
      <c r="Y69" s="153" t="str">
        <f t="shared" si="3"/>
        <v/>
      </c>
      <c r="Z69" s="153" t="str">
        <f>IFERROR(SMALL($Y$5:$Y$142,ROWS($W$5:W69)),"")</f>
        <v/>
      </c>
    </row>
    <row r="70" spans="3:26" hidden="1">
      <c r="C70" s="153" t="s">
        <v>458</v>
      </c>
      <c r="D70" s="163">
        <v>4.4836956521739128E-2</v>
      </c>
      <c r="E70" s="163">
        <v>2.6630434782608695E-2</v>
      </c>
      <c r="F70" s="163">
        <v>8.152173913043478E-3</v>
      </c>
      <c r="G70" s="163">
        <v>1.1141304347826087E-2</v>
      </c>
      <c r="H70" s="163">
        <v>0.90923913043478266</v>
      </c>
      <c r="I70" s="163">
        <v>9.0760869565217395E-2</v>
      </c>
      <c r="J70" s="323" t="s">
        <v>92</v>
      </c>
      <c r="K70" s="323">
        <f>ROWS($J$5:J70)</f>
        <v>66</v>
      </c>
      <c r="L70" s="153" t="str">
        <f t="shared" ref="L70:L133" si="6">IF($AU$4=J70,K70,"")</f>
        <v/>
      </c>
      <c r="M70" s="153" t="str">
        <f>IFERROR(SMALL($L$5:$L$142,ROWS(J$5:$J70)),"")</f>
        <v/>
      </c>
      <c r="O70" s="153" t="s">
        <v>458</v>
      </c>
      <c r="P70" s="271">
        <v>165</v>
      </c>
      <c r="Q70" s="271">
        <v>100</v>
      </c>
      <c r="R70" s="271">
        <v>30</v>
      </c>
      <c r="S70" s="271">
        <v>40</v>
      </c>
      <c r="T70" s="271">
        <v>3345</v>
      </c>
      <c r="U70" s="271">
        <v>15</v>
      </c>
      <c r="V70" s="271">
        <v>335</v>
      </c>
      <c r="W70" s="323" t="s">
        <v>92</v>
      </c>
      <c r="X70" s="323">
        <f>ROWS($W$5:W70)</f>
        <v>66</v>
      </c>
      <c r="Y70" s="153" t="str">
        <f t="shared" ref="Y70:Y133" si="7">IF($AU$4=W70,X70,"")</f>
        <v/>
      </c>
      <c r="Z70" s="153" t="str">
        <f>IFERROR(SMALL($Y$5:$Y$142,ROWS($W$5:W70)),"")</f>
        <v/>
      </c>
    </row>
    <row r="71" spans="3:26" hidden="1">
      <c r="C71" s="153" t="s">
        <v>459</v>
      </c>
      <c r="D71" s="163">
        <v>7.4441687344913151E-3</v>
      </c>
      <c r="E71" s="163">
        <v>4.9627791563275434E-3</v>
      </c>
      <c r="F71" s="163">
        <v>4.9627791563275434E-3</v>
      </c>
      <c r="G71" s="163">
        <v>0</v>
      </c>
      <c r="H71" s="163">
        <v>0.98263027295285355</v>
      </c>
      <c r="I71" s="163">
        <v>1.7369727047146403E-2</v>
      </c>
      <c r="J71" s="323" t="s">
        <v>92</v>
      </c>
      <c r="K71" s="323">
        <f>ROWS($J$5:J71)</f>
        <v>67</v>
      </c>
      <c r="L71" s="153" t="str">
        <f t="shared" si="6"/>
        <v/>
      </c>
      <c r="M71" s="153" t="str">
        <f>IFERROR(SMALL($L$5:$L$142,ROWS(J$5:$J71)),"")</f>
        <v/>
      </c>
      <c r="O71" s="153" t="s">
        <v>459</v>
      </c>
      <c r="P71" s="271">
        <v>5</v>
      </c>
      <c r="Q71" s="271" t="s">
        <v>130</v>
      </c>
      <c r="R71" s="271" t="s">
        <v>130</v>
      </c>
      <c r="S71" s="271">
        <v>0</v>
      </c>
      <c r="T71" s="271">
        <v>395</v>
      </c>
      <c r="U71" s="271">
        <v>5</v>
      </c>
      <c r="V71" s="271">
        <v>5</v>
      </c>
      <c r="W71" s="323" t="s">
        <v>92</v>
      </c>
      <c r="X71" s="323">
        <f>ROWS($W$5:W71)</f>
        <v>67</v>
      </c>
      <c r="Y71" s="153" t="str">
        <f t="shared" si="7"/>
        <v/>
      </c>
      <c r="Z71" s="153" t="str">
        <f>IFERROR(SMALL($Y$5:$Y$142,ROWS($W$5:W71)),"")</f>
        <v/>
      </c>
    </row>
    <row r="72" spans="3:26" hidden="1">
      <c r="C72" s="153" t="s">
        <v>460</v>
      </c>
      <c r="D72" s="163">
        <v>1.4936519790888723E-2</v>
      </c>
      <c r="E72" s="163">
        <v>1.3193925815285038E-2</v>
      </c>
      <c r="F72" s="163">
        <v>5.4767239233258647E-3</v>
      </c>
      <c r="G72" s="163">
        <v>1.9915359721184964E-3</v>
      </c>
      <c r="H72" s="163">
        <v>0.96440129449838186</v>
      </c>
      <c r="I72" s="163">
        <v>3.5598705501618123E-2</v>
      </c>
      <c r="J72" s="323" t="s">
        <v>92</v>
      </c>
      <c r="K72" s="323">
        <f>ROWS($J$5:J72)</f>
        <v>68</v>
      </c>
      <c r="L72" s="153" t="str">
        <f t="shared" si="6"/>
        <v/>
      </c>
      <c r="M72" s="153" t="str">
        <f>IFERROR(SMALL($L$5:$L$142,ROWS(J$5:$J72)),"")</f>
        <v/>
      </c>
      <c r="O72" s="153" t="s">
        <v>460</v>
      </c>
      <c r="P72" s="271">
        <v>60</v>
      </c>
      <c r="Q72" s="271">
        <v>55</v>
      </c>
      <c r="R72" s="271">
        <v>20</v>
      </c>
      <c r="S72" s="271">
        <v>10</v>
      </c>
      <c r="T72" s="271">
        <v>3875</v>
      </c>
      <c r="U72" s="271" t="s">
        <v>130</v>
      </c>
      <c r="V72" s="271">
        <v>145</v>
      </c>
      <c r="W72" s="323" t="s">
        <v>92</v>
      </c>
      <c r="X72" s="323">
        <f>ROWS($W$5:W72)</f>
        <v>68</v>
      </c>
      <c r="Y72" s="153" t="str">
        <f t="shared" si="7"/>
        <v/>
      </c>
      <c r="Z72" s="153" t="str">
        <f>IFERROR(SMALL($Y$5:$Y$142,ROWS($W$5:W72)),"")</f>
        <v/>
      </c>
    </row>
    <row r="73" spans="3:26" hidden="1">
      <c r="C73" s="153" t="s">
        <v>461</v>
      </c>
      <c r="D73" s="163">
        <v>8.9585666293393058E-3</v>
      </c>
      <c r="E73" s="163">
        <v>4.4792833146696529E-3</v>
      </c>
      <c r="F73" s="163">
        <v>1.1198208286674132E-3</v>
      </c>
      <c r="G73" s="163">
        <v>1.1198208286674132E-3</v>
      </c>
      <c r="H73" s="163">
        <v>0.9843225083986562</v>
      </c>
      <c r="I73" s="163">
        <v>1.5677491601343786E-2</v>
      </c>
      <c r="J73" s="323" t="s">
        <v>92</v>
      </c>
      <c r="K73" s="323">
        <f>ROWS($J$5:J73)</f>
        <v>69</v>
      </c>
      <c r="L73" s="153" t="str">
        <f t="shared" si="6"/>
        <v/>
      </c>
      <c r="M73" s="153" t="str">
        <f>IFERROR(SMALL($L$5:$L$142,ROWS(J$5:$J73)),"")</f>
        <v/>
      </c>
      <c r="O73" s="153" t="s">
        <v>461</v>
      </c>
      <c r="P73" s="271">
        <v>10</v>
      </c>
      <c r="Q73" s="271">
        <v>5</v>
      </c>
      <c r="R73" s="271" t="s">
        <v>130</v>
      </c>
      <c r="S73" s="271" t="s">
        <v>130</v>
      </c>
      <c r="T73" s="271">
        <v>880</v>
      </c>
      <c r="U73" s="271">
        <v>0</v>
      </c>
      <c r="V73" s="271">
        <v>15</v>
      </c>
      <c r="W73" s="323" t="s">
        <v>92</v>
      </c>
      <c r="X73" s="323">
        <f>ROWS($W$5:W73)</f>
        <v>69</v>
      </c>
      <c r="Y73" s="153" t="str">
        <f t="shared" si="7"/>
        <v/>
      </c>
      <c r="Z73" s="153" t="str">
        <f>IFERROR(SMALL($Y$5:$Y$142,ROWS($W$5:W73)),"")</f>
        <v/>
      </c>
    </row>
    <row r="74" spans="3:26" hidden="1">
      <c r="C74" s="153" t="s">
        <v>437</v>
      </c>
      <c r="D74" s="163">
        <v>7.4906367041198505E-4</v>
      </c>
      <c r="E74" s="163">
        <v>1.4981273408239701E-3</v>
      </c>
      <c r="F74" s="163">
        <v>4.4943820224719105E-3</v>
      </c>
      <c r="G74" s="163">
        <v>1.4981273408239701E-3</v>
      </c>
      <c r="H74" s="163">
        <v>0.99176029962546819</v>
      </c>
      <c r="I74" s="163">
        <v>8.2397003745318352E-3</v>
      </c>
      <c r="J74" s="323" t="s">
        <v>91</v>
      </c>
      <c r="K74" s="323">
        <f>ROWS($J$5:J74)</f>
        <v>70</v>
      </c>
      <c r="L74" s="153" t="str">
        <f t="shared" si="6"/>
        <v/>
      </c>
      <c r="M74" s="153" t="str">
        <f>IFERROR(SMALL($L$5:$L$142,ROWS(J$5:$J74)),"")</f>
        <v/>
      </c>
      <c r="O74" s="153" t="s">
        <v>437</v>
      </c>
      <c r="P74" s="271" t="s">
        <v>130</v>
      </c>
      <c r="Q74" s="271">
        <v>5</v>
      </c>
      <c r="R74" s="271">
        <v>10</v>
      </c>
      <c r="S74" s="271">
        <v>5</v>
      </c>
      <c r="T74" s="271">
        <v>2650</v>
      </c>
      <c r="U74" s="271">
        <v>5</v>
      </c>
      <c r="V74" s="271">
        <v>20</v>
      </c>
      <c r="W74" s="323" t="s">
        <v>91</v>
      </c>
      <c r="X74" s="323">
        <f>ROWS($W$5:W74)</f>
        <v>70</v>
      </c>
      <c r="Y74" s="153" t="str">
        <f t="shared" si="7"/>
        <v/>
      </c>
      <c r="Z74" s="153" t="str">
        <f>IFERROR(SMALL($Y$5:$Y$142,ROWS($W$5:W74)),"")</f>
        <v/>
      </c>
    </row>
    <row r="75" spans="3:26" hidden="1">
      <c r="C75" s="153" t="s">
        <v>439</v>
      </c>
      <c r="D75" s="163">
        <v>0.19331779331779331</v>
      </c>
      <c r="E75" s="163">
        <v>0.19440559440559441</v>
      </c>
      <c r="F75" s="163">
        <v>1.1033411033411034E-2</v>
      </c>
      <c r="G75" s="163">
        <v>0.10287490287490288</v>
      </c>
      <c r="H75" s="163">
        <v>0.49836829836829838</v>
      </c>
      <c r="I75" s="163">
        <v>0.50163170163170168</v>
      </c>
      <c r="J75" s="323" t="s">
        <v>91</v>
      </c>
      <c r="K75" s="323">
        <f>ROWS($J$5:J75)</f>
        <v>71</v>
      </c>
      <c r="L75" s="153" t="str">
        <f t="shared" si="6"/>
        <v/>
      </c>
      <c r="M75" s="153" t="str">
        <f>IFERROR(SMALL($L$5:$L$142,ROWS(J$5:$J75)),"")</f>
        <v/>
      </c>
      <c r="O75" s="153" t="s">
        <v>439</v>
      </c>
      <c r="P75" s="271">
        <v>1245</v>
      </c>
      <c r="Q75" s="271">
        <v>1250</v>
      </c>
      <c r="R75" s="271">
        <v>70</v>
      </c>
      <c r="S75" s="271">
        <v>660</v>
      </c>
      <c r="T75" s="271">
        <v>3205</v>
      </c>
      <c r="U75" s="271">
        <v>65</v>
      </c>
      <c r="V75" s="271">
        <v>3230</v>
      </c>
      <c r="W75" s="323" t="s">
        <v>91</v>
      </c>
      <c r="X75" s="323">
        <f>ROWS($W$5:W75)</f>
        <v>71</v>
      </c>
      <c r="Y75" s="153" t="str">
        <f t="shared" si="7"/>
        <v/>
      </c>
      <c r="Z75" s="153" t="str">
        <f>IFERROR(SMALL($Y$5:$Y$142,ROWS($W$5:W75)),"")</f>
        <v/>
      </c>
    </row>
    <row r="76" spans="3:26" hidden="1">
      <c r="C76" s="153" t="s">
        <v>440</v>
      </c>
      <c r="D76" s="163">
        <v>3.2315446190335016E-2</v>
      </c>
      <c r="E76" s="163">
        <v>1.1265935369107619E-2</v>
      </c>
      <c r="F76" s="163">
        <v>1.2451823302697895E-2</v>
      </c>
      <c r="G76" s="163">
        <v>7.4117995849392231E-3</v>
      </c>
      <c r="H76" s="163">
        <v>0.93655499555292021</v>
      </c>
      <c r="I76" s="163">
        <v>6.3445004447079748E-2</v>
      </c>
      <c r="J76" s="323" t="s">
        <v>91</v>
      </c>
      <c r="K76" s="323">
        <f>ROWS($J$5:J76)</f>
        <v>72</v>
      </c>
      <c r="L76" s="153" t="str">
        <f t="shared" si="6"/>
        <v/>
      </c>
      <c r="M76" s="153" t="str">
        <f>IFERROR(SMALL($L$5:$L$142,ROWS(J$5:$J76)),"")</f>
        <v/>
      </c>
      <c r="O76" s="153" t="s">
        <v>440</v>
      </c>
      <c r="P76" s="271">
        <v>110</v>
      </c>
      <c r="Q76" s="271">
        <v>40</v>
      </c>
      <c r="R76" s="271">
        <v>40</v>
      </c>
      <c r="S76" s="271">
        <v>25</v>
      </c>
      <c r="T76" s="271">
        <v>3160</v>
      </c>
      <c r="U76" s="271">
        <v>5</v>
      </c>
      <c r="V76" s="271">
        <v>215</v>
      </c>
      <c r="W76" s="323" t="s">
        <v>91</v>
      </c>
      <c r="X76" s="323">
        <f>ROWS($W$5:W76)</f>
        <v>72</v>
      </c>
      <c r="Y76" s="153" t="str">
        <f t="shared" si="7"/>
        <v/>
      </c>
      <c r="Z76" s="153" t="str">
        <f>IFERROR(SMALL($Y$5:$Y$142,ROWS($W$5:W76)),"")</f>
        <v/>
      </c>
    </row>
    <row r="77" spans="3:26" hidden="1">
      <c r="C77" s="153" t="s">
        <v>442</v>
      </c>
      <c r="D77" s="163">
        <v>1.5303283249860879E-2</v>
      </c>
      <c r="E77" s="163">
        <v>8.069003895381191E-3</v>
      </c>
      <c r="F77" s="163">
        <v>9.7384529771841963E-3</v>
      </c>
      <c r="G77" s="163">
        <v>4.4518642181413468E-3</v>
      </c>
      <c r="H77" s="163">
        <v>0.96243739565943243</v>
      </c>
      <c r="I77" s="163">
        <v>3.7562604340567615E-2</v>
      </c>
      <c r="J77" s="323" t="s">
        <v>91</v>
      </c>
      <c r="K77" s="323">
        <f>ROWS($J$5:J77)</f>
        <v>73</v>
      </c>
      <c r="L77" s="153" t="str">
        <f t="shared" si="6"/>
        <v/>
      </c>
      <c r="M77" s="153" t="str">
        <f>IFERROR(SMALL($L$5:$L$142,ROWS(J$5:$J77)),"")</f>
        <v/>
      </c>
      <c r="O77" s="153" t="s">
        <v>442</v>
      </c>
      <c r="P77" s="271">
        <v>55</v>
      </c>
      <c r="Q77" s="271">
        <v>30</v>
      </c>
      <c r="R77" s="271">
        <v>35</v>
      </c>
      <c r="S77" s="271">
        <v>15</v>
      </c>
      <c r="T77" s="271">
        <v>3460</v>
      </c>
      <c r="U77" s="271">
        <v>5</v>
      </c>
      <c r="V77" s="271">
        <v>135</v>
      </c>
      <c r="W77" s="323" t="s">
        <v>91</v>
      </c>
      <c r="X77" s="323">
        <f>ROWS($W$5:W77)</f>
        <v>73</v>
      </c>
      <c r="Y77" s="153" t="str">
        <f t="shared" si="7"/>
        <v/>
      </c>
      <c r="Z77" s="153" t="str">
        <f>IFERROR(SMALL($Y$5:$Y$142,ROWS($W$5:W77)),"")</f>
        <v/>
      </c>
    </row>
    <row r="78" spans="3:26" hidden="1">
      <c r="C78" s="153" t="s">
        <v>443</v>
      </c>
      <c r="D78" s="163">
        <v>5.2898209236569273E-2</v>
      </c>
      <c r="E78" s="163">
        <v>2.002827521206409E-2</v>
      </c>
      <c r="F78" s="163">
        <v>6.3619227144203578E-3</v>
      </c>
      <c r="G78" s="163">
        <v>6.2441093308199811E-3</v>
      </c>
      <c r="H78" s="163">
        <v>0.91446748350612628</v>
      </c>
      <c r="I78" s="163">
        <v>8.5532516493873709E-2</v>
      </c>
      <c r="J78" s="323" t="s">
        <v>91</v>
      </c>
      <c r="K78" s="323">
        <f>ROWS($J$5:J78)</f>
        <v>74</v>
      </c>
      <c r="L78" s="153" t="str">
        <f t="shared" si="6"/>
        <v/>
      </c>
      <c r="M78" s="153" t="str">
        <f>IFERROR(SMALL($L$5:$L$142,ROWS(J$5:$J78)),"")</f>
        <v/>
      </c>
      <c r="O78" s="153" t="s">
        <v>443</v>
      </c>
      <c r="P78" s="271">
        <v>450</v>
      </c>
      <c r="Q78" s="271">
        <v>170</v>
      </c>
      <c r="R78" s="271">
        <v>55</v>
      </c>
      <c r="S78" s="271">
        <v>55</v>
      </c>
      <c r="T78" s="271">
        <v>7760</v>
      </c>
      <c r="U78" s="271">
        <v>20</v>
      </c>
      <c r="V78" s="271">
        <v>725</v>
      </c>
      <c r="W78" s="323" t="s">
        <v>91</v>
      </c>
      <c r="X78" s="323">
        <f>ROWS($W$5:W78)</f>
        <v>74</v>
      </c>
      <c r="Y78" s="153" t="str">
        <f t="shared" si="7"/>
        <v/>
      </c>
      <c r="Z78" s="153" t="str">
        <f>IFERROR(SMALL($Y$5:$Y$142,ROWS($W$5:W78)),"")</f>
        <v/>
      </c>
    </row>
    <row r="79" spans="3:26" hidden="1">
      <c r="C79" s="153" t="s">
        <v>444</v>
      </c>
      <c r="D79" s="163">
        <v>2.3718692983911098E-2</v>
      </c>
      <c r="E79" s="163">
        <v>1.575717366064024E-2</v>
      </c>
      <c r="F79" s="163">
        <v>4.4783546193398575E-3</v>
      </c>
      <c r="G79" s="163">
        <v>4.6442196052413334E-3</v>
      </c>
      <c r="H79" s="163">
        <v>0.95140155913086744</v>
      </c>
      <c r="I79" s="163">
        <v>4.859844086913253E-2</v>
      </c>
      <c r="J79" s="323" t="s">
        <v>91</v>
      </c>
      <c r="K79" s="323">
        <f>ROWS($J$5:J79)</f>
        <v>75</v>
      </c>
      <c r="L79" s="153" t="str">
        <f t="shared" si="6"/>
        <v/>
      </c>
      <c r="M79" s="153" t="str">
        <f>IFERROR(SMALL($L$5:$L$142,ROWS(J$5:$J79)),"")</f>
        <v/>
      </c>
      <c r="O79" s="153" t="s">
        <v>444</v>
      </c>
      <c r="P79" s="271">
        <v>145</v>
      </c>
      <c r="Q79" s="271">
        <v>95</v>
      </c>
      <c r="R79" s="271">
        <v>25</v>
      </c>
      <c r="S79" s="271">
        <v>30</v>
      </c>
      <c r="T79" s="271">
        <v>5735</v>
      </c>
      <c r="U79" s="271">
        <v>10</v>
      </c>
      <c r="V79" s="271">
        <v>295</v>
      </c>
      <c r="W79" s="323" t="s">
        <v>91</v>
      </c>
      <c r="X79" s="323">
        <f>ROWS($W$5:W79)</f>
        <v>75</v>
      </c>
      <c r="Y79" s="153" t="str">
        <f t="shared" si="7"/>
        <v/>
      </c>
      <c r="Z79" s="153" t="str">
        <f>IFERROR(SMALL($Y$5:$Y$142,ROWS($W$5:W79)),"")</f>
        <v/>
      </c>
    </row>
    <row r="80" spans="3:26" hidden="1">
      <c r="C80" s="153" t="s">
        <v>445</v>
      </c>
      <c r="D80" s="163">
        <v>1.2871888281724347E-2</v>
      </c>
      <c r="E80" s="163">
        <v>9.4717668488160291E-3</v>
      </c>
      <c r="F80" s="163">
        <v>3.5215543412264725E-3</v>
      </c>
      <c r="G80" s="163">
        <v>2.4286581663630845E-3</v>
      </c>
      <c r="H80" s="163">
        <v>0.97170613236187009</v>
      </c>
      <c r="I80" s="163">
        <v>2.8293867638129935E-2</v>
      </c>
      <c r="J80" s="323" t="s">
        <v>91</v>
      </c>
      <c r="K80" s="323">
        <f>ROWS($J$5:J80)</f>
        <v>76</v>
      </c>
      <c r="L80" s="153" t="str">
        <f t="shared" si="6"/>
        <v/>
      </c>
      <c r="M80" s="153" t="str">
        <f>IFERROR(SMALL($L$5:$L$142,ROWS(J$5:$J80)),"")</f>
        <v/>
      </c>
      <c r="O80" s="153" t="s">
        <v>445</v>
      </c>
      <c r="P80" s="271">
        <v>105</v>
      </c>
      <c r="Q80" s="271">
        <v>80</v>
      </c>
      <c r="R80" s="271">
        <v>30</v>
      </c>
      <c r="S80" s="271">
        <v>20</v>
      </c>
      <c r="T80" s="271">
        <v>8000</v>
      </c>
      <c r="U80" s="271">
        <v>10</v>
      </c>
      <c r="V80" s="271">
        <v>235</v>
      </c>
      <c r="W80" s="323" t="s">
        <v>91</v>
      </c>
      <c r="X80" s="323">
        <f>ROWS($W$5:W80)</f>
        <v>76</v>
      </c>
      <c r="Y80" s="153" t="str">
        <f t="shared" si="7"/>
        <v/>
      </c>
      <c r="Z80" s="153" t="str">
        <f>IFERROR(SMALL($Y$5:$Y$142,ROWS($W$5:W80)),"")</f>
        <v/>
      </c>
    </row>
    <row r="81" spans="3:26" hidden="1">
      <c r="C81" s="153" t="s">
        <v>446</v>
      </c>
      <c r="D81" s="163">
        <v>1.349014181943964E-2</v>
      </c>
      <c r="E81" s="163">
        <v>4.8426150121065378E-3</v>
      </c>
      <c r="F81" s="163">
        <v>5.8803182289865101E-3</v>
      </c>
      <c r="G81" s="163">
        <v>3.4590107229332413E-3</v>
      </c>
      <c r="H81" s="163">
        <v>0.97232791421653408</v>
      </c>
      <c r="I81" s="163">
        <v>2.767208578346593E-2</v>
      </c>
      <c r="J81" s="323" t="s">
        <v>91</v>
      </c>
      <c r="K81" s="323">
        <f>ROWS($J$5:J81)</f>
        <v>77</v>
      </c>
      <c r="L81" s="153" t="str">
        <f t="shared" si="6"/>
        <v/>
      </c>
      <c r="M81" s="153" t="str">
        <f>IFERROR(SMALL($L$5:$L$142,ROWS(J$5:$J81)),"")</f>
        <v/>
      </c>
      <c r="O81" s="153" t="s">
        <v>446</v>
      </c>
      <c r="P81" s="271">
        <v>40</v>
      </c>
      <c r="Q81" s="271">
        <v>15</v>
      </c>
      <c r="R81" s="271">
        <v>15</v>
      </c>
      <c r="S81" s="271">
        <v>10</v>
      </c>
      <c r="T81" s="271">
        <v>2810</v>
      </c>
      <c r="U81" s="271">
        <v>35</v>
      </c>
      <c r="V81" s="271">
        <v>80</v>
      </c>
      <c r="W81" s="323" t="s">
        <v>91</v>
      </c>
      <c r="X81" s="323">
        <f>ROWS($W$5:W81)</f>
        <v>77</v>
      </c>
      <c r="Y81" s="153" t="str">
        <f t="shared" si="7"/>
        <v/>
      </c>
      <c r="Z81" s="153" t="str">
        <f>IFERROR(SMALL($Y$5:$Y$142,ROWS($W$5:W81)),"")</f>
        <v/>
      </c>
    </row>
    <row r="82" spans="3:26" hidden="1">
      <c r="C82" s="153" t="s">
        <v>447</v>
      </c>
      <c r="D82" s="163">
        <v>1.4862633238252515E-2</v>
      </c>
      <c r="E82" s="163">
        <v>7.28118901065906E-3</v>
      </c>
      <c r="F82" s="163">
        <v>4.278636841315118E-3</v>
      </c>
      <c r="G82" s="163">
        <v>3.2277435820447379E-3</v>
      </c>
      <c r="H82" s="163">
        <v>0.97034979732772852</v>
      </c>
      <c r="I82" s="163">
        <v>2.965020267227143E-2</v>
      </c>
      <c r="J82" s="323" t="s">
        <v>91</v>
      </c>
      <c r="K82" s="323">
        <f>ROWS($J$5:J82)</f>
        <v>78</v>
      </c>
      <c r="L82" s="153" t="str">
        <f t="shared" si="6"/>
        <v/>
      </c>
      <c r="M82" s="153" t="str">
        <f>IFERROR(SMALL($L$5:$L$142,ROWS(J$5:$J82)),"")</f>
        <v/>
      </c>
      <c r="O82" s="153" t="s">
        <v>447</v>
      </c>
      <c r="P82" s="271">
        <v>200</v>
      </c>
      <c r="Q82" s="271">
        <v>95</v>
      </c>
      <c r="R82" s="271">
        <v>55</v>
      </c>
      <c r="S82" s="271">
        <v>45</v>
      </c>
      <c r="T82" s="271">
        <v>12925</v>
      </c>
      <c r="U82" s="271">
        <v>30</v>
      </c>
      <c r="V82" s="271">
        <v>395</v>
      </c>
      <c r="W82" s="323" t="s">
        <v>91</v>
      </c>
      <c r="X82" s="323">
        <f>ROWS($W$5:W82)</f>
        <v>78</v>
      </c>
      <c r="Y82" s="153" t="str">
        <f t="shared" si="7"/>
        <v/>
      </c>
      <c r="Z82" s="153" t="str">
        <f>IFERROR(SMALL($Y$5:$Y$142,ROWS($W$5:W82)),"")</f>
        <v/>
      </c>
    </row>
    <row r="83" spans="3:26" hidden="1">
      <c r="C83" s="153" t="s">
        <v>448</v>
      </c>
      <c r="D83" s="163">
        <v>0</v>
      </c>
      <c r="E83" s="163">
        <v>0</v>
      </c>
      <c r="F83" s="163">
        <v>0</v>
      </c>
      <c r="G83" s="163">
        <v>0</v>
      </c>
      <c r="H83" s="163">
        <v>1</v>
      </c>
      <c r="I83" s="163">
        <v>0</v>
      </c>
      <c r="J83" s="323" t="s">
        <v>91</v>
      </c>
      <c r="K83" s="323">
        <f>ROWS($J$5:J83)</f>
        <v>79</v>
      </c>
      <c r="L83" s="153" t="str">
        <f t="shared" si="6"/>
        <v/>
      </c>
      <c r="M83" s="153" t="str">
        <f>IFERROR(SMALL($L$5:$L$142,ROWS(J$5:$J83)),"")</f>
        <v/>
      </c>
      <c r="O83" s="153" t="s">
        <v>448</v>
      </c>
      <c r="P83" s="271">
        <v>0</v>
      </c>
      <c r="Q83" s="271">
        <v>0</v>
      </c>
      <c r="R83" s="271">
        <v>0</v>
      </c>
      <c r="S83" s="271">
        <v>0</v>
      </c>
      <c r="T83" s="271">
        <v>130</v>
      </c>
      <c r="U83" s="271">
        <v>0</v>
      </c>
      <c r="V83" s="271" t="s">
        <v>130</v>
      </c>
      <c r="W83" s="323" t="s">
        <v>91</v>
      </c>
      <c r="X83" s="323">
        <f>ROWS($W$5:W83)</f>
        <v>79</v>
      </c>
      <c r="Y83" s="153" t="str">
        <f t="shared" si="7"/>
        <v/>
      </c>
      <c r="Z83" s="153" t="str">
        <f>IFERROR(SMALL($Y$5:$Y$142,ROWS($W$5:W83)),"")</f>
        <v/>
      </c>
    </row>
    <row r="84" spans="3:26" hidden="1">
      <c r="C84" s="153" t="s">
        <v>449</v>
      </c>
      <c r="D84" s="163">
        <v>1.7995533955076842E-2</v>
      </c>
      <c r="E84" s="163">
        <v>7.8155786155260747E-3</v>
      </c>
      <c r="F84" s="163">
        <v>3.7435964797057665E-3</v>
      </c>
      <c r="G84" s="163">
        <v>3.8749507421515826E-3</v>
      </c>
      <c r="H84" s="163">
        <v>0.96657034020753974</v>
      </c>
      <c r="I84" s="163">
        <v>3.3429659792460265E-2</v>
      </c>
      <c r="J84" s="323" t="s">
        <v>91</v>
      </c>
      <c r="K84" s="323">
        <f>ROWS($J$5:J84)</f>
        <v>80</v>
      </c>
      <c r="L84" s="153" t="str">
        <f t="shared" si="6"/>
        <v/>
      </c>
      <c r="M84" s="153" t="str">
        <f>IFERROR(SMALL($L$5:$L$142,ROWS(J$5:$J84)),"")</f>
        <v/>
      </c>
      <c r="O84" s="153" t="s">
        <v>449</v>
      </c>
      <c r="P84" s="271">
        <v>275</v>
      </c>
      <c r="Q84" s="271">
        <v>120</v>
      </c>
      <c r="R84" s="271">
        <v>55</v>
      </c>
      <c r="S84" s="271">
        <v>60</v>
      </c>
      <c r="T84" s="271">
        <v>14715</v>
      </c>
      <c r="U84" s="271">
        <v>30</v>
      </c>
      <c r="V84" s="271">
        <v>510</v>
      </c>
      <c r="W84" s="323" t="s">
        <v>91</v>
      </c>
      <c r="X84" s="323">
        <f>ROWS($W$5:W84)</f>
        <v>80</v>
      </c>
      <c r="Y84" s="153" t="str">
        <f t="shared" si="7"/>
        <v/>
      </c>
      <c r="Z84" s="153" t="str">
        <f>IFERROR(SMALL($Y$5:$Y$142,ROWS($W$5:W84)),"")</f>
        <v/>
      </c>
    </row>
    <row r="85" spans="3:26" hidden="1">
      <c r="C85" s="153" t="s">
        <v>450</v>
      </c>
      <c r="D85" s="163">
        <v>1.8051351048323803E-2</v>
      </c>
      <c r="E85" s="163">
        <v>1.4239264491534925E-2</v>
      </c>
      <c r="F85" s="163">
        <v>4.372687521022536E-3</v>
      </c>
      <c r="G85" s="163">
        <v>3.0833053032851216E-3</v>
      </c>
      <c r="H85" s="163">
        <v>0.96025339163583356</v>
      </c>
      <c r="I85" s="163">
        <v>3.9746608364166387E-2</v>
      </c>
      <c r="J85" s="323" t="s">
        <v>91</v>
      </c>
      <c r="K85" s="323">
        <f>ROWS($J$5:J85)</f>
        <v>81</v>
      </c>
      <c r="L85" s="153" t="str">
        <f t="shared" si="6"/>
        <v/>
      </c>
      <c r="M85" s="153" t="str">
        <f>IFERROR(SMALL($L$5:$L$142,ROWS(J$5:$J85)),"")</f>
        <v/>
      </c>
      <c r="O85" s="153" t="s">
        <v>450</v>
      </c>
      <c r="P85" s="271">
        <v>320</v>
      </c>
      <c r="Q85" s="271">
        <v>255</v>
      </c>
      <c r="R85" s="271">
        <v>80</v>
      </c>
      <c r="S85" s="271">
        <v>55</v>
      </c>
      <c r="T85" s="271">
        <v>17130</v>
      </c>
      <c r="U85" s="271">
        <v>65</v>
      </c>
      <c r="V85" s="271">
        <v>710</v>
      </c>
      <c r="W85" s="323" t="s">
        <v>91</v>
      </c>
      <c r="X85" s="323">
        <f>ROWS($W$5:W85)</f>
        <v>81</v>
      </c>
      <c r="Y85" s="153" t="str">
        <f t="shared" si="7"/>
        <v/>
      </c>
      <c r="Z85" s="153" t="str">
        <f>IFERROR(SMALL($Y$5:$Y$142,ROWS($W$5:W85)),"")</f>
        <v/>
      </c>
    </row>
    <row r="86" spans="3:26" hidden="1">
      <c r="C86" s="153" t="s">
        <v>451</v>
      </c>
      <c r="D86" s="163">
        <v>1.7171717171717171E-2</v>
      </c>
      <c r="E86" s="163">
        <v>2.0202020202020204E-2</v>
      </c>
      <c r="F86" s="163">
        <v>6.0606060606060606E-3</v>
      </c>
      <c r="G86" s="163">
        <v>6.0606060606060606E-3</v>
      </c>
      <c r="H86" s="163">
        <v>0.95050505050505052</v>
      </c>
      <c r="I86" s="163">
        <v>4.9494949494949494E-2</v>
      </c>
      <c r="J86" s="323" t="s">
        <v>91</v>
      </c>
      <c r="K86" s="323">
        <f>ROWS($J$5:J86)</f>
        <v>82</v>
      </c>
      <c r="L86" s="153" t="str">
        <f t="shared" si="6"/>
        <v/>
      </c>
      <c r="M86" s="153" t="str">
        <f>IFERROR(SMALL($L$5:$L$142,ROWS(J$5:$J86)),"")</f>
        <v/>
      </c>
      <c r="O86" s="153" t="s">
        <v>451</v>
      </c>
      <c r="P86" s="271">
        <v>15</v>
      </c>
      <c r="Q86" s="271">
        <v>20</v>
      </c>
      <c r="R86" s="271">
        <v>5</v>
      </c>
      <c r="S86" s="271">
        <v>5</v>
      </c>
      <c r="T86" s="271">
        <v>940</v>
      </c>
      <c r="U86" s="271">
        <v>5</v>
      </c>
      <c r="V86" s="271">
        <v>50</v>
      </c>
      <c r="W86" s="323" t="s">
        <v>91</v>
      </c>
      <c r="X86" s="323">
        <f>ROWS($W$5:W86)</f>
        <v>82</v>
      </c>
      <c r="Y86" s="153" t="str">
        <f t="shared" si="7"/>
        <v/>
      </c>
      <c r="Z86" s="153" t="str">
        <f>IFERROR(SMALL($Y$5:$Y$142,ROWS($W$5:W86)),"")</f>
        <v/>
      </c>
    </row>
    <row r="87" spans="3:26" hidden="1">
      <c r="C87" s="153" t="s">
        <v>452</v>
      </c>
      <c r="D87" s="163">
        <v>3.662420382165605E-2</v>
      </c>
      <c r="E87" s="163">
        <v>1.8384481760277939E-2</v>
      </c>
      <c r="F87" s="163">
        <v>7.382744643891141E-3</v>
      </c>
      <c r="G87" s="163">
        <v>9.9884192240880139E-3</v>
      </c>
      <c r="H87" s="163">
        <v>0.92762015055008684</v>
      </c>
      <c r="I87" s="163">
        <v>7.2379849449913145E-2</v>
      </c>
      <c r="J87" s="323" t="s">
        <v>91</v>
      </c>
      <c r="K87" s="323">
        <f>ROWS($J$5:J87)</f>
        <v>83</v>
      </c>
      <c r="L87" s="153" t="str">
        <f t="shared" si="6"/>
        <v/>
      </c>
      <c r="M87" s="153" t="str">
        <f>IFERROR(SMALL($L$5:$L$142,ROWS(J$5:$J87)),"")</f>
        <v/>
      </c>
      <c r="O87" s="153" t="s">
        <v>452</v>
      </c>
      <c r="P87" s="271">
        <v>255</v>
      </c>
      <c r="Q87" s="271">
        <v>125</v>
      </c>
      <c r="R87" s="271">
        <v>50</v>
      </c>
      <c r="S87" s="271">
        <v>70</v>
      </c>
      <c r="T87" s="271">
        <v>6410</v>
      </c>
      <c r="U87" s="271">
        <v>35</v>
      </c>
      <c r="V87" s="271">
        <v>500</v>
      </c>
      <c r="W87" s="323" t="s">
        <v>91</v>
      </c>
      <c r="X87" s="323">
        <f>ROWS($W$5:W87)</f>
        <v>83</v>
      </c>
      <c r="Y87" s="153" t="str">
        <f t="shared" si="7"/>
        <v/>
      </c>
      <c r="Z87" s="153" t="str">
        <f>IFERROR(SMALL($Y$5:$Y$142,ROWS($W$5:W87)),"")</f>
        <v/>
      </c>
    </row>
    <row r="88" spans="3:26" hidden="1">
      <c r="C88" s="153" t="s">
        <v>453</v>
      </c>
      <c r="D88" s="163">
        <v>1.4388489208633094E-2</v>
      </c>
      <c r="E88" s="163">
        <v>1.0791366906474821E-2</v>
      </c>
      <c r="F88" s="163">
        <v>8.9928057553956831E-3</v>
      </c>
      <c r="G88" s="163">
        <v>3.5971223021582736E-3</v>
      </c>
      <c r="H88" s="163">
        <v>0.96223021582733814</v>
      </c>
      <c r="I88" s="163">
        <v>3.7769784172661872E-2</v>
      </c>
      <c r="J88" s="323" t="s">
        <v>91</v>
      </c>
      <c r="K88" s="323">
        <f>ROWS($J$5:J88)</f>
        <v>84</v>
      </c>
      <c r="L88" s="153" t="str">
        <f t="shared" si="6"/>
        <v/>
      </c>
      <c r="M88" s="153" t="str">
        <f>IFERROR(SMALL($L$5:$L$142,ROWS(J$5:$J88)),"")</f>
        <v/>
      </c>
      <c r="O88" s="153" t="s">
        <v>453</v>
      </c>
      <c r="P88" s="271">
        <v>10</v>
      </c>
      <c r="Q88" s="271">
        <v>5</v>
      </c>
      <c r="R88" s="271">
        <v>5</v>
      </c>
      <c r="S88" s="271" t="s">
        <v>130</v>
      </c>
      <c r="T88" s="271">
        <v>535</v>
      </c>
      <c r="U88" s="271">
        <v>0</v>
      </c>
      <c r="V88" s="271">
        <v>20</v>
      </c>
      <c r="W88" s="323" t="s">
        <v>91</v>
      </c>
      <c r="X88" s="323">
        <f>ROWS($W$5:W88)</f>
        <v>84</v>
      </c>
      <c r="Y88" s="153" t="str">
        <f t="shared" si="7"/>
        <v/>
      </c>
      <c r="Z88" s="153" t="str">
        <f>IFERROR(SMALL($Y$5:$Y$142,ROWS($W$5:W88)),"")</f>
        <v/>
      </c>
    </row>
    <row r="89" spans="3:26" hidden="1">
      <c r="C89" s="153" t="s">
        <v>454</v>
      </c>
      <c r="D89" s="163">
        <v>1.7985611510791366E-2</v>
      </c>
      <c r="E89" s="163">
        <v>3.5971223021582736E-3</v>
      </c>
      <c r="F89" s="163">
        <v>0</v>
      </c>
      <c r="G89" s="163">
        <v>1.4388489208633094E-2</v>
      </c>
      <c r="H89" s="163">
        <v>0.96402877697841727</v>
      </c>
      <c r="I89" s="163">
        <v>3.5971223021582732E-2</v>
      </c>
      <c r="J89" s="323" t="s">
        <v>91</v>
      </c>
      <c r="K89" s="323">
        <f>ROWS($J$5:J89)</f>
        <v>85</v>
      </c>
      <c r="L89" s="153" t="str">
        <f t="shared" si="6"/>
        <v/>
      </c>
      <c r="M89" s="153" t="str">
        <f>IFERROR(SMALL($L$5:$L$142,ROWS(J$5:$J89)),"")</f>
        <v/>
      </c>
      <c r="O89" s="153" t="s">
        <v>454</v>
      </c>
      <c r="P89" s="271">
        <v>5</v>
      </c>
      <c r="Q89" s="271" t="s">
        <v>130</v>
      </c>
      <c r="R89" s="271">
        <v>0</v>
      </c>
      <c r="S89" s="271">
        <v>5</v>
      </c>
      <c r="T89" s="271">
        <v>270</v>
      </c>
      <c r="U89" s="271">
        <v>0</v>
      </c>
      <c r="V89" s="271">
        <v>10</v>
      </c>
      <c r="W89" s="323" t="s">
        <v>91</v>
      </c>
      <c r="X89" s="323">
        <f>ROWS($W$5:W89)</f>
        <v>85</v>
      </c>
      <c r="Y89" s="153" t="str">
        <f t="shared" si="7"/>
        <v/>
      </c>
      <c r="Z89" s="153" t="str">
        <f>IFERROR(SMALL($Y$5:$Y$142,ROWS($W$5:W89)),"")</f>
        <v/>
      </c>
    </row>
    <row r="90" spans="3:26" hidden="1">
      <c r="C90" s="153" t="s">
        <v>455</v>
      </c>
      <c r="D90" s="163">
        <v>7.4980268350434099E-3</v>
      </c>
      <c r="E90" s="163">
        <v>7.1033938437253356E-3</v>
      </c>
      <c r="F90" s="163">
        <v>8.2872928176795577E-3</v>
      </c>
      <c r="G90" s="163">
        <v>3.5516969218626678E-3</v>
      </c>
      <c r="H90" s="163">
        <v>0.97355958958168898</v>
      </c>
      <c r="I90" s="163">
        <v>2.644041041831097E-2</v>
      </c>
      <c r="J90" s="323" t="s">
        <v>91</v>
      </c>
      <c r="K90" s="323">
        <f>ROWS($J$5:J90)</f>
        <v>86</v>
      </c>
      <c r="L90" s="153" t="str">
        <f t="shared" si="6"/>
        <v/>
      </c>
      <c r="M90" s="153" t="str">
        <f>IFERROR(SMALL($L$5:$L$142,ROWS(J$5:$J90)),"")</f>
        <v/>
      </c>
      <c r="O90" s="153" t="s">
        <v>455</v>
      </c>
      <c r="P90" s="271">
        <v>20</v>
      </c>
      <c r="Q90" s="271">
        <v>20</v>
      </c>
      <c r="R90" s="271">
        <v>20</v>
      </c>
      <c r="S90" s="271">
        <v>10</v>
      </c>
      <c r="T90" s="271">
        <v>2465</v>
      </c>
      <c r="U90" s="271">
        <v>5</v>
      </c>
      <c r="V90" s="271">
        <v>65</v>
      </c>
      <c r="W90" s="323" t="s">
        <v>91</v>
      </c>
      <c r="X90" s="323">
        <f>ROWS($W$5:W90)</f>
        <v>86</v>
      </c>
      <c r="Y90" s="153" t="str">
        <f t="shared" si="7"/>
        <v/>
      </c>
      <c r="Z90" s="153" t="str">
        <f>IFERROR(SMALL($Y$5:$Y$142,ROWS($W$5:W90)),"")</f>
        <v/>
      </c>
    </row>
    <row r="91" spans="3:26" hidden="1">
      <c r="C91" s="153" t="s">
        <v>456</v>
      </c>
      <c r="D91" s="163">
        <v>2.9650170648464164E-2</v>
      </c>
      <c r="E91" s="163">
        <v>9.5989761092150176E-3</v>
      </c>
      <c r="F91" s="163">
        <v>8.3191126279863487E-3</v>
      </c>
      <c r="G91" s="163">
        <v>4.2662116040955633E-3</v>
      </c>
      <c r="H91" s="163">
        <v>0.94816552901023887</v>
      </c>
      <c r="I91" s="163">
        <v>5.1834470989761093E-2</v>
      </c>
      <c r="J91" s="323" t="s">
        <v>91</v>
      </c>
      <c r="K91" s="323">
        <f>ROWS($J$5:J91)</f>
        <v>87</v>
      </c>
      <c r="L91" s="153" t="str">
        <f t="shared" si="6"/>
        <v/>
      </c>
      <c r="M91" s="153" t="str">
        <f>IFERROR(SMALL($L$5:$L$142,ROWS(J$5:$J91)),"")</f>
        <v/>
      </c>
      <c r="O91" s="153" t="s">
        <v>456</v>
      </c>
      <c r="P91" s="271">
        <v>140</v>
      </c>
      <c r="Q91" s="271">
        <v>45</v>
      </c>
      <c r="R91" s="271">
        <v>40</v>
      </c>
      <c r="S91" s="271">
        <v>20</v>
      </c>
      <c r="T91" s="271">
        <v>4445</v>
      </c>
      <c r="U91" s="271">
        <v>10</v>
      </c>
      <c r="V91" s="271">
        <v>245</v>
      </c>
      <c r="W91" s="323" t="s">
        <v>91</v>
      </c>
      <c r="X91" s="323">
        <f>ROWS($W$5:W91)</f>
        <v>87</v>
      </c>
      <c r="Y91" s="153" t="str">
        <f t="shared" si="7"/>
        <v/>
      </c>
      <c r="Z91" s="153" t="str">
        <f>IFERROR(SMALL($Y$5:$Y$142,ROWS($W$5:W91)),"")</f>
        <v/>
      </c>
    </row>
    <row r="92" spans="3:26" hidden="1">
      <c r="C92" s="153" t="s">
        <v>457</v>
      </c>
      <c r="D92" s="163">
        <v>4.1071428571428571E-2</v>
      </c>
      <c r="E92" s="163">
        <v>3.0357142857142857E-2</v>
      </c>
      <c r="F92" s="163">
        <v>1.2500000000000001E-2</v>
      </c>
      <c r="G92" s="163">
        <v>7.1428571428571426E-3</v>
      </c>
      <c r="H92" s="163">
        <v>0.90892857142857142</v>
      </c>
      <c r="I92" s="163">
        <v>9.1071428571428567E-2</v>
      </c>
      <c r="J92" s="323" t="s">
        <v>91</v>
      </c>
      <c r="K92" s="323">
        <f>ROWS($J$5:J92)</f>
        <v>88</v>
      </c>
      <c r="L92" s="153" t="str">
        <f t="shared" si="6"/>
        <v/>
      </c>
      <c r="M92" s="153" t="str">
        <f>IFERROR(SMALL($L$5:$L$142,ROWS(J$5:$J92)),"")</f>
        <v/>
      </c>
      <c r="O92" s="153" t="s">
        <v>457</v>
      </c>
      <c r="P92" s="271">
        <v>25</v>
      </c>
      <c r="Q92" s="271">
        <v>15</v>
      </c>
      <c r="R92" s="271">
        <v>5</v>
      </c>
      <c r="S92" s="271">
        <v>5</v>
      </c>
      <c r="T92" s="271">
        <v>510</v>
      </c>
      <c r="U92" s="271">
        <v>0</v>
      </c>
      <c r="V92" s="271">
        <v>50</v>
      </c>
      <c r="W92" s="323" t="s">
        <v>91</v>
      </c>
      <c r="X92" s="323">
        <f>ROWS($W$5:W92)</f>
        <v>88</v>
      </c>
      <c r="Y92" s="153" t="str">
        <f t="shared" si="7"/>
        <v/>
      </c>
      <c r="Z92" s="153" t="str">
        <f>IFERROR(SMALL($Y$5:$Y$142,ROWS($W$5:W92)),"")</f>
        <v/>
      </c>
    </row>
    <row r="93" spans="3:26" hidden="1">
      <c r="C93" s="153" t="s">
        <v>458</v>
      </c>
      <c r="D93" s="163">
        <v>4.5025613372876784E-2</v>
      </c>
      <c r="E93" s="163">
        <v>2.1569156106767323E-2</v>
      </c>
      <c r="F93" s="163">
        <v>8.0884335400377462E-3</v>
      </c>
      <c r="G93" s="163">
        <v>9.7061202480452947E-3</v>
      </c>
      <c r="H93" s="163">
        <v>0.91561067673227281</v>
      </c>
      <c r="I93" s="163">
        <v>8.4389323267727148E-2</v>
      </c>
      <c r="J93" s="323" t="s">
        <v>91</v>
      </c>
      <c r="K93" s="323">
        <f>ROWS($J$5:J93)</f>
        <v>89</v>
      </c>
      <c r="L93" s="153" t="str">
        <f t="shared" si="6"/>
        <v/>
      </c>
      <c r="M93" s="153" t="str">
        <f>IFERROR(SMALL($L$5:$L$142,ROWS(J$5:$J93)),"")</f>
        <v/>
      </c>
      <c r="O93" s="153" t="s">
        <v>458</v>
      </c>
      <c r="P93" s="271">
        <v>165</v>
      </c>
      <c r="Q93" s="271">
        <v>80</v>
      </c>
      <c r="R93" s="271">
        <v>30</v>
      </c>
      <c r="S93" s="271">
        <v>35</v>
      </c>
      <c r="T93" s="271">
        <v>3395</v>
      </c>
      <c r="U93" s="271">
        <v>10</v>
      </c>
      <c r="V93" s="271">
        <v>315</v>
      </c>
      <c r="W93" s="323" t="s">
        <v>91</v>
      </c>
      <c r="X93" s="323">
        <f>ROWS($W$5:W93)</f>
        <v>89</v>
      </c>
      <c r="Y93" s="153" t="str">
        <f t="shared" si="7"/>
        <v/>
      </c>
      <c r="Z93" s="153" t="str">
        <f>IFERROR(SMALL($Y$5:$Y$142,ROWS($W$5:W93)),"")</f>
        <v/>
      </c>
    </row>
    <row r="94" spans="3:26" hidden="1">
      <c r="C94" s="153" t="s">
        <v>459</v>
      </c>
      <c r="D94" s="163">
        <v>1.6713091922005572E-2</v>
      </c>
      <c r="E94" s="163">
        <v>5.5710306406685237E-3</v>
      </c>
      <c r="F94" s="163">
        <v>8.356545961002786E-3</v>
      </c>
      <c r="G94" s="163">
        <v>2.7855153203342618E-3</v>
      </c>
      <c r="H94" s="163">
        <v>0.96657381615598881</v>
      </c>
      <c r="I94" s="163">
        <v>3.3426183844011144E-2</v>
      </c>
      <c r="J94" s="323" t="s">
        <v>91</v>
      </c>
      <c r="K94" s="323">
        <f>ROWS($J$5:J94)</f>
        <v>90</v>
      </c>
      <c r="L94" s="153" t="str">
        <f t="shared" si="6"/>
        <v/>
      </c>
      <c r="M94" s="153" t="str">
        <f>IFERROR(SMALL($L$5:$L$142,ROWS(J$5:$J94)),"")</f>
        <v/>
      </c>
      <c r="O94" s="153" t="s">
        <v>459</v>
      </c>
      <c r="P94" s="271">
        <v>5</v>
      </c>
      <c r="Q94" s="271" t="s">
        <v>130</v>
      </c>
      <c r="R94" s="271">
        <v>5</v>
      </c>
      <c r="S94" s="271" t="s">
        <v>130</v>
      </c>
      <c r="T94" s="271">
        <v>345</v>
      </c>
      <c r="U94" s="271" t="s">
        <v>130</v>
      </c>
      <c r="V94" s="271">
        <v>10</v>
      </c>
      <c r="W94" s="323" t="s">
        <v>91</v>
      </c>
      <c r="X94" s="323">
        <f>ROWS($W$5:W94)</f>
        <v>90</v>
      </c>
      <c r="Y94" s="153" t="str">
        <f t="shared" si="7"/>
        <v/>
      </c>
      <c r="Z94" s="153" t="str">
        <f>IFERROR(SMALL($Y$5:$Y$142,ROWS($W$5:W94)),"")</f>
        <v/>
      </c>
    </row>
    <row r="95" spans="3:26" hidden="1">
      <c r="C95" s="153" t="s">
        <v>460</v>
      </c>
      <c r="D95" s="163">
        <v>1.3743128435782109E-2</v>
      </c>
      <c r="E95" s="163">
        <v>1.0494752623688156E-2</v>
      </c>
      <c r="F95" s="163">
        <v>6.4967516241879056E-3</v>
      </c>
      <c r="G95" s="163">
        <v>2.9985007496251873E-3</v>
      </c>
      <c r="H95" s="163">
        <v>0.96626686656671668</v>
      </c>
      <c r="I95" s="163">
        <v>3.3733133433283359E-2</v>
      </c>
      <c r="J95" s="323" t="s">
        <v>91</v>
      </c>
      <c r="K95" s="323">
        <f>ROWS($J$5:J95)</f>
        <v>91</v>
      </c>
      <c r="L95" s="153" t="str">
        <f t="shared" si="6"/>
        <v/>
      </c>
      <c r="M95" s="153" t="str">
        <f>IFERROR(SMALL($L$5:$L$142,ROWS(J$5:$J95)),"")</f>
        <v/>
      </c>
      <c r="O95" s="153" t="s">
        <v>460</v>
      </c>
      <c r="P95" s="271">
        <v>55</v>
      </c>
      <c r="Q95" s="271">
        <v>40</v>
      </c>
      <c r="R95" s="271">
        <v>25</v>
      </c>
      <c r="S95" s="271">
        <v>10</v>
      </c>
      <c r="T95" s="271">
        <v>3865</v>
      </c>
      <c r="U95" s="271">
        <v>5</v>
      </c>
      <c r="V95" s="271">
        <v>135</v>
      </c>
      <c r="W95" s="323" t="s">
        <v>91</v>
      </c>
      <c r="X95" s="323">
        <f>ROWS($W$5:W95)</f>
        <v>91</v>
      </c>
      <c r="Y95" s="153" t="str">
        <f t="shared" si="7"/>
        <v/>
      </c>
      <c r="Z95" s="153" t="str">
        <f>IFERROR(SMALL($Y$5:$Y$142,ROWS($W$5:W95)),"")</f>
        <v/>
      </c>
    </row>
    <row r="96" spans="3:26" hidden="1">
      <c r="C96" s="153" t="s">
        <v>461</v>
      </c>
      <c r="D96" s="163">
        <v>2.7447392497712718E-3</v>
      </c>
      <c r="E96" s="163">
        <v>0</v>
      </c>
      <c r="F96" s="163">
        <v>0</v>
      </c>
      <c r="G96" s="163">
        <v>1.8298261665141812E-3</v>
      </c>
      <c r="H96" s="163">
        <v>0.99542543458371457</v>
      </c>
      <c r="I96" s="163">
        <v>4.5745654162854532E-3</v>
      </c>
      <c r="J96" s="323" t="s">
        <v>91</v>
      </c>
      <c r="K96" s="323">
        <f>ROWS($J$5:J96)</f>
        <v>92</v>
      </c>
      <c r="L96" s="153" t="str">
        <f t="shared" si="6"/>
        <v/>
      </c>
      <c r="M96" s="153" t="str">
        <f>IFERROR(SMALL($L$5:$L$142,ROWS(J$5:$J96)),"")</f>
        <v/>
      </c>
      <c r="O96" s="153" t="s">
        <v>461</v>
      </c>
      <c r="P96" s="271">
        <v>5</v>
      </c>
      <c r="Q96" s="271">
        <v>0</v>
      </c>
      <c r="R96" s="271">
        <v>0</v>
      </c>
      <c r="S96" s="271" t="s">
        <v>130</v>
      </c>
      <c r="T96" s="271">
        <v>1090</v>
      </c>
      <c r="U96" s="271">
        <v>0</v>
      </c>
      <c r="V96" s="271">
        <v>5</v>
      </c>
      <c r="W96" s="323" t="s">
        <v>91</v>
      </c>
      <c r="X96" s="323">
        <f>ROWS($W$5:W96)</f>
        <v>92</v>
      </c>
      <c r="Y96" s="153" t="str">
        <f t="shared" si="7"/>
        <v/>
      </c>
      <c r="Z96" s="153" t="str">
        <f>IFERROR(SMALL($Y$5:$Y$142,ROWS($W$5:W96)),"")</f>
        <v/>
      </c>
    </row>
    <row r="97" spans="3:26" hidden="1">
      <c r="C97" s="153" t="s">
        <v>437</v>
      </c>
      <c r="D97" s="163">
        <v>2.1905805038335158E-3</v>
      </c>
      <c r="E97" s="163">
        <v>1.8254837531945967E-3</v>
      </c>
      <c r="F97" s="163">
        <v>4.0160642570281121E-3</v>
      </c>
      <c r="G97" s="163">
        <v>7.3019350127783865E-4</v>
      </c>
      <c r="H97" s="163">
        <v>0.99123767798466589</v>
      </c>
      <c r="I97" s="163">
        <v>8.7623220153340634E-3</v>
      </c>
      <c r="J97" s="323" t="s">
        <v>90</v>
      </c>
      <c r="K97" s="323">
        <f>ROWS($J$5:J97)</f>
        <v>93</v>
      </c>
      <c r="L97" s="153" t="str">
        <f t="shared" si="6"/>
        <v/>
      </c>
      <c r="M97" s="153" t="str">
        <f>IFERROR(SMALL($L$5:$L$142,ROWS(J$5:$J97)),"")</f>
        <v/>
      </c>
      <c r="O97" s="153" t="s">
        <v>437</v>
      </c>
      <c r="P97" s="271">
        <v>5</v>
      </c>
      <c r="Q97" s="271">
        <v>5</v>
      </c>
      <c r="R97" s="271">
        <v>10</v>
      </c>
      <c r="S97" s="271" t="s">
        <v>130</v>
      </c>
      <c r="T97" s="271">
        <v>2715</v>
      </c>
      <c r="U97" s="271">
        <v>5</v>
      </c>
      <c r="V97" s="271">
        <v>25</v>
      </c>
      <c r="W97" s="323" t="s">
        <v>90</v>
      </c>
      <c r="X97" s="323">
        <f>ROWS($W$5:W97)</f>
        <v>93</v>
      </c>
      <c r="Y97" s="153" t="str">
        <f t="shared" si="7"/>
        <v/>
      </c>
      <c r="Z97" s="153" t="str">
        <f>IFERROR(SMALL($Y$5:$Y$142,ROWS($W$5:W97)),"")</f>
        <v/>
      </c>
    </row>
    <row r="98" spans="3:26" hidden="1">
      <c r="C98" s="153" t="s">
        <v>439</v>
      </c>
      <c r="D98" s="163">
        <v>0.20630954240199906</v>
      </c>
      <c r="E98" s="163">
        <v>0.14727471497735437</v>
      </c>
      <c r="F98" s="163">
        <v>1.0463845072622208E-2</v>
      </c>
      <c r="G98" s="163">
        <v>7.2934561924098085E-2</v>
      </c>
      <c r="H98" s="163">
        <v>0.56301733562392631</v>
      </c>
      <c r="I98" s="163">
        <v>0.43698266437607369</v>
      </c>
      <c r="J98" s="323" t="s">
        <v>90</v>
      </c>
      <c r="K98" s="323">
        <f>ROWS($J$5:J98)</f>
        <v>94</v>
      </c>
      <c r="L98" s="153" t="str">
        <f t="shared" si="6"/>
        <v/>
      </c>
      <c r="M98" s="153" t="str">
        <f>IFERROR(SMALL($L$5:$L$142,ROWS(J$5:$J98)),"")</f>
        <v/>
      </c>
      <c r="O98" s="153" t="s">
        <v>439</v>
      </c>
      <c r="P98" s="271">
        <v>1320</v>
      </c>
      <c r="Q98" s="271">
        <v>945</v>
      </c>
      <c r="R98" s="271">
        <v>65</v>
      </c>
      <c r="S98" s="271">
        <v>465</v>
      </c>
      <c r="T98" s="271">
        <v>3605</v>
      </c>
      <c r="U98" s="271">
        <v>10</v>
      </c>
      <c r="V98" s="271">
        <v>2800</v>
      </c>
      <c r="W98" s="323" t="s">
        <v>90</v>
      </c>
      <c r="X98" s="323">
        <f>ROWS($W$5:W98)</f>
        <v>94</v>
      </c>
      <c r="Y98" s="153" t="str">
        <f t="shared" si="7"/>
        <v/>
      </c>
      <c r="Z98" s="153" t="str">
        <f>IFERROR(SMALL($Y$5:$Y$142,ROWS($W$5:W98)),"")</f>
        <v/>
      </c>
    </row>
    <row r="99" spans="3:26" hidden="1">
      <c r="C99" s="153" t="s">
        <v>440</v>
      </c>
      <c r="D99" s="163">
        <v>2.7049406569141596E-2</v>
      </c>
      <c r="E99" s="163">
        <v>1.076455975710737E-2</v>
      </c>
      <c r="F99" s="163">
        <v>1.2144631520839083E-2</v>
      </c>
      <c r="G99" s="163">
        <v>6.0723157604195416E-3</v>
      </c>
      <c r="H99" s="163">
        <v>0.94396908639249244</v>
      </c>
      <c r="I99" s="163">
        <v>5.6030913607507588E-2</v>
      </c>
      <c r="J99" s="323" t="s">
        <v>90</v>
      </c>
      <c r="K99" s="323">
        <f>ROWS($J$5:J99)</f>
        <v>95</v>
      </c>
      <c r="L99" s="153" t="str">
        <f t="shared" si="6"/>
        <v/>
      </c>
      <c r="M99" s="153" t="str">
        <f>IFERROR(SMALL($L$5:$L$142,ROWS(J$5:$J99)),"")</f>
        <v/>
      </c>
      <c r="O99" s="153" t="s">
        <v>440</v>
      </c>
      <c r="P99" s="271">
        <v>100</v>
      </c>
      <c r="Q99" s="271">
        <v>40</v>
      </c>
      <c r="R99" s="271">
        <v>45</v>
      </c>
      <c r="S99" s="271">
        <v>20</v>
      </c>
      <c r="T99" s="271">
        <v>3420</v>
      </c>
      <c r="U99" s="271">
        <v>5</v>
      </c>
      <c r="V99" s="271">
        <v>205</v>
      </c>
      <c r="W99" s="323" t="s">
        <v>90</v>
      </c>
      <c r="X99" s="323">
        <f>ROWS($W$5:W99)</f>
        <v>95</v>
      </c>
      <c r="Y99" s="153" t="str">
        <f t="shared" si="7"/>
        <v/>
      </c>
      <c r="Z99" s="153" t="str">
        <f>IFERROR(SMALL($Y$5:$Y$142,ROWS($W$5:W99)),"")</f>
        <v/>
      </c>
    </row>
    <row r="100" spans="3:26" hidden="1">
      <c r="C100" s="153" t="s">
        <v>442</v>
      </c>
      <c r="D100" s="163">
        <v>2.7201723673579314E-2</v>
      </c>
      <c r="E100" s="163">
        <v>3.3126851602477782E-2</v>
      </c>
      <c r="F100" s="163">
        <v>1.2658227848101266E-2</v>
      </c>
      <c r="G100" s="163">
        <v>1.6698087799622948E-2</v>
      </c>
      <c r="H100" s="163">
        <v>0.91031510907621871</v>
      </c>
      <c r="I100" s="163">
        <v>8.9684890923781305E-2</v>
      </c>
      <c r="J100" s="323" t="s">
        <v>90</v>
      </c>
      <c r="K100" s="323">
        <f>ROWS($J$5:J100)</f>
        <v>96</v>
      </c>
      <c r="L100" s="153" t="str">
        <f t="shared" si="6"/>
        <v/>
      </c>
      <c r="M100" s="153" t="str">
        <f>IFERROR(SMALL($L$5:$L$142,ROWS(J$5:$J100)),"")</f>
        <v/>
      </c>
      <c r="O100" s="153" t="s">
        <v>442</v>
      </c>
      <c r="P100" s="271">
        <v>100</v>
      </c>
      <c r="Q100" s="271">
        <v>125</v>
      </c>
      <c r="R100" s="271">
        <v>45</v>
      </c>
      <c r="S100" s="271">
        <v>60</v>
      </c>
      <c r="T100" s="271">
        <v>3380</v>
      </c>
      <c r="U100" s="271" t="s">
        <v>130</v>
      </c>
      <c r="V100" s="271">
        <v>335</v>
      </c>
      <c r="W100" s="323" t="s">
        <v>90</v>
      </c>
      <c r="X100" s="323">
        <f>ROWS($W$5:W100)</f>
        <v>96</v>
      </c>
      <c r="Y100" s="153" t="str">
        <f t="shared" si="7"/>
        <v/>
      </c>
      <c r="Z100" s="153" t="str">
        <f>IFERROR(SMALL($Y$5:$Y$142,ROWS($W$5:W100)),"")</f>
        <v/>
      </c>
    </row>
    <row r="101" spans="3:26" hidden="1">
      <c r="C101" s="153" t="s">
        <v>443</v>
      </c>
      <c r="D101" s="163">
        <v>4.9871339296654819E-2</v>
      </c>
      <c r="E101" s="163">
        <v>1.8380100477882612E-2</v>
      </c>
      <c r="F101" s="163">
        <v>7.2295061879671611E-3</v>
      </c>
      <c r="G101" s="163">
        <v>5.6365641465506676E-3</v>
      </c>
      <c r="H101" s="163">
        <v>0.91888248989094479</v>
      </c>
      <c r="I101" s="163">
        <v>8.1117510109055269E-2</v>
      </c>
      <c r="J101" s="323" t="s">
        <v>90</v>
      </c>
      <c r="K101" s="323">
        <f>ROWS($J$5:J101)</f>
        <v>97</v>
      </c>
      <c r="L101" s="153" t="str">
        <f t="shared" si="6"/>
        <v/>
      </c>
      <c r="M101" s="153" t="str">
        <f>IFERROR(SMALL($L$5:$L$142,ROWS(J$5:$J101)),"")</f>
        <v/>
      </c>
      <c r="O101" s="153" t="s">
        <v>443</v>
      </c>
      <c r="P101" s="271">
        <v>405</v>
      </c>
      <c r="Q101" s="271">
        <v>150</v>
      </c>
      <c r="R101" s="271">
        <v>60</v>
      </c>
      <c r="S101" s="271">
        <v>45</v>
      </c>
      <c r="T101" s="271">
        <v>7500</v>
      </c>
      <c r="U101" s="271">
        <v>5</v>
      </c>
      <c r="V101" s="271">
        <v>660</v>
      </c>
      <c r="W101" s="323" t="s">
        <v>90</v>
      </c>
      <c r="X101" s="323">
        <f>ROWS($W$5:W101)</f>
        <v>97</v>
      </c>
      <c r="Y101" s="153" t="str">
        <f t="shared" si="7"/>
        <v/>
      </c>
      <c r="Z101" s="153" t="str">
        <f>IFERROR(SMALL($Y$5:$Y$142,ROWS($W$5:W101)),"")</f>
        <v/>
      </c>
    </row>
    <row r="102" spans="3:26" hidden="1">
      <c r="C102" s="153" t="s">
        <v>444</v>
      </c>
      <c r="D102" s="163">
        <v>2.3255813953488372E-2</v>
      </c>
      <c r="E102" s="163">
        <v>1.5291494106403312E-2</v>
      </c>
      <c r="F102" s="163">
        <v>4.619305511309334E-3</v>
      </c>
      <c r="G102" s="163">
        <v>4.9378783051927362E-3</v>
      </c>
      <c r="H102" s="163">
        <v>0.95189550812360624</v>
      </c>
      <c r="I102" s="163">
        <v>4.8104491876393755E-2</v>
      </c>
      <c r="J102" s="323" t="s">
        <v>90</v>
      </c>
      <c r="K102" s="323">
        <f>ROWS($J$5:J102)</f>
        <v>98</v>
      </c>
      <c r="L102" s="153" t="str">
        <f t="shared" si="6"/>
        <v/>
      </c>
      <c r="M102" s="153" t="str">
        <f>IFERROR(SMALL($L$5:$L$142,ROWS(J$5:$J102)),"")</f>
        <v/>
      </c>
      <c r="O102" s="153" t="s">
        <v>444</v>
      </c>
      <c r="P102" s="271">
        <v>145</v>
      </c>
      <c r="Q102" s="271">
        <v>95</v>
      </c>
      <c r="R102" s="271">
        <v>30</v>
      </c>
      <c r="S102" s="271">
        <v>30</v>
      </c>
      <c r="T102" s="271">
        <v>5975</v>
      </c>
      <c r="U102" s="271">
        <v>15</v>
      </c>
      <c r="V102" s="271">
        <v>300</v>
      </c>
      <c r="W102" s="323" t="s">
        <v>90</v>
      </c>
      <c r="X102" s="323">
        <f>ROWS($W$5:W102)</f>
        <v>98</v>
      </c>
      <c r="Y102" s="153" t="str">
        <f t="shared" si="7"/>
        <v/>
      </c>
      <c r="Z102" s="153" t="str">
        <f>IFERROR(SMALL($Y$5:$Y$142,ROWS($W$5:W102)),"")</f>
        <v/>
      </c>
    </row>
    <row r="103" spans="3:26" hidden="1">
      <c r="C103" s="153" t="s">
        <v>445</v>
      </c>
      <c r="D103" s="163">
        <v>1.1611763221002146E-2</v>
      </c>
      <c r="E103" s="163">
        <v>8.330177962892843E-3</v>
      </c>
      <c r="F103" s="163">
        <v>2.6505111700113595E-3</v>
      </c>
      <c r="G103" s="163">
        <v>1.8932222642938281E-3</v>
      </c>
      <c r="H103" s="163">
        <v>0.97551432538179983</v>
      </c>
      <c r="I103" s="163">
        <v>2.4485674618200177E-2</v>
      </c>
      <c r="J103" s="323" t="s">
        <v>90</v>
      </c>
      <c r="K103" s="323">
        <f>ROWS($J$5:J103)</f>
        <v>99</v>
      </c>
      <c r="L103" s="153" t="str">
        <f t="shared" si="6"/>
        <v/>
      </c>
      <c r="M103" s="153" t="str">
        <f>IFERROR(SMALL($L$5:$L$142,ROWS(J$5:$J103)),"")</f>
        <v/>
      </c>
      <c r="O103" s="153" t="s">
        <v>445</v>
      </c>
      <c r="P103" s="271">
        <v>90</v>
      </c>
      <c r="Q103" s="271">
        <v>65</v>
      </c>
      <c r="R103" s="271">
        <v>20</v>
      </c>
      <c r="S103" s="271">
        <v>15</v>
      </c>
      <c r="T103" s="271">
        <v>7730</v>
      </c>
      <c r="U103" s="271">
        <v>30</v>
      </c>
      <c r="V103" s="271">
        <v>195</v>
      </c>
      <c r="W103" s="323" t="s">
        <v>90</v>
      </c>
      <c r="X103" s="323">
        <f>ROWS($W$5:W103)</f>
        <v>99</v>
      </c>
      <c r="Y103" s="153" t="str">
        <f t="shared" si="7"/>
        <v/>
      </c>
      <c r="Z103" s="153" t="str">
        <f>IFERROR(SMALL($Y$5:$Y$142,ROWS($W$5:W103)),"")</f>
        <v/>
      </c>
    </row>
    <row r="104" spans="3:26" hidden="1">
      <c r="C104" s="153" t="s">
        <v>446</v>
      </c>
      <c r="D104" s="163">
        <v>4.0113260972156679E-2</v>
      </c>
      <c r="E104" s="163">
        <v>1.4157621519584709E-2</v>
      </c>
      <c r="F104" s="163">
        <v>4.2472864558754132E-3</v>
      </c>
      <c r="G104" s="163">
        <v>3.7753657385559227E-3</v>
      </c>
      <c r="H104" s="163">
        <v>0.93770646531382729</v>
      </c>
      <c r="I104" s="163">
        <v>6.229353468617272E-2</v>
      </c>
      <c r="J104" s="323" t="s">
        <v>90</v>
      </c>
      <c r="K104" s="323">
        <f>ROWS($J$5:J104)</f>
        <v>100</v>
      </c>
      <c r="L104" s="153" t="str">
        <f t="shared" si="6"/>
        <v/>
      </c>
      <c r="M104" s="153" t="str">
        <f>IFERROR(SMALL($L$5:$L$142,ROWS(J$5:$J104)),"")</f>
        <v/>
      </c>
      <c r="O104" s="153" t="s">
        <v>446</v>
      </c>
      <c r="P104" s="271">
        <v>85</v>
      </c>
      <c r="Q104" s="271">
        <v>30</v>
      </c>
      <c r="R104" s="271">
        <v>10</v>
      </c>
      <c r="S104" s="271">
        <v>10</v>
      </c>
      <c r="T104" s="271">
        <v>1985</v>
      </c>
      <c r="U104" s="271" t="s">
        <v>130</v>
      </c>
      <c r="V104" s="271">
        <v>130</v>
      </c>
      <c r="W104" s="323" t="s">
        <v>90</v>
      </c>
      <c r="X104" s="323">
        <f>ROWS($W$5:W104)</f>
        <v>100</v>
      </c>
      <c r="Y104" s="153" t="str">
        <f t="shared" si="7"/>
        <v/>
      </c>
      <c r="Z104" s="153" t="str">
        <f>IFERROR(SMALL($Y$5:$Y$142,ROWS($W$5:W104)),"")</f>
        <v/>
      </c>
    </row>
    <row r="105" spans="3:26" hidden="1">
      <c r="C105" s="153" t="s">
        <v>447</v>
      </c>
      <c r="D105" s="163">
        <v>1.5037058152793615E-2</v>
      </c>
      <c r="E105" s="163">
        <v>7.4828962371721779E-3</v>
      </c>
      <c r="F105" s="163">
        <v>3.9196123147092364E-3</v>
      </c>
      <c r="G105" s="163">
        <v>2.2805017103762829E-3</v>
      </c>
      <c r="H105" s="163">
        <v>0.97127993158494874</v>
      </c>
      <c r="I105" s="163">
        <v>2.8720068415051311E-2</v>
      </c>
      <c r="J105" s="323" t="s">
        <v>90</v>
      </c>
      <c r="K105" s="323">
        <f>ROWS($J$5:J105)</f>
        <v>101</v>
      </c>
      <c r="L105" s="153" t="str">
        <f t="shared" si="6"/>
        <v/>
      </c>
      <c r="M105" s="153" t="str">
        <f>IFERROR(SMALL($L$5:$L$142,ROWS(J$5:$J105)),"")</f>
        <v/>
      </c>
      <c r="O105" s="153" t="s">
        <v>447</v>
      </c>
      <c r="P105" s="271">
        <v>210</v>
      </c>
      <c r="Q105" s="271">
        <v>105</v>
      </c>
      <c r="R105" s="271">
        <v>55</v>
      </c>
      <c r="S105" s="271">
        <v>30</v>
      </c>
      <c r="T105" s="271">
        <v>13630</v>
      </c>
      <c r="U105" s="271">
        <v>45</v>
      </c>
      <c r="V105" s="271">
        <v>405</v>
      </c>
      <c r="W105" s="323" t="s">
        <v>90</v>
      </c>
      <c r="X105" s="323">
        <f>ROWS($W$5:W105)</f>
        <v>101</v>
      </c>
      <c r="Y105" s="153" t="str">
        <f t="shared" si="7"/>
        <v/>
      </c>
      <c r="Z105" s="153" t="str">
        <f>IFERROR(SMALL($Y$5:$Y$142,ROWS($W$5:W105)),"")</f>
        <v/>
      </c>
    </row>
    <row r="106" spans="3:26" hidden="1">
      <c r="C106" s="153" t="s">
        <v>448</v>
      </c>
      <c r="D106" s="163">
        <v>1.2437810945273632E-2</v>
      </c>
      <c r="E106" s="163">
        <v>9.9502487562189053E-3</v>
      </c>
      <c r="F106" s="163">
        <v>2.4875621890547263E-3</v>
      </c>
      <c r="G106" s="163">
        <v>2.4875621890547263E-3</v>
      </c>
      <c r="H106" s="163">
        <v>0.97263681592039797</v>
      </c>
      <c r="I106" s="163">
        <v>2.736318407960199E-2</v>
      </c>
      <c r="J106" s="323" t="s">
        <v>90</v>
      </c>
      <c r="K106" s="323">
        <f>ROWS($J$5:J106)</f>
        <v>102</v>
      </c>
      <c r="L106" s="153" t="str">
        <f t="shared" si="6"/>
        <v/>
      </c>
      <c r="M106" s="153" t="str">
        <f>IFERROR(SMALL($L$5:$L$142,ROWS(J$5:$J106)),"")</f>
        <v/>
      </c>
      <c r="O106" s="153" t="s">
        <v>448</v>
      </c>
      <c r="P106" s="271">
        <v>5</v>
      </c>
      <c r="Q106" s="271">
        <v>5</v>
      </c>
      <c r="R106" s="271" t="s">
        <v>130</v>
      </c>
      <c r="S106" s="271" t="s">
        <v>130</v>
      </c>
      <c r="T106" s="271">
        <v>390</v>
      </c>
      <c r="U106" s="271" t="s">
        <v>130</v>
      </c>
      <c r="V106" s="271">
        <v>10</v>
      </c>
      <c r="W106" s="323" t="s">
        <v>90</v>
      </c>
      <c r="X106" s="323">
        <f>ROWS($W$5:W106)</f>
        <v>102</v>
      </c>
      <c r="Y106" s="153" t="str">
        <f t="shared" si="7"/>
        <v/>
      </c>
      <c r="Z106" s="153" t="str">
        <f>IFERROR(SMALL($Y$5:$Y$142,ROWS($W$5:W106)),"")</f>
        <v/>
      </c>
    </row>
    <row r="107" spans="3:26" hidden="1">
      <c r="C107" s="153" t="s">
        <v>449</v>
      </c>
      <c r="D107" s="163">
        <v>1.375056223093234E-2</v>
      </c>
      <c r="E107" s="163">
        <v>3.9838077491486214E-3</v>
      </c>
      <c r="F107" s="163">
        <v>3.3412581121891665E-3</v>
      </c>
      <c r="G107" s="163">
        <v>2.4416886204459295E-3</v>
      </c>
      <c r="H107" s="163">
        <v>0.97648268328728394</v>
      </c>
      <c r="I107" s="163">
        <v>2.3517316712716056E-2</v>
      </c>
      <c r="J107" s="323" t="s">
        <v>90</v>
      </c>
      <c r="K107" s="323">
        <f>ROWS($J$5:J107)</f>
        <v>103</v>
      </c>
      <c r="L107" s="153" t="str">
        <f t="shared" si="6"/>
        <v/>
      </c>
      <c r="M107" s="153" t="str">
        <f>IFERROR(SMALL($L$5:$L$142,ROWS(J$5:$J107)),"")</f>
        <v/>
      </c>
      <c r="O107" s="153" t="s">
        <v>449</v>
      </c>
      <c r="P107" s="271">
        <v>215</v>
      </c>
      <c r="Q107" s="271">
        <v>60</v>
      </c>
      <c r="R107" s="271">
        <v>50</v>
      </c>
      <c r="S107" s="271">
        <v>40</v>
      </c>
      <c r="T107" s="271">
        <v>15195</v>
      </c>
      <c r="U107" s="271">
        <v>35</v>
      </c>
      <c r="V107" s="271">
        <v>365</v>
      </c>
      <c r="W107" s="323" t="s">
        <v>90</v>
      </c>
      <c r="X107" s="323">
        <f>ROWS($W$5:W107)</f>
        <v>103</v>
      </c>
      <c r="Y107" s="153" t="str">
        <f t="shared" si="7"/>
        <v/>
      </c>
      <c r="Z107" s="153" t="str">
        <f>IFERROR(SMALL($Y$5:$Y$142,ROWS($W$5:W107)),"")</f>
        <v/>
      </c>
    </row>
    <row r="108" spans="3:26" hidden="1">
      <c r="C108" s="153" t="s">
        <v>450</v>
      </c>
      <c r="D108" s="163">
        <v>1.8210361067503924E-2</v>
      </c>
      <c r="E108" s="163">
        <v>1.261119832548404E-2</v>
      </c>
      <c r="F108" s="163">
        <v>3.8199895342752484E-3</v>
      </c>
      <c r="G108" s="163">
        <v>2.302459445316588E-3</v>
      </c>
      <c r="H108" s="163">
        <v>0.96305599162742017</v>
      </c>
      <c r="I108" s="163">
        <v>3.6944008372579801E-2</v>
      </c>
      <c r="J108" s="323" t="s">
        <v>90</v>
      </c>
      <c r="K108" s="323">
        <f>ROWS($J$5:J108)</f>
        <v>104</v>
      </c>
      <c r="L108" s="153" t="str">
        <f t="shared" si="6"/>
        <v/>
      </c>
      <c r="M108" s="153" t="str">
        <f>IFERROR(SMALL($L$5:$L$142,ROWS(J$5:$J108)),"")</f>
        <v/>
      </c>
      <c r="O108" s="153" t="s">
        <v>450</v>
      </c>
      <c r="P108" s="271">
        <v>350</v>
      </c>
      <c r="Q108" s="271">
        <v>240</v>
      </c>
      <c r="R108" s="271">
        <v>75</v>
      </c>
      <c r="S108" s="271">
        <v>45</v>
      </c>
      <c r="T108" s="271">
        <v>18405</v>
      </c>
      <c r="U108" s="271">
        <v>35</v>
      </c>
      <c r="V108" s="271">
        <v>705</v>
      </c>
      <c r="W108" s="323" t="s">
        <v>90</v>
      </c>
      <c r="X108" s="323">
        <f>ROWS($W$5:W108)</f>
        <v>104</v>
      </c>
      <c r="Y108" s="153" t="str">
        <f t="shared" si="7"/>
        <v/>
      </c>
      <c r="Z108" s="153" t="str">
        <f>IFERROR(SMALL($Y$5:$Y$142,ROWS($W$5:W108)),"")</f>
        <v/>
      </c>
    </row>
    <row r="109" spans="3:26" hidden="1">
      <c r="C109" s="153" t="s">
        <v>451</v>
      </c>
      <c r="D109" s="163">
        <v>2.097902097902098E-2</v>
      </c>
      <c r="E109" s="163">
        <v>1.8648018648018648E-2</v>
      </c>
      <c r="F109" s="163">
        <v>8.1585081585081581E-3</v>
      </c>
      <c r="G109" s="163">
        <v>4.662004662004662E-3</v>
      </c>
      <c r="H109" s="163">
        <v>0.94755244755244761</v>
      </c>
      <c r="I109" s="163">
        <v>5.2447552447552448E-2</v>
      </c>
      <c r="J109" s="323" t="s">
        <v>90</v>
      </c>
      <c r="K109" s="323">
        <f>ROWS($J$5:J109)</f>
        <v>105</v>
      </c>
      <c r="L109" s="153" t="str">
        <f t="shared" si="6"/>
        <v/>
      </c>
      <c r="M109" s="153" t="str">
        <f>IFERROR(SMALL($L$5:$L$142,ROWS(J$5:$J109)),"")</f>
        <v/>
      </c>
      <c r="O109" s="153" t="s">
        <v>451</v>
      </c>
      <c r="P109" s="271">
        <v>20</v>
      </c>
      <c r="Q109" s="271">
        <v>15</v>
      </c>
      <c r="R109" s="271">
        <v>5</v>
      </c>
      <c r="S109" s="271">
        <v>5</v>
      </c>
      <c r="T109" s="271">
        <v>815</v>
      </c>
      <c r="U109" s="271" t="s">
        <v>130</v>
      </c>
      <c r="V109" s="271">
        <v>45</v>
      </c>
      <c r="W109" s="323" t="s">
        <v>90</v>
      </c>
      <c r="X109" s="323">
        <f>ROWS($W$5:W109)</f>
        <v>105</v>
      </c>
      <c r="Y109" s="153" t="str">
        <f t="shared" si="7"/>
        <v/>
      </c>
      <c r="Z109" s="153" t="str">
        <f>IFERROR(SMALL($Y$5:$Y$142,ROWS($W$5:W109)),"")</f>
        <v/>
      </c>
    </row>
    <row r="110" spans="3:26" hidden="1">
      <c r="C110" s="153" t="s">
        <v>452</v>
      </c>
      <c r="D110" s="163">
        <v>3.4543325526932081E-2</v>
      </c>
      <c r="E110" s="163">
        <v>1.6686182669789228E-2</v>
      </c>
      <c r="F110" s="163">
        <v>6.2939110070257612E-3</v>
      </c>
      <c r="G110" s="163">
        <v>6.2939110070257612E-3</v>
      </c>
      <c r="H110" s="163">
        <v>0.93618266978922715</v>
      </c>
      <c r="I110" s="163">
        <v>6.3817330210772835E-2</v>
      </c>
      <c r="J110" s="323" t="s">
        <v>90</v>
      </c>
      <c r="K110" s="323">
        <f>ROWS($J$5:J110)</f>
        <v>106</v>
      </c>
      <c r="L110" s="153" t="str">
        <f t="shared" si="6"/>
        <v/>
      </c>
      <c r="M110" s="153" t="str">
        <f>IFERROR(SMALL($L$5:$L$142,ROWS(J$5:$J110)),"")</f>
        <v/>
      </c>
      <c r="O110" s="153" t="s">
        <v>452</v>
      </c>
      <c r="P110" s="271">
        <v>235</v>
      </c>
      <c r="Q110" s="271">
        <v>115</v>
      </c>
      <c r="R110" s="271">
        <v>45</v>
      </c>
      <c r="S110" s="271">
        <v>45</v>
      </c>
      <c r="T110" s="271">
        <v>6395</v>
      </c>
      <c r="U110" s="271">
        <v>10</v>
      </c>
      <c r="V110" s="271">
        <v>435</v>
      </c>
      <c r="W110" s="323" t="s">
        <v>90</v>
      </c>
      <c r="X110" s="323">
        <f>ROWS($W$5:W110)</f>
        <v>106</v>
      </c>
      <c r="Y110" s="153" t="str">
        <f t="shared" si="7"/>
        <v/>
      </c>
      <c r="Z110" s="153" t="str">
        <f>IFERROR(SMALL($Y$5:$Y$142,ROWS($W$5:W110)),"")</f>
        <v/>
      </c>
    </row>
    <row r="111" spans="3:26" hidden="1">
      <c r="C111" s="153" t="s">
        <v>453</v>
      </c>
      <c r="D111" s="163">
        <v>1.4732965009208104E-2</v>
      </c>
      <c r="E111" s="163">
        <v>3.6832412523020259E-3</v>
      </c>
      <c r="F111" s="163">
        <v>0</v>
      </c>
      <c r="G111" s="163">
        <v>3.6832412523020259E-3</v>
      </c>
      <c r="H111" s="163">
        <v>0.97790055248618779</v>
      </c>
      <c r="I111" s="163">
        <v>2.2099447513812154E-2</v>
      </c>
      <c r="J111" s="323" t="s">
        <v>90</v>
      </c>
      <c r="K111" s="323">
        <f>ROWS($J$5:J111)</f>
        <v>107</v>
      </c>
      <c r="L111" s="153" t="str">
        <f t="shared" si="6"/>
        <v/>
      </c>
      <c r="M111" s="153" t="str">
        <f>IFERROR(SMALL($L$5:$L$142,ROWS(J$5:$J111)),"")</f>
        <v/>
      </c>
      <c r="O111" s="153" t="s">
        <v>453</v>
      </c>
      <c r="P111" s="271">
        <v>10</v>
      </c>
      <c r="Q111" s="271" t="s">
        <v>130</v>
      </c>
      <c r="R111" s="271">
        <v>0</v>
      </c>
      <c r="S111" s="271" t="s">
        <v>130</v>
      </c>
      <c r="T111" s="271">
        <v>530</v>
      </c>
      <c r="U111" s="271">
        <v>5</v>
      </c>
      <c r="V111" s="271">
        <v>10</v>
      </c>
      <c r="W111" s="323" t="s">
        <v>90</v>
      </c>
      <c r="X111" s="323">
        <f>ROWS($W$5:W111)</f>
        <v>107</v>
      </c>
      <c r="Y111" s="153" t="str">
        <f t="shared" si="7"/>
        <v/>
      </c>
      <c r="Z111" s="153" t="str">
        <f>IFERROR(SMALL($Y$5:$Y$142,ROWS($W$5:W111)),"")</f>
        <v/>
      </c>
    </row>
    <row r="112" spans="3:26" hidden="1">
      <c r="C112" s="153" t="s">
        <v>454</v>
      </c>
      <c r="D112" s="163">
        <v>1.8987341772151899E-2</v>
      </c>
      <c r="E112" s="163">
        <v>0</v>
      </c>
      <c r="F112" s="163">
        <v>6.3291139240506328E-3</v>
      </c>
      <c r="G112" s="163">
        <v>0</v>
      </c>
      <c r="H112" s="163">
        <v>0.97468354430379744</v>
      </c>
      <c r="I112" s="163">
        <v>2.5316455696202531E-2</v>
      </c>
      <c r="J112" s="323" t="s">
        <v>90</v>
      </c>
      <c r="K112" s="323">
        <f>ROWS($J$5:J112)</f>
        <v>108</v>
      </c>
      <c r="L112" s="153" t="str">
        <f t="shared" si="6"/>
        <v/>
      </c>
      <c r="M112" s="153" t="str">
        <f>IFERROR(SMALL($L$5:$L$142,ROWS(J$5:$J112)),"")</f>
        <v/>
      </c>
      <c r="O112" s="153" t="s">
        <v>454</v>
      </c>
      <c r="P112" s="271">
        <v>5</v>
      </c>
      <c r="Q112" s="271">
        <v>0</v>
      </c>
      <c r="R112" s="271" t="s">
        <v>130</v>
      </c>
      <c r="S112" s="271">
        <v>0</v>
      </c>
      <c r="T112" s="271">
        <v>155</v>
      </c>
      <c r="U112" s="271">
        <v>0</v>
      </c>
      <c r="V112" s="271">
        <v>5</v>
      </c>
      <c r="W112" s="323" t="s">
        <v>90</v>
      </c>
      <c r="X112" s="323">
        <f>ROWS($W$5:W112)</f>
        <v>108</v>
      </c>
      <c r="Y112" s="153" t="str">
        <f t="shared" si="7"/>
        <v/>
      </c>
      <c r="Z112" s="153" t="str">
        <f>IFERROR(SMALL($Y$5:$Y$142,ROWS($W$5:W112)),"")</f>
        <v/>
      </c>
    </row>
    <row r="113" spans="3:26" hidden="1">
      <c r="C113" s="153" t="s">
        <v>455</v>
      </c>
      <c r="D113" s="163">
        <v>6.4892926670992862E-3</v>
      </c>
      <c r="E113" s="163">
        <v>6.4892926670992862E-3</v>
      </c>
      <c r="F113" s="163">
        <v>1.4925373134328358E-2</v>
      </c>
      <c r="G113" s="163">
        <v>4.2180402336145359E-3</v>
      </c>
      <c r="H113" s="163">
        <v>0.9678780012978585</v>
      </c>
      <c r="I113" s="163">
        <v>3.2121998702141469E-2</v>
      </c>
      <c r="J113" s="323" t="s">
        <v>90</v>
      </c>
      <c r="K113" s="323">
        <f>ROWS($J$5:J113)</f>
        <v>109</v>
      </c>
      <c r="L113" s="153" t="str">
        <f t="shared" si="6"/>
        <v/>
      </c>
      <c r="M113" s="153" t="str">
        <f>IFERROR(SMALL($L$5:$L$142,ROWS(J$5:$J113)),"")</f>
        <v/>
      </c>
      <c r="O113" s="153" t="s">
        <v>455</v>
      </c>
      <c r="P113" s="271">
        <v>20</v>
      </c>
      <c r="Q113" s="271">
        <v>20</v>
      </c>
      <c r="R113" s="271">
        <v>45</v>
      </c>
      <c r="S113" s="271">
        <v>15</v>
      </c>
      <c r="T113" s="271">
        <v>2985</v>
      </c>
      <c r="U113" s="271" t="s">
        <v>130</v>
      </c>
      <c r="V113" s="271">
        <v>100</v>
      </c>
      <c r="W113" s="323" t="s">
        <v>90</v>
      </c>
      <c r="X113" s="323">
        <f>ROWS($W$5:W113)</f>
        <v>109</v>
      </c>
      <c r="Y113" s="153" t="str">
        <f t="shared" si="7"/>
        <v/>
      </c>
      <c r="Z113" s="153" t="str">
        <f>IFERROR(SMALL($Y$5:$Y$142,ROWS($W$5:W113)),"")</f>
        <v/>
      </c>
    </row>
    <row r="114" spans="3:26" hidden="1">
      <c r="C114" s="153" t="s">
        <v>456</v>
      </c>
      <c r="D114" s="163">
        <v>2.5000000000000001E-2</v>
      </c>
      <c r="E114" s="163">
        <v>0.01</v>
      </c>
      <c r="F114" s="163">
        <v>8.2352941176470594E-3</v>
      </c>
      <c r="G114" s="163">
        <v>2.9411764705882353E-3</v>
      </c>
      <c r="H114" s="163">
        <v>0.95382352941176474</v>
      </c>
      <c r="I114" s="163">
        <v>4.6176470588235291E-2</v>
      </c>
      <c r="J114" s="323" t="s">
        <v>90</v>
      </c>
      <c r="K114" s="323">
        <f>ROWS($J$5:J114)</f>
        <v>110</v>
      </c>
      <c r="L114" s="153" t="str">
        <f t="shared" si="6"/>
        <v/>
      </c>
      <c r="M114" s="153" t="str">
        <f>IFERROR(SMALL($L$5:$L$142,ROWS(J$5:$J114)),"")</f>
        <v/>
      </c>
      <c r="O114" s="153" t="s">
        <v>456</v>
      </c>
      <c r="P114" s="271">
        <v>85</v>
      </c>
      <c r="Q114" s="271">
        <v>35</v>
      </c>
      <c r="R114" s="271">
        <v>30</v>
      </c>
      <c r="S114" s="271">
        <v>10</v>
      </c>
      <c r="T114" s="271">
        <v>3245</v>
      </c>
      <c r="U114" s="271">
        <v>5</v>
      </c>
      <c r="V114" s="271">
        <v>155</v>
      </c>
      <c r="W114" s="323" t="s">
        <v>90</v>
      </c>
      <c r="X114" s="323">
        <f>ROWS($W$5:W114)</f>
        <v>110</v>
      </c>
      <c r="Y114" s="153" t="str">
        <f t="shared" si="7"/>
        <v/>
      </c>
      <c r="Z114" s="153" t="str">
        <f>IFERROR(SMALL($Y$5:$Y$142,ROWS($W$5:W114)),"")</f>
        <v/>
      </c>
    </row>
    <row r="115" spans="3:26" hidden="1">
      <c r="C115" s="153" t="s">
        <v>457</v>
      </c>
      <c r="D115" s="163">
        <v>3.7302725968436153E-2</v>
      </c>
      <c r="E115" s="163">
        <v>2.0086083213773313E-2</v>
      </c>
      <c r="F115" s="163">
        <v>2.8694404591104736E-3</v>
      </c>
      <c r="G115" s="163">
        <v>7.1736011477761836E-3</v>
      </c>
      <c r="H115" s="163">
        <v>0.93256814921090392</v>
      </c>
      <c r="I115" s="163">
        <v>6.7431850789096123E-2</v>
      </c>
      <c r="J115" s="323" t="s">
        <v>90</v>
      </c>
      <c r="K115" s="323">
        <f>ROWS($J$5:J115)</f>
        <v>111</v>
      </c>
      <c r="L115" s="153" t="str">
        <f t="shared" si="6"/>
        <v/>
      </c>
      <c r="M115" s="153" t="str">
        <f>IFERROR(SMALL($L$5:$L$142,ROWS(J$5:$J115)),"")</f>
        <v/>
      </c>
      <c r="O115" s="153" t="s">
        <v>457</v>
      </c>
      <c r="P115" s="271">
        <v>25</v>
      </c>
      <c r="Q115" s="271">
        <v>15</v>
      </c>
      <c r="R115" s="271" t="s">
        <v>130</v>
      </c>
      <c r="S115" s="271">
        <v>5</v>
      </c>
      <c r="T115" s="271">
        <v>650</v>
      </c>
      <c r="U115" s="271" t="s">
        <v>130</v>
      </c>
      <c r="V115" s="271">
        <v>45</v>
      </c>
      <c r="W115" s="323" t="s">
        <v>90</v>
      </c>
      <c r="X115" s="323">
        <f>ROWS($W$5:W115)</f>
        <v>111</v>
      </c>
      <c r="Y115" s="153" t="str">
        <f t="shared" si="7"/>
        <v/>
      </c>
      <c r="Z115" s="153" t="str">
        <f>IFERROR(SMALL($Y$5:$Y$142,ROWS($W$5:W115)),"")</f>
        <v/>
      </c>
    </row>
    <row r="116" spans="3:26" hidden="1">
      <c r="C116" s="153" t="s">
        <v>458</v>
      </c>
      <c r="D116" s="163">
        <v>5.1385390428211587E-2</v>
      </c>
      <c r="E116" s="163">
        <v>2.0403022670025188E-2</v>
      </c>
      <c r="F116" s="163">
        <v>8.8161209068010078E-3</v>
      </c>
      <c r="G116" s="163">
        <v>8.3123425692695208E-3</v>
      </c>
      <c r="H116" s="163">
        <v>0.91108312342569264</v>
      </c>
      <c r="I116" s="163">
        <v>8.8916876574307302E-2</v>
      </c>
      <c r="J116" s="323" t="s">
        <v>90</v>
      </c>
      <c r="K116" s="323">
        <f>ROWS($J$5:J116)</f>
        <v>112</v>
      </c>
      <c r="L116" s="153" t="str">
        <f t="shared" si="6"/>
        <v/>
      </c>
      <c r="M116" s="153" t="str">
        <f>IFERROR(SMALL($L$5:$L$142,ROWS(J$5:$J116)),"")</f>
        <v/>
      </c>
      <c r="O116" s="153" t="s">
        <v>458</v>
      </c>
      <c r="P116" s="271">
        <v>205</v>
      </c>
      <c r="Q116" s="271">
        <v>80</v>
      </c>
      <c r="R116" s="271">
        <v>35</v>
      </c>
      <c r="S116" s="271">
        <v>35</v>
      </c>
      <c r="T116" s="271">
        <v>3615</v>
      </c>
      <c r="U116" s="271">
        <v>15</v>
      </c>
      <c r="V116" s="271">
        <v>355</v>
      </c>
      <c r="W116" s="323" t="s">
        <v>90</v>
      </c>
      <c r="X116" s="323">
        <f>ROWS($W$5:W116)</f>
        <v>112</v>
      </c>
      <c r="Y116" s="153" t="str">
        <f t="shared" si="7"/>
        <v/>
      </c>
      <c r="Z116" s="153" t="str">
        <f>IFERROR(SMALL($Y$5:$Y$142,ROWS($W$5:W116)),"")</f>
        <v/>
      </c>
    </row>
    <row r="117" spans="3:26" hidden="1">
      <c r="C117" s="153" t="s">
        <v>459</v>
      </c>
      <c r="D117" s="163">
        <v>2.8077753779697623E-2</v>
      </c>
      <c r="E117" s="163">
        <v>1.9438444924406047E-2</v>
      </c>
      <c r="F117" s="163">
        <v>6.4794816414686825E-3</v>
      </c>
      <c r="G117" s="163">
        <v>2.1598272138228943E-3</v>
      </c>
      <c r="H117" s="163">
        <v>0.94384449244060475</v>
      </c>
      <c r="I117" s="163">
        <v>5.6155507559395246E-2</v>
      </c>
      <c r="J117" s="323" t="s">
        <v>90</v>
      </c>
      <c r="K117" s="323">
        <f>ROWS($J$5:J117)</f>
        <v>113</v>
      </c>
      <c r="L117" s="153" t="str">
        <f t="shared" si="6"/>
        <v/>
      </c>
      <c r="M117" s="153" t="str">
        <f>IFERROR(SMALL($L$5:$L$142,ROWS(J$5:$J117)),"")</f>
        <v/>
      </c>
      <c r="O117" s="153" t="s">
        <v>459</v>
      </c>
      <c r="P117" s="271">
        <v>15</v>
      </c>
      <c r="Q117" s="271">
        <v>10</v>
      </c>
      <c r="R117" s="271">
        <v>5</v>
      </c>
      <c r="S117" s="271" t="s">
        <v>130</v>
      </c>
      <c r="T117" s="271">
        <v>435</v>
      </c>
      <c r="U117" s="271">
        <v>10</v>
      </c>
      <c r="V117" s="271">
        <v>25</v>
      </c>
      <c r="W117" s="323" t="s">
        <v>90</v>
      </c>
      <c r="X117" s="323">
        <f>ROWS($W$5:W117)</f>
        <v>113</v>
      </c>
      <c r="Y117" s="153" t="str">
        <f t="shared" si="7"/>
        <v/>
      </c>
      <c r="Z117" s="153" t="str">
        <f>IFERROR(SMALL($Y$5:$Y$142,ROWS($W$5:W117)),"")</f>
        <v/>
      </c>
    </row>
    <row r="118" spans="3:26" hidden="1">
      <c r="C118" s="153" t="s">
        <v>460</v>
      </c>
      <c r="D118" s="163">
        <v>1.308139534883721E-2</v>
      </c>
      <c r="E118" s="163">
        <v>8.2364341085271325E-3</v>
      </c>
      <c r="F118" s="163">
        <v>5.0872093023255818E-3</v>
      </c>
      <c r="G118" s="163">
        <v>1.6957364341085271E-3</v>
      </c>
      <c r="H118" s="163">
        <v>0.9718992248062015</v>
      </c>
      <c r="I118" s="163">
        <v>2.8100775193798451E-2</v>
      </c>
      <c r="J118" s="323" t="s">
        <v>90</v>
      </c>
      <c r="K118" s="323">
        <f>ROWS($J$5:J118)</f>
        <v>114</v>
      </c>
      <c r="L118" s="153" t="str">
        <f t="shared" si="6"/>
        <v/>
      </c>
      <c r="M118" s="153" t="str">
        <f>IFERROR(SMALL($L$5:$L$142,ROWS(J$5:$J118)),"")</f>
        <v/>
      </c>
      <c r="O118" s="153" t="s">
        <v>460</v>
      </c>
      <c r="P118" s="271">
        <v>55</v>
      </c>
      <c r="Q118" s="271">
        <v>35</v>
      </c>
      <c r="R118" s="271">
        <v>20</v>
      </c>
      <c r="S118" s="271">
        <v>5</v>
      </c>
      <c r="T118" s="271">
        <v>4010</v>
      </c>
      <c r="U118" s="271">
        <v>5</v>
      </c>
      <c r="V118" s="271">
        <v>115</v>
      </c>
      <c r="W118" s="323" t="s">
        <v>90</v>
      </c>
      <c r="X118" s="323">
        <f>ROWS($W$5:W118)</f>
        <v>114</v>
      </c>
      <c r="Y118" s="153" t="str">
        <f t="shared" si="7"/>
        <v/>
      </c>
      <c r="Z118" s="153" t="str">
        <f>IFERROR(SMALL($Y$5:$Y$142,ROWS($W$5:W118)),"")</f>
        <v/>
      </c>
    </row>
    <row r="119" spans="3:26" hidden="1">
      <c r="C119" s="153" t="s">
        <v>461</v>
      </c>
      <c r="D119" s="163">
        <v>4.10958904109589E-3</v>
      </c>
      <c r="E119" s="163">
        <v>4.10958904109589E-3</v>
      </c>
      <c r="F119" s="163">
        <v>2.7397260273972603E-3</v>
      </c>
      <c r="G119" s="163">
        <v>0</v>
      </c>
      <c r="H119" s="163">
        <v>0.989041095890411</v>
      </c>
      <c r="I119" s="163">
        <v>1.0958904109589041E-2</v>
      </c>
      <c r="J119" s="323" t="s">
        <v>90</v>
      </c>
      <c r="K119" s="323">
        <f>ROWS($J$5:J119)</f>
        <v>115</v>
      </c>
      <c r="L119" s="153" t="str">
        <f t="shared" si="6"/>
        <v/>
      </c>
      <c r="M119" s="153" t="str">
        <f>IFERROR(SMALL($L$5:$L$142,ROWS(J$5:$J119)),"")</f>
        <v/>
      </c>
      <c r="O119" s="153" t="s">
        <v>461</v>
      </c>
      <c r="P119" s="271">
        <v>5</v>
      </c>
      <c r="Q119" s="271">
        <v>5</v>
      </c>
      <c r="R119" s="271" t="s">
        <v>130</v>
      </c>
      <c r="S119" s="271">
        <v>0</v>
      </c>
      <c r="T119" s="271">
        <v>720</v>
      </c>
      <c r="U119" s="271">
        <v>20</v>
      </c>
      <c r="V119" s="271">
        <v>10</v>
      </c>
      <c r="W119" s="323" t="s">
        <v>90</v>
      </c>
      <c r="X119" s="323">
        <f>ROWS($W$5:W119)</f>
        <v>115</v>
      </c>
      <c r="Y119" s="153" t="str">
        <f t="shared" si="7"/>
        <v/>
      </c>
      <c r="Z119" s="153" t="str">
        <f>IFERROR(SMALL($Y$5:$Y$142,ROWS($W$5:W119)),"")</f>
        <v/>
      </c>
    </row>
    <row r="120" spans="3:26" hidden="1">
      <c r="C120" s="153" t="str">
        <f>AB11</f>
        <v>Agriculture, Horticulture and Animal Care</v>
      </c>
      <c r="D120" s="113">
        <f>AC11/$AJ11</f>
        <v>1.2638835695135964E-2</v>
      </c>
      <c r="E120" s="113">
        <f t="shared" ref="E120:G120" si="8">AD11/$AJ11</f>
        <v>4.9789352738414403E-3</v>
      </c>
      <c r="F120" s="113">
        <f t="shared" si="8"/>
        <v>3.4469551895825352E-3</v>
      </c>
      <c r="G120" s="113">
        <f t="shared" si="8"/>
        <v>3.8299502106472617E-3</v>
      </c>
      <c r="H120" s="113">
        <f>AH11/$AJ11</f>
        <v>0.97433933358866331</v>
      </c>
      <c r="I120" s="113">
        <f>AI11/$AJ11</f>
        <v>2.1830716200689392E-2</v>
      </c>
      <c r="J120" s="320" t="s">
        <v>95</v>
      </c>
      <c r="K120" s="323">
        <f>ROWS($J$5:J120)</f>
        <v>116</v>
      </c>
      <c r="L120" s="153">
        <f t="shared" si="6"/>
        <v>116</v>
      </c>
      <c r="M120" s="153" t="str">
        <f>IFERROR(SMALL($L$5:$L$142,ROWS(J$5:$J120)),"")</f>
        <v/>
      </c>
      <c r="O120" s="153" t="s">
        <v>437</v>
      </c>
      <c r="P120" s="153">
        <v>35</v>
      </c>
      <c r="Q120" s="153">
        <v>15</v>
      </c>
      <c r="R120" s="153">
        <v>10</v>
      </c>
      <c r="S120" s="153">
        <v>0</v>
      </c>
      <c r="T120" s="153">
        <v>2545</v>
      </c>
      <c r="U120" s="153">
        <v>10</v>
      </c>
      <c r="V120" s="153">
        <v>55</v>
      </c>
      <c r="W120" s="320" t="s">
        <v>95</v>
      </c>
      <c r="X120" s="323">
        <f>ROWS($W$5:W120)</f>
        <v>116</v>
      </c>
      <c r="Y120" s="153">
        <f t="shared" si="7"/>
        <v>116</v>
      </c>
      <c r="Z120" s="153" t="str">
        <f>IFERROR(SMALL($Y$5:$Y$142,ROWS($W$5:W120)),"")</f>
        <v/>
      </c>
    </row>
    <row r="121" spans="3:26" hidden="1">
      <c r="C121" s="153" t="str">
        <f t="shared" ref="C121:C142" si="9">AB12</f>
        <v>Area Studies/Cultural Studies/Languages/Literature</v>
      </c>
      <c r="D121" s="113">
        <f t="shared" ref="D121:D142" si="10">AC12/$AJ12</f>
        <v>0.18136272545090179</v>
      </c>
      <c r="E121" s="113">
        <f t="shared" ref="E121:E142" si="11">AD12/$AJ12</f>
        <v>0.14414543372459204</v>
      </c>
      <c r="F121" s="113">
        <f t="shared" ref="F121:F142" si="12">AE12/$AJ12</f>
        <v>1.7177211565989121E-2</v>
      </c>
      <c r="G121" s="113">
        <f t="shared" ref="G121:G142" si="13">AF12/$AJ12</f>
        <v>6.0692814199828228E-2</v>
      </c>
      <c r="H121" s="113">
        <f t="shared" ref="H121:I121" si="14">AH12/$AJ12</f>
        <v>0.43515602633839107</v>
      </c>
      <c r="I121" s="113">
        <f t="shared" si="14"/>
        <v>0.50415115946178068</v>
      </c>
      <c r="J121" s="320" t="s">
        <v>95</v>
      </c>
      <c r="K121" s="323">
        <f>ROWS($J$5:J121)</f>
        <v>117</v>
      </c>
      <c r="L121" s="153">
        <f t="shared" si="6"/>
        <v>117</v>
      </c>
      <c r="M121" s="153" t="str">
        <f>IFERROR(SMALL($L$5:$L$142,ROWS(J$5:$J121)),"")</f>
        <v/>
      </c>
      <c r="O121" s="153" t="s">
        <v>439</v>
      </c>
      <c r="P121" s="153">
        <v>1265</v>
      </c>
      <c r="Q121" s="153">
        <v>1005</v>
      </c>
      <c r="R121" s="153">
        <v>120</v>
      </c>
      <c r="S121" s="153">
        <v>1130</v>
      </c>
      <c r="T121" s="153">
        <v>3040</v>
      </c>
      <c r="U121" s="153">
        <v>425</v>
      </c>
      <c r="V121" s="153">
        <v>3520</v>
      </c>
      <c r="W121" s="320" t="s">
        <v>95</v>
      </c>
      <c r="X121" s="323">
        <f>ROWS($W$5:W121)</f>
        <v>117</v>
      </c>
      <c r="Y121" s="153">
        <f t="shared" si="7"/>
        <v>117</v>
      </c>
      <c r="Z121" s="153" t="str">
        <f>IFERROR(SMALL($Y$5:$Y$142,ROWS($W$5:W121)),"")</f>
        <v/>
      </c>
    </row>
    <row r="122" spans="3:26" hidden="1">
      <c r="C122" s="153" t="str">
        <f t="shared" si="9"/>
        <v>Arts and Crafts</v>
      </c>
      <c r="D122" s="113">
        <f t="shared" si="10"/>
        <v>3.3063006862133502E-2</v>
      </c>
      <c r="E122" s="113">
        <f t="shared" si="11"/>
        <v>1.9338739862757331E-2</v>
      </c>
      <c r="F122" s="113">
        <f t="shared" si="12"/>
        <v>1.7779164067373673E-2</v>
      </c>
      <c r="G122" s="113">
        <f t="shared" si="13"/>
        <v>9.9812850904553961E-3</v>
      </c>
      <c r="H122" s="113">
        <f t="shared" ref="H122:I122" si="15">AH13/$AJ13</f>
        <v>0.90798502807236436</v>
      </c>
      <c r="I122" s="113">
        <f t="shared" si="15"/>
        <v>8.2033686837180292E-2</v>
      </c>
      <c r="J122" s="320" t="s">
        <v>95</v>
      </c>
      <c r="K122" s="323">
        <f>ROWS($J$5:J122)</f>
        <v>118</v>
      </c>
      <c r="L122" s="153">
        <f t="shared" si="6"/>
        <v>118</v>
      </c>
      <c r="M122" s="153" t="str">
        <f>IFERROR(SMALL($L$5:$L$142,ROWS(J$5:$J122)),"")</f>
        <v/>
      </c>
      <c r="O122" s="153" t="s">
        <v>440</v>
      </c>
      <c r="P122" s="153">
        <v>105</v>
      </c>
      <c r="Q122" s="153">
        <v>60</v>
      </c>
      <c r="R122" s="153">
        <v>55</v>
      </c>
      <c r="S122" s="153">
        <v>40</v>
      </c>
      <c r="T122" s="153">
        <v>2910</v>
      </c>
      <c r="U122" s="153">
        <v>30</v>
      </c>
      <c r="V122" s="153">
        <v>265</v>
      </c>
      <c r="W122" s="320" t="s">
        <v>95</v>
      </c>
      <c r="X122" s="323">
        <f>ROWS($W$5:W122)</f>
        <v>118</v>
      </c>
      <c r="Y122" s="153">
        <f t="shared" si="7"/>
        <v>118</v>
      </c>
      <c r="Z122" s="153" t="str">
        <f>IFERROR(SMALL($Y$5:$Y$142,ROWS($W$5:W122)),"")</f>
        <v/>
      </c>
    </row>
    <row r="123" spans="3:26" hidden="1">
      <c r="C123" s="153" t="str">
        <f t="shared" si="9"/>
        <v>Authorship/Photography/Publishing/Media</v>
      </c>
      <c r="D123" s="113">
        <f t="shared" si="10"/>
        <v>1.8129496402877698E-2</v>
      </c>
      <c r="E123" s="113">
        <f t="shared" si="11"/>
        <v>1.3237410071942447E-2</v>
      </c>
      <c r="F123" s="113">
        <f t="shared" si="12"/>
        <v>1.1510791366906475E-2</v>
      </c>
      <c r="G123" s="113">
        <f t="shared" si="13"/>
        <v>5.1798561151079137E-3</v>
      </c>
      <c r="H123" s="113">
        <f t="shared" ref="H123:I123" si="16">AH14/$AJ14</f>
        <v>0.94014388489208633</v>
      </c>
      <c r="I123" s="113">
        <f t="shared" si="16"/>
        <v>5.4676258992805753E-2</v>
      </c>
      <c r="J123" s="320" t="s">
        <v>95</v>
      </c>
      <c r="K123" s="323">
        <f>ROWS($J$5:J123)</f>
        <v>119</v>
      </c>
      <c r="L123" s="153">
        <f t="shared" si="6"/>
        <v>119</v>
      </c>
      <c r="M123" s="153" t="str">
        <f>IFERROR(SMALL($L$5:$L$142,ROWS(J$5:$J123)),"")</f>
        <v/>
      </c>
      <c r="O123" s="153" t="s">
        <v>442</v>
      </c>
      <c r="P123" s="153">
        <v>65</v>
      </c>
      <c r="Q123" s="153">
        <v>45</v>
      </c>
      <c r="R123" s="153">
        <v>40</v>
      </c>
      <c r="S123" s="153">
        <v>40</v>
      </c>
      <c r="T123" s="153">
        <v>3265</v>
      </c>
      <c r="U123" s="153">
        <v>20</v>
      </c>
      <c r="V123" s="153">
        <v>190</v>
      </c>
      <c r="W123" s="320" t="s">
        <v>95</v>
      </c>
      <c r="X123" s="323">
        <f>ROWS($W$5:W123)</f>
        <v>119</v>
      </c>
      <c r="Y123" s="153">
        <f t="shared" si="7"/>
        <v>119</v>
      </c>
      <c r="Z123" s="153" t="str">
        <f>IFERROR(SMALL($Y$5:$Y$142,ROWS($W$5:W123)),"")</f>
        <v/>
      </c>
    </row>
    <row r="124" spans="3:26" hidden="1">
      <c r="C124" s="153" t="str">
        <f t="shared" si="9"/>
        <v>Business/Management/Office Studies</v>
      </c>
      <c r="D124" s="113">
        <f t="shared" si="10"/>
        <v>5.41406130852524E-2</v>
      </c>
      <c r="E124" s="113">
        <f t="shared" si="11"/>
        <v>3.2179350312642976E-2</v>
      </c>
      <c r="F124" s="113">
        <f t="shared" si="12"/>
        <v>8.6929998474912316E-3</v>
      </c>
      <c r="G124" s="113">
        <f t="shared" si="13"/>
        <v>5.4903156931523566E-3</v>
      </c>
      <c r="H124" s="113">
        <f t="shared" ref="H124:I124" si="17">AH15/$AJ15</f>
        <v>0.88409333536678358</v>
      </c>
      <c r="I124" s="113">
        <f t="shared" si="17"/>
        <v>0.11041634894006405</v>
      </c>
      <c r="J124" s="320" t="s">
        <v>95</v>
      </c>
      <c r="K124" s="323">
        <f>ROWS($J$5:J124)</f>
        <v>120</v>
      </c>
      <c r="L124" s="153">
        <f t="shared" si="6"/>
        <v>120</v>
      </c>
      <c r="M124" s="153" t="str">
        <f>IFERROR(SMALL($L$5:$L$142,ROWS(J$5:$J124)),"")</f>
        <v/>
      </c>
      <c r="O124" s="153" t="s">
        <v>443</v>
      </c>
      <c r="P124" s="153">
        <v>355</v>
      </c>
      <c r="Q124" s="153">
        <v>210</v>
      </c>
      <c r="R124" s="153">
        <v>55</v>
      </c>
      <c r="S124" s="153">
        <v>100</v>
      </c>
      <c r="T124" s="153">
        <v>5795</v>
      </c>
      <c r="U124" s="153">
        <v>35</v>
      </c>
      <c r="V124" s="153">
        <v>725</v>
      </c>
      <c r="W124" s="320" t="s">
        <v>95</v>
      </c>
      <c r="X124" s="323">
        <f>ROWS($W$5:W124)</f>
        <v>120</v>
      </c>
      <c r="Y124" s="153">
        <f t="shared" si="7"/>
        <v>120</v>
      </c>
      <c r="Z124" s="153" t="str">
        <f>IFERROR(SMALL($Y$5:$Y$142,ROWS($W$5:W124)),"")</f>
        <v/>
      </c>
    </row>
    <row r="125" spans="3:26" hidden="1">
      <c r="C125" s="153" t="str">
        <f t="shared" si="9"/>
        <v>Catering/Food/Leisure Services/Tourism</v>
      </c>
      <c r="D125" s="113">
        <f t="shared" si="10"/>
        <v>2.7168234064785787E-2</v>
      </c>
      <c r="E125" s="113">
        <f t="shared" si="11"/>
        <v>2.2291884360849879E-2</v>
      </c>
      <c r="F125" s="113">
        <f t="shared" si="12"/>
        <v>8.7077673284569838E-3</v>
      </c>
      <c r="G125" s="113">
        <f t="shared" si="13"/>
        <v>9.5785440613026813E-3</v>
      </c>
      <c r="H125" s="113">
        <f t="shared" ref="H125:I125" si="18">AH16/$AJ16</f>
        <v>0.91954022988505746</v>
      </c>
      <c r="I125" s="113">
        <f t="shared" si="18"/>
        <v>7.0881226053639848E-2</v>
      </c>
      <c r="J125" s="320" t="s">
        <v>95</v>
      </c>
      <c r="K125" s="323">
        <f>ROWS($J$5:J125)</f>
        <v>121</v>
      </c>
      <c r="L125" s="153">
        <f t="shared" si="6"/>
        <v>121</v>
      </c>
      <c r="M125" s="153" t="str">
        <f>IFERROR(SMALL($L$5:$L$142,ROWS(J$5:$J125)),"")</f>
        <v/>
      </c>
      <c r="O125" s="153" t="s">
        <v>444</v>
      </c>
      <c r="P125" s="153">
        <v>155</v>
      </c>
      <c r="Q125" s="153">
        <v>130</v>
      </c>
      <c r="R125" s="153">
        <v>50</v>
      </c>
      <c r="S125" s="153">
        <v>75</v>
      </c>
      <c r="T125" s="153">
        <v>5280</v>
      </c>
      <c r="U125" s="153">
        <v>55</v>
      </c>
      <c r="V125" s="153">
        <v>405</v>
      </c>
      <c r="W125" s="320" t="s">
        <v>95</v>
      </c>
      <c r="X125" s="323">
        <f>ROWS($W$5:W125)</f>
        <v>121</v>
      </c>
      <c r="Y125" s="153">
        <f t="shared" si="7"/>
        <v>121</v>
      </c>
      <c r="Z125" s="153" t="str">
        <f>IFERROR(SMALL($Y$5:$Y$142,ROWS($W$5:W125)),"")</f>
        <v/>
      </c>
    </row>
    <row r="126" spans="3:26" hidden="1">
      <c r="C126" s="153" t="str">
        <f t="shared" si="9"/>
        <v>Construction and Property (Built Environment</v>
      </c>
      <c r="D126" s="113">
        <f t="shared" si="10"/>
        <v>1.5475798485347383E-2</v>
      </c>
      <c r="E126" s="113">
        <f t="shared" si="11"/>
        <v>1.1524530786960816E-2</v>
      </c>
      <c r="F126" s="113">
        <f t="shared" si="12"/>
        <v>4.7195697508506202E-3</v>
      </c>
      <c r="G126" s="113">
        <f t="shared" si="13"/>
        <v>2.9634507737899243E-3</v>
      </c>
      <c r="H126" s="113">
        <f t="shared" ref="H126:I126" si="19">AH17/$AJ17</f>
        <v>0.96081659532433328</v>
      </c>
      <c r="I126" s="113">
        <f t="shared" si="19"/>
        <v>3.621995390187685E-2</v>
      </c>
      <c r="J126" s="320" t="s">
        <v>95</v>
      </c>
      <c r="K126" s="323">
        <f>ROWS($J$5:J126)</f>
        <v>122</v>
      </c>
      <c r="L126" s="153">
        <f t="shared" si="6"/>
        <v>122</v>
      </c>
      <c r="M126" s="153" t="str">
        <f>IFERROR(SMALL($L$5:$L$142,ROWS(J$5:$J126)),"")</f>
        <v/>
      </c>
      <c r="O126" s="153" t="s">
        <v>445</v>
      </c>
      <c r="P126" s="153">
        <v>140</v>
      </c>
      <c r="Q126" s="153">
        <v>105</v>
      </c>
      <c r="R126" s="153">
        <v>45</v>
      </c>
      <c r="S126" s="153">
        <v>40</v>
      </c>
      <c r="T126" s="153">
        <v>8755</v>
      </c>
      <c r="U126" s="153">
        <v>25</v>
      </c>
      <c r="V126" s="153">
        <v>330</v>
      </c>
      <c r="W126" s="320" t="s">
        <v>95</v>
      </c>
      <c r="X126" s="323">
        <f>ROWS($W$5:W126)</f>
        <v>122</v>
      </c>
      <c r="Y126" s="153">
        <f t="shared" si="7"/>
        <v>122</v>
      </c>
      <c r="Z126" s="153" t="str">
        <f>IFERROR(SMALL($Y$5:$Y$142,ROWS($W$5:W126)),"")</f>
        <v/>
      </c>
    </row>
    <row r="127" spans="3:26" hidden="1">
      <c r="C127" s="153" t="str">
        <f t="shared" si="9"/>
        <v>Education/Training/Teaching</v>
      </c>
      <c r="D127" s="113">
        <f t="shared" si="10"/>
        <v>1.9311502938706968E-2</v>
      </c>
      <c r="E127" s="113">
        <f t="shared" si="11"/>
        <v>7.556675062972292E-3</v>
      </c>
      <c r="F127" s="113">
        <f t="shared" si="12"/>
        <v>3.3585222502099076E-3</v>
      </c>
      <c r="G127" s="113">
        <f t="shared" si="13"/>
        <v>1.09151973131822E-2</v>
      </c>
      <c r="H127" s="113">
        <f t="shared" ref="H127:I127" si="20">AH18/$AJ18</f>
        <v>0.95382031905961373</v>
      </c>
      <c r="I127" s="113">
        <f t="shared" si="20"/>
        <v>3.5264483627204031E-2</v>
      </c>
      <c r="J127" s="320" t="s">
        <v>95</v>
      </c>
      <c r="K127" s="323">
        <f>ROWS($J$5:J127)</f>
        <v>123</v>
      </c>
      <c r="L127" s="153">
        <f t="shared" si="6"/>
        <v>123</v>
      </c>
      <c r="M127" s="153" t="str">
        <f>IFERROR(SMALL($L$5:$L$142,ROWS(J$5:$J127)),"")</f>
        <v/>
      </c>
      <c r="O127" s="153" t="s">
        <v>446</v>
      </c>
      <c r="P127" s="153">
        <v>25</v>
      </c>
      <c r="Q127" s="153">
        <v>10</v>
      </c>
      <c r="R127" s="153">
        <v>5</v>
      </c>
      <c r="S127" s="153">
        <v>5</v>
      </c>
      <c r="T127" s="153">
        <v>1135</v>
      </c>
      <c r="U127" s="153">
        <v>15</v>
      </c>
      <c r="V127" s="153">
        <v>40</v>
      </c>
      <c r="W127" s="320" t="s">
        <v>95</v>
      </c>
      <c r="X127" s="323">
        <f>ROWS($W$5:W127)</f>
        <v>123</v>
      </c>
      <c r="Y127" s="153">
        <f t="shared" si="7"/>
        <v>123</v>
      </c>
      <c r="Z127" s="153" t="str">
        <f>IFERROR(SMALL($Y$5:$Y$142,ROWS($W$5:W127)),"")</f>
        <v/>
      </c>
    </row>
    <row r="128" spans="3:26" hidden="1">
      <c r="C128" s="153" t="str">
        <f t="shared" si="9"/>
        <v>Engineering</v>
      </c>
      <c r="D128" s="113">
        <f t="shared" si="10"/>
        <v>2.0284149263950703E-2</v>
      </c>
      <c r="E128" s="113">
        <f t="shared" si="11"/>
        <v>1.3266004792879151E-2</v>
      </c>
      <c r="F128" s="113">
        <f t="shared" si="12"/>
        <v>5.1352276617596714E-3</v>
      </c>
      <c r="G128" s="113">
        <f t="shared" si="13"/>
        <v>4.1937692571037315E-3</v>
      </c>
      <c r="H128" s="113">
        <f t="shared" ref="H128:I128" si="21">AH19/$AJ19</f>
        <v>0.95224238274563511</v>
      </c>
      <c r="I128" s="113">
        <f t="shared" si="21"/>
        <v>4.3563847997261214E-2</v>
      </c>
      <c r="J128" s="320" t="s">
        <v>95</v>
      </c>
      <c r="K128" s="323">
        <f>ROWS($J$5:J128)</f>
        <v>124</v>
      </c>
      <c r="L128" s="153">
        <f t="shared" si="6"/>
        <v>124</v>
      </c>
      <c r="M128" s="153" t="str">
        <f>IFERROR(SMALL($L$5:$L$142,ROWS(J$5:$J128)),"")</f>
        <v/>
      </c>
      <c r="O128" s="153" t="s">
        <v>447</v>
      </c>
      <c r="P128" s="153">
        <v>235</v>
      </c>
      <c r="Q128" s="153">
        <v>155</v>
      </c>
      <c r="R128" s="153">
        <v>60</v>
      </c>
      <c r="S128" s="153">
        <v>55</v>
      </c>
      <c r="T128" s="153">
        <v>11125</v>
      </c>
      <c r="U128" s="153">
        <v>50</v>
      </c>
      <c r="V128" s="153">
        <v>510</v>
      </c>
      <c r="W128" s="320" t="s">
        <v>95</v>
      </c>
      <c r="X128" s="323">
        <f>ROWS($W$5:W128)</f>
        <v>124</v>
      </c>
      <c r="Y128" s="153">
        <f t="shared" si="7"/>
        <v>124</v>
      </c>
      <c r="Z128" s="153" t="str">
        <f>IFERROR(SMALL($Y$5:$Y$142,ROWS($W$5:W128)),"")</f>
        <v/>
      </c>
    </row>
    <row r="129" spans="3:26" hidden="1">
      <c r="C129" s="153" t="str">
        <f t="shared" si="9"/>
        <v>Environment Protection/Energy/Cleansing/Security</v>
      </c>
      <c r="D129" s="113">
        <f t="shared" si="10"/>
        <v>4.8000000000000001E-2</v>
      </c>
      <c r="E129" s="113">
        <f t="shared" si="11"/>
        <v>2.4E-2</v>
      </c>
      <c r="F129" s="113">
        <f t="shared" si="12"/>
        <v>0</v>
      </c>
      <c r="G129" s="113">
        <f t="shared" si="13"/>
        <v>8.0000000000000002E-3</v>
      </c>
      <c r="H129" s="113">
        <f t="shared" ref="H129:I129" si="22">AH20/$AJ20</f>
        <v>0.89600000000000002</v>
      </c>
      <c r="I129" s="113">
        <f t="shared" si="22"/>
        <v>9.6000000000000002E-2</v>
      </c>
      <c r="J129" s="320" t="s">
        <v>95</v>
      </c>
      <c r="K129" s="323">
        <f>ROWS($J$5:J129)</f>
        <v>125</v>
      </c>
      <c r="L129" s="153">
        <f t="shared" si="6"/>
        <v>125</v>
      </c>
      <c r="M129" s="153" t="str">
        <f>IFERROR(SMALL($L$5:$L$142,ROWS(J$5:$J129)),"")</f>
        <v/>
      </c>
      <c r="O129" s="153" t="s">
        <v>448</v>
      </c>
      <c r="P129" s="153">
        <v>5</v>
      </c>
      <c r="Q129" s="153">
        <v>5</v>
      </c>
      <c r="R129" s="153">
        <v>0</v>
      </c>
      <c r="S129" s="153">
        <v>5</v>
      </c>
      <c r="T129" s="153">
        <v>110</v>
      </c>
      <c r="U129" s="153">
        <v>0</v>
      </c>
      <c r="V129" s="153">
        <v>10</v>
      </c>
      <c r="W129" s="320" t="s">
        <v>95</v>
      </c>
      <c r="X129" s="323">
        <f>ROWS($W$5:W129)</f>
        <v>125</v>
      </c>
      <c r="Y129" s="153">
        <f t="shared" si="7"/>
        <v>125</v>
      </c>
      <c r="Z129" s="153" t="str">
        <f>IFERROR(SMALL($Y$5:$Y$142,ROWS($W$5:W129)),"")</f>
        <v/>
      </c>
    </row>
    <row r="130" spans="3:26" hidden="1">
      <c r="C130" s="153" t="str">
        <f t="shared" si="9"/>
        <v>Family Care/Personal Development/Personal Care and Appearance</v>
      </c>
      <c r="D130" s="113">
        <f t="shared" si="10"/>
        <v>1.8585171127544008E-2</v>
      </c>
      <c r="E130" s="113">
        <f t="shared" si="11"/>
        <v>1.2368300503893724E-2</v>
      </c>
      <c r="F130" s="113">
        <f t="shared" si="12"/>
        <v>5.9551076500229038E-3</v>
      </c>
      <c r="G130" s="113">
        <f t="shared" si="13"/>
        <v>7.4602447483803416E-3</v>
      </c>
      <c r="H130" s="113">
        <f t="shared" ref="H130:I130" si="23">AH21/$AJ21</f>
        <v>0.94849813493881285</v>
      </c>
      <c r="I130" s="113">
        <f t="shared" si="23"/>
        <v>4.4041620312806756E-2</v>
      </c>
      <c r="J130" s="320" t="s">
        <v>95</v>
      </c>
      <c r="K130" s="323">
        <f>ROWS($J$5:J130)</f>
        <v>126</v>
      </c>
      <c r="L130" s="153">
        <f t="shared" si="6"/>
        <v>126</v>
      </c>
      <c r="M130" s="153" t="str">
        <f>IFERROR(SMALL($L$5:$L$142,ROWS(J$5:$J130)),"")</f>
        <v/>
      </c>
      <c r="O130" s="153" t="s">
        <v>449</v>
      </c>
      <c r="P130" s="153">
        <v>285</v>
      </c>
      <c r="Q130" s="153">
        <v>190</v>
      </c>
      <c r="R130" s="153">
        <v>90</v>
      </c>
      <c r="S130" s="153">
        <v>110</v>
      </c>
      <c r="T130" s="153">
        <v>14495</v>
      </c>
      <c r="U130" s="153">
        <v>115</v>
      </c>
      <c r="V130" s="153">
        <v>675</v>
      </c>
      <c r="W130" s="320" t="s">
        <v>95</v>
      </c>
      <c r="X130" s="323">
        <f>ROWS($W$5:W130)</f>
        <v>126</v>
      </c>
      <c r="Y130" s="153">
        <f t="shared" si="7"/>
        <v>126</v>
      </c>
      <c r="Z130" s="153" t="str">
        <f>IFERROR(SMALL($Y$5:$Y$142,ROWS($W$5:W130)),"")</f>
        <v/>
      </c>
    </row>
    <row r="131" spans="3:26" hidden="1">
      <c r="C131" s="153" t="str">
        <f t="shared" si="9"/>
        <v>Health Care/Medicine/Health and Safety</v>
      </c>
      <c r="D131" s="113">
        <f t="shared" si="10"/>
        <v>2.474820143884892E-2</v>
      </c>
      <c r="E131" s="113">
        <f t="shared" si="11"/>
        <v>2.1199040767386091E-2</v>
      </c>
      <c r="F131" s="113">
        <f t="shared" si="12"/>
        <v>4.6043165467625899E-3</v>
      </c>
      <c r="G131" s="113">
        <f t="shared" si="13"/>
        <v>3.5971223021582736E-3</v>
      </c>
      <c r="H131" s="113">
        <f t="shared" ref="H131:I131" si="24">AH22/$AJ22</f>
        <v>0.94009592326139091</v>
      </c>
      <c r="I131" s="113">
        <f t="shared" si="24"/>
        <v>5.630695443645084E-2</v>
      </c>
      <c r="J131" s="320" t="s">
        <v>95</v>
      </c>
      <c r="K131" s="323">
        <f>ROWS($J$5:J131)</f>
        <v>127</v>
      </c>
      <c r="L131" s="153">
        <f t="shared" si="6"/>
        <v>127</v>
      </c>
      <c r="M131" s="153" t="str">
        <f>IFERROR(SMALL($L$5:$L$142,ROWS(J$5:$J131)),"")</f>
        <v/>
      </c>
      <c r="O131" s="153" t="s">
        <v>450</v>
      </c>
      <c r="P131" s="153">
        <v>515</v>
      </c>
      <c r="Q131" s="153">
        <v>440</v>
      </c>
      <c r="R131" s="153">
        <v>95</v>
      </c>
      <c r="S131" s="153">
        <v>120</v>
      </c>
      <c r="T131" s="153">
        <v>19600</v>
      </c>
      <c r="U131" s="153">
        <v>75</v>
      </c>
      <c r="V131" s="153">
        <v>1175</v>
      </c>
      <c r="W131" s="320" t="s">
        <v>95</v>
      </c>
      <c r="X131" s="323">
        <f>ROWS($W$5:W131)</f>
        <v>127</v>
      </c>
      <c r="Y131" s="153">
        <f t="shared" si="7"/>
        <v>127</v>
      </c>
      <c r="Z131" s="153" t="str">
        <f>IFERROR(SMALL($Y$5:$Y$142,ROWS($W$5:W131)),"")</f>
        <v/>
      </c>
    </row>
    <row r="132" spans="3:26" hidden="1">
      <c r="C132" s="153" t="str">
        <f t="shared" si="9"/>
        <v>Humanities (History/Archaeology/Religious Studies/Philosophy</v>
      </c>
      <c r="D132" s="113">
        <f t="shared" si="10"/>
        <v>3.087248322147651E-2</v>
      </c>
      <c r="E132" s="113">
        <f t="shared" si="11"/>
        <v>2.2818791946308724E-2</v>
      </c>
      <c r="F132" s="113">
        <f t="shared" si="12"/>
        <v>1.4765100671140939E-2</v>
      </c>
      <c r="G132" s="113">
        <f t="shared" si="13"/>
        <v>2.6845637583892616E-3</v>
      </c>
      <c r="H132" s="113">
        <f t="shared" ref="H132:I132" si="25">AH23/$AJ23</f>
        <v>0.92483221476510069</v>
      </c>
      <c r="I132" s="113">
        <f t="shared" si="25"/>
        <v>7.2483221476510068E-2</v>
      </c>
      <c r="J132" s="320" t="s">
        <v>95</v>
      </c>
      <c r="K132" s="323">
        <f>ROWS($J$5:J132)</f>
        <v>128</v>
      </c>
      <c r="L132" s="153">
        <f t="shared" si="6"/>
        <v>128</v>
      </c>
      <c r="M132" s="153" t="str">
        <f>IFERROR(SMALL($L$5:$L$142,ROWS(J$5:$J132)),"")</f>
        <v/>
      </c>
      <c r="O132" s="153" t="s">
        <v>451</v>
      </c>
      <c r="P132" s="153">
        <v>25</v>
      </c>
      <c r="Q132" s="153">
        <v>15</v>
      </c>
      <c r="R132" s="153">
        <v>10</v>
      </c>
      <c r="S132" s="153">
        <v>5</v>
      </c>
      <c r="T132" s="153">
        <v>690</v>
      </c>
      <c r="U132" s="153">
        <v>0</v>
      </c>
      <c r="V132" s="153">
        <v>55</v>
      </c>
      <c r="W132" s="320" t="s">
        <v>95</v>
      </c>
      <c r="X132" s="323">
        <f>ROWS($W$5:W132)</f>
        <v>128</v>
      </c>
      <c r="Y132" s="153">
        <f t="shared" si="7"/>
        <v>128</v>
      </c>
      <c r="Z132" s="153" t="str">
        <f>IFERROR(SMALL($Y$5:$Y$142,ROWS($W$5:W132)),"")</f>
        <v/>
      </c>
    </row>
    <row r="133" spans="3:26" hidden="1">
      <c r="C133" s="153" t="str">
        <f t="shared" si="9"/>
        <v>Information Technology and Information</v>
      </c>
      <c r="D133" s="113">
        <f t="shared" si="10"/>
        <v>4.2477173481540294E-2</v>
      </c>
      <c r="E133" s="113">
        <f t="shared" si="11"/>
        <v>2.9575228265184599E-2</v>
      </c>
      <c r="F133" s="113">
        <f t="shared" si="12"/>
        <v>9.1306073838824924E-3</v>
      </c>
      <c r="G133" s="113">
        <f t="shared" si="13"/>
        <v>9.1306073838824924E-3</v>
      </c>
      <c r="H133" s="113">
        <f t="shared" ref="H133:I133" si="26">AH24/$AJ24</f>
        <v>0.89678443826915444</v>
      </c>
      <c r="I133" s="113">
        <f t="shared" si="26"/>
        <v>9.4084954346963082E-2</v>
      </c>
      <c r="J133" s="320" t="s">
        <v>95</v>
      </c>
      <c r="K133" s="323">
        <f>ROWS($J$5:J133)</f>
        <v>129</v>
      </c>
      <c r="L133" s="153">
        <f t="shared" si="6"/>
        <v>129</v>
      </c>
      <c r="M133" s="153" t="str">
        <f>IFERROR(SMALL($L$5:$L$142,ROWS(J$5:$J133)),"")</f>
        <v/>
      </c>
      <c r="O133" s="153" t="s">
        <v>452</v>
      </c>
      <c r="P133" s="153">
        <v>215</v>
      </c>
      <c r="Q133" s="153">
        <v>150</v>
      </c>
      <c r="R133" s="153">
        <v>45</v>
      </c>
      <c r="S133" s="153">
        <v>65</v>
      </c>
      <c r="T133" s="153">
        <v>4520</v>
      </c>
      <c r="U133" s="153">
        <v>45</v>
      </c>
      <c r="V133" s="153">
        <v>475</v>
      </c>
      <c r="W133" s="320" t="s">
        <v>95</v>
      </c>
      <c r="X133" s="323">
        <f>ROWS($W$5:W133)</f>
        <v>129</v>
      </c>
      <c r="Y133" s="153">
        <f t="shared" si="7"/>
        <v>129</v>
      </c>
      <c r="Z133" s="153" t="str">
        <f>IFERROR(SMALL($Y$5:$Y$142,ROWS($W$5:W133)),"")</f>
        <v/>
      </c>
    </row>
    <row r="134" spans="3:26" hidden="1">
      <c r="C134" s="153" t="str">
        <f t="shared" si="9"/>
        <v>Manufacturing/Production Work</v>
      </c>
      <c r="D134" s="113">
        <f t="shared" si="10"/>
        <v>1.3698630136986301E-2</v>
      </c>
      <c r="E134" s="113">
        <f t="shared" si="11"/>
        <v>0</v>
      </c>
      <c r="F134" s="113">
        <f t="shared" si="12"/>
        <v>2.2831050228310501E-3</v>
      </c>
      <c r="G134" s="113">
        <f t="shared" si="13"/>
        <v>0</v>
      </c>
      <c r="H134" s="113">
        <f t="shared" ref="H134:I134" si="27">AH25/$AJ25</f>
        <v>0.97488584474885842</v>
      </c>
      <c r="I134" s="113">
        <f t="shared" si="27"/>
        <v>2.5114155251141551E-2</v>
      </c>
      <c r="J134" s="320" t="s">
        <v>95</v>
      </c>
      <c r="K134" s="323">
        <f>ROWS($J$5:J134)</f>
        <v>130</v>
      </c>
      <c r="L134" s="153">
        <f t="shared" ref="L134:L142" si="28">IF($AU$4=J134,K134,"")</f>
        <v>130</v>
      </c>
      <c r="M134" s="153" t="str">
        <f>IFERROR(SMALL($L$5:$L$142,ROWS(J$5:$J134)),"")</f>
        <v/>
      </c>
      <c r="O134" s="153" t="s">
        <v>453</v>
      </c>
      <c r="P134" s="153">
        <v>5</v>
      </c>
      <c r="Q134" s="153">
        <v>0</v>
      </c>
      <c r="R134" s="153">
        <v>0</v>
      </c>
      <c r="S134" s="153">
        <v>5</v>
      </c>
      <c r="T134" s="153">
        <v>425</v>
      </c>
      <c r="U134" s="153">
        <v>0</v>
      </c>
      <c r="V134" s="153">
        <v>10</v>
      </c>
      <c r="W134" s="320" t="s">
        <v>95</v>
      </c>
      <c r="X134" s="323">
        <f>ROWS($W$5:W134)</f>
        <v>130</v>
      </c>
      <c r="Y134" s="153">
        <f t="shared" ref="Y134:Y142" si="29">IF($AU$4=W134,X134,"")</f>
        <v>130</v>
      </c>
      <c r="Z134" s="153" t="str">
        <f>IFERROR(SMALL($Y$5:$Y$142,ROWS($W$5:W134)),"")</f>
        <v/>
      </c>
    </row>
    <row r="135" spans="3:26" hidden="1">
      <c r="C135" s="153" t="str">
        <f t="shared" si="9"/>
        <v>Oil/Mining/Plastics/Chemicals</v>
      </c>
      <c r="D135" s="113">
        <f t="shared" si="10"/>
        <v>8.771929824561403E-3</v>
      </c>
      <c r="E135" s="113">
        <f t="shared" si="11"/>
        <v>8.771929824561403E-3</v>
      </c>
      <c r="F135" s="113">
        <f t="shared" si="12"/>
        <v>0</v>
      </c>
      <c r="G135" s="113">
        <f t="shared" si="13"/>
        <v>0</v>
      </c>
      <c r="H135" s="113">
        <f t="shared" ref="H135:I135" si="30">AH26/$AJ26</f>
        <v>0.98245614035087714</v>
      </c>
      <c r="I135" s="113">
        <f t="shared" si="30"/>
        <v>1.7543859649122806E-2</v>
      </c>
      <c r="J135" s="320" t="s">
        <v>95</v>
      </c>
      <c r="K135" s="323">
        <f>ROWS($J$5:J135)</f>
        <v>131</v>
      </c>
      <c r="L135" s="153">
        <f t="shared" si="28"/>
        <v>131</v>
      </c>
      <c r="M135" s="153" t="str">
        <f>IFERROR(SMALL($L$5:$L$142,ROWS(J$5:$J135)),"")</f>
        <v/>
      </c>
      <c r="O135" s="153" t="s">
        <v>454</v>
      </c>
      <c r="P135" s="153">
        <v>0</v>
      </c>
      <c r="Q135" s="153">
        <v>0</v>
      </c>
      <c r="R135" s="153">
        <v>0</v>
      </c>
      <c r="S135" s="153">
        <v>0</v>
      </c>
      <c r="T135" s="153">
        <v>110</v>
      </c>
      <c r="U135" s="153">
        <v>0</v>
      </c>
      <c r="V135" s="153">
        <v>0</v>
      </c>
      <c r="W135" s="320" t="s">
        <v>95</v>
      </c>
      <c r="X135" s="323">
        <f>ROWS($W$5:W135)</f>
        <v>131</v>
      </c>
      <c r="Y135" s="153">
        <f t="shared" si="29"/>
        <v>131</v>
      </c>
      <c r="Z135" s="153" t="str">
        <f>IFERROR(SMALL($Y$5:$Y$142,ROWS($W$5:W135)),"")</f>
        <v/>
      </c>
    </row>
    <row r="136" spans="3:26" hidden="1">
      <c r="C136" s="153" t="str">
        <f t="shared" si="9"/>
        <v>Performing Arts</v>
      </c>
      <c r="D136" s="113">
        <f t="shared" si="10"/>
        <v>8.7019579405366206E-3</v>
      </c>
      <c r="E136" s="113">
        <f t="shared" si="11"/>
        <v>9.7897026831036977E-3</v>
      </c>
      <c r="F136" s="113">
        <f t="shared" si="12"/>
        <v>1.849166062364032E-2</v>
      </c>
      <c r="G136" s="113">
        <f t="shared" si="13"/>
        <v>2.6468455402465556E-2</v>
      </c>
      <c r="H136" s="113">
        <f t="shared" ref="H136:I136" si="31">AH27/$AJ27</f>
        <v>0.93183466279912985</v>
      </c>
      <c r="I136" s="113">
        <f t="shared" si="31"/>
        <v>4.1696881798404639E-2</v>
      </c>
      <c r="J136" s="320" t="s">
        <v>95</v>
      </c>
      <c r="K136" s="323">
        <f>ROWS($J$5:J136)</f>
        <v>132</v>
      </c>
      <c r="L136" s="153">
        <f t="shared" si="28"/>
        <v>132</v>
      </c>
      <c r="M136" s="153" t="str">
        <f>IFERROR(SMALL($L$5:$L$142,ROWS(J$5:$J136)),"")</f>
        <v/>
      </c>
      <c r="O136" s="153" t="s">
        <v>455</v>
      </c>
      <c r="P136" s="153">
        <v>25</v>
      </c>
      <c r="Q136" s="153">
        <v>25</v>
      </c>
      <c r="R136" s="153">
        <v>50</v>
      </c>
      <c r="S136" s="153">
        <v>15</v>
      </c>
      <c r="T136" s="153">
        <v>2570</v>
      </c>
      <c r="U136" s="153">
        <v>75</v>
      </c>
      <c r="V136" s="153">
        <v>115</v>
      </c>
      <c r="W136" s="320" t="s">
        <v>95</v>
      </c>
      <c r="X136" s="323">
        <f>ROWS($W$5:W136)</f>
        <v>132</v>
      </c>
      <c r="Y136" s="153">
        <f t="shared" si="29"/>
        <v>132</v>
      </c>
      <c r="Z136" s="153" t="str">
        <f>IFERROR(SMALL($Y$5:$Y$142,ROWS($W$5:W136)),"")</f>
        <v/>
      </c>
    </row>
    <row r="137" spans="3:26" hidden="1">
      <c r="C137" s="153" t="str">
        <f t="shared" si="9"/>
        <v>Politics/Economics/Law/Social Sciences</v>
      </c>
      <c r="D137" s="113">
        <f t="shared" si="10"/>
        <v>2.6576019777503089E-2</v>
      </c>
      <c r="E137" s="113">
        <f t="shared" si="11"/>
        <v>1.6275236918005767E-2</v>
      </c>
      <c r="F137" s="113">
        <f t="shared" si="12"/>
        <v>1.3597033374536464E-2</v>
      </c>
      <c r="G137" s="113">
        <f t="shared" si="13"/>
        <v>7.4165636588380719E-3</v>
      </c>
      <c r="H137" s="113">
        <f t="shared" ref="H137:I137" si="32">AH28/$AJ28</f>
        <v>0.93119077049855792</v>
      </c>
      <c r="I137" s="113">
        <f t="shared" si="32"/>
        <v>6.1392665842604041E-2</v>
      </c>
      <c r="J137" s="320" t="s">
        <v>95</v>
      </c>
      <c r="K137" s="323">
        <f>ROWS($J$5:J137)</f>
        <v>133</v>
      </c>
      <c r="L137" s="153">
        <f t="shared" si="28"/>
        <v>133</v>
      </c>
      <c r="M137" s="153" t="str">
        <f>IFERROR(SMALL($L$5:$L$142,ROWS(J$5:$J137)),"")</f>
        <v/>
      </c>
      <c r="O137" s="153" t="s">
        <v>456</v>
      </c>
      <c r="P137" s="153">
        <v>130</v>
      </c>
      <c r="Q137" s="153">
        <v>80</v>
      </c>
      <c r="R137" s="153">
        <v>65</v>
      </c>
      <c r="S137" s="153">
        <v>25</v>
      </c>
      <c r="T137" s="153">
        <v>4520</v>
      </c>
      <c r="U137" s="153">
        <v>35</v>
      </c>
      <c r="V137" s="153">
        <v>300</v>
      </c>
      <c r="W137" s="320" t="s">
        <v>95</v>
      </c>
      <c r="X137" s="323">
        <f>ROWS($W$5:W137)</f>
        <v>133</v>
      </c>
      <c r="Y137" s="153">
        <f t="shared" si="29"/>
        <v>133</v>
      </c>
      <c r="Z137" s="153" t="str">
        <f>IFERROR(SMALL($Y$5:$Y$142,ROWS($W$5:W137)),"")</f>
        <v/>
      </c>
    </row>
    <row r="138" spans="3:26" hidden="1">
      <c r="C138" s="153" t="str">
        <f t="shared" si="9"/>
        <v>Sales, Marketing and Retailing</v>
      </c>
      <c r="D138" s="113">
        <f t="shared" si="10"/>
        <v>7.3369565217391311E-2</v>
      </c>
      <c r="E138" s="113">
        <f t="shared" si="11"/>
        <v>2.9891304347826088E-2</v>
      </c>
      <c r="F138" s="113">
        <f t="shared" si="12"/>
        <v>2.1739130434782608E-2</v>
      </c>
      <c r="G138" s="113">
        <f t="shared" si="13"/>
        <v>1.0869565217391304E-2</v>
      </c>
      <c r="H138" s="113">
        <f t="shared" ref="H138:I138" si="33">AH29/$AJ29</f>
        <v>0.85054347826086951</v>
      </c>
      <c r="I138" s="113">
        <f t="shared" si="33"/>
        <v>0.13858695652173914</v>
      </c>
      <c r="J138" s="320" t="s">
        <v>95</v>
      </c>
      <c r="K138" s="323">
        <f>ROWS($J$5:J138)</f>
        <v>134</v>
      </c>
      <c r="L138" s="153">
        <f t="shared" si="28"/>
        <v>134</v>
      </c>
      <c r="M138" s="153" t="str">
        <f>IFERROR(SMALL($L$5:$L$142,ROWS(J$5:$J138)),"")</f>
        <v/>
      </c>
      <c r="O138" s="153" t="s">
        <v>457</v>
      </c>
      <c r="P138" s="153">
        <v>55</v>
      </c>
      <c r="Q138" s="153">
        <v>20</v>
      </c>
      <c r="R138" s="153">
        <v>15</v>
      </c>
      <c r="S138" s="153">
        <v>10</v>
      </c>
      <c r="T138" s="153">
        <v>625</v>
      </c>
      <c r="U138" s="153">
        <v>10</v>
      </c>
      <c r="V138" s="153">
        <v>100</v>
      </c>
      <c r="W138" s="320" t="s">
        <v>95</v>
      </c>
      <c r="X138" s="323">
        <f>ROWS($W$5:W138)</f>
        <v>134</v>
      </c>
      <c r="Y138" s="153">
        <f t="shared" si="29"/>
        <v>134</v>
      </c>
      <c r="Z138" s="153" t="str">
        <f>IFERROR(SMALL($Y$5:$Y$142,ROWS($W$5:W138)),"")</f>
        <v/>
      </c>
    </row>
    <row r="139" spans="3:26" hidden="1">
      <c r="C139" s="153" t="str">
        <f t="shared" si="9"/>
        <v>Sciences and Mathematics</v>
      </c>
      <c r="D139" s="113">
        <f t="shared" si="10"/>
        <v>6.3047780605032508E-2</v>
      </c>
      <c r="E139" s="113">
        <f t="shared" si="11"/>
        <v>2.7989821882951654E-2</v>
      </c>
      <c r="F139" s="113">
        <f t="shared" si="12"/>
        <v>1.6963528413910092E-2</v>
      </c>
      <c r="G139" s="113">
        <f t="shared" si="13"/>
        <v>1.0460842521911224E-2</v>
      </c>
      <c r="H139" s="113">
        <f t="shared" ref="H139:I139" si="34">AH30/$AJ30</f>
        <v>0.86089906700593721</v>
      </c>
      <c r="I139" s="113">
        <f t="shared" si="34"/>
        <v>0.12864009047215155</v>
      </c>
      <c r="J139" s="320" t="s">
        <v>95</v>
      </c>
      <c r="K139" s="323">
        <f>ROWS($J$5:J139)</f>
        <v>135</v>
      </c>
      <c r="L139" s="153">
        <f t="shared" si="28"/>
        <v>135</v>
      </c>
      <c r="M139" s="153" t="str">
        <f>IFERROR(SMALL($L$5:$L$142,ROWS(J$5:$J139)),"")</f>
        <v/>
      </c>
      <c r="O139" s="153" t="s">
        <v>458</v>
      </c>
      <c r="P139" s="153">
        <v>225</v>
      </c>
      <c r="Q139" s="153">
        <v>100</v>
      </c>
      <c r="R139" s="153">
        <v>60</v>
      </c>
      <c r="S139" s="153">
        <v>75</v>
      </c>
      <c r="T139" s="153">
        <v>3045</v>
      </c>
      <c r="U139" s="153">
        <v>35</v>
      </c>
      <c r="V139" s="153">
        <v>455</v>
      </c>
      <c r="W139" s="320" t="s">
        <v>95</v>
      </c>
      <c r="X139" s="323">
        <f>ROWS($W$5:W139)</f>
        <v>135</v>
      </c>
      <c r="Y139" s="153">
        <f t="shared" si="29"/>
        <v>135</v>
      </c>
      <c r="Z139" s="153" t="str">
        <f>IFERROR(SMALL($Y$5:$Y$142,ROWS($W$5:W139)),"")</f>
        <v/>
      </c>
    </row>
    <row r="140" spans="3:26" hidden="1">
      <c r="C140" s="153" t="str">
        <f t="shared" si="9"/>
        <v>Services to Industry and Commerce</v>
      </c>
      <c r="D140" s="113">
        <f t="shared" si="10"/>
        <v>8.5178875638841564E-3</v>
      </c>
      <c r="E140" s="113">
        <f t="shared" si="11"/>
        <v>1.192504258943782E-2</v>
      </c>
      <c r="F140" s="113">
        <f t="shared" si="12"/>
        <v>1.7035775127768314E-3</v>
      </c>
      <c r="G140" s="113">
        <f t="shared" si="13"/>
        <v>0</v>
      </c>
      <c r="H140" s="113">
        <f t="shared" ref="H140:I140" si="35">AH31/$AJ31</f>
        <v>0.96933560477001701</v>
      </c>
      <c r="I140" s="113">
        <f t="shared" si="35"/>
        <v>3.0664395229982964E-2</v>
      </c>
      <c r="J140" s="320" t="s">
        <v>95</v>
      </c>
      <c r="K140" s="323">
        <f>ROWS($J$5:J140)</f>
        <v>136</v>
      </c>
      <c r="L140" s="153">
        <f t="shared" si="28"/>
        <v>136</v>
      </c>
      <c r="M140" s="153" t="str">
        <f>IFERROR(SMALL($L$5:$L$142,ROWS(J$5:$J140)),"")</f>
        <v/>
      </c>
      <c r="O140" s="153" t="s">
        <v>459</v>
      </c>
      <c r="P140" s="153">
        <v>5</v>
      </c>
      <c r="Q140" s="153">
        <v>5</v>
      </c>
      <c r="R140" s="153">
        <v>0</v>
      </c>
      <c r="S140" s="153">
        <v>5</v>
      </c>
      <c r="T140" s="153">
        <v>570</v>
      </c>
      <c r="U140" s="153">
        <v>0</v>
      </c>
      <c r="V140" s="153">
        <v>20</v>
      </c>
      <c r="W140" s="320" t="s">
        <v>95</v>
      </c>
      <c r="X140" s="323">
        <f>ROWS($W$5:W140)</f>
        <v>136</v>
      </c>
      <c r="Y140" s="153">
        <f t="shared" si="29"/>
        <v>136</v>
      </c>
      <c r="Z140" s="153" t="str">
        <f>IFERROR(SMALL($Y$5:$Y$142,ROWS($W$5:W140)),"")</f>
        <v/>
      </c>
    </row>
    <row r="141" spans="3:26" hidden="1">
      <c r="C141" s="153" t="str">
        <f t="shared" si="9"/>
        <v>Sports, Games and Recreation</v>
      </c>
      <c r="D141" s="113">
        <f t="shared" si="10"/>
        <v>1.3489606368863335E-2</v>
      </c>
      <c r="E141" s="113">
        <f t="shared" si="11"/>
        <v>1.680672268907563E-2</v>
      </c>
      <c r="F141" s="113">
        <f t="shared" si="12"/>
        <v>8.1822202565236622E-3</v>
      </c>
      <c r="G141" s="113">
        <f t="shared" si="13"/>
        <v>1.2826183104820876E-2</v>
      </c>
      <c r="H141" s="113">
        <f t="shared" ref="H141:I141" si="36">AH32/$AJ32</f>
        <v>0.94294559929234856</v>
      </c>
      <c r="I141" s="113">
        <f t="shared" si="36"/>
        <v>4.4228217602830605E-2</v>
      </c>
      <c r="J141" s="320" t="s">
        <v>95</v>
      </c>
      <c r="K141" s="323">
        <f>ROWS($J$5:J141)</f>
        <v>137</v>
      </c>
      <c r="L141" s="153">
        <f t="shared" si="28"/>
        <v>137</v>
      </c>
      <c r="M141" s="153" t="str">
        <f>IFERROR(SMALL($L$5:$L$142,ROWS(J$5:$J141)),"")</f>
        <v/>
      </c>
      <c r="O141" s="153" t="s">
        <v>460</v>
      </c>
      <c r="P141" s="153">
        <v>60</v>
      </c>
      <c r="Q141" s="153">
        <v>75</v>
      </c>
      <c r="R141" s="153">
        <v>35</v>
      </c>
      <c r="S141" s="153">
        <v>25</v>
      </c>
      <c r="T141" s="153">
        <v>4265</v>
      </c>
      <c r="U141" s="153">
        <v>60</v>
      </c>
      <c r="V141" s="153">
        <v>200</v>
      </c>
      <c r="W141" s="320" t="s">
        <v>95</v>
      </c>
      <c r="X141" s="323">
        <f>ROWS($W$5:W141)</f>
        <v>137</v>
      </c>
      <c r="Y141" s="153">
        <f t="shared" si="29"/>
        <v>137</v>
      </c>
      <c r="Z141" s="153" t="str">
        <f>IFERROR(SMALL($Y$5:$Y$142,ROWS($W$5:W141)),"")</f>
        <v/>
      </c>
    </row>
    <row r="142" spans="3:26" hidden="1">
      <c r="C142" s="153" t="str">
        <f t="shared" si="9"/>
        <v>Transport Services</v>
      </c>
      <c r="D142" s="113">
        <f t="shared" si="10"/>
        <v>1.5283842794759825E-2</v>
      </c>
      <c r="E142" s="113">
        <f t="shared" si="11"/>
        <v>5.4585152838427945E-3</v>
      </c>
      <c r="F142" s="113">
        <f t="shared" si="12"/>
        <v>4.3668122270742356E-3</v>
      </c>
      <c r="G142" s="113">
        <f t="shared" si="13"/>
        <v>0</v>
      </c>
      <c r="H142" s="113">
        <f t="shared" ref="H142:I142" si="37">AH33/$AJ33</f>
        <v>0.97052401746724892</v>
      </c>
      <c r="I142" s="113">
        <f t="shared" si="37"/>
        <v>2.9475982532751091E-2</v>
      </c>
      <c r="J142" s="320" t="s">
        <v>95</v>
      </c>
      <c r="K142" s="323">
        <f>ROWS($J$5:J142)</f>
        <v>138</v>
      </c>
      <c r="L142" s="153">
        <f t="shared" si="28"/>
        <v>138</v>
      </c>
      <c r="M142" s="153" t="str">
        <f>IFERROR(SMALL($L$5:$L$142,ROWS(J$5:$J142)),"")</f>
        <v/>
      </c>
      <c r="O142" s="153" t="s">
        <v>461</v>
      </c>
      <c r="P142" s="153">
        <v>15</v>
      </c>
      <c r="Q142" s="153">
        <v>5</v>
      </c>
      <c r="R142" s="153">
        <v>5</v>
      </c>
      <c r="S142" s="153">
        <v>5</v>
      </c>
      <c r="T142" s="153">
        <v>890</v>
      </c>
      <c r="U142" s="153">
        <v>0</v>
      </c>
      <c r="V142" s="153">
        <v>25</v>
      </c>
      <c r="W142" s="320" t="s">
        <v>95</v>
      </c>
      <c r="X142" s="323">
        <f>ROWS($W$5:W142)</f>
        <v>138</v>
      </c>
      <c r="Y142" s="153">
        <f t="shared" si="29"/>
        <v>138</v>
      </c>
      <c r="Z142" s="153" t="str">
        <f>IFERROR(SMALL($Y$5:$Y$142,ROWS($W$5:W142)),"")</f>
        <v/>
      </c>
    </row>
    <row r="143" spans="3:26" hidden="1">
      <c r="D143" s="163"/>
      <c r="E143" s="163"/>
      <c r="F143" s="163"/>
      <c r="G143" s="163"/>
      <c r="H143" s="163"/>
      <c r="I143" s="163"/>
      <c r="J143" s="323"/>
      <c r="K143" s="163"/>
      <c r="W143" s="323"/>
      <c r="X143" s="163"/>
    </row>
    <row r="144" spans="3:26" hidden="1">
      <c r="D144" s="163"/>
      <c r="E144" s="163"/>
      <c r="F144" s="163"/>
      <c r="G144" s="163"/>
      <c r="H144" s="163"/>
      <c r="I144" s="163"/>
      <c r="J144" s="323"/>
      <c r="K144" s="163"/>
      <c r="W144" s="323"/>
      <c r="X144" s="163"/>
    </row>
    <row r="145" spans="4:24" hidden="1">
      <c r="D145" s="163"/>
      <c r="E145" s="163"/>
      <c r="F145" s="163"/>
      <c r="G145" s="163"/>
      <c r="H145" s="163"/>
      <c r="I145" s="163"/>
      <c r="J145" s="323"/>
      <c r="K145" s="163"/>
      <c r="W145" s="323"/>
      <c r="X145" s="163"/>
    </row>
    <row r="146" spans="4:24" hidden="1">
      <c r="D146" s="163"/>
      <c r="E146" s="163"/>
      <c r="F146" s="163"/>
      <c r="G146" s="163"/>
      <c r="H146" s="163"/>
      <c r="I146" s="163"/>
      <c r="J146" s="323"/>
      <c r="K146" s="163"/>
      <c r="W146" s="323"/>
      <c r="X146" s="163"/>
    </row>
    <row r="147" spans="4:24" hidden="1">
      <c r="D147" s="163"/>
      <c r="E147" s="163"/>
      <c r="F147" s="163"/>
      <c r="G147" s="163"/>
      <c r="H147" s="163"/>
      <c r="I147" s="163"/>
      <c r="J147" s="323"/>
      <c r="K147" s="163"/>
      <c r="W147" s="323"/>
      <c r="X147" s="163"/>
    </row>
    <row r="148" spans="4:24" hidden="1">
      <c r="D148" s="163"/>
      <c r="E148" s="163"/>
      <c r="F148" s="163"/>
      <c r="G148" s="163"/>
      <c r="H148" s="163"/>
      <c r="I148" s="163"/>
      <c r="J148" s="323"/>
      <c r="K148" s="163"/>
      <c r="W148" s="323"/>
      <c r="X148" s="163"/>
    </row>
    <row r="149" spans="4:24" hidden="1">
      <c r="D149" s="163"/>
      <c r="E149" s="163"/>
      <c r="F149" s="163"/>
      <c r="G149" s="163"/>
      <c r="H149" s="163"/>
      <c r="I149" s="163"/>
      <c r="J149" s="323"/>
      <c r="K149" s="163"/>
      <c r="W149" s="323"/>
      <c r="X149" s="163"/>
    </row>
    <row r="150" spans="4:24" hidden="1">
      <c r="D150" s="163"/>
      <c r="E150" s="163"/>
      <c r="F150" s="163"/>
      <c r="G150" s="163"/>
      <c r="H150" s="163"/>
      <c r="I150" s="163"/>
      <c r="J150" s="323"/>
      <c r="K150" s="163"/>
      <c r="W150" s="323"/>
      <c r="X150" s="163"/>
    </row>
    <row r="151" spans="4:24" hidden="1">
      <c r="D151" s="163"/>
      <c r="E151" s="163"/>
      <c r="F151" s="163"/>
      <c r="G151" s="163"/>
      <c r="H151" s="163"/>
      <c r="I151" s="163"/>
      <c r="J151" s="323"/>
      <c r="K151" s="163"/>
      <c r="W151" s="323"/>
      <c r="X151" s="163"/>
    </row>
    <row r="152" spans="4:24" hidden="1">
      <c r="D152" s="163"/>
      <c r="E152" s="163"/>
      <c r="F152" s="163"/>
      <c r="G152" s="163"/>
      <c r="H152" s="163"/>
      <c r="I152" s="163"/>
      <c r="J152" s="323"/>
      <c r="K152" s="163"/>
      <c r="W152" s="323"/>
      <c r="X152" s="163"/>
    </row>
  </sheetData>
  <sheetProtection algorithmName="SHA-512" hashValue="861dez/Yw1PEj/ceFvLPGCx4LuaxUYLWMogod5SDfeaJqqlinJxAk8KSdeXK8QoosjZjI/vp+giqluo9extDoA==" saltValue="BIqTvQjqjMtw54RAI3255Q==" spinCount="100000" sheet="1" objects="1" scenarios="1"/>
  <mergeCells count="2">
    <mergeCell ref="AT1:BJ1"/>
    <mergeCell ref="AT3:BC3"/>
  </mergeCells>
  <dataValidations count="2">
    <dataValidation type="list" allowBlank="1" showInputMessage="1" showErrorMessage="1" sqref="BB5" xr:uid="{00000000-0002-0000-1000-000000000000}">
      <formula1>$A$2:$A$6</formula1>
    </dataValidation>
    <dataValidation type="list" allowBlank="1" showInputMessage="1" sqref="AU4" xr:uid="{00000000-0002-0000-1000-000001000000}">
      <formula1>$A$1:$A$6</formula1>
    </dataValidation>
  </dataValidation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00B050"/>
  </sheetPr>
  <dimension ref="A1:DQ155"/>
  <sheetViews>
    <sheetView topLeftCell="BA1" zoomScaleNormal="100" workbookViewId="0">
      <selection activeCell="BB3" sqref="BB3:BK3"/>
    </sheetView>
  </sheetViews>
  <sheetFormatPr defaultColWidth="0" defaultRowHeight="14.45" zeroHeight="1"/>
  <cols>
    <col min="1" max="10" width="9.28515625" style="153" hidden="1" customWidth="1"/>
    <col min="11" max="11" width="9.28515625" style="320" hidden="1" customWidth="1"/>
    <col min="12" max="27" width="9.28515625" style="153" hidden="1" customWidth="1"/>
    <col min="28" max="32" width="9.28515625" style="320" hidden="1" customWidth="1"/>
    <col min="33" max="52" width="9.28515625" style="153" hidden="1" customWidth="1"/>
    <col min="53" max="53" width="9.28515625" style="153" customWidth="1"/>
    <col min="54" max="54" width="61.7109375" style="153" bestFit="1" customWidth="1"/>
    <col min="55" max="55" width="9.42578125" style="153" bestFit="1" customWidth="1"/>
    <col min="56" max="57" width="9.28515625" style="153" bestFit="1" customWidth="1"/>
    <col min="58" max="58" width="11.5703125" style="153" customWidth="1"/>
    <col min="59" max="59" width="14.7109375" style="153" bestFit="1" customWidth="1"/>
    <col min="60" max="60" width="9.7109375" style="153" customWidth="1"/>
    <col min="61" max="61" width="14.42578125" style="153" customWidth="1"/>
    <col min="62" max="62" width="13.28515625" style="153" customWidth="1"/>
    <col min="63" max="63" width="13.7109375" style="153" customWidth="1"/>
    <col min="64" max="64" width="12" style="153" customWidth="1"/>
    <col min="65" max="65" width="9.7109375" style="153" customWidth="1"/>
    <col min="66" max="66" width="10.28515625" style="153" customWidth="1"/>
    <col min="67" max="67" width="9.28515625" style="153" customWidth="1"/>
    <col min="68" max="68" width="61.7109375" style="153" bestFit="1" customWidth="1"/>
    <col min="69" max="69" width="9.5703125" style="153" customWidth="1"/>
    <col min="70" max="71" width="9.28515625" style="153" bestFit="1" customWidth="1"/>
    <col min="72" max="72" width="11.28515625" style="153" customWidth="1"/>
    <col min="73" max="73" width="14.7109375" style="153" customWidth="1"/>
    <col min="74" max="74" width="9.7109375" style="153" bestFit="1" customWidth="1"/>
    <col min="75" max="75" width="12.7109375" style="153" customWidth="1"/>
    <col min="76" max="76" width="15" style="153" bestFit="1" customWidth="1"/>
    <col min="77" max="77" width="12.28515625" style="153" customWidth="1"/>
    <col min="78" max="78" width="12.5703125" style="153" customWidth="1"/>
    <col min="79" max="80" width="9.28515625" style="153" customWidth="1"/>
    <col min="81" max="83" width="9.28515625" style="153" hidden="1" customWidth="1"/>
    <col min="84" max="121" width="0" style="153" hidden="1" customWidth="1"/>
    <col min="122" max="16384" width="9.28515625" style="153" hidden="1"/>
  </cols>
  <sheetData>
    <row r="1" spans="1:121">
      <c r="A1" s="153" t="s">
        <v>95</v>
      </c>
      <c r="BB1" s="781" t="s">
        <v>474</v>
      </c>
      <c r="BC1" s="781"/>
      <c r="BD1" s="781"/>
      <c r="BE1" s="781"/>
      <c r="BF1" s="781"/>
      <c r="BG1" s="781"/>
      <c r="BH1" s="781"/>
      <c r="BI1" s="781"/>
      <c r="BJ1" s="781"/>
      <c r="BK1" s="781"/>
      <c r="BL1" s="781"/>
      <c r="BM1" s="781"/>
      <c r="BN1" s="781"/>
      <c r="BO1" s="781"/>
      <c r="BP1" s="781"/>
      <c r="BQ1" s="781"/>
      <c r="BR1" s="781"/>
    </row>
    <row r="2" spans="1:121">
      <c r="A2" s="153" t="s">
        <v>94</v>
      </c>
      <c r="D2" s="166"/>
      <c r="T2" s="166"/>
      <c r="BN2" s="312"/>
    </row>
    <row r="3" spans="1:121">
      <c r="A3" s="153" t="s">
        <v>93</v>
      </c>
      <c r="BB3" s="782" t="s">
        <v>475</v>
      </c>
      <c r="BC3" s="782"/>
      <c r="BD3" s="782"/>
      <c r="BE3" s="782"/>
      <c r="BF3" s="782"/>
      <c r="BG3" s="782"/>
      <c r="BH3" s="782"/>
      <c r="BI3" s="782"/>
      <c r="BJ3" s="782"/>
      <c r="BK3" s="782"/>
      <c r="BN3" s="312"/>
      <c r="BO3" s="314"/>
    </row>
    <row r="4" spans="1:121">
      <c r="A4" s="153" t="s">
        <v>92</v>
      </c>
      <c r="D4" s="166" t="s">
        <v>476</v>
      </c>
      <c r="E4" s="166" t="s">
        <v>306</v>
      </c>
      <c r="F4" s="166" t="s">
        <v>477</v>
      </c>
      <c r="G4" s="166" t="s">
        <v>478</v>
      </c>
      <c r="H4" s="166" t="s">
        <v>479</v>
      </c>
      <c r="I4" s="166" t="s">
        <v>480</v>
      </c>
      <c r="J4" s="166" t="s">
        <v>481</v>
      </c>
      <c r="K4" s="320" t="s">
        <v>482</v>
      </c>
      <c r="L4" s="153" t="s">
        <v>69</v>
      </c>
      <c r="M4" s="153" t="s">
        <v>483</v>
      </c>
      <c r="N4" s="153" t="s">
        <v>270</v>
      </c>
      <c r="O4" s="153" t="s">
        <v>484</v>
      </c>
      <c r="P4" s="166" t="s">
        <v>225</v>
      </c>
      <c r="Q4" s="166" t="s">
        <v>226</v>
      </c>
      <c r="R4" s="166" t="s">
        <v>227</v>
      </c>
      <c r="T4" s="166"/>
      <c r="U4" s="166" t="s">
        <v>476</v>
      </c>
      <c r="V4" s="166" t="s">
        <v>306</v>
      </c>
      <c r="W4" s="166" t="s">
        <v>477</v>
      </c>
      <c r="X4" s="166" t="s">
        <v>478</v>
      </c>
      <c r="Y4" s="166" t="s">
        <v>479</v>
      </c>
      <c r="Z4" s="166" t="s">
        <v>480</v>
      </c>
      <c r="AA4" s="166" t="s">
        <v>481</v>
      </c>
      <c r="AB4" s="320" t="s">
        <v>482</v>
      </c>
      <c r="AC4" s="320" t="s">
        <v>69</v>
      </c>
      <c r="AD4" s="320" t="s">
        <v>483</v>
      </c>
      <c r="AE4" s="320" t="s">
        <v>419</v>
      </c>
      <c r="AF4" s="320" t="s">
        <v>484</v>
      </c>
      <c r="AG4" s="166" t="s">
        <v>225</v>
      </c>
      <c r="AH4" s="166" t="s">
        <v>226</v>
      </c>
      <c r="AI4" s="166" t="s">
        <v>227</v>
      </c>
      <c r="AJ4" s="166"/>
      <c r="AK4" s="166"/>
      <c r="AL4" s="166"/>
      <c r="AM4" s="166"/>
      <c r="AN4" s="166"/>
      <c r="AO4" s="166"/>
      <c r="AP4" s="166"/>
      <c r="AQ4" s="166"/>
      <c r="AR4" s="166"/>
      <c r="AS4" s="166"/>
      <c r="AT4" s="166"/>
      <c r="AU4" s="166"/>
      <c r="AV4" s="166"/>
      <c r="AW4" s="166"/>
      <c r="AX4" s="166"/>
      <c r="BB4" s="120" t="s">
        <v>438</v>
      </c>
      <c r="BC4" s="326" t="s">
        <v>95</v>
      </c>
      <c r="BD4" s="327"/>
      <c r="BE4" s="327"/>
      <c r="BF4" s="327"/>
      <c r="BG4" s="327"/>
      <c r="BH4" s="327"/>
      <c r="BI4" s="327"/>
      <c r="BJ4" s="327"/>
      <c r="BK4" s="327"/>
      <c r="BN4" s="312"/>
      <c r="BO4" s="314"/>
    </row>
    <row r="5" spans="1:121" ht="15" thickBot="1">
      <c r="A5" s="153" t="s">
        <v>91</v>
      </c>
      <c r="C5" s="153" t="s">
        <v>437</v>
      </c>
      <c r="D5" s="113">
        <v>1.3051823416506719E-2</v>
      </c>
      <c r="E5" s="163">
        <v>0.7147792706333973</v>
      </c>
      <c r="F5" s="163">
        <v>5.0671785028790786E-2</v>
      </c>
      <c r="G5" s="163">
        <v>2.3032629558541267E-3</v>
      </c>
      <c r="H5" s="163">
        <v>1.4203454894433781E-2</v>
      </c>
      <c r="I5" s="163">
        <v>8.9443378119001923E-2</v>
      </c>
      <c r="J5" s="163">
        <v>1.1516314779270633E-3</v>
      </c>
      <c r="K5" s="113">
        <v>4.9904030710172746E-3</v>
      </c>
      <c r="L5" s="113">
        <v>2.6103646833013437E-2</v>
      </c>
      <c r="M5" s="113">
        <v>8.3301343570057584E-2</v>
      </c>
      <c r="N5" s="113">
        <v>0.2852207293666027</v>
      </c>
      <c r="O5" s="153" t="s">
        <v>94</v>
      </c>
      <c r="P5" s="323">
        <f>ROWS($O$5:O5)</f>
        <v>1</v>
      </c>
      <c r="Q5" s="153" t="str">
        <f t="shared" ref="Q5" si="0">IF($BC$4=O5,P5,"")</f>
        <v/>
      </c>
      <c r="R5" s="153">
        <f>IFERROR(SMALL($Q$5:$Q$142,ROWS(O$5:$O5)),"")</f>
        <v>116</v>
      </c>
      <c r="T5" s="153" t="s">
        <v>437</v>
      </c>
      <c r="U5" s="153">
        <v>35</v>
      </c>
      <c r="V5" s="153">
        <v>1860</v>
      </c>
      <c r="W5" s="153">
        <v>130</v>
      </c>
      <c r="X5" s="153">
        <v>5</v>
      </c>
      <c r="Y5" s="153">
        <v>35</v>
      </c>
      <c r="Z5" s="153">
        <v>235</v>
      </c>
      <c r="AA5" s="153">
        <v>5</v>
      </c>
      <c r="AB5" s="320">
        <v>15</v>
      </c>
      <c r="AC5" s="320">
        <v>70</v>
      </c>
      <c r="AD5" s="320">
        <v>215</v>
      </c>
      <c r="AE5" s="320">
        <v>745</v>
      </c>
      <c r="AF5" s="320" t="s">
        <v>94</v>
      </c>
      <c r="AG5" s="323">
        <f>ROWS($AF$5:AF5)</f>
        <v>1</v>
      </c>
      <c r="AH5" s="153" t="str">
        <f t="shared" ref="AH5" si="1">IF($BC$4=AF5,AG5,"")</f>
        <v/>
      </c>
      <c r="AI5" s="153">
        <f>IFERROR(SMALL($AH$5:$AH$142,ROWS($AF$5:AF5)),"")</f>
        <v>116</v>
      </c>
      <c r="BN5" s="312"/>
      <c r="BO5" s="314"/>
      <c r="CR5" s="163"/>
      <c r="CS5" s="163"/>
      <c r="CT5" s="163"/>
      <c r="CU5" s="163"/>
      <c r="CV5" s="163"/>
      <c r="CW5" s="163"/>
      <c r="CX5" s="163"/>
      <c r="CY5" s="163"/>
      <c r="CZ5" s="163"/>
      <c r="DA5" s="163"/>
      <c r="DB5" s="163"/>
      <c r="DC5" s="301"/>
      <c r="DD5" s="113"/>
      <c r="DQ5" s="301"/>
    </row>
    <row r="6" spans="1:121" ht="124.5" customHeight="1">
      <c r="A6" s="153" t="s">
        <v>90</v>
      </c>
      <c r="C6" s="153" t="s">
        <v>439</v>
      </c>
      <c r="D6" s="113">
        <v>9.1831802803286604E-3</v>
      </c>
      <c r="E6" s="163">
        <v>0.92830675044304822</v>
      </c>
      <c r="F6" s="163">
        <v>1.1116481391976801E-2</v>
      </c>
      <c r="G6" s="163">
        <v>9.8276139842113745E-3</v>
      </c>
      <c r="H6" s="163">
        <v>2.4166263895601739E-3</v>
      </c>
      <c r="I6" s="163">
        <v>9.8276139842113745E-3</v>
      </c>
      <c r="J6" s="163">
        <v>3.2221685194135652E-3</v>
      </c>
      <c r="K6" s="113">
        <v>3.7054937973256003E-3</v>
      </c>
      <c r="L6" s="113">
        <v>9.6665055582406956E-3</v>
      </c>
      <c r="M6" s="113">
        <v>1.2727565651683584E-2</v>
      </c>
      <c r="N6" s="113">
        <v>7.1693249556951832E-2</v>
      </c>
      <c r="O6" s="153" t="s">
        <v>94</v>
      </c>
      <c r="P6" s="323">
        <f>ROWS($O$5:O6)</f>
        <v>2</v>
      </c>
      <c r="Q6" s="153" t="str">
        <f t="shared" ref="Q6:Q69" si="2">IF($BC$4=O6,P6,"")</f>
        <v/>
      </c>
      <c r="R6" s="153">
        <f>IFERROR(SMALL($Q$5:$Q$142,ROWS(O$5:$O6)),"")</f>
        <v>117</v>
      </c>
      <c r="T6" s="153" t="s">
        <v>439</v>
      </c>
      <c r="U6" s="153">
        <v>55</v>
      </c>
      <c r="V6" s="153">
        <v>5760</v>
      </c>
      <c r="W6" s="153">
        <v>70</v>
      </c>
      <c r="X6" s="153">
        <v>60</v>
      </c>
      <c r="Y6" s="153">
        <v>15</v>
      </c>
      <c r="Z6" s="153">
        <v>60</v>
      </c>
      <c r="AA6" s="153">
        <v>20</v>
      </c>
      <c r="AB6" s="320">
        <v>25</v>
      </c>
      <c r="AC6" s="320">
        <v>60</v>
      </c>
      <c r="AD6" s="320">
        <v>80</v>
      </c>
      <c r="AE6" s="320">
        <v>445</v>
      </c>
      <c r="AF6" s="320" t="s">
        <v>94</v>
      </c>
      <c r="AG6" s="323">
        <f>ROWS($AF$5:AF6)</f>
        <v>2</v>
      </c>
      <c r="AH6" s="153" t="str">
        <f t="shared" ref="AH6:AH69" si="3">IF($BC$4=AF6,AG6,"")</f>
        <v/>
      </c>
      <c r="AI6" s="153">
        <f>IFERROR(SMALL($AH$5:$AH$142,ROWS($AF$5:AF6)),"")</f>
        <v>117</v>
      </c>
      <c r="BB6" s="328" t="s">
        <v>441</v>
      </c>
      <c r="BC6" s="303" t="s">
        <v>485</v>
      </c>
      <c r="BD6" s="303" t="s">
        <v>486</v>
      </c>
      <c r="BE6" s="303" t="s">
        <v>487</v>
      </c>
      <c r="BF6" s="303" t="s">
        <v>488</v>
      </c>
      <c r="BG6" s="303" t="s">
        <v>489</v>
      </c>
      <c r="BH6" s="303" t="s">
        <v>490</v>
      </c>
      <c r="BI6" s="303" t="s">
        <v>491</v>
      </c>
      <c r="BJ6" s="303" t="s">
        <v>492</v>
      </c>
      <c r="BK6" s="303" t="s">
        <v>493</v>
      </c>
      <c r="BL6" s="303" t="s">
        <v>494</v>
      </c>
      <c r="BM6" s="305" t="s">
        <v>430</v>
      </c>
      <c r="BP6" s="126" t="s">
        <v>441</v>
      </c>
      <c r="BQ6" s="121" t="s">
        <v>485</v>
      </c>
      <c r="BR6" s="121" t="s">
        <v>486</v>
      </c>
      <c r="BS6" s="121" t="s">
        <v>487</v>
      </c>
      <c r="BT6" s="121" t="s">
        <v>488</v>
      </c>
      <c r="BU6" s="121" t="s">
        <v>489</v>
      </c>
      <c r="BV6" s="121" t="s">
        <v>490</v>
      </c>
      <c r="BW6" s="121" t="s">
        <v>491</v>
      </c>
      <c r="BX6" s="121" t="s">
        <v>492</v>
      </c>
      <c r="BY6" s="121" t="s">
        <v>493</v>
      </c>
      <c r="BZ6" s="121" t="s">
        <v>494</v>
      </c>
      <c r="CA6" s="122" t="s">
        <v>430</v>
      </c>
      <c r="CR6" s="163"/>
      <c r="CS6" s="163"/>
      <c r="CT6" s="163"/>
      <c r="CU6" s="163"/>
      <c r="CV6" s="163"/>
      <c r="CW6" s="163"/>
      <c r="CX6" s="163"/>
      <c r="CY6" s="163"/>
      <c r="CZ6" s="163"/>
      <c r="DA6" s="163"/>
      <c r="DB6" s="163"/>
      <c r="DC6" s="301"/>
      <c r="DQ6" s="301"/>
    </row>
    <row r="7" spans="1:121">
      <c r="C7" s="153" t="s">
        <v>440</v>
      </c>
      <c r="D7" s="113">
        <v>1.2557427258805513E-2</v>
      </c>
      <c r="E7" s="163">
        <v>0.70015313935681467</v>
      </c>
      <c r="F7" s="163">
        <v>6.9218989280245016E-2</v>
      </c>
      <c r="G7" s="163">
        <v>1.562021439509954E-2</v>
      </c>
      <c r="H7" s="163">
        <v>2.3583460949464011E-2</v>
      </c>
      <c r="I7" s="163">
        <v>5.8499234303215929E-2</v>
      </c>
      <c r="J7" s="163">
        <v>1.225114854517611E-3</v>
      </c>
      <c r="K7" s="113">
        <v>3.9816232771822356E-3</v>
      </c>
      <c r="L7" s="113">
        <v>1.6232771822358345E-2</v>
      </c>
      <c r="M7" s="113">
        <v>9.8928024502297096E-2</v>
      </c>
      <c r="N7" s="113">
        <v>0.29984686064318528</v>
      </c>
      <c r="O7" s="153" t="s">
        <v>94</v>
      </c>
      <c r="P7" s="323">
        <f>ROWS($O$5:O7)</f>
        <v>3</v>
      </c>
      <c r="Q7" s="153" t="str">
        <f t="shared" si="2"/>
        <v/>
      </c>
      <c r="R7" s="153">
        <f>IFERROR(SMALL($Q$5:$Q$142,ROWS(O$5:$O7)),"")</f>
        <v>118</v>
      </c>
      <c r="T7" s="153" t="s">
        <v>440</v>
      </c>
      <c r="U7" s="153">
        <v>40</v>
      </c>
      <c r="V7" s="153">
        <v>2285</v>
      </c>
      <c r="W7" s="153">
        <v>225</v>
      </c>
      <c r="X7" s="153">
        <v>50</v>
      </c>
      <c r="Y7" s="153">
        <v>75</v>
      </c>
      <c r="Z7" s="153">
        <v>190</v>
      </c>
      <c r="AA7" s="153">
        <v>5</v>
      </c>
      <c r="AB7" s="320">
        <v>15</v>
      </c>
      <c r="AC7" s="320">
        <v>55</v>
      </c>
      <c r="AD7" s="320">
        <v>325</v>
      </c>
      <c r="AE7" s="320">
        <v>980</v>
      </c>
      <c r="AF7" s="320" t="s">
        <v>94</v>
      </c>
      <c r="AG7" s="323">
        <f>ROWS($AF$5:AF7)</f>
        <v>3</v>
      </c>
      <c r="AH7" s="153" t="str">
        <f t="shared" si="3"/>
        <v/>
      </c>
      <c r="AI7" s="153">
        <f>IFERROR(SMALL($AH$5:$AH$142,ROWS($AF$5:AF7)),"")</f>
        <v>118</v>
      </c>
      <c r="BB7" s="318" t="s">
        <v>437</v>
      </c>
      <c r="BC7" s="541">
        <f>IFERROR(INDEX($D$5:$N$142,$R5,COLUMNS(BA$4:$BA4)),"")</f>
        <v>1.1872845653006512E-2</v>
      </c>
      <c r="BD7" s="137">
        <f>IFERROR(INDEX($D$5:$N$142,$R5,COLUMNS($BA$4:BB4)),"")</f>
        <v>0.69436997319034854</v>
      </c>
      <c r="BE7" s="137">
        <f>IFERROR(INDEX($D$5:$N$142,$R5,COLUMNS($BA$4:BC4)),"")</f>
        <v>4.8257372654155493E-2</v>
      </c>
      <c r="BF7" s="137">
        <f>IFERROR(INDEX($D$5:$N$142,$R5,COLUMNS($BA$4:BD4)),"")</f>
        <v>4.2129452317119873E-3</v>
      </c>
      <c r="BG7" s="137">
        <f>IFERROR(INDEX($D$5:$N$142,$R5,COLUMNS($BA$4:BE4)),"")</f>
        <v>1.9915741095365761E-2</v>
      </c>
      <c r="BH7" s="137">
        <f>IFERROR(INDEX($D$5:$N$142,$R5,COLUMNS($BA$4:BF4)),"")</f>
        <v>7.8130984297204137E-2</v>
      </c>
      <c r="BI7" s="137">
        <f>IFERROR(INDEX($D$5:$N$142,$R5,COLUMNS($BA$4:BG4)),"")</f>
        <v>1.1489850631941786E-3</v>
      </c>
      <c r="BJ7" s="137">
        <f>IFERROR(INDEX($D$5:$N$142,$R5,COLUMNS($BA$4:BH4)),"")</f>
        <v>5.7449253159708924E-3</v>
      </c>
      <c r="BK7" s="137">
        <f>IFERROR(INDEX($D$5:$N$142,$R5,COLUMNS($BA$4:BI4)),"")</f>
        <v>3.561853695901953E-2</v>
      </c>
      <c r="BL7" s="137">
        <f>IFERROR(INDEX($D$5:$N$142,$R5,COLUMNS($BA$4:BJ4)),"")</f>
        <v>0.10072769054002298</v>
      </c>
      <c r="BM7" s="542">
        <f>IFERROR(INDEX($D$5:$N$142,$R5,COLUMNS($BA$4:BK4)),"")</f>
        <v>0.30563002680965146</v>
      </c>
      <c r="BN7" s="123"/>
      <c r="BO7" s="123"/>
      <c r="BP7" s="324" t="s">
        <v>437</v>
      </c>
      <c r="BQ7" s="540">
        <f>IFERROR(INDEX($U$5:$AE$142,$AI5,COLUMNS($BO$7:BO7)),"")</f>
        <v>30</v>
      </c>
      <c r="BR7" s="534">
        <f>IFERROR(INDEX($U$5:$AE$142,$AI5,COLUMNS($BO$7:BP7)),"")</f>
        <v>1815</v>
      </c>
      <c r="BS7" s="534">
        <f>IFERROR(INDEX($U$5:$AE$142,$AI5,COLUMNS($BO$7:BQ7)),"")</f>
        <v>125</v>
      </c>
      <c r="BT7" s="534">
        <f>IFERROR(INDEX($U$5:$AE$142,$AI5,COLUMNS($BO$7:BR7)),"")</f>
        <v>10</v>
      </c>
      <c r="BU7" s="534">
        <f>IFERROR(INDEX($U$5:$AE$142,$AI5,COLUMNS($BO$7:BS7)),"")</f>
        <v>50</v>
      </c>
      <c r="BV7" s="534">
        <f>IFERROR(INDEX($U$5:$AE$142,$AI5,COLUMNS($BO$7:BT7)),"")</f>
        <v>205</v>
      </c>
      <c r="BW7" s="534">
        <f>IFERROR(INDEX($U$5:$AE$142,$AI5,COLUMNS($BO$7:BU7)),"")</f>
        <v>5</v>
      </c>
      <c r="BX7" s="534">
        <f>IFERROR(INDEX($U$5:$AE$142,$AI5,COLUMNS($BO$7:BV7)),"")</f>
        <v>15</v>
      </c>
      <c r="BY7" s="534">
        <f>IFERROR(INDEX($U$5:$AE$142,$AI5,COLUMNS($BO$7:BW7)),"")</f>
        <v>95</v>
      </c>
      <c r="BZ7" s="534">
        <f>IFERROR(INDEX($U$5:$AE$142,$AI5,COLUMNS($BO$7:BX7)),"")</f>
        <v>265</v>
      </c>
      <c r="CA7" s="535">
        <f>IFERROR(INDEX($U$5:$AE$142,$AI5,COLUMNS($BO$7:BY7)),"")</f>
        <v>800</v>
      </c>
      <c r="CR7" s="163"/>
      <c r="CS7" s="163"/>
      <c r="CT7" s="163"/>
      <c r="CU7" s="163"/>
      <c r="CV7" s="163"/>
      <c r="CW7" s="163"/>
      <c r="CX7" s="163"/>
      <c r="CY7" s="163"/>
      <c r="CZ7" s="163"/>
      <c r="DA7" s="163"/>
      <c r="DB7" s="163"/>
      <c r="DC7" s="301"/>
      <c r="DQ7" s="301"/>
    </row>
    <row r="8" spans="1:121">
      <c r="C8" s="153" t="s">
        <v>442</v>
      </c>
      <c r="D8" s="113">
        <v>1.2575021434695627E-2</v>
      </c>
      <c r="E8" s="163">
        <v>0.73078022292083455</v>
      </c>
      <c r="F8" s="163">
        <v>5.5730208631037441E-2</v>
      </c>
      <c r="G8" s="163">
        <v>1.5432980851671906E-2</v>
      </c>
      <c r="H8" s="163">
        <v>2.6579022577879394E-2</v>
      </c>
      <c r="I8" s="163">
        <v>6.6590454415547298E-2</v>
      </c>
      <c r="J8" s="163">
        <v>2.2863675335810232E-3</v>
      </c>
      <c r="K8" s="113">
        <v>6.0017147756501856E-3</v>
      </c>
      <c r="L8" s="113">
        <v>1.2289225492997999E-2</v>
      </c>
      <c r="M8" s="113">
        <v>7.1734781366104602E-2</v>
      </c>
      <c r="N8" s="113">
        <v>0.2692197770791655</v>
      </c>
      <c r="O8" s="153" t="s">
        <v>94</v>
      </c>
      <c r="P8" s="323">
        <f>ROWS($O$5:O8)</f>
        <v>4</v>
      </c>
      <c r="Q8" s="153" t="str">
        <f t="shared" si="2"/>
        <v/>
      </c>
      <c r="R8" s="153">
        <f>IFERROR(SMALL($Q$5:$Q$142,ROWS(O$5:$O8)),"")</f>
        <v>119</v>
      </c>
      <c r="T8" s="153" t="s">
        <v>442</v>
      </c>
      <c r="U8" s="153">
        <v>45</v>
      </c>
      <c r="V8" s="153">
        <v>2555</v>
      </c>
      <c r="W8" s="153">
        <v>195</v>
      </c>
      <c r="X8" s="153">
        <v>55</v>
      </c>
      <c r="Y8" s="153">
        <v>95</v>
      </c>
      <c r="Z8" s="153">
        <v>235</v>
      </c>
      <c r="AA8" s="153">
        <v>10</v>
      </c>
      <c r="AB8" s="320">
        <v>20</v>
      </c>
      <c r="AC8" s="320">
        <v>45</v>
      </c>
      <c r="AD8" s="320">
        <v>250</v>
      </c>
      <c r="AE8" s="320">
        <v>940</v>
      </c>
      <c r="AF8" s="320" t="s">
        <v>94</v>
      </c>
      <c r="AG8" s="323">
        <f>ROWS($AF$5:AF8)</f>
        <v>4</v>
      </c>
      <c r="AH8" s="153" t="str">
        <f t="shared" si="3"/>
        <v/>
      </c>
      <c r="AI8" s="153">
        <f>IFERROR(SMALL($AH$5:$AH$142,ROWS($AF$5:AF8)),"")</f>
        <v>119</v>
      </c>
      <c r="BB8" s="318" t="s">
        <v>439</v>
      </c>
      <c r="BC8" s="543">
        <f>IFERROR(INDEX($D$5:$N$142,$R6,COLUMNS(BA$4:$BA5)),"")</f>
        <v>9.1611795018608638E-3</v>
      </c>
      <c r="BD8" s="141">
        <f>IFERROR(INDEX($D$5:$N$142,$R6,COLUMNS($BA$4:BB5)),"")</f>
        <v>0.92814199828227884</v>
      </c>
      <c r="BE8" s="141">
        <f>IFERROR(INDEX($D$5:$N$142,$R6,COLUMNS($BA$4:BC5)),"")</f>
        <v>1.1451474377326082E-2</v>
      </c>
      <c r="BF8" s="141">
        <f>IFERROR(INDEX($D$5:$N$142,$R6,COLUMNS($BA$4:BD5)),"")</f>
        <v>8.1591754938448325E-3</v>
      </c>
      <c r="BG8" s="141">
        <f>IFERROR(INDEX($D$5:$N$142,$R6,COLUMNS($BA$4:BE5)),"")</f>
        <v>2.1471514457486402E-3</v>
      </c>
      <c r="BH8" s="141">
        <f>IFERROR(INDEX($D$5:$N$142,$R6,COLUMNS($BA$4:BF5)),"")</f>
        <v>9.1611795018608638E-3</v>
      </c>
      <c r="BI8" s="141">
        <f>IFERROR(INDEX($D$5:$N$142,$R6,COLUMNS($BA$4:BG5)),"")</f>
        <v>2.8628685943315204E-3</v>
      </c>
      <c r="BJ8" s="141">
        <f>IFERROR(INDEX($D$5:$N$142,$R6,COLUMNS($BA$4:BH5)),"")</f>
        <v>4.1511594617807046E-3</v>
      </c>
      <c r="BK8" s="141">
        <f>IFERROR(INDEX($D$5:$N$142,$R6,COLUMNS($BA$4:BI5)),"")</f>
        <v>1.1594617807042656E-2</v>
      </c>
      <c r="BL8" s="141">
        <f>IFERROR(INDEX($D$5:$N$142,$R6,COLUMNS($BA$4:BJ5)),"")</f>
        <v>1.3169195533924993E-2</v>
      </c>
      <c r="BM8" s="544">
        <f>IFERROR(INDEX($D$5:$N$142,$R6,COLUMNS($BA$4:BK5)),"")</f>
        <v>7.1858001717721151E-2</v>
      </c>
      <c r="BP8" s="324" t="s">
        <v>439</v>
      </c>
      <c r="BQ8" s="533">
        <f>IFERROR(INDEX($U$5:$AE$142,$AI6,COLUMNS($BO$7:BO8)),"")</f>
        <v>65</v>
      </c>
      <c r="BR8" s="295">
        <f>IFERROR(INDEX($U$5:$AE$142,$AI6,COLUMNS($BO$7:BP8)),"")</f>
        <v>6485</v>
      </c>
      <c r="BS8" s="295">
        <f>IFERROR(INDEX($U$5:$AE$142,$AI6,COLUMNS($BO$7:BQ8)),"")</f>
        <v>80</v>
      </c>
      <c r="BT8" s="295">
        <f>IFERROR(INDEX($U$5:$AE$142,$AI6,COLUMNS($BO$7:BR8)),"")</f>
        <v>55</v>
      </c>
      <c r="BU8" s="295">
        <f>IFERROR(INDEX($U$5:$AE$142,$AI6,COLUMNS($BO$7:BS8)),"")</f>
        <v>15</v>
      </c>
      <c r="BV8" s="295">
        <f>IFERROR(INDEX($U$5:$AE$142,$AI6,COLUMNS($BO$7:BT8)),"")</f>
        <v>65</v>
      </c>
      <c r="BW8" s="295">
        <f>IFERROR(INDEX($U$5:$AE$142,$AI6,COLUMNS($BO$7:BU8)),"")</f>
        <v>20</v>
      </c>
      <c r="BX8" s="295">
        <f>IFERROR(INDEX($U$5:$AE$142,$AI6,COLUMNS($BO$7:BV8)),"")</f>
        <v>30</v>
      </c>
      <c r="BY8" s="295">
        <f>IFERROR(INDEX($U$5:$AE$142,$AI6,COLUMNS($BO$7:BW8)),"")</f>
        <v>80</v>
      </c>
      <c r="BZ8" s="295">
        <f>IFERROR(INDEX($U$5:$AE$142,$AI6,COLUMNS($BO$7:BX8)),"")</f>
        <v>90</v>
      </c>
      <c r="CA8" s="536">
        <f>IFERROR(INDEX($U$5:$AE$142,$AI6,COLUMNS($BO$7:BY8)),"")</f>
        <v>500</v>
      </c>
      <c r="CR8" s="163"/>
      <c r="CS8" s="163"/>
      <c r="CT8" s="163"/>
      <c r="CU8" s="163"/>
      <c r="CV8" s="163"/>
      <c r="CW8" s="163"/>
      <c r="CX8" s="163"/>
      <c r="CY8" s="163"/>
      <c r="CZ8" s="163"/>
      <c r="DA8" s="163"/>
      <c r="DB8" s="163"/>
      <c r="DC8" s="301"/>
      <c r="DQ8" s="301"/>
    </row>
    <row r="9" spans="1:121">
      <c r="C9" s="153" t="s">
        <v>443</v>
      </c>
      <c r="D9" s="113">
        <v>1.3168838369836429E-2</v>
      </c>
      <c r="E9" s="163">
        <v>0.84169670085943993</v>
      </c>
      <c r="F9" s="163">
        <v>3.3823121707790407E-2</v>
      </c>
      <c r="G9" s="163">
        <v>7.6240643193789849E-3</v>
      </c>
      <c r="H9" s="163">
        <v>1.1782644857222068E-2</v>
      </c>
      <c r="I9" s="163">
        <v>2.8694205711117273E-2</v>
      </c>
      <c r="J9" s="163">
        <v>3.049625727751594E-3</v>
      </c>
      <c r="K9" s="113">
        <v>4.4358192403659551E-3</v>
      </c>
      <c r="L9" s="113">
        <v>1.3168838369836429E-2</v>
      </c>
      <c r="M9" s="113">
        <v>4.2556140837260885E-2</v>
      </c>
      <c r="N9" s="113">
        <v>0.15830329914056002</v>
      </c>
      <c r="O9" s="153" t="s">
        <v>94</v>
      </c>
      <c r="P9" s="323">
        <f>ROWS($O$5:O9)</f>
        <v>5</v>
      </c>
      <c r="Q9" s="153" t="str">
        <f t="shared" si="2"/>
        <v/>
      </c>
      <c r="R9" s="153">
        <f>IFERROR(SMALL($Q$5:$Q$142,ROWS(O$5:$O9)),"")</f>
        <v>120</v>
      </c>
      <c r="T9" s="153" t="s">
        <v>443</v>
      </c>
      <c r="U9" s="153">
        <v>95</v>
      </c>
      <c r="V9" s="153">
        <v>6070</v>
      </c>
      <c r="W9" s="153">
        <v>245</v>
      </c>
      <c r="X9" s="153">
        <v>55</v>
      </c>
      <c r="Y9" s="153">
        <v>85</v>
      </c>
      <c r="Z9" s="153">
        <v>205</v>
      </c>
      <c r="AA9" s="153">
        <v>20</v>
      </c>
      <c r="AB9" s="320">
        <v>30</v>
      </c>
      <c r="AC9" s="320">
        <v>95</v>
      </c>
      <c r="AD9" s="320">
        <v>305</v>
      </c>
      <c r="AE9" s="320">
        <v>1140</v>
      </c>
      <c r="AF9" s="320" t="s">
        <v>94</v>
      </c>
      <c r="AG9" s="323">
        <f>ROWS($AF$5:AF9)</f>
        <v>5</v>
      </c>
      <c r="AH9" s="153" t="str">
        <f t="shared" si="3"/>
        <v/>
      </c>
      <c r="AI9" s="153">
        <f>IFERROR(SMALL($AH$5:$AH$142,ROWS($AF$5:AF9)),"")</f>
        <v>120</v>
      </c>
      <c r="BB9" s="318" t="s">
        <v>440</v>
      </c>
      <c r="BC9" s="543">
        <f>IFERROR(INDEX($D$5:$N$142,$R7,COLUMNS(BA$4:$BA6)),"")</f>
        <v>1.3412351840299439E-2</v>
      </c>
      <c r="BD9" s="141">
        <f>IFERROR(INDEX($D$5:$N$142,$R7,COLUMNS($BA$4:BB6)),"")</f>
        <v>0.70867124142233318</v>
      </c>
      <c r="BE9" s="141">
        <f>IFERROR(INDEX($D$5:$N$142,$R7,COLUMNS($BA$4:BC6)),"")</f>
        <v>7.1116656269494691E-2</v>
      </c>
      <c r="BF9" s="141">
        <f>IFERROR(INDEX($D$5:$N$142,$R7,COLUMNS($BA$4:BD6)),"")</f>
        <v>1.9026824703680598E-2</v>
      </c>
      <c r="BG9" s="141">
        <f>IFERROR(INDEX($D$5:$N$142,$R7,COLUMNS($BA$4:BE6)),"")</f>
        <v>2.4017467248908297E-2</v>
      </c>
      <c r="BH9" s="141">
        <f>IFERROR(INDEX($D$5:$N$142,$R7,COLUMNS($BA$4:BF6)),"")</f>
        <v>4.8346849656893322E-2</v>
      </c>
      <c r="BI9" s="141">
        <f>IFERROR(INDEX($D$5:$N$142,$R7,COLUMNS($BA$4:BG6)),"")</f>
        <v>9.3574547723019339E-4</v>
      </c>
      <c r="BJ9" s="141">
        <f>IFERROR(INDEX($D$5:$N$142,$R7,COLUMNS($BA$4:BH6)),"")</f>
        <v>1.8714909544603868E-3</v>
      </c>
      <c r="BK9" s="141">
        <f>IFERROR(INDEX($D$5:$N$142,$R7,COLUMNS($BA$4:BI6)),"")</f>
        <v>1.4036182158452901E-2</v>
      </c>
      <c r="BL9" s="141">
        <f>IFERROR(INDEX($D$5:$N$142,$R7,COLUMNS($BA$4:BJ6)),"")</f>
        <v>9.8565190268247033E-2</v>
      </c>
      <c r="BM9" s="544">
        <f>IFERROR(INDEX($D$5:$N$142,$R7,COLUMNS($BA$4:BK6)),"")</f>
        <v>0.29132875857766688</v>
      </c>
      <c r="BP9" s="324" t="s">
        <v>440</v>
      </c>
      <c r="BQ9" s="533">
        <f>IFERROR(INDEX($U$5:$AE$142,$AI7,COLUMNS($BO$7:BO9)),"")</f>
        <v>45</v>
      </c>
      <c r="BR9" s="295">
        <f>IFERROR(INDEX($U$5:$AE$142,$AI7,COLUMNS($BO$7:BP9)),"")</f>
        <v>2270</v>
      </c>
      <c r="BS9" s="295">
        <f>IFERROR(INDEX($U$5:$AE$142,$AI7,COLUMNS($BO$7:BQ9)),"")</f>
        <v>230</v>
      </c>
      <c r="BT9" s="295">
        <f>IFERROR(INDEX($U$5:$AE$142,$AI7,COLUMNS($BO$7:BR9)),"")</f>
        <v>60</v>
      </c>
      <c r="BU9" s="295">
        <f>IFERROR(INDEX($U$5:$AE$142,$AI7,COLUMNS($BO$7:BS9)),"")</f>
        <v>75</v>
      </c>
      <c r="BV9" s="295">
        <f>IFERROR(INDEX($U$5:$AE$142,$AI7,COLUMNS($BO$7:BT9)),"")</f>
        <v>155</v>
      </c>
      <c r="BW9" s="295">
        <f>IFERROR(INDEX($U$5:$AE$142,$AI7,COLUMNS($BO$7:BU9)),"")</f>
        <v>5</v>
      </c>
      <c r="BX9" s="295">
        <f>IFERROR(INDEX($U$5:$AE$142,$AI7,COLUMNS($BO$7:BV9)),"")</f>
        <v>5</v>
      </c>
      <c r="BY9" s="295">
        <f>IFERROR(INDEX($U$5:$AE$142,$AI7,COLUMNS($BO$7:BW9)),"")</f>
        <v>45</v>
      </c>
      <c r="BZ9" s="295">
        <f>IFERROR(INDEX($U$5:$AE$142,$AI7,COLUMNS($BO$7:BX9)),"")</f>
        <v>315</v>
      </c>
      <c r="CA9" s="536">
        <f>IFERROR(INDEX($U$5:$AE$142,$AI7,COLUMNS($BO$7:BY9)),"")</f>
        <v>935</v>
      </c>
      <c r="CR9" s="163"/>
      <c r="CS9" s="163"/>
      <c r="CT9" s="163"/>
      <c r="CU9" s="163"/>
      <c r="CV9" s="163"/>
      <c r="CW9" s="163"/>
      <c r="CX9" s="163"/>
      <c r="CY9" s="163"/>
      <c r="CZ9" s="163"/>
      <c r="DA9" s="163"/>
      <c r="DB9" s="163"/>
      <c r="DC9" s="301"/>
      <c r="DQ9" s="301"/>
    </row>
    <row r="10" spans="1:121">
      <c r="C10" s="153" t="s">
        <v>444</v>
      </c>
      <c r="D10" s="113">
        <v>1.1161116111611162E-2</v>
      </c>
      <c r="E10" s="163">
        <v>0.75337533753375341</v>
      </c>
      <c r="F10" s="163">
        <v>3.5643564356435641E-2</v>
      </c>
      <c r="G10" s="163">
        <v>4.8604860486048604E-3</v>
      </c>
      <c r="H10" s="163">
        <v>2.2142214221422141E-2</v>
      </c>
      <c r="I10" s="163">
        <v>7.5607560756075609E-2</v>
      </c>
      <c r="J10" s="163">
        <v>1.2601260126012602E-3</v>
      </c>
      <c r="K10" s="113">
        <v>4.8604860486048604E-3</v>
      </c>
      <c r="L10" s="113">
        <v>2.2682268226822681E-2</v>
      </c>
      <c r="M10" s="113">
        <v>6.840684068406841E-2</v>
      </c>
      <c r="N10" s="113">
        <v>0.24662466246624662</v>
      </c>
      <c r="O10" s="153" t="s">
        <v>94</v>
      </c>
      <c r="P10" s="323">
        <f>ROWS($O$5:O10)</f>
        <v>6</v>
      </c>
      <c r="Q10" s="153" t="str">
        <f t="shared" si="2"/>
        <v/>
      </c>
      <c r="R10" s="153">
        <f>IFERROR(SMALL($Q$5:$Q$142,ROWS(O$5:$O10)),"")</f>
        <v>121</v>
      </c>
      <c r="T10" s="153" t="s">
        <v>444</v>
      </c>
      <c r="U10" s="153">
        <v>60</v>
      </c>
      <c r="V10" s="153">
        <v>4185</v>
      </c>
      <c r="W10" s="153">
        <v>200</v>
      </c>
      <c r="X10" s="153">
        <v>25</v>
      </c>
      <c r="Y10" s="153">
        <v>125</v>
      </c>
      <c r="Z10" s="153">
        <v>420</v>
      </c>
      <c r="AA10" s="153">
        <v>5</v>
      </c>
      <c r="AB10" s="320">
        <v>25</v>
      </c>
      <c r="AC10" s="320">
        <v>125</v>
      </c>
      <c r="AD10" s="320">
        <v>380</v>
      </c>
      <c r="AE10" s="320">
        <v>1370</v>
      </c>
      <c r="AF10" s="320" t="s">
        <v>94</v>
      </c>
      <c r="AG10" s="323">
        <f>ROWS($AF$5:AF10)</f>
        <v>6</v>
      </c>
      <c r="AH10" s="153" t="str">
        <f t="shared" si="3"/>
        <v/>
      </c>
      <c r="AI10" s="153">
        <f>IFERROR(SMALL($AH$5:$AH$142,ROWS($AF$5:AF10)),"")</f>
        <v>121</v>
      </c>
      <c r="BB10" s="318" t="s">
        <v>442</v>
      </c>
      <c r="BC10" s="543">
        <f>IFERROR(INDEX($D$5:$N$142,$R8,COLUMNS(BA$4:$BA7)),"")</f>
        <v>1.3525179856115108E-2</v>
      </c>
      <c r="BD10" s="141">
        <f>IFERROR(INDEX($D$5:$N$142,$R8,COLUMNS($BA$4:BB7)),"")</f>
        <v>0.71597122302158278</v>
      </c>
      <c r="BE10" s="141">
        <f>IFERROR(INDEX($D$5:$N$142,$R8,COLUMNS($BA$4:BC7)),"")</f>
        <v>5.8129496402877699E-2</v>
      </c>
      <c r="BF10" s="141">
        <f>IFERROR(INDEX($D$5:$N$142,$R8,COLUMNS($BA$4:BD7)),"")</f>
        <v>1.5827338129496403E-2</v>
      </c>
      <c r="BG10" s="141">
        <f>IFERROR(INDEX($D$5:$N$142,$R8,COLUMNS($BA$4:BE7)),"")</f>
        <v>2.7338129496402876E-2</v>
      </c>
      <c r="BH10" s="141">
        <f>IFERROR(INDEX($D$5:$N$142,$R8,COLUMNS($BA$4:BF7)),"")</f>
        <v>5.5251798561151082E-2</v>
      </c>
      <c r="BI10" s="141">
        <f>IFERROR(INDEX($D$5:$N$142,$R8,COLUMNS($BA$4:BG7)),"")</f>
        <v>1.7266187050359713E-3</v>
      </c>
      <c r="BJ10" s="141">
        <f>IFERROR(INDEX($D$5:$N$142,$R8,COLUMNS($BA$4:BH7)),"")</f>
        <v>4.3165467625899279E-3</v>
      </c>
      <c r="BK10" s="141">
        <f>IFERROR(INDEX($D$5:$N$142,$R8,COLUMNS($BA$4:BI7)),"")</f>
        <v>1.9568345323741007E-2</v>
      </c>
      <c r="BL10" s="141">
        <f>IFERROR(INDEX($D$5:$N$142,$R8,COLUMNS($BA$4:BJ7)),"")</f>
        <v>8.834532374100719E-2</v>
      </c>
      <c r="BM10" s="544">
        <f>IFERROR(INDEX($D$5:$N$142,$R8,COLUMNS($BA$4:BK7)),"")</f>
        <v>0.28402877697841727</v>
      </c>
      <c r="BP10" s="324" t="s">
        <v>442</v>
      </c>
      <c r="BQ10" s="533">
        <f>IFERROR(INDEX($U$5:$AE$142,$AI8,COLUMNS($BO$7:BO10)),"")</f>
        <v>45</v>
      </c>
      <c r="BR10" s="295">
        <f>IFERROR(INDEX($U$5:$AE$142,$AI8,COLUMNS($BO$7:BP10)),"")</f>
        <v>2490</v>
      </c>
      <c r="BS10" s="295">
        <f>IFERROR(INDEX($U$5:$AE$142,$AI8,COLUMNS($BO$7:BQ10)),"")</f>
        <v>200</v>
      </c>
      <c r="BT10" s="295">
        <f>IFERROR(INDEX($U$5:$AE$142,$AI8,COLUMNS($BO$7:BR10)),"")</f>
        <v>55</v>
      </c>
      <c r="BU10" s="295">
        <f>IFERROR(INDEX($U$5:$AE$142,$AI8,COLUMNS($BO$7:BS10)),"")</f>
        <v>95</v>
      </c>
      <c r="BV10" s="295">
        <f>IFERROR(INDEX($U$5:$AE$142,$AI8,COLUMNS($BO$7:BT10)),"")</f>
        <v>190</v>
      </c>
      <c r="BW10" s="295">
        <f>IFERROR(INDEX($U$5:$AE$142,$AI8,COLUMNS($BO$7:BU10)),"")</f>
        <v>5</v>
      </c>
      <c r="BX10" s="295">
        <f>IFERROR(INDEX($U$5:$AE$142,$AI8,COLUMNS($BO$7:BV10)),"")</f>
        <v>15</v>
      </c>
      <c r="BY10" s="295">
        <f>IFERROR(INDEX($U$5:$AE$142,$AI8,COLUMNS($BO$7:BW10)),"")</f>
        <v>70</v>
      </c>
      <c r="BZ10" s="295">
        <f>IFERROR(INDEX($U$5:$AE$142,$AI8,COLUMNS($BO$7:BX10)),"")</f>
        <v>305</v>
      </c>
      <c r="CA10" s="536">
        <f>IFERROR(INDEX($U$5:$AE$142,$AI8,COLUMNS($BO$7:BY10)),"")</f>
        <v>985</v>
      </c>
      <c r="CR10" s="163"/>
      <c r="CS10" s="163"/>
      <c r="CT10" s="163"/>
      <c r="CU10" s="163"/>
      <c r="CV10" s="163"/>
      <c r="CW10" s="163"/>
      <c r="CX10" s="163"/>
      <c r="CY10" s="163"/>
      <c r="CZ10" s="163"/>
      <c r="DA10" s="163"/>
      <c r="DB10" s="163"/>
      <c r="DC10" s="301"/>
      <c r="DQ10" s="301"/>
    </row>
    <row r="11" spans="1:121">
      <c r="C11" s="153" t="s">
        <v>445</v>
      </c>
      <c r="D11" s="113">
        <v>6.3291139240506328E-3</v>
      </c>
      <c r="E11" s="163">
        <v>0.8591484464902186</v>
      </c>
      <c r="F11" s="163">
        <v>1.2658227848101266E-2</v>
      </c>
      <c r="G11" s="163">
        <v>1.4959723820483315E-3</v>
      </c>
      <c r="H11" s="163">
        <v>1.1047180667433832E-2</v>
      </c>
      <c r="I11" s="163">
        <v>6.7318757192174908E-2</v>
      </c>
      <c r="J11" s="163">
        <v>1.2658227848101266E-3</v>
      </c>
      <c r="K11" s="113">
        <v>2.8768699654775605E-3</v>
      </c>
      <c r="L11" s="113">
        <v>1.5304948216340621E-2</v>
      </c>
      <c r="M11" s="113">
        <v>2.2554660529344073E-2</v>
      </c>
      <c r="N11" s="113">
        <v>0.14085155350978135</v>
      </c>
      <c r="O11" s="153" t="s">
        <v>94</v>
      </c>
      <c r="P11" s="323">
        <f>ROWS($O$5:O11)</f>
        <v>7</v>
      </c>
      <c r="Q11" s="153" t="str">
        <f t="shared" si="2"/>
        <v/>
      </c>
      <c r="R11" s="153">
        <f>IFERROR(SMALL($Q$5:$Q$142,ROWS(O$5:$O11)),"")</f>
        <v>122</v>
      </c>
      <c r="T11" s="153" t="s">
        <v>445</v>
      </c>
      <c r="U11" s="153">
        <v>55</v>
      </c>
      <c r="V11" s="153">
        <v>7465</v>
      </c>
      <c r="W11" s="153">
        <v>110</v>
      </c>
      <c r="X11" s="153">
        <v>15</v>
      </c>
      <c r="Y11" s="153">
        <v>95</v>
      </c>
      <c r="Z11" s="153">
        <v>585</v>
      </c>
      <c r="AA11" s="153">
        <v>10</v>
      </c>
      <c r="AB11" s="320">
        <v>25</v>
      </c>
      <c r="AC11" s="320">
        <v>135</v>
      </c>
      <c r="AD11" s="320">
        <v>195</v>
      </c>
      <c r="AE11" s="320">
        <v>1225</v>
      </c>
      <c r="AF11" s="320" t="s">
        <v>94</v>
      </c>
      <c r="AG11" s="323">
        <f>ROWS($AF$5:AF11)</f>
        <v>7</v>
      </c>
      <c r="AH11" s="153" t="str">
        <f t="shared" si="3"/>
        <v/>
      </c>
      <c r="AI11" s="153">
        <f>IFERROR(SMALL($AH$5:$AH$142,ROWS($AF$5:AF11)),"")</f>
        <v>122</v>
      </c>
      <c r="BB11" s="318" t="s">
        <v>443</v>
      </c>
      <c r="BC11" s="543">
        <f>IFERROR(INDEX($D$5:$N$142,$R9,COLUMNS(BA$4:$BA8)),"")</f>
        <v>1.3573280463626658E-2</v>
      </c>
      <c r="BD11" s="141">
        <f>IFERROR(INDEX($D$5:$N$142,$R9,COLUMNS($BA$4:BB8)),"")</f>
        <v>0.84093335366783595</v>
      </c>
      <c r="BE11" s="141">
        <f>IFERROR(INDEX($D$5:$N$142,$R9,COLUMNS($BA$4:BC8)),"")</f>
        <v>3.5534543236236081E-2</v>
      </c>
      <c r="BF11" s="141">
        <f>IFERROR(INDEX($D$5:$N$142,$R9,COLUMNS($BA$4:BD8)),"")</f>
        <v>9.1505261552539269E-3</v>
      </c>
      <c r="BG11" s="141">
        <f>IFERROR(INDEX($D$5:$N$142,$R9,COLUMNS($BA$4:BE8)),"")</f>
        <v>1.0675613847796249E-2</v>
      </c>
      <c r="BH11" s="141">
        <f>IFERROR(INDEX($D$5:$N$142,$R9,COLUMNS($BA$4:BF8)),"")</f>
        <v>2.8214122312032942E-2</v>
      </c>
      <c r="BI11" s="141">
        <f>IFERROR(INDEX($D$5:$N$142,$R9,COLUMNS($BA$4:BG8)),"")</f>
        <v>2.4401403080677141E-3</v>
      </c>
      <c r="BJ11" s="141">
        <f>IFERROR(INDEX($D$5:$N$142,$R9,COLUMNS($BA$4:BH8)),"")</f>
        <v>4.8802806161354281E-3</v>
      </c>
      <c r="BK11" s="141">
        <f>IFERROR(INDEX($D$5:$N$142,$R9,COLUMNS($BA$4:BI8)),"")</f>
        <v>1.1743175232575873E-2</v>
      </c>
      <c r="BL11" s="141">
        <f>IFERROR(INDEX($D$5:$N$142,$R9,COLUMNS($BA$4:BJ8)),"")</f>
        <v>4.2854964160439227E-2</v>
      </c>
      <c r="BM11" s="544">
        <f>IFERROR(INDEX($D$5:$N$142,$R9,COLUMNS($BA$4:BK8)),"")</f>
        <v>0.15906664633216411</v>
      </c>
      <c r="BP11" s="324" t="s">
        <v>443</v>
      </c>
      <c r="BQ11" s="533">
        <f>IFERROR(INDEX($U$5:$AE$142,$AI9,COLUMNS($BO$7:BO11)),"")</f>
        <v>90</v>
      </c>
      <c r="BR11" s="295">
        <f>IFERROR(INDEX($U$5:$AE$142,$AI9,COLUMNS($BO$7:BP11)),"")</f>
        <v>5515</v>
      </c>
      <c r="BS11" s="295">
        <f>IFERROR(INDEX($U$5:$AE$142,$AI9,COLUMNS($BO$7:BQ11)),"")</f>
        <v>235</v>
      </c>
      <c r="BT11" s="295">
        <f>IFERROR(INDEX($U$5:$AE$142,$AI9,COLUMNS($BO$7:BR11)),"")</f>
        <v>60</v>
      </c>
      <c r="BU11" s="295">
        <f>IFERROR(INDEX($U$5:$AE$142,$AI9,COLUMNS($BO$7:BS11)),"")</f>
        <v>70</v>
      </c>
      <c r="BV11" s="295">
        <f>IFERROR(INDEX($U$5:$AE$142,$AI9,COLUMNS($BO$7:BT11)),"")</f>
        <v>185</v>
      </c>
      <c r="BW11" s="295">
        <f>IFERROR(INDEX($U$5:$AE$142,$AI9,COLUMNS($BO$7:BU11)),"")</f>
        <v>15</v>
      </c>
      <c r="BX11" s="295">
        <f>IFERROR(INDEX($U$5:$AE$142,$AI9,COLUMNS($BO$7:BV11)),"")</f>
        <v>30</v>
      </c>
      <c r="BY11" s="295">
        <f>IFERROR(INDEX($U$5:$AE$142,$AI9,COLUMNS($BO$7:BW11)),"")</f>
        <v>75</v>
      </c>
      <c r="BZ11" s="295">
        <f>IFERROR(INDEX($U$5:$AE$142,$AI9,COLUMNS($BO$7:BX11)),"")</f>
        <v>280</v>
      </c>
      <c r="CA11" s="536">
        <f>IFERROR(INDEX($U$5:$AE$142,$AI9,COLUMNS($BO$7:BY11)),"")</f>
        <v>1045</v>
      </c>
      <c r="CR11" s="163"/>
      <c r="CS11" s="163"/>
      <c r="CT11" s="163"/>
      <c r="CU11" s="163"/>
      <c r="CV11" s="163"/>
      <c r="CW11" s="163"/>
      <c r="CX11" s="163"/>
      <c r="CY11" s="163"/>
      <c r="CZ11" s="163"/>
      <c r="DA11" s="163"/>
      <c r="DB11" s="163"/>
      <c r="DC11" s="301"/>
      <c r="DQ11" s="301"/>
    </row>
    <row r="12" spans="1:121">
      <c r="C12" s="153" t="s">
        <v>446</v>
      </c>
      <c r="D12" s="113">
        <v>1.2658227848101266E-2</v>
      </c>
      <c r="E12" s="163">
        <v>0.78085443037974689</v>
      </c>
      <c r="F12" s="163">
        <v>4.5094936708860757E-2</v>
      </c>
      <c r="G12" s="163">
        <v>3.9556962025316458E-3</v>
      </c>
      <c r="H12" s="163">
        <v>5.5379746835443038E-3</v>
      </c>
      <c r="I12" s="163">
        <v>6.8037974683544306E-2</v>
      </c>
      <c r="J12" s="163">
        <v>1.5822784810126582E-3</v>
      </c>
      <c r="K12" s="113">
        <v>7.1202531645569618E-3</v>
      </c>
      <c r="L12" s="113">
        <v>2.0569620253164556E-2</v>
      </c>
      <c r="M12" s="113">
        <v>5.4588607594936708E-2</v>
      </c>
      <c r="N12" s="113">
        <v>0.21914556962025317</v>
      </c>
      <c r="O12" s="153" t="s">
        <v>94</v>
      </c>
      <c r="P12" s="323">
        <f>ROWS($O$5:O12)</f>
        <v>8</v>
      </c>
      <c r="Q12" s="153" t="str">
        <f t="shared" si="2"/>
        <v/>
      </c>
      <c r="R12" s="153">
        <f>IFERROR(SMALL($Q$5:$Q$142,ROWS(O$5:$O12)),"")</f>
        <v>123</v>
      </c>
      <c r="T12" s="153" t="s">
        <v>446</v>
      </c>
      <c r="U12" s="153">
        <v>15</v>
      </c>
      <c r="V12" s="153">
        <v>985</v>
      </c>
      <c r="W12" s="153">
        <v>55</v>
      </c>
      <c r="X12" s="153">
        <v>5</v>
      </c>
      <c r="Y12" s="153">
        <v>5</v>
      </c>
      <c r="Z12" s="153">
        <v>85</v>
      </c>
      <c r="AA12" s="153" t="s">
        <v>130</v>
      </c>
      <c r="AB12" s="320">
        <v>10</v>
      </c>
      <c r="AC12" s="320">
        <v>25</v>
      </c>
      <c r="AD12" s="320">
        <v>70</v>
      </c>
      <c r="AE12" s="320">
        <v>275</v>
      </c>
      <c r="AF12" s="320" t="s">
        <v>94</v>
      </c>
      <c r="AG12" s="323">
        <f>ROWS($AF$5:AF12)</f>
        <v>8</v>
      </c>
      <c r="AH12" s="153" t="str">
        <f t="shared" si="3"/>
        <v/>
      </c>
      <c r="AI12" s="153">
        <f>IFERROR(SMALL($AH$5:$AH$142,ROWS($AF$5:AF12)),"")</f>
        <v>123</v>
      </c>
      <c r="BB12" s="318" t="s">
        <v>444</v>
      </c>
      <c r="BC12" s="543">
        <f>IFERROR(INDEX($D$5:$N$142,$R10,COLUMNS(BA$4:$BA9)),"")</f>
        <v>9.0560780215952624E-3</v>
      </c>
      <c r="BD12" s="141">
        <f>IFERROR(INDEX($D$5:$N$142,$R10,COLUMNS($BA$4:BB9)),"")</f>
        <v>0.7420759317311042</v>
      </c>
      <c r="BE12" s="141">
        <f>IFERROR(INDEX($D$5:$N$142,$R10,COLUMNS($BA$4:BC9)),"")</f>
        <v>3.7617554858934171E-2</v>
      </c>
      <c r="BF12" s="141">
        <f>IFERROR(INDEX($D$5:$N$142,$R10,COLUMNS($BA$4:BD9)),"")</f>
        <v>6.0954371299198886E-3</v>
      </c>
      <c r="BG12" s="141">
        <f>IFERROR(INDEX($D$5:$N$142,$R10,COLUMNS($BA$4:BE9)),"")</f>
        <v>2.612330198537095E-2</v>
      </c>
      <c r="BH12" s="141">
        <f>IFERROR(INDEX($D$5:$N$142,$R10,COLUMNS($BA$4:BF9)),"")</f>
        <v>6.7746429815395331E-2</v>
      </c>
      <c r="BI12" s="141">
        <f>IFERROR(INDEX($D$5:$N$142,$R10,COLUMNS($BA$4:BG9)),"")</f>
        <v>1.2190874259839777E-3</v>
      </c>
      <c r="BJ12" s="141">
        <f>IFERROR(INDEX($D$5:$N$142,$R10,COLUMNS($BA$4:BH9)),"")</f>
        <v>6.7920585161964468E-3</v>
      </c>
      <c r="BK12" s="141">
        <f>IFERROR(INDEX($D$5:$N$142,$R10,COLUMNS($BA$4:BI9)),"")</f>
        <v>2.612330198537095E-2</v>
      </c>
      <c r="BL12" s="141">
        <f>IFERROR(INDEX($D$5:$N$142,$R10,COLUMNS($BA$4:BJ9)),"")</f>
        <v>7.7150818530128881E-2</v>
      </c>
      <c r="BM12" s="544">
        <f>IFERROR(INDEX($D$5:$N$142,$R10,COLUMNS($BA$4:BK9)),"")</f>
        <v>0.25792406826889586</v>
      </c>
      <c r="BP12" s="324" t="s">
        <v>444</v>
      </c>
      <c r="BQ12" s="533">
        <f>IFERROR(INDEX($U$5:$AE$142,$AI10,COLUMNS($BO$7:BO12)),"")</f>
        <v>50</v>
      </c>
      <c r="BR12" s="295">
        <f>IFERROR(INDEX($U$5:$AE$142,$AI10,COLUMNS($BO$7:BP12)),"")</f>
        <v>4260</v>
      </c>
      <c r="BS12" s="295">
        <f>IFERROR(INDEX($U$5:$AE$142,$AI10,COLUMNS($BO$7:BQ12)),"")</f>
        <v>215</v>
      </c>
      <c r="BT12" s="295">
        <f>IFERROR(INDEX($U$5:$AE$142,$AI10,COLUMNS($BO$7:BR12)),"")</f>
        <v>35</v>
      </c>
      <c r="BU12" s="295">
        <f>IFERROR(INDEX($U$5:$AE$142,$AI10,COLUMNS($BO$7:BS12)),"")</f>
        <v>150</v>
      </c>
      <c r="BV12" s="295">
        <f>IFERROR(INDEX($U$5:$AE$142,$AI10,COLUMNS($BO$7:BT12)),"")</f>
        <v>390</v>
      </c>
      <c r="BW12" s="295">
        <f>IFERROR(INDEX($U$5:$AE$142,$AI10,COLUMNS($BO$7:BU12)),"")</f>
        <v>5</v>
      </c>
      <c r="BX12" s="295">
        <f>IFERROR(INDEX($U$5:$AE$142,$AI10,COLUMNS($BO$7:BV12)),"")</f>
        <v>40</v>
      </c>
      <c r="BY12" s="295">
        <f>IFERROR(INDEX($U$5:$AE$142,$AI10,COLUMNS($BO$7:BW12)),"")</f>
        <v>150</v>
      </c>
      <c r="BZ12" s="295">
        <f>IFERROR(INDEX($U$5:$AE$142,$AI10,COLUMNS($BO$7:BX12)),"")</f>
        <v>445</v>
      </c>
      <c r="CA12" s="536">
        <f>IFERROR(INDEX($U$5:$AE$142,$AI10,COLUMNS($BO$7:BY12)),"")</f>
        <v>1480</v>
      </c>
      <c r="CR12" s="163"/>
      <c r="CS12" s="163"/>
      <c r="CT12" s="163"/>
      <c r="CU12" s="163"/>
      <c r="CV12" s="163"/>
      <c r="CW12" s="163"/>
      <c r="CX12" s="163"/>
      <c r="CY12" s="163"/>
      <c r="CZ12" s="163"/>
      <c r="DA12" s="163"/>
      <c r="DB12" s="163"/>
      <c r="DC12" s="301"/>
      <c r="DQ12" s="301"/>
    </row>
    <row r="13" spans="1:121">
      <c r="C13" s="153" t="s">
        <v>447</v>
      </c>
      <c r="D13" s="113">
        <v>9.3286835222319096E-3</v>
      </c>
      <c r="E13" s="163">
        <v>0.86285963382737574</v>
      </c>
      <c r="F13" s="163">
        <v>1.6041848299912818E-2</v>
      </c>
      <c r="G13" s="163">
        <v>3.6617262423714035E-3</v>
      </c>
      <c r="H13" s="163">
        <v>1.2816041848299913E-2</v>
      </c>
      <c r="I13" s="163">
        <v>5.5536181342632954E-2</v>
      </c>
      <c r="J13" s="163">
        <v>1.3949433304272015E-3</v>
      </c>
      <c r="K13" s="113">
        <v>3.051438535309503E-3</v>
      </c>
      <c r="L13" s="113">
        <v>1.2554489973844812E-2</v>
      </c>
      <c r="M13" s="113">
        <v>2.2755013077593724E-2</v>
      </c>
      <c r="N13" s="113">
        <v>0.13714036617262423</v>
      </c>
      <c r="O13" s="153" t="s">
        <v>94</v>
      </c>
      <c r="P13" s="323">
        <f>ROWS($O$5:O13)</f>
        <v>9</v>
      </c>
      <c r="Q13" s="153" t="str">
        <f t="shared" si="2"/>
        <v/>
      </c>
      <c r="R13" s="153">
        <f>IFERROR(SMALL($Q$5:$Q$142,ROWS(O$5:$O13)),"")</f>
        <v>124</v>
      </c>
      <c r="T13" s="153" t="s">
        <v>447</v>
      </c>
      <c r="U13" s="153">
        <v>105</v>
      </c>
      <c r="V13" s="153">
        <v>9895</v>
      </c>
      <c r="W13" s="153">
        <v>185</v>
      </c>
      <c r="X13" s="153">
        <v>40</v>
      </c>
      <c r="Y13" s="153">
        <v>145</v>
      </c>
      <c r="Z13" s="153">
        <v>635</v>
      </c>
      <c r="AA13" s="153">
        <v>15</v>
      </c>
      <c r="AB13" s="320">
        <v>35</v>
      </c>
      <c r="AC13" s="320">
        <v>145</v>
      </c>
      <c r="AD13" s="320">
        <v>260</v>
      </c>
      <c r="AE13" s="320">
        <v>1575</v>
      </c>
      <c r="AF13" s="320" t="s">
        <v>94</v>
      </c>
      <c r="AG13" s="323">
        <f>ROWS($AF$5:AF13)</f>
        <v>9</v>
      </c>
      <c r="AH13" s="153" t="str">
        <f t="shared" si="3"/>
        <v/>
      </c>
      <c r="AI13" s="153">
        <f>IFERROR(SMALL($AH$5:$AH$142,ROWS($AF$5:AF13)),"")</f>
        <v>124</v>
      </c>
      <c r="BB13" s="318" t="s">
        <v>445</v>
      </c>
      <c r="BC13" s="543">
        <f>IFERROR(INDEX($D$5:$N$142,$R11,COLUMNS(BA$4:$BA10)),"")</f>
        <v>7.5732630885742506E-3</v>
      </c>
      <c r="BD13" s="141">
        <f>IFERROR(INDEX($D$5:$N$142,$R11,COLUMNS($BA$4:BB10)),"")</f>
        <v>0.84765667873998463</v>
      </c>
      <c r="BE13" s="141">
        <f>IFERROR(INDEX($D$5:$N$142,$R11,COLUMNS($BA$4:BC10)),"")</f>
        <v>1.2731862583690044E-2</v>
      </c>
      <c r="BF13" s="141">
        <f>IFERROR(INDEX($D$5:$N$142,$R11,COLUMNS($BA$4:BD10)),"")</f>
        <v>2.8536933377236308E-3</v>
      </c>
      <c r="BG13" s="141">
        <f>IFERROR(INDEX($D$5:$N$142,$R11,COLUMNS($BA$4:BE10)),"")</f>
        <v>1.0536713862364174E-2</v>
      </c>
      <c r="BH13" s="141">
        <f>IFERROR(INDEX($D$5:$N$142,$R11,COLUMNS($BA$4:BF10)),"")</f>
        <v>6.7281308308637905E-2</v>
      </c>
      <c r="BI13" s="141">
        <f>IFERROR(INDEX($D$5:$N$142,$R11,COLUMNS($BA$4:BG10)),"")</f>
        <v>1.8658764131269893E-3</v>
      </c>
      <c r="BJ13" s="141">
        <f>IFERROR(INDEX($D$5:$N$142,$R11,COLUMNS($BA$4:BH10)),"")</f>
        <v>3.4024805180550982E-3</v>
      </c>
      <c r="BK13" s="141">
        <f>IFERROR(INDEX($D$5:$N$142,$R11,COLUMNS($BA$4:BI10)),"")</f>
        <v>2.1841729777192405E-2</v>
      </c>
      <c r="BL13" s="141">
        <f>IFERROR(INDEX($D$5:$N$142,$R11,COLUMNS($BA$4:BJ10)),"")</f>
        <v>2.4256393370650862E-2</v>
      </c>
      <c r="BM13" s="544">
        <f>IFERROR(INDEX($D$5:$N$142,$R11,COLUMNS($BA$4:BK10)),"")</f>
        <v>0.15234332126001537</v>
      </c>
      <c r="BP13" s="324" t="s">
        <v>445</v>
      </c>
      <c r="BQ13" s="533">
        <f>IFERROR(INDEX($U$5:$AE$142,$AI11,COLUMNS($BO$7:BO13)),"")</f>
        <v>70</v>
      </c>
      <c r="BR13" s="295">
        <f>IFERROR(INDEX($U$5:$AE$142,$AI11,COLUMNS($BO$7:BP13)),"")</f>
        <v>7725</v>
      </c>
      <c r="BS13" s="295">
        <f>IFERROR(INDEX($U$5:$AE$142,$AI11,COLUMNS($BO$7:BQ13)),"")</f>
        <v>115</v>
      </c>
      <c r="BT13" s="295">
        <f>IFERROR(INDEX($U$5:$AE$142,$AI11,COLUMNS($BO$7:BR13)),"")</f>
        <v>25</v>
      </c>
      <c r="BU13" s="295">
        <f>IFERROR(INDEX($U$5:$AE$142,$AI11,COLUMNS($BO$7:BS13)),"")</f>
        <v>95</v>
      </c>
      <c r="BV13" s="295">
        <f>IFERROR(INDEX($U$5:$AE$142,$AI11,COLUMNS($BO$7:BT13)),"")</f>
        <v>615</v>
      </c>
      <c r="BW13" s="295">
        <f>IFERROR(INDEX($U$5:$AE$142,$AI11,COLUMNS($BO$7:BU13)),"")</f>
        <v>15</v>
      </c>
      <c r="BX13" s="295">
        <f>IFERROR(INDEX($U$5:$AE$142,$AI11,COLUMNS($BO$7:BV13)),"")</f>
        <v>30</v>
      </c>
      <c r="BY13" s="295">
        <f>IFERROR(INDEX($U$5:$AE$142,$AI11,COLUMNS($BO$7:BW13)),"")</f>
        <v>200</v>
      </c>
      <c r="BZ13" s="295">
        <f>IFERROR(INDEX($U$5:$AE$142,$AI11,COLUMNS($BO$7:BX13)),"")</f>
        <v>220</v>
      </c>
      <c r="CA13" s="536">
        <f>IFERROR(INDEX($U$5:$AE$142,$AI11,COLUMNS($BO$7:BY13)),"")</f>
        <v>1390</v>
      </c>
      <c r="CR13" s="163"/>
      <c r="CS13" s="163"/>
      <c r="CT13" s="163"/>
      <c r="CU13" s="163"/>
      <c r="CV13" s="163"/>
      <c r="CW13" s="163"/>
      <c r="CX13" s="163"/>
      <c r="CY13" s="163"/>
      <c r="CZ13" s="163"/>
      <c r="DA13" s="163"/>
      <c r="DB13" s="163"/>
      <c r="DC13" s="301"/>
      <c r="DQ13" s="301"/>
    </row>
    <row r="14" spans="1:121">
      <c r="C14" s="153" t="s">
        <v>448</v>
      </c>
      <c r="D14" s="113">
        <v>8.0645161290322578E-3</v>
      </c>
      <c r="E14" s="163">
        <v>0.80645161290322576</v>
      </c>
      <c r="F14" s="163">
        <v>1.6129032258064516E-2</v>
      </c>
      <c r="G14" s="163">
        <v>8.0645161290322578E-3</v>
      </c>
      <c r="H14" s="163">
        <v>1.6129032258064516E-2</v>
      </c>
      <c r="I14" s="163">
        <v>9.6774193548387094E-2</v>
      </c>
      <c r="J14" s="163">
        <v>1.6129032258064516E-2</v>
      </c>
      <c r="K14" s="113">
        <v>0</v>
      </c>
      <c r="L14" s="113">
        <v>0</v>
      </c>
      <c r="M14" s="113">
        <v>3.2258064516129031E-2</v>
      </c>
      <c r="N14" s="113">
        <v>0.19354838709677419</v>
      </c>
      <c r="O14" s="153" t="s">
        <v>94</v>
      </c>
      <c r="P14" s="323">
        <f>ROWS($O$5:O14)</f>
        <v>10</v>
      </c>
      <c r="Q14" s="153" t="str">
        <f t="shared" si="2"/>
        <v/>
      </c>
      <c r="R14" s="153">
        <f>IFERROR(SMALL($Q$5:$Q$142,ROWS(O$5:$O14)),"")</f>
        <v>125</v>
      </c>
      <c r="T14" s="153" t="s">
        <v>448</v>
      </c>
      <c r="U14" s="153" t="s">
        <v>130</v>
      </c>
      <c r="V14" s="153">
        <v>100</v>
      </c>
      <c r="W14" s="153" t="s">
        <v>130</v>
      </c>
      <c r="X14" s="153" t="s">
        <v>130</v>
      </c>
      <c r="Y14" s="153" t="s">
        <v>130</v>
      </c>
      <c r="Z14" s="153">
        <v>10</v>
      </c>
      <c r="AA14" s="153" t="s">
        <v>130</v>
      </c>
      <c r="AB14" s="320">
        <v>0</v>
      </c>
      <c r="AC14" s="320">
        <v>0</v>
      </c>
      <c r="AD14" s="320">
        <v>5</v>
      </c>
      <c r="AE14" s="320">
        <v>25</v>
      </c>
      <c r="AF14" s="320" t="s">
        <v>94</v>
      </c>
      <c r="AG14" s="323">
        <f>ROWS($AF$5:AF14)</f>
        <v>10</v>
      </c>
      <c r="AH14" s="153" t="str">
        <f t="shared" si="3"/>
        <v/>
      </c>
      <c r="AI14" s="153">
        <f>IFERROR(SMALL($AH$5:$AH$142,ROWS($AF$5:AF14)),"")</f>
        <v>125</v>
      </c>
      <c r="BB14" s="318" t="s">
        <v>446</v>
      </c>
      <c r="BC14" s="543">
        <f>IFERROR(INDEX($D$5:$N$142,$R12,COLUMNS(BA$4:$BA11)),"")</f>
        <v>9.2359361880772466E-3</v>
      </c>
      <c r="BD14" s="141">
        <f>IFERROR(INDEX($D$5:$N$142,$R12,COLUMNS($BA$4:BB11)),"")</f>
        <v>0.8119227539882452</v>
      </c>
      <c r="BE14" s="141">
        <f>IFERROR(INDEX($D$5:$N$142,$R12,COLUMNS($BA$4:BC11)),"")</f>
        <v>4.4500419815281279E-2</v>
      </c>
      <c r="BF14" s="141">
        <f>IFERROR(INDEX($D$5:$N$142,$R12,COLUMNS($BA$4:BD11)),"")</f>
        <v>4.1981528127623844E-3</v>
      </c>
      <c r="BG14" s="141">
        <f>IFERROR(INDEX($D$5:$N$142,$R12,COLUMNS($BA$4:BE11)),"")</f>
        <v>3.3585222502099076E-3</v>
      </c>
      <c r="BH14" s="141">
        <f>IFERROR(INDEX($D$5:$N$142,$R12,COLUMNS($BA$4:BF11)),"")</f>
        <v>4.7858942065491183E-2</v>
      </c>
      <c r="BI14" s="141">
        <f>IFERROR(INDEX($D$5:$N$142,$R12,COLUMNS($BA$4:BG11)),"")</f>
        <v>4.1981528127623844E-3</v>
      </c>
      <c r="BJ14" s="141">
        <f>IFERROR(INDEX($D$5:$N$142,$R12,COLUMNS($BA$4:BH11)),"")</f>
        <v>3.3585222502099076E-3</v>
      </c>
      <c r="BK14" s="141">
        <f>IFERROR(INDEX($D$5:$N$142,$R12,COLUMNS($BA$4:BI11)),"")</f>
        <v>1.9311502938706968E-2</v>
      </c>
      <c r="BL14" s="141">
        <f>IFERROR(INDEX($D$5:$N$142,$R12,COLUMNS($BA$4:BJ11)),"")</f>
        <v>5.2057094878253565E-2</v>
      </c>
      <c r="BM14" s="544">
        <f>IFERROR(INDEX($D$5:$N$142,$R12,COLUMNS($BA$4:BK11)),"")</f>
        <v>0.18807724601175482</v>
      </c>
      <c r="BP14" s="324" t="s">
        <v>446</v>
      </c>
      <c r="BQ14" s="533">
        <f>IFERROR(INDEX($U$5:$AE$142,$AI12,COLUMNS($BO$7:BO14)),"")</f>
        <v>10</v>
      </c>
      <c r="BR14" s="295">
        <f>IFERROR(INDEX($U$5:$AE$142,$AI12,COLUMNS($BO$7:BP14)),"")</f>
        <v>965</v>
      </c>
      <c r="BS14" s="295">
        <f>IFERROR(INDEX($U$5:$AE$142,$AI12,COLUMNS($BO$7:BQ14)),"")</f>
        <v>55</v>
      </c>
      <c r="BT14" s="295">
        <f>IFERROR(INDEX($U$5:$AE$142,$AI12,COLUMNS($BO$7:BR14)),"")</f>
        <v>5</v>
      </c>
      <c r="BU14" s="295">
        <f>IFERROR(INDEX($U$5:$AE$142,$AI12,COLUMNS($BO$7:BS14)),"")</f>
        <v>5</v>
      </c>
      <c r="BV14" s="295">
        <f>IFERROR(INDEX($U$5:$AE$142,$AI12,COLUMNS($BO$7:BT14)),"")</f>
        <v>55</v>
      </c>
      <c r="BW14" s="295">
        <f>IFERROR(INDEX($U$5:$AE$142,$AI12,COLUMNS($BO$7:BU14)),"")</f>
        <v>5</v>
      </c>
      <c r="BX14" s="295">
        <f>IFERROR(INDEX($U$5:$AE$142,$AI12,COLUMNS($BO$7:BV14)),"")</f>
        <v>5</v>
      </c>
      <c r="BY14" s="295">
        <f>IFERROR(INDEX($U$5:$AE$142,$AI12,COLUMNS($BO$7:BW14)),"")</f>
        <v>25</v>
      </c>
      <c r="BZ14" s="295">
        <f>IFERROR(INDEX($U$5:$AE$142,$AI12,COLUMNS($BO$7:BX14)),"")</f>
        <v>60</v>
      </c>
      <c r="CA14" s="536">
        <f>IFERROR(INDEX($U$5:$AE$142,$AI12,COLUMNS($BO$7:BY14)),"")</f>
        <v>225</v>
      </c>
      <c r="CR14" s="163"/>
      <c r="CS14" s="163"/>
      <c r="CT14" s="163"/>
      <c r="CU14" s="163"/>
      <c r="CV14" s="163"/>
      <c r="CW14" s="163"/>
      <c r="CX14" s="163"/>
      <c r="CY14" s="163"/>
      <c r="CZ14" s="163"/>
      <c r="DA14" s="163"/>
      <c r="DB14" s="163"/>
      <c r="DC14" s="301"/>
      <c r="DQ14" s="301"/>
    </row>
    <row r="15" spans="1:121">
      <c r="C15" s="153" t="s">
        <v>449</v>
      </c>
      <c r="D15" s="113">
        <v>1.2502548073656316E-2</v>
      </c>
      <c r="E15" s="163">
        <v>0.58626078684514504</v>
      </c>
      <c r="F15" s="163">
        <v>5.6873004008969219E-2</v>
      </c>
      <c r="G15" s="163">
        <v>1.2910239858666848E-2</v>
      </c>
      <c r="H15" s="163">
        <v>4.1856356594414626E-2</v>
      </c>
      <c r="I15" s="163">
        <v>8.2217843310457298E-2</v>
      </c>
      <c r="J15" s="163">
        <v>2.5820479717333696E-3</v>
      </c>
      <c r="K15" s="113">
        <v>4.6205068967860299E-3</v>
      </c>
      <c r="L15" s="113">
        <v>4.9670449140449817E-2</v>
      </c>
      <c r="M15" s="113">
        <v>0.15050621729972141</v>
      </c>
      <c r="N15" s="113">
        <v>0.41373921315485496</v>
      </c>
      <c r="O15" s="153" t="s">
        <v>94</v>
      </c>
      <c r="P15" s="323">
        <f>ROWS($O$5:O15)</f>
        <v>11</v>
      </c>
      <c r="Q15" s="153" t="str">
        <f t="shared" si="2"/>
        <v/>
      </c>
      <c r="R15" s="153">
        <f>IFERROR(SMALL($Q$5:$Q$142,ROWS(O$5:$O15)),"")</f>
        <v>126</v>
      </c>
      <c r="T15" s="153" t="s">
        <v>449</v>
      </c>
      <c r="U15" s="153">
        <v>185</v>
      </c>
      <c r="V15" s="153">
        <v>8630</v>
      </c>
      <c r="W15" s="153">
        <v>835</v>
      </c>
      <c r="X15" s="153">
        <v>190</v>
      </c>
      <c r="Y15" s="153">
        <v>615</v>
      </c>
      <c r="Z15" s="153">
        <v>1210</v>
      </c>
      <c r="AA15" s="153">
        <v>40</v>
      </c>
      <c r="AB15" s="320">
        <v>70</v>
      </c>
      <c r="AC15" s="320">
        <v>730</v>
      </c>
      <c r="AD15" s="320">
        <v>2215</v>
      </c>
      <c r="AE15" s="320">
        <v>6090</v>
      </c>
      <c r="AF15" s="320" t="s">
        <v>94</v>
      </c>
      <c r="AG15" s="323">
        <f>ROWS($AF$5:AF15)</f>
        <v>11</v>
      </c>
      <c r="AH15" s="153" t="str">
        <f t="shared" si="3"/>
        <v/>
      </c>
      <c r="AI15" s="153">
        <f>IFERROR(SMALL($AH$5:$AH$142,ROWS($AF$5:AF15)),"")</f>
        <v>126</v>
      </c>
      <c r="BB15" s="318" t="s">
        <v>447</v>
      </c>
      <c r="BC15" s="543">
        <f>IFERROR(INDEX($D$5:$N$142,$R13,COLUMNS(BA$4:$BA12)),"")</f>
        <v>7.874015748031496E-3</v>
      </c>
      <c r="BD15" s="141">
        <f>IFERROR(INDEX($D$5:$N$142,$R13,COLUMNS($BA$4:BB12)),"")</f>
        <v>0.86049298185552892</v>
      </c>
      <c r="BE15" s="141">
        <f>IFERROR(INDEX($D$5:$N$142,$R13,COLUMNS($BA$4:BC12)),"")</f>
        <v>1.4977747346799042E-2</v>
      </c>
      <c r="BF15" s="141">
        <f>IFERROR(INDEX($D$5:$N$142,$R13,COLUMNS($BA$4:BD12)),"")</f>
        <v>3.4234851078397809E-3</v>
      </c>
      <c r="BG15" s="141">
        <f>IFERROR(INDEX($D$5:$N$142,$R13,COLUMNS($BA$4:BE12)),"")</f>
        <v>1.6946251283806914E-2</v>
      </c>
      <c r="BH15" s="141">
        <f>IFERROR(INDEX($D$5:$N$142,$R13,COLUMNS($BA$4:BF12)),"")</f>
        <v>5.2036973639164673E-2</v>
      </c>
      <c r="BI15" s="141">
        <f>IFERROR(INDEX($D$5:$N$142,$R13,COLUMNS($BA$4:BG12)),"")</f>
        <v>1.3693940431359123E-3</v>
      </c>
      <c r="BJ15" s="141">
        <f>IFERROR(INDEX($D$5:$N$142,$R13,COLUMNS($BA$4:BH12)),"")</f>
        <v>2.7387880862718246E-3</v>
      </c>
      <c r="BK15" s="141">
        <f>IFERROR(INDEX($D$5:$N$142,$R13,COLUMNS($BA$4:BI12)),"")</f>
        <v>1.6175967134542963E-2</v>
      </c>
      <c r="BL15" s="141">
        <f>IFERROR(INDEX($D$5:$N$142,$R13,COLUMNS($BA$4:BJ12)),"")</f>
        <v>2.3964395754878465E-2</v>
      </c>
      <c r="BM15" s="544">
        <f>IFERROR(INDEX($D$5:$N$142,$R13,COLUMNS($BA$4:BK12)),"")</f>
        <v>0.13950701814447108</v>
      </c>
      <c r="BP15" s="324" t="s">
        <v>447</v>
      </c>
      <c r="BQ15" s="533">
        <f>IFERROR(INDEX($U$5:$AE$142,$AI13,COLUMNS($BO$7:BO15)),"")</f>
        <v>90</v>
      </c>
      <c r="BR15" s="295">
        <f>IFERROR(INDEX($U$5:$AE$142,$AI13,COLUMNS($BO$7:BP15)),"")</f>
        <v>10055</v>
      </c>
      <c r="BS15" s="295">
        <f>IFERROR(INDEX($U$5:$AE$142,$AI13,COLUMNS($BO$7:BQ15)),"")</f>
        <v>175</v>
      </c>
      <c r="BT15" s="295">
        <f>IFERROR(INDEX($U$5:$AE$142,$AI13,COLUMNS($BO$7:BR15)),"")</f>
        <v>40</v>
      </c>
      <c r="BU15" s="295">
        <f>IFERROR(INDEX($U$5:$AE$142,$AI13,COLUMNS($BO$7:BS15)),"")</f>
        <v>200</v>
      </c>
      <c r="BV15" s="295">
        <f>IFERROR(INDEX($U$5:$AE$142,$AI13,COLUMNS($BO$7:BT15)),"")</f>
        <v>610</v>
      </c>
      <c r="BW15" s="295">
        <f>IFERROR(INDEX($U$5:$AE$142,$AI13,COLUMNS($BO$7:BU15)),"")</f>
        <v>15</v>
      </c>
      <c r="BX15" s="295">
        <f>IFERROR(INDEX($U$5:$AE$142,$AI13,COLUMNS($BO$7:BV15)),"")</f>
        <v>30</v>
      </c>
      <c r="BY15" s="295">
        <f>IFERROR(INDEX($U$5:$AE$142,$AI13,COLUMNS($BO$7:BW15)),"")</f>
        <v>190</v>
      </c>
      <c r="BZ15" s="295">
        <f>IFERROR(INDEX($U$5:$AE$142,$AI13,COLUMNS($BO$7:BX15)),"")</f>
        <v>280</v>
      </c>
      <c r="CA15" s="536">
        <f>IFERROR(INDEX($U$5:$AE$142,$AI13,COLUMNS($BO$7:BY15)),"")</f>
        <v>1630</v>
      </c>
      <c r="CR15" s="163"/>
      <c r="CS15" s="163"/>
      <c r="CT15" s="163"/>
      <c r="CU15" s="163"/>
      <c r="CV15" s="163"/>
      <c r="CW15" s="163"/>
      <c r="CX15" s="163"/>
      <c r="CY15" s="163"/>
      <c r="CZ15" s="163"/>
      <c r="DA15" s="163"/>
      <c r="DB15" s="163"/>
      <c r="DC15" s="301"/>
      <c r="DQ15" s="301"/>
    </row>
    <row r="16" spans="1:121">
      <c r="C16" s="153" t="s">
        <v>450</v>
      </c>
      <c r="D16" s="113">
        <v>1.2683331795959782E-2</v>
      </c>
      <c r="E16" s="163">
        <v>0.81417765888755644</v>
      </c>
      <c r="F16" s="163">
        <v>5.1471266488331335E-2</v>
      </c>
      <c r="G16" s="163">
        <v>8.9013928604372294E-3</v>
      </c>
      <c r="H16" s="163">
        <v>6.8259385665529011E-3</v>
      </c>
      <c r="I16" s="163">
        <v>4.3123328106263258E-2</v>
      </c>
      <c r="J16" s="163">
        <v>1.6142422285766996E-3</v>
      </c>
      <c r="K16" s="113">
        <v>5.2116963379762017E-3</v>
      </c>
      <c r="L16" s="113">
        <v>1.4482058850659533E-2</v>
      </c>
      <c r="M16" s="113">
        <v>4.1509085877686563E-2</v>
      </c>
      <c r="N16" s="113">
        <v>0.1858223411124435</v>
      </c>
      <c r="O16" s="153" t="s">
        <v>94</v>
      </c>
      <c r="P16" s="323">
        <f>ROWS($O$5:O16)</f>
        <v>12</v>
      </c>
      <c r="Q16" s="153" t="str">
        <f t="shared" si="2"/>
        <v/>
      </c>
      <c r="R16" s="153">
        <f>IFERROR(SMALL($Q$5:$Q$142,ROWS(O$5:$O16)),"")</f>
        <v>127</v>
      </c>
      <c r="T16" s="153" t="s">
        <v>450</v>
      </c>
      <c r="U16" s="153">
        <v>275</v>
      </c>
      <c r="V16" s="153">
        <v>17655</v>
      </c>
      <c r="W16" s="153">
        <v>1115</v>
      </c>
      <c r="X16" s="153">
        <v>195</v>
      </c>
      <c r="Y16" s="153">
        <v>150</v>
      </c>
      <c r="Z16" s="153">
        <v>935</v>
      </c>
      <c r="AA16" s="153">
        <v>35</v>
      </c>
      <c r="AB16" s="320">
        <v>115</v>
      </c>
      <c r="AC16" s="320">
        <v>315</v>
      </c>
      <c r="AD16" s="320">
        <v>900</v>
      </c>
      <c r="AE16" s="320">
        <v>4030</v>
      </c>
      <c r="AF16" s="320" t="s">
        <v>94</v>
      </c>
      <c r="AG16" s="323">
        <f>ROWS($AF$5:AF16)</f>
        <v>12</v>
      </c>
      <c r="AH16" s="153" t="str">
        <f t="shared" si="3"/>
        <v/>
      </c>
      <c r="AI16" s="153">
        <f>IFERROR(SMALL($AH$5:$AH$142,ROWS($AF$5:AF16)),"")</f>
        <v>127</v>
      </c>
      <c r="BB16" s="318" t="s">
        <v>448</v>
      </c>
      <c r="BC16" s="543">
        <f>IFERROR(INDEX($D$5:$N$142,$R14,COLUMNS(BA$4:$BA13)),"")</f>
        <v>8.0000000000000002E-3</v>
      </c>
      <c r="BD16" s="141">
        <f>IFERROR(INDEX($D$5:$N$142,$R14,COLUMNS($BA$4:BB13)),"")</f>
        <v>0.79200000000000004</v>
      </c>
      <c r="BE16" s="141">
        <f>IFERROR(INDEX($D$5:$N$142,$R14,COLUMNS($BA$4:BC13)),"")</f>
        <v>1.6E-2</v>
      </c>
      <c r="BF16" s="141">
        <f>IFERROR(INDEX($D$5:$N$142,$R14,COLUMNS($BA$4:BD13)),"")</f>
        <v>0</v>
      </c>
      <c r="BG16" s="141">
        <f>IFERROR(INDEX($D$5:$N$142,$R14,COLUMNS($BA$4:BE13)),"")</f>
        <v>1.6E-2</v>
      </c>
      <c r="BH16" s="141">
        <f>IFERROR(INDEX($D$5:$N$142,$R14,COLUMNS($BA$4:BF13)),"")</f>
        <v>0.104</v>
      </c>
      <c r="BI16" s="141">
        <f>IFERROR(INDEX($D$5:$N$142,$R14,COLUMNS($BA$4:BG13)),"")</f>
        <v>0</v>
      </c>
      <c r="BJ16" s="141">
        <f>IFERROR(INDEX($D$5:$N$142,$R14,COLUMNS($BA$4:BH13)),"")</f>
        <v>1.6E-2</v>
      </c>
      <c r="BK16" s="141">
        <f>IFERROR(INDEX($D$5:$N$142,$R14,COLUMNS($BA$4:BI13)),"")</f>
        <v>3.2000000000000001E-2</v>
      </c>
      <c r="BL16" s="141">
        <f>IFERROR(INDEX($D$5:$N$142,$R14,COLUMNS($BA$4:BJ13)),"")</f>
        <v>1.6E-2</v>
      </c>
      <c r="BM16" s="544">
        <f>IFERROR(INDEX($D$5:$N$142,$R14,COLUMNS($BA$4:BK13)),"")</f>
        <v>0.20799999999999999</v>
      </c>
      <c r="BP16" s="324" t="s">
        <v>448</v>
      </c>
      <c r="BQ16" s="533">
        <f>IFERROR(INDEX($U$5:$AE$142,$AI14,COLUMNS($BO$7:BO16)),"")</f>
        <v>0</v>
      </c>
      <c r="BR16" s="295">
        <f>IFERROR(INDEX($U$5:$AE$142,$AI14,COLUMNS($BO$7:BP16)),"")</f>
        <v>100</v>
      </c>
      <c r="BS16" s="295">
        <f>IFERROR(INDEX($U$5:$AE$142,$AI14,COLUMNS($BO$7:BQ16)),"")</f>
        <v>0</v>
      </c>
      <c r="BT16" s="295">
        <f>IFERROR(INDEX($U$5:$AE$142,$AI14,COLUMNS($BO$7:BR16)),"")</f>
        <v>0</v>
      </c>
      <c r="BU16" s="295">
        <f>IFERROR(INDEX($U$5:$AE$142,$AI14,COLUMNS($BO$7:BS16)),"")</f>
        <v>0</v>
      </c>
      <c r="BV16" s="295">
        <f>IFERROR(INDEX($U$5:$AE$142,$AI14,COLUMNS($BO$7:BT16)),"")</f>
        <v>15</v>
      </c>
      <c r="BW16" s="295">
        <f>IFERROR(INDEX($U$5:$AE$142,$AI14,COLUMNS($BO$7:BU16)),"")</f>
        <v>0</v>
      </c>
      <c r="BX16" s="295">
        <f>IFERROR(INDEX($U$5:$AE$142,$AI14,COLUMNS($BO$7:BV16)),"")</f>
        <v>0</v>
      </c>
      <c r="BY16" s="295">
        <f>IFERROR(INDEX($U$5:$AE$142,$AI14,COLUMNS($BO$7:BW16)),"")</f>
        <v>5</v>
      </c>
      <c r="BZ16" s="295">
        <f>IFERROR(INDEX($U$5:$AE$142,$AI14,COLUMNS($BO$7:BX16)),"")</f>
        <v>0</v>
      </c>
      <c r="CA16" s="536">
        <f>IFERROR(INDEX($U$5:$AE$142,$AI14,COLUMNS($BO$7:BY16)),"")</f>
        <v>25</v>
      </c>
      <c r="CR16" s="163"/>
      <c r="CS16" s="163"/>
      <c r="CT16" s="163"/>
      <c r="CU16" s="163"/>
      <c r="CV16" s="163"/>
      <c r="CW16" s="163"/>
      <c r="CX16" s="163"/>
      <c r="CY16" s="163"/>
      <c r="CZ16" s="163"/>
      <c r="DA16" s="163"/>
      <c r="DB16" s="163"/>
      <c r="DC16" s="301"/>
      <c r="DQ16" s="301"/>
    </row>
    <row r="17" spans="3:121">
      <c r="C17" s="153" t="s">
        <v>451</v>
      </c>
      <c r="D17" s="113">
        <v>1.1520737327188941E-2</v>
      </c>
      <c r="E17" s="163">
        <v>0.717741935483871</v>
      </c>
      <c r="F17" s="163">
        <v>9.1013824884792621E-2</v>
      </c>
      <c r="G17" s="163">
        <v>3.4562211981566822E-3</v>
      </c>
      <c r="H17" s="163">
        <v>1.3824884792626729E-2</v>
      </c>
      <c r="I17" s="163">
        <v>5.1843317972350228E-2</v>
      </c>
      <c r="J17" s="163">
        <v>5.7603686635944703E-3</v>
      </c>
      <c r="K17" s="113">
        <v>4.608294930875576E-3</v>
      </c>
      <c r="L17" s="113">
        <v>1.3824884792626729E-2</v>
      </c>
      <c r="M17" s="113">
        <v>8.6405529953917051E-2</v>
      </c>
      <c r="N17" s="113">
        <v>0.28225806451612906</v>
      </c>
      <c r="O17" s="153" t="s">
        <v>94</v>
      </c>
      <c r="P17" s="323">
        <f>ROWS($O$5:O17)</f>
        <v>13</v>
      </c>
      <c r="Q17" s="153" t="str">
        <f t="shared" si="2"/>
        <v/>
      </c>
      <c r="R17" s="153">
        <f>IFERROR(SMALL($Q$5:$Q$142,ROWS(O$5:$O17)),"")</f>
        <v>128</v>
      </c>
      <c r="T17" s="153" t="s">
        <v>451</v>
      </c>
      <c r="U17" s="153">
        <v>10</v>
      </c>
      <c r="V17" s="153">
        <v>625</v>
      </c>
      <c r="W17" s="153">
        <v>80</v>
      </c>
      <c r="X17" s="153">
        <v>5</v>
      </c>
      <c r="Y17" s="153">
        <v>10</v>
      </c>
      <c r="Z17" s="153">
        <v>45</v>
      </c>
      <c r="AA17" s="153">
        <v>5</v>
      </c>
      <c r="AB17" s="320">
        <v>5</v>
      </c>
      <c r="AC17" s="320">
        <v>10</v>
      </c>
      <c r="AD17" s="320">
        <v>75</v>
      </c>
      <c r="AE17" s="320">
        <v>245</v>
      </c>
      <c r="AF17" s="320" t="s">
        <v>94</v>
      </c>
      <c r="AG17" s="323">
        <f>ROWS($AF$5:AF17)</f>
        <v>13</v>
      </c>
      <c r="AH17" s="153" t="str">
        <f t="shared" si="3"/>
        <v/>
      </c>
      <c r="AI17" s="153">
        <f>IFERROR(SMALL($AH$5:$AH$142,ROWS($AF$5:AF17)),"")</f>
        <v>128</v>
      </c>
      <c r="BB17" s="318" t="s">
        <v>449</v>
      </c>
      <c r="BC17" s="543">
        <f>IFERROR(INDEX($D$5:$N$142,$R15,COLUMNS(BA$4:$BA14)),"")</f>
        <v>1.0863163405536287E-2</v>
      </c>
      <c r="BD17" s="141">
        <f>IFERROR(INDEX($D$5:$N$142,$R15,COLUMNS($BA$4:BB14)),"")</f>
        <v>0.5922387278319482</v>
      </c>
      <c r="BE17" s="141">
        <f>IFERROR(INDEX($D$5:$N$142,$R15,COLUMNS($BA$4:BC14)),"")</f>
        <v>5.4315817027681436E-2</v>
      </c>
      <c r="BF17" s="141">
        <f>IFERROR(INDEX($D$5:$N$142,$R15,COLUMNS($BA$4:BD14)),"")</f>
        <v>1.0405078201688371E-2</v>
      </c>
      <c r="BG17" s="141">
        <f>IFERROR(INDEX($D$5:$N$142,$R15,COLUMNS($BA$4:BE14)),"")</f>
        <v>4.0115175708396046E-2</v>
      </c>
      <c r="BH17" s="141">
        <f>IFERROR(INDEX($D$5:$N$142,$R15,COLUMNS($BA$4:BF14)),"")</f>
        <v>8.0622995877233164E-2</v>
      </c>
      <c r="BI17" s="141">
        <f>IFERROR(INDEX($D$5:$N$142,$R15,COLUMNS($BA$4:BG14)),"")</f>
        <v>2.6176297362738039E-3</v>
      </c>
      <c r="BJ17" s="141">
        <f>IFERROR(INDEX($D$5:$N$142,$R15,COLUMNS($BA$4:BH14)),"")</f>
        <v>4.6462927818860019E-3</v>
      </c>
      <c r="BK17" s="141">
        <f>IFERROR(INDEX($D$5:$N$142,$R15,COLUMNS($BA$4:BI14)),"")</f>
        <v>5.0651135396898112E-2</v>
      </c>
      <c r="BL17" s="141">
        <f>IFERROR(INDEX($D$5:$N$142,$R15,COLUMNS($BA$4:BJ14)),"")</f>
        <v>0.15352398403245862</v>
      </c>
      <c r="BM17" s="544">
        <f>IFERROR(INDEX($D$5:$N$142,$R15,COLUMNS($BA$4:BK14)),"")</f>
        <v>0.4077612721680518</v>
      </c>
      <c r="BP17" s="324" t="s">
        <v>449</v>
      </c>
      <c r="BQ17" s="533">
        <f>IFERROR(INDEX($U$5:$AE$142,$AI15,COLUMNS($BO$7:BO17)),"")</f>
        <v>165</v>
      </c>
      <c r="BR17" s="295">
        <f>IFERROR(INDEX($U$5:$AE$142,$AI15,COLUMNS($BO$7:BP17)),"")</f>
        <v>9050</v>
      </c>
      <c r="BS17" s="295">
        <f>IFERROR(INDEX($U$5:$AE$142,$AI15,COLUMNS($BO$7:BQ17)),"")</f>
        <v>830</v>
      </c>
      <c r="BT17" s="295">
        <f>IFERROR(INDEX($U$5:$AE$142,$AI15,COLUMNS($BO$7:BR17)),"")</f>
        <v>160</v>
      </c>
      <c r="BU17" s="295">
        <f>IFERROR(INDEX($U$5:$AE$142,$AI15,COLUMNS($BO$7:BS17)),"")</f>
        <v>615</v>
      </c>
      <c r="BV17" s="295">
        <f>IFERROR(INDEX($U$5:$AE$142,$AI15,COLUMNS($BO$7:BT17)),"")</f>
        <v>1230</v>
      </c>
      <c r="BW17" s="295">
        <f>IFERROR(INDEX($U$5:$AE$142,$AI15,COLUMNS($BO$7:BU17)),"")</f>
        <v>40</v>
      </c>
      <c r="BX17" s="295">
        <f>IFERROR(INDEX($U$5:$AE$142,$AI15,COLUMNS($BO$7:BV17)),"")</f>
        <v>70</v>
      </c>
      <c r="BY17" s="295">
        <f>IFERROR(INDEX($U$5:$AE$142,$AI15,COLUMNS($BO$7:BW17)),"")</f>
        <v>775</v>
      </c>
      <c r="BZ17" s="295">
        <f>IFERROR(INDEX($U$5:$AE$142,$AI15,COLUMNS($BO$7:BX17)),"")</f>
        <v>2345</v>
      </c>
      <c r="CA17" s="536">
        <f>IFERROR(INDEX($U$5:$AE$142,$AI15,COLUMNS($BO$7:BY17)),"")</f>
        <v>6230</v>
      </c>
      <c r="CR17" s="163"/>
      <c r="CS17" s="163"/>
      <c r="CT17" s="163"/>
      <c r="CU17" s="163"/>
      <c r="CV17" s="163"/>
      <c r="CW17" s="163"/>
      <c r="CX17" s="163"/>
      <c r="CY17" s="163"/>
      <c r="CZ17" s="163"/>
      <c r="DA17" s="163"/>
      <c r="DB17" s="163"/>
      <c r="DC17" s="301"/>
      <c r="DQ17" s="301"/>
    </row>
    <row r="18" spans="3:121">
      <c r="C18" s="153" t="s">
        <v>452</v>
      </c>
      <c r="D18" s="113">
        <v>1.6337644656228726E-2</v>
      </c>
      <c r="E18" s="163">
        <v>0.75017018379850242</v>
      </c>
      <c r="F18" s="163">
        <v>4.3567052416609936E-2</v>
      </c>
      <c r="G18" s="163">
        <v>1.0040844111640572E-2</v>
      </c>
      <c r="H18" s="163">
        <v>3.3526208304969364E-2</v>
      </c>
      <c r="I18" s="163">
        <v>5.7862491490810075E-2</v>
      </c>
      <c r="J18" s="163">
        <v>2.5527569775357388E-3</v>
      </c>
      <c r="K18" s="113">
        <v>3.7440435670524166E-3</v>
      </c>
      <c r="L18" s="113">
        <v>1.5486725663716814E-2</v>
      </c>
      <c r="M18" s="113">
        <v>6.6712049012933969E-2</v>
      </c>
      <c r="N18" s="113">
        <v>0.24982981620149761</v>
      </c>
      <c r="O18" s="153" t="s">
        <v>94</v>
      </c>
      <c r="P18" s="323">
        <f>ROWS($O$5:O18)</f>
        <v>14</v>
      </c>
      <c r="Q18" s="153" t="str">
        <f t="shared" si="2"/>
        <v/>
      </c>
      <c r="R18" s="153">
        <f>IFERROR(SMALL($Q$5:$Q$142,ROWS(O$5:$O18)),"")</f>
        <v>129</v>
      </c>
      <c r="T18" s="153" t="s">
        <v>452</v>
      </c>
      <c r="U18" s="153">
        <v>95</v>
      </c>
      <c r="V18" s="153">
        <v>4410</v>
      </c>
      <c r="W18" s="153">
        <v>255</v>
      </c>
      <c r="X18" s="153">
        <v>60</v>
      </c>
      <c r="Y18" s="153">
        <v>195</v>
      </c>
      <c r="Z18" s="153">
        <v>340</v>
      </c>
      <c r="AA18" s="153">
        <v>15</v>
      </c>
      <c r="AB18" s="320">
        <v>20</v>
      </c>
      <c r="AC18" s="320">
        <v>90</v>
      </c>
      <c r="AD18" s="320">
        <v>390</v>
      </c>
      <c r="AE18" s="320">
        <v>1470</v>
      </c>
      <c r="AF18" s="320" t="s">
        <v>94</v>
      </c>
      <c r="AG18" s="323">
        <f>ROWS($AF$5:AF18)</f>
        <v>14</v>
      </c>
      <c r="AH18" s="153" t="str">
        <f t="shared" si="3"/>
        <v/>
      </c>
      <c r="AI18" s="153">
        <f>IFERROR(SMALL($AH$5:$AH$142,ROWS($AF$5:AF18)),"")</f>
        <v>129</v>
      </c>
      <c r="BB18" s="318" t="s">
        <v>450</v>
      </c>
      <c r="BC18" s="543">
        <f>IFERROR(INDEX($D$5:$N$142,$R16,COLUMNS(BA$4:$BA15)),"")</f>
        <v>1.170263788968825E-2</v>
      </c>
      <c r="BD18" s="141">
        <f>IFERROR(INDEX($D$5:$N$142,$R16,COLUMNS($BA$4:BB15)),"")</f>
        <v>0.80378896882494</v>
      </c>
      <c r="BE18" s="141">
        <f>IFERROR(INDEX($D$5:$N$142,$R16,COLUMNS($BA$4:BC15)),"")</f>
        <v>5.5011990407673864E-2</v>
      </c>
      <c r="BF18" s="141">
        <f>IFERROR(INDEX($D$5:$N$142,$R16,COLUMNS($BA$4:BD15)),"")</f>
        <v>9.2086330935251797E-3</v>
      </c>
      <c r="BG18" s="141">
        <f>IFERROR(INDEX($D$5:$N$142,$R16,COLUMNS($BA$4:BE15)),"")</f>
        <v>7.3381294964028777E-3</v>
      </c>
      <c r="BH18" s="141">
        <f>IFERROR(INDEX($D$5:$N$142,$R16,COLUMNS($BA$4:BF15)),"")</f>
        <v>4.100719424460432E-2</v>
      </c>
      <c r="BI18" s="141">
        <f>IFERROR(INDEX($D$5:$N$142,$R16,COLUMNS($BA$4:BG15)),"")</f>
        <v>1.342925659472422E-3</v>
      </c>
      <c r="BJ18" s="141">
        <f>IFERROR(INDEX($D$5:$N$142,$R16,COLUMNS($BA$4:BH15)),"")</f>
        <v>5.8513189448441251E-3</v>
      </c>
      <c r="BK18" s="141">
        <f>IFERROR(INDEX($D$5:$N$142,$R16,COLUMNS($BA$4:BI15)),"")</f>
        <v>1.8465227817745802E-2</v>
      </c>
      <c r="BL18" s="141">
        <f>IFERROR(INDEX($D$5:$N$142,$R16,COLUMNS($BA$4:BJ15)),"")</f>
        <v>4.6282973621103118E-2</v>
      </c>
      <c r="BM18" s="544">
        <f>IFERROR(INDEX($D$5:$N$142,$R16,COLUMNS($BA$4:BK15)),"")</f>
        <v>0.19621103117505995</v>
      </c>
      <c r="BP18" s="324" t="s">
        <v>450</v>
      </c>
      <c r="BQ18" s="533">
        <f>IFERROR(INDEX($U$5:$AE$142,$AI16,COLUMNS($BO$7:BO18)),"")</f>
        <v>245</v>
      </c>
      <c r="BR18" s="295">
        <f>IFERROR(INDEX($U$5:$AE$142,$AI16,COLUMNS($BO$7:BP18)),"")</f>
        <v>16760</v>
      </c>
      <c r="BS18" s="295">
        <f>IFERROR(INDEX($U$5:$AE$142,$AI16,COLUMNS($BO$7:BQ18)),"")</f>
        <v>1145</v>
      </c>
      <c r="BT18" s="295">
        <f>IFERROR(INDEX($U$5:$AE$142,$AI16,COLUMNS($BO$7:BR18)),"")</f>
        <v>190</v>
      </c>
      <c r="BU18" s="295">
        <f>IFERROR(INDEX($U$5:$AE$142,$AI16,COLUMNS($BO$7:BS18)),"")</f>
        <v>155</v>
      </c>
      <c r="BV18" s="295">
        <f>IFERROR(INDEX($U$5:$AE$142,$AI16,COLUMNS($BO$7:BT18)),"")</f>
        <v>855</v>
      </c>
      <c r="BW18" s="295">
        <f>IFERROR(INDEX($U$5:$AE$142,$AI16,COLUMNS($BO$7:BU18)),"")</f>
        <v>30</v>
      </c>
      <c r="BX18" s="295">
        <f>IFERROR(INDEX($U$5:$AE$142,$AI16,COLUMNS($BO$7:BV18)),"")</f>
        <v>120</v>
      </c>
      <c r="BY18" s="295">
        <f>IFERROR(INDEX($U$5:$AE$142,$AI16,COLUMNS($BO$7:BW18)),"")</f>
        <v>385</v>
      </c>
      <c r="BZ18" s="295">
        <f>IFERROR(INDEX($U$5:$AE$142,$AI16,COLUMNS($BO$7:BX18)),"")</f>
        <v>965</v>
      </c>
      <c r="CA18" s="536">
        <f>IFERROR(INDEX($U$5:$AE$142,$AI16,COLUMNS($BO$7:BY18)),"")</f>
        <v>4090</v>
      </c>
      <c r="CR18" s="163"/>
      <c r="CS18" s="163"/>
      <c r="CT18" s="163"/>
      <c r="CU18" s="163"/>
      <c r="CV18" s="163"/>
      <c r="CW18" s="163"/>
      <c r="CX18" s="163"/>
      <c r="CY18" s="163"/>
      <c r="CZ18" s="163"/>
      <c r="DA18" s="163"/>
      <c r="DB18" s="163"/>
      <c r="DC18" s="301"/>
      <c r="DQ18" s="301"/>
    </row>
    <row r="19" spans="3:121">
      <c r="C19" s="153" t="s">
        <v>453</v>
      </c>
      <c r="D19" s="113">
        <v>2.0370370370370372E-2</v>
      </c>
      <c r="E19" s="163">
        <v>0.76481481481481484</v>
      </c>
      <c r="F19" s="163">
        <v>3.3333333333333333E-2</v>
      </c>
      <c r="G19" s="163">
        <v>1.8518518518518519E-3</v>
      </c>
      <c r="H19" s="163">
        <v>1.2962962962962963E-2</v>
      </c>
      <c r="I19" s="163">
        <v>9.2592592592592587E-2</v>
      </c>
      <c r="J19" s="163">
        <v>1.8518518518518519E-3</v>
      </c>
      <c r="K19" s="113">
        <v>3.7037037037037038E-3</v>
      </c>
      <c r="L19" s="113">
        <v>2.2222222222222223E-2</v>
      </c>
      <c r="M19" s="113">
        <v>4.6296296296296294E-2</v>
      </c>
      <c r="N19" s="113">
        <v>0.23518518518518519</v>
      </c>
      <c r="O19" s="153" t="s">
        <v>94</v>
      </c>
      <c r="P19" s="323">
        <f>ROWS($O$5:O19)</f>
        <v>15</v>
      </c>
      <c r="Q19" s="153" t="str">
        <f t="shared" si="2"/>
        <v/>
      </c>
      <c r="R19" s="153">
        <f>IFERROR(SMALL($Q$5:$Q$142,ROWS(O$5:$O19)),"")</f>
        <v>130</v>
      </c>
      <c r="T19" s="153" t="s">
        <v>453</v>
      </c>
      <c r="U19" s="153">
        <v>10</v>
      </c>
      <c r="V19" s="153">
        <v>415</v>
      </c>
      <c r="W19" s="153">
        <v>20</v>
      </c>
      <c r="X19" s="153" t="s">
        <v>130</v>
      </c>
      <c r="Y19" s="153">
        <v>5</v>
      </c>
      <c r="Z19" s="153">
        <v>50</v>
      </c>
      <c r="AA19" s="153" t="s">
        <v>130</v>
      </c>
      <c r="AB19" s="320" t="s">
        <v>130</v>
      </c>
      <c r="AC19" s="320">
        <v>10</v>
      </c>
      <c r="AD19" s="320">
        <v>25</v>
      </c>
      <c r="AE19" s="320">
        <v>125</v>
      </c>
      <c r="AF19" s="320" t="s">
        <v>94</v>
      </c>
      <c r="AG19" s="323">
        <f>ROWS($AF$5:AF19)</f>
        <v>15</v>
      </c>
      <c r="AH19" s="153" t="str">
        <f t="shared" si="3"/>
        <v/>
      </c>
      <c r="AI19" s="153">
        <f>IFERROR(SMALL($AH$5:$AH$142,ROWS($AF$5:AF19)),"")</f>
        <v>130</v>
      </c>
      <c r="BB19" s="318" t="s">
        <v>451</v>
      </c>
      <c r="BC19" s="543">
        <f>IFERROR(INDEX($D$5:$N$142,$R17,COLUMNS(BA$4:$BA16)),"")</f>
        <v>9.3959731543624154E-3</v>
      </c>
      <c r="BD19" s="141">
        <f>IFERROR(INDEX($D$5:$N$142,$R17,COLUMNS($BA$4:BB16)),"")</f>
        <v>0.71140939597315433</v>
      </c>
      <c r="BE19" s="141">
        <f>IFERROR(INDEX($D$5:$N$142,$R17,COLUMNS($BA$4:BC16)),"")</f>
        <v>7.2483221476510068E-2</v>
      </c>
      <c r="BF19" s="141">
        <f>IFERROR(INDEX($D$5:$N$142,$R17,COLUMNS($BA$4:BD16)),"")</f>
        <v>5.3691275167785232E-3</v>
      </c>
      <c r="BG19" s="141">
        <f>IFERROR(INDEX($D$5:$N$142,$R17,COLUMNS($BA$4:BE16)),"")</f>
        <v>1.0738255033557046E-2</v>
      </c>
      <c r="BH19" s="141">
        <f>IFERROR(INDEX($D$5:$N$142,$R17,COLUMNS($BA$4:BF16)),"")</f>
        <v>4.9664429530201344E-2</v>
      </c>
      <c r="BI19" s="141">
        <f>IFERROR(INDEX($D$5:$N$142,$R17,COLUMNS($BA$4:BG16)),"")</f>
        <v>4.0268456375838931E-3</v>
      </c>
      <c r="BJ19" s="141">
        <f>IFERROR(INDEX($D$5:$N$142,$R17,COLUMNS($BA$4:BH16)),"")</f>
        <v>2.6845637583892616E-3</v>
      </c>
      <c r="BK19" s="141">
        <f>IFERROR(INDEX($D$5:$N$142,$R17,COLUMNS($BA$4:BI16)),"")</f>
        <v>2.9530201342281879E-2</v>
      </c>
      <c r="BL19" s="141">
        <f>IFERROR(INDEX($D$5:$N$142,$R17,COLUMNS($BA$4:BJ16)),"")</f>
        <v>0.10469798657718121</v>
      </c>
      <c r="BM19" s="544">
        <f>IFERROR(INDEX($D$5:$N$142,$R17,COLUMNS($BA$4:BK16)),"")</f>
        <v>0.28859060402684567</v>
      </c>
      <c r="BP19" s="324" t="s">
        <v>451</v>
      </c>
      <c r="BQ19" s="533">
        <f>IFERROR(INDEX($U$5:$AE$142,$AI17,COLUMNS($BO$7:BO19)),"")</f>
        <v>5</v>
      </c>
      <c r="BR19" s="295">
        <f>IFERROR(INDEX($U$5:$AE$142,$AI17,COLUMNS($BO$7:BP19)),"")</f>
        <v>530</v>
      </c>
      <c r="BS19" s="295">
        <f>IFERROR(INDEX($U$5:$AE$142,$AI17,COLUMNS($BO$7:BQ19)),"")</f>
        <v>55</v>
      </c>
      <c r="BT19" s="295">
        <f>IFERROR(INDEX($U$5:$AE$142,$AI17,COLUMNS($BO$7:BR19)),"")</f>
        <v>5</v>
      </c>
      <c r="BU19" s="295">
        <f>IFERROR(INDEX($U$5:$AE$142,$AI17,COLUMNS($BO$7:BS19)),"")</f>
        <v>10</v>
      </c>
      <c r="BV19" s="295">
        <f>IFERROR(INDEX($U$5:$AE$142,$AI17,COLUMNS($BO$7:BT19)),"")</f>
        <v>35</v>
      </c>
      <c r="BW19" s="295">
        <f>IFERROR(INDEX($U$5:$AE$142,$AI17,COLUMNS($BO$7:BU19)),"")</f>
        <v>5</v>
      </c>
      <c r="BX19" s="295">
        <f>IFERROR(INDEX($U$5:$AE$142,$AI17,COLUMNS($BO$7:BV19)),"")</f>
        <v>0</v>
      </c>
      <c r="BY19" s="295">
        <f>IFERROR(INDEX($U$5:$AE$142,$AI17,COLUMNS($BO$7:BW19)),"")</f>
        <v>20</v>
      </c>
      <c r="BZ19" s="295">
        <f>IFERROR(INDEX($U$5:$AE$142,$AI17,COLUMNS($BO$7:BX19)),"")</f>
        <v>80</v>
      </c>
      <c r="CA19" s="536">
        <f>IFERROR(INDEX($U$5:$AE$142,$AI17,COLUMNS($BO$7:BY19)),"")</f>
        <v>215</v>
      </c>
      <c r="CR19" s="163"/>
      <c r="CS19" s="163"/>
      <c r="CT19" s="163"/>
      <c r="CU19" s="163"/>
      <c r="CV19" s="163"/>
      <c r="CW19" s="163"/>
      <c r="CX19" s="163"/>
      <c r="CY19" s="163"/>
      <c r="CZ19" s="163"/>
      <c r="DA19" s="163"/>
      <c r="DB19" s="163"/>
      <c r="DC19" s="301"/>
      <c r="DQ19" s="301"/>
    </row>
    <row r="20" spans="3:121">
      <c r="C20" s="153" t="s">
        <v>454</v>
      </c>
      <c r="D20" s="113">
        <v>1.7241379310344827E-2</v>
      </c>
      <c r="E20" s="163">
        <v>0.94827586206896552</v>
      </c>
      <c r="F20" s="163">
        <v>0</v>
      </c>
      <c r="G20" s="163">
        <v>0</v>
      </c>
      <c r="H20" s="163">
        <v>8.6206896551724137E-3</v>
      </c>
      <c r="I20" s="163">
        <v>8.6206896551724137E-3</v>
      </c>
      <c r="J20" s="163">
        <v>0</v>
      </c>
      <c r="K20" s="113">
        <v>0</v>
      </c>
      <c r="L20" s="113">
        <v>8.6206896551724137E-3</v>
      </c>
      <c r="M20" s="113">
        <v>8.6206896551724137E-3</v>
      </c>
      <c r="N20" s="113">
        <v>5.1724137931034482E-2</v>
      </c>
      <c r="O20" s="153" t="s">
        <v>94</v>
      </c>
      <c r="P20" s="323">
        <f>ROWS($O$5:O20)</f>
        <v>16</v>
      </c>
      <c r="Q20" s="153" t="str">
        <f t="shared" si="2"/>
        <v/>
      </c>
      <c r="R20" s="153">
        <f>IFERROR(SMALL($Q$5:$Q$142,ROWS(O$5:$O20)),"")</f>
        <v>131</v>
      </c>
      <c r="T20" s="153" t="s">
        <v>454</v>
      </c>
      <c r="U20" s="153" t="s">
        <v>130</v>
      </c>
      <c r="V20" s="153">
        <v>110</v>
      </c>
      <c r="W20" s="320">
        <v>0</v>
      </c>
      <c r="X20" s="320">
        <v>0</v>
      </c>
      <c r="Y20" s="153" t="s">
        <v>130</v>
      </c>
      <c r="Z20" s="153" t="s">
        <v>130</v>
      </c>
      <c r="AA20" s="320">
        <v>0</v>
      </c>
      <c r="AB20" s="320">
        <v>0</v>
      </c>
      <c r="AC20" s="320" t="s">
        <v>130</v>
      </c>
      <c r="AD20" s="320" t="s">
        <v>130</v>
      </c>
      <c r="AE20" s="320">
        <v>5</v>
      </c>
      <c r="AF20" s="320" t="s">
        <v>94</v>
      </c>
      <c r="AG20" s="323">
        <f>ROWS($AF$5:AF20)</f>
        <v>16</v>
      </c>
      <c r="AH20" s="153" t="str">
        <f t="shared" si="3"/>
        <v/>
      </c>
      <c r="AI20" s="153">
        <f>IFERROR(SMALL($AH$5:$AH$142,ROWS($AF$5:AF20)),"")</f>
        <v>131</v>
      </c>
      <c r="BB20" s="318" t="s">
        <v>452</v>
      </c>
      <c r="BC20" s="543">
        <f>IFERROR(INDEX($D$5:$N$142,$R18,COLUMNS(BA$4:$BA17)),"")</f>
        <v>1.5482334259626836E-2</v>
      </c>
      <c r="BD20" s="141">
        <f>IFERROR(INDEX($D$5:$N$142,$R18,COLUMNS($BA$4:BB17)),"")</f>
        <v>0.72429535529972211</v>
      </c>
      <c r="BE20" s="141">
        <f>IFERROR(INDEX($D$5:$N$142,$R18,COLUMNS($BA$4:BC17)),"")</f>
        <v>3.9896784438269155E-2</v>
      </c>
      <c r="BF20" s="141">
        <f>IFERROR(INDEX($D$5:$N$142,$R18,COLUMNS($BA$4:BD17)),"")</f>
        <v>1.3497419610956728E-2</v>
      </c>
      <c r="BG20" s="141">
        <f>IFERROR(INDEX($D$5:$N$142,$R18,COLUMNS($BA$4:BE17)),"")</f>
        <v>4.0889241762604209E-2</v>
      </c>
      <c r="BH20" s="141">
        <f>IFERROR(INDEX($D$5:$N$142,$R18,COLUMNS($BA$4:BF17)),"")</f>
        <v>5.6371576022231043E-2</v>
      </c>
      <c r="BI20" s="141">
        <f>IFERROR(INDEX($D$5:$N$142,$R18,COLUMNS($BA$4:BG17)),"")</f>
        <v>5.3592695514092896E-3</v>
      </c>
      <c r="BJ20" s="141">
        <f>IFERROR(INDEX($D$5:$N$142,$R18,COLUMNS($BA$4:BH17)),"")</f>
        <v>4.9622866216752683E-3</v>
      </c>
      <c r="BK20" s="141">
        <f>IFERROR(INDEX($D$5:$N$142,$R18,COLUMNS($BA$4:BI17)),"")</f>
        <v>1.4489876935291782E-2</v>
      </c>
      <c r="BL20" s="141">
        <f>IFERROR(INDEX($D$5:$N$142,$R18,COLUMNS($BA$4:BJ17)),"")</f>
        <v>8.4755855498213573E-2</v>
      </c>
      <c r="BM20" s="544">
        <f>IFERROR(INDEX($D$5:$N$142,$R18,COLUMNS($BA$4:BK17)),"")</f>
        <v>0.27570464470027789</v>
      </c>
      <c r="BP20" s="324" t="s">
        <v>452</v>
      </c>
      <c r="BQ20" s="533">
        <f>IFERROR(INDEX($U$5:$AE$142,$AI18,COLUMNS($BO$7:BO20)),"")</f>
        <v>80</v>
      </c>
      <c r="BR20" s="295">
        <f>IFERROR(INDEX($U$5:$AE$142,$AI18,COLUMNS($BO$7:BP20)),"")</f>
        <v>3650</v>
      </c>
      <c r="BS20" s="295">
        <f>IFERROR(INDEX($U$5:$AE$142,$AI18,COLUMNS($BO$7:BQ20)),"")</f>
        <v>200</v>
      </c>
      <c r="BT20" s="295">
        <f>IFERROR(INDEX($U$5:$AE$142,$AI18,COLUMNS($BO$7:BR20)),"")</f>
        <v>70</v>
      </c>
      <c r="BU20" s="295">
        <f>IFERROR(INDEX($U$5:$AE$142,$AI18,COLUMNS($BO$7:BS20)),"")</f>
        <v>205</v>
      </c>
      <c r="BV20" s="295">
        <f>IFERROR(INDEX($U$5:$AE$142,$AI18,COLUMNS($BO$7:BT20)),"")</f>
        <v>285</v>
      </c>
      <c r="BW20" s="295">
        <f>IFERROR(INDEX($U$5:$AE$142,$AI18,COLUMNS($BO$7:BU20)),"")</f>
        <v>25</v>
      </c>
      <c r="BX20" s="295">
        <f>IFERROR(INDEX($U$5:$AE$142,$AI18,COLUMNS($BO$7:BV20)),"")</f>
        <v>25</v>
      </c>
      <c r="BY20" s="295">
        <f>IFERROR(INDEX($U$5:$AE$142,$AI18,COLUMNS($BO$7:BW20)),"")</f>
        <v>75</v>
      </c>
      <c r="BZ20" s="295">
        <f>IFERROR(INDEX($U$5:$AE$142,$AI18,COLUMNS($BO$7:BX20)),"")</f>
        <v>425</v>
      </c>
      <c r="CA20" s="536">
        <f>IFERROR(INDEX($U$5:$AE$142,$AI18,COLUMNS($BO$7:BY20)),"")</f>
        <v>1390</v>
      </c>
      <c r="CR20" s="163"/>
      <c r="CS20" s="163"/>
      <c r="CT20" s="163"/>
      <c r="CU20" s="163"/>
      <c r="CV20" s="163"/>
      <c r="CW20" s="163"/>
      <c r="CX20" s="163"/>
      <c r="CY20" s="163"/>
      <c r="CZ20" s="163"/>
      <c r="DA20" s="163"/>
      <c r="DB20" s="163"/>
      <c r="DC20" s="301"/>
      <c r="DQ20" s="301"/>
    </row>
    <row r="21" spans="3:121">
      <c r="C21" s="153" t="s">
        <v>455</v>
      </c>
      <c r="D21" s="113">
        <v>1.3715710723192019E-2</v>
      </c>
      <c r="E21" s="163">
        <v>0.73566084788029928</v>
      </c>
      <c r="F21" s="163">
        <v>6.4837905236907731E-2</v>
      </c>
      <c r="G21" s="163">
        <v>9.9750623441396506E-3</v>
      </c>
      <c r="H21" s="163">
        <v>1.9118869492934332E-2</v>
      </c>
      <c r="I21" s="163">
        <v>6.3591022443890269E-2</v>
      </c>
      <c r="J21" s="163">
        <v>1.2468827930174563E-3</v>
      </c>
      <c r="K21" s="113">
        <v>4.1562759767248547E-3</v>
      </c>
      <c r="L21" s="113">
        <v>1.7040731504571905E-2</v>
      </c>
      <c r="M21" s="113">
        <v>7.065669160432253E-2</v>
      </c>
      <c r="N21" s="113">
        <v>0.26433915211970077</v>
      </c>
      <c r="O21" s="153" t="s">
        <v>94</v>
      </c>
      <c r="P21" s="323">
        <f>ROWS($O$5:O21)</f>
        <v>17</v>
      </c>
      <c r="Q21" s="153" t="str">
        <f t="shared" si="2"/>
        <v/>
      </c>
      <c r="R21" s="153">
        <f>IFERROR(SMALL($Q$5:$Q$142,ROWS(O$5:$O21)),"")</f>
        <v>132</v>
      </c>
      <c r="T21" s="153" t="s">
        <v>455</v>
      </c>
      <c r="U21" s="153">
        <v>35</v>
      </c>
      <c r="V21" s="153">
        <v>1770</v>
      </c>
      <c r="W21" s="153">
        <v>155</v>
      </c>
      <c r="X21" s="153">
        <v>25</v>
      </c>
      <c r="Y21" s="153">
        <v>45</v>
      </c>
      <c r="Z21" s="153">
        <v>155</v>
      </c>
      <c r="AA21" s="153">
        <v>5</v>
      </c>
      <c r="AB21" s="320">
        <v>10</v>
      </c>
      <c r="AC21" s="320">
        <v>40</v>
      </c>
      <c r="AD21" s="320">
        <v>170</v>
      </c>
      <c r="AE21" s="320">
        <v>635</v>
      </c>
      <c r="AF21" s="320" t="s">
        <v>94</v>
      </c>
      <c r="AG21" s="323">
        <f>ROWS($AF$5:AF21)</f>
        <v>17</v>
      </c>
      <c r="AH21" s="153" t="str">
        <f t="shared" si="3"/>
        <v/>
      </c>
      <c r="AI21" s="153">
        <f>IFERROR(SMALL($AH$5:$AH$142,ROWS($AF$5:AF21)),"")</f>
        <v>132</v>
      </c>
      <c r="BB21" s="318" t="s">
        <v>453</v>
      </c>
      <c r="BC21" s="543">
        <f>IFERROR(INDEX($D$5:$N$142,$R19,COLUMNS(BA$4:$BA18)),"")</f>
        <v>9.1324200913242004E-3</v>
      </c>
      <c r="BD21" s="141">
        <f>IFERROR(INDEX($D$5:$N$142,$R19,COLUMNS($BA$4:BB18)),"")</f>
        <v>0.75570776255707761</v>
      </c>
      <c r="BE21" s="141">
        <f>IFERROR(INDEX($D$5:$N$142,$R19,COLUMNS($BA$4:BC18)),"")</f>
        <v>3.1963470319634701E-2</v>
      </c>
      <c r="BF21" s="141">
        <f>IFERROR(INDEX($D$5:$N$142,$R19,COLUMNS($BA$4:BD18)),"")</f>
        <v>6.8493150684931503E-3</v>
      </c>
      <c r="BG21" s="141">
        <f>IFERROR(INDEX($D$5:$N$142,$R19,COLUMNS($BA$4:BE18)),"")</f>
        <v>1.5981735159817351E-2</v>
      </c>
      <c r="BH21" s="141">
        <f>IFERROR(INDEX($D$5:$N$142,$R19,COLUMNS($BA$4:BF18)),"")</f>
        <v>7.7625570776255703E-2</v>
      </c>
      <c r="BI21" s="141">
        <f>IFERROR(INDEX($D$5:$N$142,$R19,COLUMNS($BA$4:BG18)),"")</f>
        <v>0</v>
      </c>
      <c r="BJ21" s="141">
        <f>IFERROR(INDEX($D$5:$N$142,$R19,COLUMNS($BA$4:BH18)),"")</f>
        <v>1.3698630136986301E-2</v>
      </c>
      <c r="BK21" s="141">
        <f>IFERROR(INDEX($D$5:$N$142,$R19,COLUMNS($BA$4:BI18)),"")</f>
        <v>4.1095890410958902E-2</v>
      </c>
      <c r="BL21" s="141">
        <f>IFERROR(INDEX($D$5:$N$142,$R19,COLUMNS($BA$4:BJ18)),"")</f>
        <v>4.7945205479452052E-2</v>
      </c>
      <c r="BM21" s="544">
        <f>IFERROR(INDEX($D$5:$N$142,$R19,COLUMNS($BA$4:BK18)),"")</f>
        <v>0.24429223744292236</v>
      </c>
      <c r="BP21" s="324" t="s">
        <v>453</v>
      </c>
      <c r="BQ21" s="533">
        <f>IFERROR(INDEX($U$5:$AE$142,$AI19,COLUMNS($BO$7:BO21)),"")</f>
        <v>5</v>
      </c>
      <c r="BR21" s="295">
        <f>IFERROR(INDEX($U$5:$AE$142,$AI19,COLUMNS($BO$7:BP21)),"")</f>
        <v>330</v>
      </c>
      <c r="BS21" s="295">
        <f>IFERROR(INDEX($U$5:$AE$142,$AI19,COLUMNS($BO$7:BQ21)),"")</f>
        <v>15</v>
      </c>
      <c r="BT21" s="295">
        <f>IFERROR(INDEX($U$5:$AE$142,$AI19,COLUMNS($BO$7:BR21)),"")</f>
        <v>5</v>
      </c>
      <c r="BU21" s="295">
        <f>IFERROR(INDEX($U$5:$AE$142,$AI19,COLUMNS($BO$7:BS21)),"")</f>
        <v>5</v>
      </c>
      <c r="BV21" s="295">
        <f>IFERROR(INDEX($U$5:$AE$142,$AI19,COLUMNS($BO$7:BT21)),"")</f>
        <v>35</v>
      </c>
      <c r="BW21" s="295">
        <f>IFERROR(INDEX($U$5:$AE$142,$AI19,COLUMNS($BO$7:BU21)),"")</f>
        <v>0</v>
      </c>
      <c r="BX21" s="295">
        <f>IFERROR(INDEX($U$5:$AE$142,$AI19,COLUMNS($BO$7:BV21)),"")</f>
        <v>5</v>
      </c>
      <c r="BY21" s="295">
        <f>IFERROR(INDEX($U$5:$AE$142,$AI19,COLUMNS($BO$7:BW21)),"")</f>
        <v>20</v>
      </c>
      <c r="BZ21" s="295">
        <f>IFERROR(INDEX($U$5:$AE$142,$AI19,COLUMNS($BO$7:BX21)),"")</f>
        <v>20</v>
      </c>
      <c r="CA21" s="536">
        <f>IFERROR(INDEX($U$5:$AE$142,$AI19,COLUMNS($BO$7:BY21)),"")</f>
        <v>105</v>
      </c>
      <c r="CR21" s="163"/>
      <c r="CS21" s="163"/>
      <c r="CT21" s="163"/>
      <c r="CU21" s="163"/>
      <c r="CV21" s="163"/>
      <c r="CW21" s="163"/>
      <c r="CX21" s="163"/>
      <c r="CY21" s="163"/>
      <c r="CZ21" s="163"/>
      <c r="DA21" s="163"/>
      <c r="DB21" s="163"/>
      <c r="DC21" s="301"/>
      <c r="DQ21" s="301"/>
    </row>
    <row r="22" spans="3:121">
      <c r="C22" s="153" t="s">
        <v>456</v>
      </c>
      <c r="D22" s="113">
        <v>1.290732120186204E-2</v>
      </c>
      <c r="E22" s="163">
        <v>0.73846804909013963</v>
      </c>
      <c r="F22" s="163">
        <v>7.6809140922556071E-2</v>
      </c>
      <c r="G22" s="163">
        <v>1.946677951756242E-2</v>
      </c>
      <c r="H22" s="163">
        <v>1.8197206940330089E-2</v>
      </c>
      <c r="I22" s="163">
        <v>4.633939906898011E-2</v>
      </c>
      <c r="J22" s="163">
        <v>3.5971223021582736E-3</v>
      </c>
      <c r="K22" s="113">
        <v>2.5391451544646637E-3</v>
      </c>
      <c r="L22" s="113">
        <v>1.2484130342784595E-2</v>
      </c>
      <c r="M22" s="113">
        <v>6.9191705459162076E-2</v>
      </c>
      <c r="N22" s="113">
        <v>0.26153195090986037</v>
      </c>
      <c r="O22" s="153" t="s">
        <v>94</v>
      </c>
      <c r="P22" s="323">
        <f>ROWS($O$5:O22)</f>
        <v>18</v>
      </c>
      <c r="Q22" s="153" t="str">
        <f t="shared" si="2"/>
        <v/>
      </c>
      <c r="R22" s="153">
        <f>IFERROR(SMALL($Q$5:$Q$142,ROWS(O$5:$O22)),"")</f>
        <v>133</v>
      </c>
      <c r="T22" s="153" t="s">
        <v>456</v>
      </c>
      <c r="U22" s="153">
        <v>60</v>
      </c>
      <c r="V22" s="153">
        <v>3490</v>
      </c>
      <c r="W22" s="153">
        <v>365</v>
      </c>
      <c r="X22" s="153">
        <v>90</v>
      </c>
      <c r="Y22" s="153">
        <v>85</v>
      </c>
      <c r="Z22" s="153">
        <v>220</v>
      </c>
      <c r="AA22" s="153">
        <v>15</v>
      </c>
      <c r="AB22" s="320">
        <v>10</v>
      </c>
      <c r="AC22" s="320">
        <v>60</v>
      </c>
      <c r="AD22" s="320">
        <v>325</v>
      </c>
      <c r="AE22" s="320">
        <v>1235</v>
      </c>
      <c r="AF22" s="320" t="s">
        <v>94</v>
      </c>
      <c r="AG22" s="323">
        <f>ROWS($AF$5:AF22)</f>
        <v>18</v>
      </c>
      <c r="AH22" s="153" t="str">
        <f t="shared" si="3"/>
        <v/>
      </c>
      <c r="AI22" s="153">
        <f>IFERROR(SMALL($AH$5:$AH$142,ROWS($AF$5:AF22)),"")</f>
        <v>133</v>
      </c>
      <c r="BB22" s="318" t="s">
        <v>454</v>
      </c>
      <c r="BC22" s="543">
        <f>IFERROR(INDEX($D$5:$N$142,$R20,COLUMNS(BA$4:$BA19)),"")</f>
        <v>8.771929824561403E-3</v>
      </c>
      <c r="BD22" s="141">
        <f>IFERROR(INDEX($D$5:$N$142,$R20,COLUMNS($BA$4:BB19)),"")</f>
        <v>0.94736842105263153</v>
      </c>
      <c r="BE22" s="141">
        <f>IFERROR(INDEX($D$5:$N$142,$R20,COLUMNS($BA$4:BC19)),"")</f>
        <v>8.771929824561403E-3</v>
      </c>
      <c r="BF22" s="141">
        <f>IFERROR(INDEX($D$5:$N$142,$R20,COLUMNS($BA$4:BD19)),"")</f>
        <v>0</v>
      </c>
      <c r="BG22" s="141">
        <f>IFERROR(INDEX($D$5:$N$142,$R20,COLUMNS($BA$4:BE19)),"")</f>
        <v>0</v>
      </c>
      <c r="BH22" s="141">
        <f>IFERROR(INDEX($D$5:$N$142,$R20,COLUMNS($BA$4:BF19)),"")</f>
        <v>8.771929824561403E-3</v>
      </c>
      <c r="BI22" s="141">
        <f>IFERROR(INDEX($D$5:$N$142,$R20,COLUMNS($BA$4:BG19)),"")</f>
        <v>0</v>
      </c>
      <c r="BJ22" s="141">
        <f>IFERROR(INDEX($D$5:$N$142,$R20,COLUMNS($BA$4:BH19)),"")</f>
        <v>0</v>
      </c>
      <c r="BK22" s="141">
        <f>IFERROR(INDEX($D$5:$N$142,$R20,COLUMNS($BA$4:BI19)),"")</f>
        <v>8.771929824561403E-3</v>
      </c>
      <c r="BL22" s="141">
        <f>IFERROR(INDEX($D$5:$N$142,$R20,COLUMNS($BA$4:BJ19)),"")</f>
        <v>1.7543859649122806E-2</v>
      </c>
      <c r="BM22" s="544">
        <f>IFERROR(INDEX($D$5:$N$142,$R20,COLUMNS($BA$4:BK19)),"")</f>
        <v>5.2631578947368418E-2</v>
      </c>
      <c r="BP22" s="324" t="s">
        <v>454</v>
      </c>
      <c r="BQ22" s="533">
        <f>IFERROR(INDEX($U$5:$AE$142,$AI20,COLUMNS($BO$7:BO22)),"")</f>
        <v>0</v>
      </c>
      <c r="BR22" s="295">
        <f>IFERROR(INDEX($U$5:$AE$142,$AI20,COLUMNS($BO$7:BP22)),"")</f>
        <v>110</v>
      </c>
      <c r="BS22" s="295">
        <f>IFERROR(INDEX($U$5:$AE$142,$AI20,COLUMNS($BO$7:BQ22)),"")</f>
        <v>0</v>
      </c>
      <c r="BT22" s="295">
        <f>IFERROR(INDEX($U$5:$AE$142,$AI20,COLUMNS($BO$7:BR22)),"")</f>
        <v>0</v>
      </c>
      <c r="BU22" s="295">
        <f>IFERROR(INDEX($U$5:$AE$142,$AI20,COLUMNS($BO$7:BS22)),"")</f>
        <v>0</v>
      </c>
      <c r="BV22" s="295">
        <f>IFERROR(INDEX($U$5:$AE$142,$AI20,COLUMNS($BO$7:BT22)),"")</f>
        <v>0</v>
      </c>
      <c r="BW22" s="295">
        <f>IFERROR(INDEX($U$5:$AE$142,$AI20,COLUMNS($BO$7:BU22)),"")</f>
        <v>0</v>
      </c>
      <c r="BX22" s="295">
        <f>IFERROR(INDEX($U$5:$AE$142,$AI20,COLUMNS($BO$7:BV22)),"")</f>
        <v>0</v>
      </c>
      <c r="BY22" s="295">
        <f>IFERROR(INDEX($U$5:$AE$142,$AI20,COLUMNS($BO$7:BW22)),"")</f>
        <v>0</v>
      </c>
      <c r="BZ22" s="295">
        <f>IFERROR(INDEX($U$5:$AE$142,$AI20,COLUMNS($BO$7:BX22)),"")</f>
        <v>0</v>
      </c>
      <c r="CA22" s="536">
        <f>IFERROR(INDEX($U$5:$AE$142,$AI20,COLUMNS($BO$7:BY22)),"")</f>
        <v>5</v>
      </c>
      <c r="CR22" s="163"/>
      <c r="CS22" s="163"/>
      <c r="CT22" s="163"/>
      <c r="CU22" s="163"/>
      <c r="CV22" s="163"/>
      <c r="CW22" s="163"/>
      <c r="CX22" s="163"/>
      <c r="CY22" s="163"/>
      <c r="CZ22" s="163"/>
      <c r="DA22" s="163"/>
      <c r="DB22" s="163"/>
      <c r="DC22" s="301"/>
      <c r="DQ22" s="301"/>
    </row>
    <row r="23" spans="3:121">
      <c r="C23" s="153" t="s">
        <v>457</v>
      </c>
      <c r="D23" s="113">
        <v>8.9399744572158362E-3</v>
      </c>
      <c r="E23" s="163">
        <v>0.84291187739463602</v>
      </c>
      <c r="F23" s="163">
        <v>3.9591315453384422E-2</v>
      </c>
      <c r="G23" s="163">
        <v>3.8314176245210726E-3</v>
      </c>
      <c r="H23" s="163">
        <v>1.277139208173691E-2</v>
      </c>
      <c r="I23" s="163">
        <v>4.4699872286079183E-2</v>
      </c>
      <c r="J23" s="163">
        <v>2.554278416347382E-3</v>
      </c>
      <c r="K23" s="113">
        <v>5.108556832694764E-3</v>
      </c>
      <c r="L23" s="113">
        <v>6.3856960408684551E-3</v>
      </c>
      <c r="M23" s="113">
        <v>3.3205619412515965E-2</v>
      </c>
      <c r="N23" s="113">
        <v>0.15708812260536398</v>
      </c>
      <c r="O23" s="153" t="s">
        <v>94</v>
      </c>
      <c r="P23" s="323">
        <f>ROWS($O$5:O23)</f>
        <v>19</v>
      </c>
      <c r="Q23" s="153" t="str">
        <f t="shared" si="2"/>
        <v/>
      </c>
      <c r="R23" s="153">
        <f>IFERROR(SMALL($Q$5:$Q$142,ROWS(O$5:$O23)),"")</f>
        <v>134</v>
      </c>
      <c r="T23" s="153" t="s">
        <v>457</v>
      </c>
      <c r="U23" s="153">
        <v>5</v>
      </c>
      <c r="V23" s="153">
        <v>660</v>
      </c>
      <c r="W23" s="153">
        <v>30</v>
      </c>
      <c r="X23" s="153">
        <v>5</v>
      </c>
      <c r="Y23" s="153">
        <v>10</v>
      </c>
      <c r="Z23" s="153">
        <v>35</v>
      </c>
      <c r="AA23" s="153" t="s">
        <v>130</v>
      </c>
      <c r="AB23" s="320">
        <v>5</v>
      </c>
      <c r="AC23" s="320">
        <v>5</v>
      </c>
      <c r="AD23" s="320">
        <v>25</v>
      </c>
      <c r="AE23" s="320">
        <v>125</v>
      </c>
      <c r="AF23" s="320" t="s">
        <v>94</v>
      </c>
      <c r="AG23" s="323">
        <f>ROWS($AF$5:AF23)</f>
        <v>19</v>
      </c>
      <c r="AH23" s="153" t="str">
        <f t="shared" si="3"/>
        <v/>
      </c>
      <c r="AI23" s="153">
        <f>IFERROR(SMALL($AH$5:$AH$142,ROWS($AF$5:AF23)),"")</f>
        <v>134</v>
      </c>
      <c r="BB23" s="318" t="s">
        <v>455</v>
      </c>
      <c r="BC23" s="543">
        <f>IFERROR(INDEX($D$5:$N$142,$R21,COLUMNS(BA$4:$BA20)),"")</f>
        <v>1.015228426395939E-2</v>
      </c>
      <c r="BD23" s="141">
        <f>IFERROR(INDEX($D$5:$N$142,$R21,COLUMNS($BA$4:BB20)),"")</f>
        <v>0.72298767222625093</v>
      </c>
      <c r="BE23" s="141">
        <f>IFERROR(INDEX($D$5:$N$142,$R21,COLUMNS($BA$4:BC20)),"")</f>
        <v>6.8890500362581583E-2</v>
      </c>
      <c r="BF23" s="141">
        <f>IFERROR(INDEX($D$5:$N$142,$R21,COLUMNS($BA$4:BD20)),"")</f>
        <v>1.0877447425670777E-2</v>
      </c>
      <c r="BG23" s="141">
        <f>IFERROR(INDEX($D$5:$N$142,$R21,COLUMNS($BA$4:BE20)),"")</f>
        <v>2.4292965917331398E-2</v>
      </c>
      <c r="BH23" s="141">
        <f>IFERROR(INDEX($D$5:$N$142,$R21,COLUMNS($BA$4:BF20)),"")</f>
        <v>6.7802755620014504E-2</v>
      </c>
      <c r="BI23" s="141">
        <f>IFERROR(INDEX($D$5:$N$142,$R21,COLUMNS($BA$4:BG20)),"")</f>
        <v>1.4503263234227702E-3</v>
      </c>
      <c r="BJ23" s="141">
        <f>IFERROR(INDEX($D$5:$N$142,$R21,COLUMNS($BA$4:BH20)),"")</f>
        <v>3.9883973894126179E-3</v>
      </c>
      <c r="BK23" s="141">
        <f>IFERROR(INDEX($D$5:$N$142,$R21,COLUMNS($BA$4:BI20)),"")</f>
        <v>1.3052936910804931E-2</v>
      </c>
      <c r="BL23" s="141">
        <f>IFERROR(INDEX($D$5:$N$142,$R21,COLUMNS($BA$4:BJ20)),"")</f>
        <v>7.6504713560551121E-2</v>
      </c>
      <c r="BM23" s="544">
        <f>IFERROR(INDEX($D$5:$N$142,$R21,COLUMNS($BA$4:BK20)),"")</f>
        <v>0.27701232777374907</v>
      </c>
      <c r="BP23" s="324" t="s">
        <v>455</v>
      </c>
      <c r="BQ23" s="533">
        <f>IFERROR(INDEX($U$5:$AE$142,$AI21,COLUMNS($BO$7:BO23)),"")</f>
        <v>30</v>
      </c>
      <c r="BR23" s="295">
        <f>IFERROR(INDEX($U$5:$AE$142,$AI21,COLUMNS($BO$7:BP23)),"")</f>
        <v>1995</v>
      </c>
      <c r="BS23" s="295">
        <f>IFERROR(INDEX($U$5:$AE$142,$AI21,COLUMNS($BO$7:BQ23)),"")</f>
        <v>190</v>
      </c>
      <c r="BT23" s="295">
        <f>IFERROR(INDEX($U$5:$AE$142,$AI21,COLUMNS($BO$7:BR23)),"")</f>
        <v>30</v>
      </c>
      <c r="BU23" s="295">
        <f>IFERROR(INDEX($U$5:$AE$142,$AI21,COLUMNS($BO$7:BS23)),"")</f>
        <v>65</v>
      </c>
      <c r="BV23" s="295">
        <f>IFERROR(INDEX($U$5:$AE$142,$AI21,COLUMNS($BO$7:BT23)),"")</f>
        <v>185</v>
      </c>
      <c r="BW23" s="295">
        <f>IFERROR(INDEX($U$5:$AE$142,$AI21,COLUMNS($BO$7:BU23)),"")</f>
        <v>5</v>
      </c>
      <c r="BX23" s="295">
        <f>IFERROR(INDEX($U$5:$AE$142,$AI21,COLUMNS($BO$7:BV23)),"")</f>
        <v>10</v>
      </c>
      <c r="BY23" s="295">
        <f>IFERROR(INDEX($U$5:$AE$142,$AI21,COLUMNS($BO$7:BW23)),"")</f>
        <v>35</v>
      </c>
      <c r="BZ23" s="295">
        <f>IFERROR(INDEX($U$5:$AE$142,$AI21,COLUMNS($BO$7:BX23)),"")</f>
        <v>210</v>
      </c>
      <c r="CA23" s="536">
        <f>IFERROR(INDEX($U$5:$AE$142,$AI21,COLUMNS($BO$7:BY23)),"")</f>
        <v>765</v>
      </c>
      <c r="CR23" s="163"/>
      <c r="CS23" s="163"/>
      <c r="CT23" s="163"/>
      <c r="CU23" s="163"/>
      <c r="CV23" s="163"/>
      <c r="CW23" s="163"/>
      <c r="CX23" s="163"/>
      <c r="CY23" s="163"/>
      <c r="CZ23" s="163"/>
      <c r="DA23" s="163"/>
      <c r="DB23" s="163"/>
      <c r="DC23" s="301"/>
      <c r="DQ23" s="301"/>
    </row>
    <row r="24" spans="3:121">
      <c r="C24" s="153" t="s">
        <v>458</v>
      </c>
      <c r="D24" s="113">
        <v>1.4311735623211034E-2</v>
      </c>
      <c r="E24" s="163">
        <v>0.78298204527712723</v>
      </c>
      <c r="F24" s="163">
        <v>5.1001821493624776E-2</v>
      </c>
      <c r="G24" s="163">
        <v>7.5461878740567265E-3</v>
      </c>
      <c r="H24" s="163">
        <v>1.4311735623211034E-2</v>
      </c>
      <c r="I24" s="163">
        <v>4.7619047619047616E-2</v>
      </c>
      <c r="J24" s="163">
        <v>4.4236273744470466E-3</v>
      </c>
      <c r="K24" s="113">
        <v>3.9032006245120999E-3</v>
      </c>
      <c r="L24" s="113">
        <v>1.4832162373145981E-2</v>
      </c>
      <c r="M24" s="113">
        <v>5.9068436117616446E-2</v>
      </c>
      <c r="N24" s="113">
        <v>0.21701795472287275</v>
      </c>
      <c r="O24" s="153" t="s">
        <v>94</v>
      </c>
      <c r="P24" s="323">
        <f>ROWS($O$5:O24)</f>
        <v>20</v>
      </c>
      <c r="Q24" s="153" t="str">
        <f t="shared" si="2"/>
        <v/>
      </c>
      <c r="R24" s="153">
        <f>IFERROR(SMALL($Q$5:$Q$142,ROWS(O$5:$O24)),"")</f>
        <v>135</v>
      </c>
      <c r="T24" s="153" t="s">
        <v>458</v>
      </c>
      <c r="U24" s="153">
        <v>55</v>
      </c>
      <c r="V24" s="153">
        <v>3010</v>
      </c>
      <c r="W24" s="153">
        <v>195</v>
      </c>
      <c r="X24" s="153">
        <v>30</v>
      </c>
      <c r="Y24" s="153">
        <v>55</v>
      </c>
      <c r="Z24" s="153">
        <v>185</v>
      </c>
      <c r="AA24" s="153">
        <v>15</v>
      </c>
      <c r="AB24" s="320">
        <v>15</v>
      </c>
      <c r="AC24" s="320">
        <v>55</v>
      </c>
      <c r="AD24" s="320">
        <v>225</v>
      </c>
      <c r="AE24" s="320">
        <v>835</v>
      </c>
      <c r="AF24" s="320" t="s">
        <v>94</v>
      </c>
      <c r="AG24" s="323">
        <f>ROWS($AF$5:AF24)</f>
        <v>20</v>
      </c>
      <c r="AH24" s="153" t="str">
        <f t="shared" si="3"/>
        <v/>
      </c>
      <c r="AI24" s="153">
        <f>IFERROR(SMALL($AH$5:$AH$142,ROWS($AF$5:AF24)),"")</f>
        <v>135</v>
      </c>
      <c r="BB24" s="318" t="s">
        <v>456</v>
      </c>
      <c r="BC24" s="543">
        <f>IFERROR(INDEX($D$5:$N$142,$R22,COLUMNS(BA$4:$BA21)),"")</f>
        <v>1.3597033374536464E-2</v>
      </c>
      <c r="BD24" s="141">
        <f>IFERROR(INDEX($D$5:$N$142,$R22,COLUMNS($BA$4:BB21)),"")</f>
        <v>0.72950144210960033</v>
      </c>
      <c r="BE24" s="141">
        <f>IFERROR(INDEX($D$5:$N$142,$R22,COLUMNS($BA$4:BC21)),"")</f>
        <v>7.5813761845900288E-2</v>
      </c>
      <c r="BF24" s="141">
        <f>IFERROR(INDEX($D$5:$N$142,$R22,COLUMNS($BA$4:BD21)),"")</f>
        <v>1.9983518747424805E-2</v>
      </c>
      <c r="BG24" s="141">
        <f>IFERROR(INDEX($D$5:$N$142,$R22,COLUMNS($BA$4:BE21)),"")</f>
        <v>1.8129377832715288E-2</v>
      </c>
      <c r="BH24" s="141">
        <f>IFERROR(INDEX($D$5:$N$142,$R22,COLUMNS($BA$4:BF21)),"")</f>
        <v>4.1615162752369178E-2</v>
      </c>
      <c r="BI24" s="141">
        <f>IFERROR(INDEX($D$5:$N$142,$R22,COLUMNS($BA$4:BG21)),"")</f>
        <v>2.6782035434693035E-3</v>
      </c>
      <c r="BJ24" s="141">
        <f>IFERROR(INDEX($D$5:$N$142,$R22,COLUMNS($BA$4:BH21)),"")</f>
        <v>3.5022661722290895E-3</v>
      </c>
      <c r="BK24" s="141">
        <f>IFERROR(INDEX($D$5:$N$142,$R22,COLUMNS($BA$4:BI21)),"")</f>
        <v>1.7099299546765555E-2</v>
      </c>
      <c r="BL24" s="141">
        <f>IFERROR(INDEX($D$5:$N$142,$R22,COLUMNS($BA$4:BJ21)),"")</f>
        <v>7.8079934074989699E-2</v>
      </c>
      <c r="BM24" s="544">
        <f>IFERROR(INDEX($D$5:$N$142,$R22,COLUMNS($BA$4:BK21)),"")</f>
        <v>0.27049855789039967</v>
      </c>
      <c r="BP24" s="324" t="s">
        <v>456</v>
      </c>
      <c r="BQ24" s="533">
        <f>IFERROR(INDEX($U$5:$AE$142,$AI22,COLUMNS($BO$7:BO24)),"")</f>
        <v>65</v>
      </c>
      <c r="BR24" s="295">
        <f>IFERROR(INDEX($U$5:$AE$142,$AI22,COLUMNS($BO$7:BP24)),"")</f>
        <v>3540</v>
      </c>
      <c r="BS24" s="295">
        <f>IFERROR(INDEX($U$5:$AE$142,$AI22,COLUMNS($BO$7:BQ24)),"")</f>
        <v>370</v>
      </c>
      <c r="BT24" s="295">
        <f>IFERROR(INDEX($U$5:$AE$142,$AI22,COLUMNS($BO$7:BR24)),"")</f>
        <v>95</v>
      </c>
      <c r="BU24" s="295">
        <f>IFERROR(INDEX($U$5:$AE$142,$AI22,COLUMNS($BO$7:BS24)),"")</f>
        <v>90</v>
      </c>
      <c r="BV24" s="295">
        <f>IFERROR(INDEX($U$5:$AE$142,$AI22,COLUMNS($BO$7:BT24)),"")</f>
        <v>200</v>
      </c>
      <c r="BW24" s="295">
        <f>IFERROR(INDEX($U$5:$AE$142,$AI22,COLUMNS($BO$7:BU24)),"")</f>
        <v>15</v>
      </c>
      <c r="BX24" s="295">
        <f>IFERROR(INDEX($U$5:$AE$142,$AI22,COLUMNS($BO$7:BV24)),"")</f>
        <v>15</v>
      </c>
      <c r="BY24" s="295">
        <f>IFERROR(INDEX($U$5:$AE$142,$AI22,COLUMNS($BO$7:BW24)),"")</f>
        <v>85</v>
      </c>
      <c r="BZ24" s="295">
        <f>IFERROR(INDEX($U$5:$AE$142,$AI22,COLUMNS($BO$7:BX24)),"")</f>
        <v>380</v>
      </c>
      <c r="CA24" s="536">
        <f>IFERROR(INDEX($U$5:$AE$142,$AI22,COLUMNS($BO$7:BY24)),"")</f>
        <v>1315</v>
      </c>
      <c r="CR24" s="163"/>
      <c r="CS24" s="163"/>
      <c r="CT24" s="163"/>
      <c r="CU24" s="163"/>
      <c r="CV24" s="163"/>
      <c r="CW24" s="163"/>
      <c r="CX24" s="163"/>
      <c r="CY24" s="163"/>
      <c r="CZ24" s="163"/>
      <c r="DA24" s="163"/>
      <c r="DB24" s="163"/>
      <c r="DC24" s="301"/>
      <c r="DQ24" s="301"/>
    </row>
    <row r="25" spans="3:121">
      <c r="C25" s="153" t="s">
        <v>459</v>
      </c>
      <c r="D25" s="113">
        <v>1.2589928057553957E-2</v>
      </c>
      <c r="E25" s="163">
        <v>0.8920863309352518</v>
      </c>
      <c r="F25" s="163">
        <v>1.2589928057553957E-2</v>
      </c>
      <c r="G25" s="163">
        <v>5.3956834532374104E-3</v>
      </c>
      <c r="H25" s="163">
        <v>1.7985611510791368E-3</v>
      </c>
      <c r="I25" s="163">
        <v>4.6762589928057555E-2</v>
      </c>
      <c r="J25" s="163">
        <v>1.7985611510791368E-3</v>
      </c>
      <c r="K25" s="113">
        <v>3.5971223021582736E-3</v>
      </c>
      <c r="L25" s="113">
        <v>5.3956834532374104E-3</v>
      </c>
      <c r="M25" s="113">
        <v>1.7985611510791366E-2</v>
      </c>
      <c r="N25" s="113">
        <v>0.1079136690647482</v>
      </c>
      <c r="O25" s="153" t="s">
        <v>94</v>
      </c>
      <c r="P25" s="323">
        <f>ROWS($O$5:O25)</f>
        <v>21</v>
      </c>
      <c r="Q25" s="153" t="str">
        <f t="shared" si="2"/>
        <v/>
      </c>
      <c r="R25" s="153">
        <f>IFERROR(SMALL($Q$5:$Q$142,ROWS(O$5:$O25)),"")</f>
        <v>136</v>
      </c>
      <c r="T25" s="153" t="s">
        <v>459</v>
      </c>
      <c r="U25" s="153">
        <v>5</v>
      </c>
      <c r="V25" s="153">
        <v>495</v>
      </c>
      <c r="W25" s="153">
        <v>5</v>
      </c>
      <c r="X25" s="153">
        <v>5</v>
      </c>
      <c r="Y25" s="153" t="s">
        <v>130</v>
      </c>
      <c r="Z25" s="153">
        <v>25</v>
      </c>
      <c r="AA25" s="153" t="s">
        <v>130</v>
      </c>
      <c r="AB25" s="320" t="s">
        <v>130</v>
      </c>
      <c r="AC25" s="320">
        <v>5</v>
      </c>
      <c r="AD25" s="320">
        <v>10</v>
      </c>
      <c r="AE25" s="320">
        <v>60</v>
      </c>
      <c r="AF25" s="320" t="s">
        <v>94</v>
      </c>
      <c r="AG25" s="323">
        <f>ROWS($AF$5:AF25)</f>
        <v>21</v>
      </c>
      <c r="AH25" s="153" t="str">
        <f t="shared" si="3"/>
        <v/>
      </c>
      <c r="AI25" s="153">
        <f>IFERROR(SMALL($AH$5:$AH$142,ROWS($AF$5:AF25)),"")</f>
        <v>136</v>
      </c>
      <c r="BB25" s="318" t="s">
        <v>457</v>
      </c>
      <c r="BC25" s="543">
        <f>IFERROR(INDEX($D$5:$N$142,$R23,COLUMNS(BA$4:$BA22)),"")</f>
        <v>5.434782608695652E-3</v>
      </c>
      <c r="BD25" s="141">
        <f>IFERROR(INDEX($D$5:$N$142,$R23,COLUMNS($BA$4:BB22)),"")</f>
        <v>0.83967391304347827</v>
      </c>
      <c r="BE25" s="141">
        <f>IFERROR(INDEX($D$5:$N$142,$R23,COLUMNS($BA$4:BC22)),"")</f>
        <v>2.9891304347826088E-2</v>
      </c>
      <c r="BF25" s="141">
        <f>IFERROR(INDEX($D$5:$N$142,$R23,COLUMNS($BA$4:BD22)),"")</f>
        <v>5.434782608695652E-3</v>
      </c>
      <c r="BG25" s="141">
        <f>IFERROR(INDEX($D$5:$N$142,$R23,COLUMNS($BA$4:BE22)),"")</f>
        <v>1.2228260869565218E-2</v>
      </c>
      <c r="BH25" s="141">
        <f>IFERROR(INDEX($D$5:$N$142,$R23,COLUMNS($BA$4:BF22)),"")</f>
        <v>5.1630434782608696E-2</v>
      </c>
      <c r="BI25" s="141">
        <f>IFERROR(INDEX($D$5:$N$142,$R23,COLUMNS($BA$4:BG22)),"")</f>
        <v>2.717391304347826E-3</v>
      </c>
      <c r="BJ25" s="141">
        <f>IFERROR(INDEX($D$5:$N$142,$R23,COLUMNS($BA$4:BH22)),"")</f>
        <v>1.358695652173913E-3</v>
      </c>
      <c r="BK25" s="141">
        <f>IFERROR(INDEX($D$5:$N$142,$R23,COLUMNS($BA$4:BI22)),"")</f>
        <v>1.0869565217391304E-2</v>
      </c>
      <c r="BL25" s="141">
        <f>IFERROR(INDEX($D$5:$N$142,$R23,COLUMNS($BA$4:BJ22)),"")</f>
        <v>4.0760869565217392E-2</v>
      </c>
      <c r="BM25" s="544">
        <f>IFERROR(INDEX($D$5:$N$142,$R23,COLUMNS($BA$4:BK22)),"")</f>
        <v>0.16032608695652173</v>
      </c>
      <c r="BP25" s="324" t="s">
        <v>457</v>
      </c>
      <c r="BQ25" s="533">
        <f>IFERROR(INDEX($U$5:$AE$142,$AI23,COLUMNS($BO$7:BO25)),"")</f>
        <v>5</v>
      </c>
      <c r="BR25" s="295">
        <f>IFERROR(INDEX($U$5:$AE$142,$AI23,COLUMNS($BO$7:BP25)),"")</f>
        <v>620</v>
      </c>
      <c r="BS25" s="295">
        <f>IFERROR(INDEX($U$5:$AE$142,$AI23,COLUMNS($BO$7:BQ25)),"")</f>
        <v>20</v>
      </c>
      <c r="BT25" s="295">
        <f>IFERROR(INDEX($U$5:$AE$142,$AI23,COLUMNS($BO$7:BR25)),"")</f>
        <v>5</v>
      </c>
      <c r="BU25" s="295">
        <f>IFERROR(INDEX($U$5:$AE$142,$AI23,COLUMNS($BO$7:BS25)),"")</f>
        <v>10</v>
      </c>
      <c r="BV25" s="295">
        <f>IFERROR(INDEX($U$5:$AE$142,$AI23,COLUMNS($BO$7:BT25)),"")</f>
        <v>40</v>
      </c>
      <c r="BW25" s="295">
        <f>IFERROR(INDEX($U$5:$AE$142,$AI23,COLUMNS($BO$7:BU25)),"")</f>
        <v>0</v>
      </c>
      <c r="BX25" s="295">
        <f>IFERROR(INDEX($U$5:$AE$142,$AI23,COLUMNS($BO$7:BV25)),"")</f>
        <v>0</v>
      </c>
      <c r="BY25" s="295">
        <f>IFERROR(INDEX($U$5:$AE$142,$AI23,COLUMNS($BO$7:BW25)),"")</f>
        <v>10</v>
      </c>
      <c r="BZ25" s="295">
        <f>IFERROR(INDEX($U$5:$AE$142,$AI23,COLUMNS($BO$7:BX25)),"")</f>
        <v>30</v>
      </c>
      <c r="CA25" s="536">
        <f>IFERROR(INDEX($U$5:$AE$142,$AI23,COLUMNS($BO$7:BY25)),"")</f>
        <v>120</v>
      </c>
      <c r="CR25" s="163"/>
      <c r="CS25" s="163"/>
      <c r="CT25" s="163"/>
      <c r="CU25" s="163"/>
      <c r="CV25" s="163"/>
      <c r="CW25" s="163"/>
      <c r="CX25" s="163"/>
      <c r="CY25" s="163"/>
      <c r="CZ25" s="163"/>
      <c r="DA25" s="163"/>
      <c r="DB25" s="163"/>
      <c r="DC25" s="301"/>
      <c r="DQ25" s="301"/>
    </row>
    <row r="26" spans="3:121">
      <c r="C26" s="153" t="s">
        <v>460</v>
      </c>
      <c r="D26" s="113">
        <v>8.5658345570239838E-3</v>
      </c>
      <c r="E26" s="163">
        <v>0.81448849730788053</v>
      </c>
      <c r="F26" s="163">
        <v>2.0802741067058247E-2</v>
      </c>
      <c r="G26" s="163">
        <v>4.1605482134116495E-3</v>
      </c>
      <c r="H26" s="163">
        <v>1.7376407244248653E-2</v>
      </c>
      <c r="I26" s="163">
        <v>7.953989231522271E-2</v>
      </c>
      <c r="J26" s="163">
        <v>2.2026431718061676E-3</v>
      </c>
      <c r="K26" s="113">
        <v>2.6921194322075378E-3</v>
      </c>
      <c r="L26" s="113">
        <v>1.7376407244248653E-2</v>
      </c>
      <c r="M26" s="113">
        <v>3.2794909446891826E-2</v>
      </c>
      <c r="N26" s="113">
        <v>0.18551150269211944</v>
      </c>
      <c r="O26" s="153" t="s">
        <v>94</v>
      </c>
      <c r="P26" s="323">
        <f>ROWS($O$5:O26)</f>
        <v>22</v>
      </c>
      <c r="Q26" s="153" t="str">
        <f t="shared" si="2"/>
        <v/>
      </c>
      <c r="R26" s="153">
        <f>IFERROR(SMALL($Q$5:$Q$142,ROWS(O$5:$O26)),"")</f>
        <v>137</v>
      </c>
      <c r="T26" s="153" t="s">
        <v>460</v>
      </c>
      <c r="U26" s="153">
        <v>35</v>
      </c>
      <c r="V26" s="153">
        <v>3330</v>
      </c>
      <c r="W26" s="153">
        <v>85</v>
      </c>
      <c r="X26" s="153">
        <v>15</v>
      </c>
      <c r="Y26" s="153">
        <v>70</v>
      </c>
      <c r="Z26" s="153">
        <v>325</v>
      </c>
      <c r="AA26" s="153">
        <v>10</v>
      </c>
      <c r="AB26" s="320">
        <v>10</v>
      </c>
      <c r="AC26" s="320">
        <v>70</v>
      </c>
      <c r="AD26" s="320">
        <v>135</v>
      </c>
      <c r="AE26" s="320">
        <v>760</v>
      </c>
      <c r="AF26" s="320" t="s">
        <v>94</v>
      </c>
      <c r="AG26" s="323">
        <f>ROWS($AF$5:AF26)</f>
        <v>22</v>
      </c>
      <c r="AH26" s="153" t="str">
        <f t="shared" si="3"/>
        <v/>
      </c>
      <c r="AI26" s="153">
        <f>IFERROR(SMALL($AH$5:$AH$142,ROWS($AF$5:AF26)),"")</f>
        <v>137</v>
      </c>
      <c r="BB26" s="318" t="s">
        <v>458</v>
      </c>
      <c r="BC26" s="543">
        <f>IFERROR(INDEX($D$5:$N$142,$R24,COLUMNS(BA$4:$BA23)),"")</f>
        <v>1.3005371783997738E-2</v>
      </c>
      <c r="BD26" s="141">
        <f>IFERROR(INDEX($D$5:$N$142,$R24,COLUMNS($BA$4:BB23)),"")</f>
        <v>0.77466779756856097</v>
      </c>
      <c r="BE26" s="141">
        <f>IFERROR(INDEX($D$5:$N$142,$R24,COLUMNS($BA$4:BC23)),"")</f>
        <v>6.0220525869380828E-2</v>
      </c>
      <c r="BF26" s="141">
        <f>IFERROR(INDEX($D$5:$N$142,$R24,COLUMNS($BA$4:BD23)),"")</f>
        <v>1.1591744416171897E-2</v>
      </c>
      <c r="BG26" s="141">
        <f>IFERROR(INDEX($D$5:$N$142,$R24,COLUMNS($BA$4:BE23)),"")</f>
        <v>1.6680802940344925E-2</v>
      </c>
      <c r="BH26" s="141">
        <f>IFERROR(INDEX($D$5:$N$142,$R24,COLUMNS($BA$4:BF23)),"")</f>
        <v>3.7319762510602206E-2</v>
      </c>
      <c r="BI26" s="141">
        <f>IFERROR(INDEX($D$5:$N$142,$R24,COLUMNS($BA$4:BG23)),"")</f>
        <v>2.5445292620865142E-3</v>
      </c>
      <c r="BJ26" s="141">
        <f>IFERROR(INDEX($D$5:$N$142,$R24,COLUMNS($BA$4:BH23)),"")</f>
        <v>6.5026858919988691E-3</v>
      </c>
      <c r="BK26" s="141">
        <f>IFERROR(INDEX($D$5:$N$142,$R24,COLUMNS($BA$4:BI23)),"")</f>
        <v>1.8377155781735936E-2</v>
      </c>
      <c r="BL26" s="141">
        <f>IFERROR(INDEX($D$5:$N$142,$R24,COLUMNS($BA$4:BJ23)),"")</f>
        <v>5.9089623975120159E-2</v>
      </c>
      <c r="BM26" s="544">
        <f>IFERROR(INDEX($D$5:$N$142,$R24,COLUMNS($BA$4:BK23)),"")</f>
        <v>0.22533220243143906</v>
      </c>
      <c r="BP26" s="324" t="s">
        <v>458</v>
      </c>
      <c r="BQ26" s="533">
        <f>IFERROR(INDEX($U$5:$AE$142,$AI24,COLUMNS($BO$7:BO26)),"")</f>
        <v>45</v>
      </c>
      <c r="BR26" s="295">
        <f>IFERROR(INDEX($U$5:$AE$142,$AI24,COLUMNS($BO$7:BP26)),"")</f>
        <v>2740</v>
      </c>
      <c r="BS26" s="295">
        <f>IFERROR(INDEX($U$5:$AE$142,$AI24,COLUMNS($BO$7:BQ26)),"")</f>
        <v>215</v>
      </c>
      <c r="BT26" s="295">
        <f>IFERROR(INDEX($U$5:$AE$142,$AI24,COLUMNS($BO$7:BR26)),"")</f>
        <v>40</v>
      </c>
      <c r="BU26" s="295">
        <f>IFERROR(INDEX($U$5:$AE$142,$AI24,COLUMNS($BO$7:BS26)),"")</f>
        <v>60</v>
      </c>
      <c r="BV26" s="295">
        <f>IFERROR(INDEX($U$5:$AE$142,$AI24,COLUMNS($BO$7:BT26)),"")</f>
        <v>130</v>
      </c>
      <c r="BW26" s="295">
        <f>IFERROR(INDEX($U$5:$AE$142,$AI24,COLUMNS($BO$7:BU26)),"")</f>
        <v>10</v>
      </c>
      <c r="BX26" s="295">
        <f>IFERROR(INDEX($U$5:$AE$142,$AI24,COLUMNS($BO$7:BV26)),"")</f>
        <v>25</v>
      </c>
      <c r="BY26" s="295">
        <f>IFERROR(INDEX($U$5:$AE$142,$AI24,COLUMNS($BO$7:BW26)),"")</f>
        <v>65</v>
      </c>
      <c r="BZ26" s="295">
        <f>IFERROR(INDEX($U$5:$AE$142,$AI24,COLUMNS($BO$7:BX26)),"")</f>
        <v>210</v>
      </c>
      <c r="CA26" s="536">
        <f>IFERROR(INDEX($U$5:$AE$142,$AI24,COLUMNS($BO$7:BY26)),"")</f>
        <v>795</v>
      </c>
      <c r="CR26" s="163"/>
      <c r="CS26" s="163"/>
      <c r="CT26" s="163"/>
      <c r="CU26" s="163"/>
      <c r="CV26" s="163"/>
      <c r="CW26" s="163"/>
      <c r="CX26" s="163"/>
      <c r="CY26" s="163"/>
      <c r="CZ26" s="163"/>
      <c r="DA26" s="163"/>
      <c r="DB26" s="163"/>
      <c r="DC26" s="301"/>
      <c r="DQ26" s="301"/>
    </row>
    <row r="27" spans="3:121">
      <c r="C27" s="153" t="s">
        <v>461</v>
      </c>
      <c r="D27" s="113">
        <v>2.306805074971165E-3</v>
      </c>
      <c r="E27" s="163">
        <v>0.82814302191464817</v>
      </c>
      <c r="F27" s="163">
        <v>1.4994232987312572E-2</v>
      </c>
      <c r="G27" s="163">
        <v>2.306805074971165E-3</v>
      </c>
      <c r="H27" s="163">
        <v>1.845444059976932E-2</v>
      </c>
      <c r="I27" s="163">
        <v>8.1891580161476352E-2</v>
      </c>
      <c r="J27" s="163">
        <v>0</v>
      </c>
      <c r="K27" s="113">
        <v>3.4602076124567475E-3</v>
      </c>
      <c r="L27" s="113">
        <v>5.7670126874279125E-3</v>
      </c>
      <c r="M27" s="113">
        <v>4.2675893886966548E-2</v>
      </c>
      <c r="N27" s="113">
        <v>0.17185697808535177</v>
      </c>
      <c r="O27" s="153" t="s">
        <v>94</v>
      </c>
      <c r="P27" s="323">
        <f>ROWS($O$5:O27)</f>
        <v>23</v>
      </c>
      <c r="Q27" s="153" t="str">
        <f t="shared" si="2"/>
        <v/>
      </c>
      <c r="R27" s="153">
        <f>IFERROR(SMALL($Q$5:$Q$142,ROWS(O$5:$O27)),"")</f>
        <v>138</v>
      </c>
      <c r="T27" s="153" t="s">
        <v>461</v>
      </c>
      <c r="U27" s="153" t="s">
        <v>130</v>
      </c>
      <c r="V27" s="153">
        <v>720</v>
      </c>
      <c r="W27" s="153">
        <v>15</v>
      </c>
      <c r="X27" s="153" t="s">
        <v>130</v>
      </c>
      <c r="Y27" s="153">
        <v>15</v>
      </c>
      <c r="Z27" s="153">
        <v>70</v>
      </c>
      <c r="AA27" s="320">
        <v>0</v>
      </c>
      <c r="AB27" s="320">
        <v>5</v>
      </c>
      <c r="AC27" s="320">
        <v>5</v>
      </c>
      <c r="AD27" s="320">
        <v>35</v>
      </c>
      <c r="AE27" s="320">
        <v>150</v>
      </c>
      <c r="AF27" s="320" t="s">
        <v>94</v>
      </c>
      <c r="AG27" s="323">
        <f>ROWS($AF$5:AF27)</f>
        <v>23</v>
      </c>
      <c r="AH27" s="153" t="str">
        <f t="shared" si="3"/>
        <v/>
      </c>
      <c r="AI27" s="153">
        <f>IFERROR(SMALL($AH$5:$AH$142,ROWS($AF$5:AF27)),"")</f>
        <v>138</v>
      </c>
      <c r="BB27" s="318" t="s">
        <v>459</v>
      </c>
      <c r="BC27" s="543">
        <f>IFERROR(INDEX($D$5:$N$142,$R25,COLUMNS(BA$4:$BA24)),"")</f>
        <v>6.8143100511073255E-3</v>
      </c>
      <c r="BD27" s="141">
        <f>IFERROR(INDEX($D$5:$N$142,$R25,COLUMNS($BA$4:BB24)),"")</f>
        <v>0.89778534923339015</v>
      </c>
      <c r="BE27" s="141">
        <f>IFERROR(INDEX($D$5:$N$142,$R25,COLUMNS($BA$4:BC24)),"")</f>
        <v>1.0221465076660987E-2</v>
      </c>
      <c r="BF27" s="141">
        <f>IFERROR(INDEX($D$5:$N$142,$R25,COLUMNS($BA$4:BD24)),"")</f>
        <v>0</v>
      </c>
      <c r="BG27" s="141">
        <f>IFERROR(INDEX($D$5:$N$142,$R25,COLUMNS($BA$4:BE24)),"")</f>
        <v>5.1107325383304937E-3</v>
      </c>
      <c r="BH27" s="141">
        <f>IFERROR(INDEX($D$5:$N$142,$R25,COLUMNS($BA$4:BF24)),"")</f>
        <v>4.2589437819420782E-2</v>
      </c>
      <c r="BI27" s="141">
        <f>IFERROR(INDEX($D$5:$N$142,$R25,COLUMNS($BA$4:BG24)),"")</f>
        <v>5.1107325383304937E-3</v>
      </c>
      <c r="BJ27" s="141">
        <f>IFERROR(INDEX($D$5:$N$142,$R25,COLUMNS($BA$4:BH24)),"")</f>
        <v>5.1107325383304937E-3</v>
      </c>
      <c r="BK27" s="141">
        <f>IFERROR(INDEX($D$5:$N$142,$R25,COLUMNS($BA$4:BI24)),"")</f>
        <v>1.192504258943782E-2</v>
      </c>
      <c r="BL27" s="141">
        <f>IFERROR(INDEX($D$5:$N$142,$R25,COLUMNS($BA$4:BJ24)),"")</f>
        <v>1.5332197614991482E-2</v>
      </c>
      <c r="BM27" s="544">
        <f>IFERROR(INDEX($D$5:$N$142,$R25,COLUMNS($BA$4:BK24)),"")</f>
        <v>0.10221465076660988</v>
      </c>
      <c r="BP27" s="324" t="s">
        <v>459</v>
      </c>
      <c r="BQ27" s="533">
        <f>IFERROR(INDEX($U$5:$AE$142,$AI25,COLUMNS($BO$7:BO27)),"")</f>
        <v>5</v>
      </c>
      <c r="BR27" s="295">
        <f>IFERROR(INDEX($U$5:$AE$142,$AI25,COLUMNS($BO$7:BP27)),"")</f>
        <v>525</v>
      </c>
      <c r="BS27" s="295">
        <f>IFERROR(INDEX($U$5:$AE$142,$AI25,COLUMNS($BO$7:BQ27)),"")</f>
        <v>5</v>
      </c>
      <c r="BT27" s="295">
        <f>IFERROR(INDEX($U$5:$AE$142,$AI25,COLUMNS($BO$7:BR27)),"")</f>
        <v>0</v>
      </c>
      <c r="BU27" s="295">
        <f>IFERROR(INDEX($U$5:$AE$142,$AI25,COLUMNS($BO$7:BS27)),"")</f>
        <v>5</v>
      </c>
      <c r="BV27" s="295">
        <f>IFERROR(INDEX($U$5:$AE$142,$AI25,COLUMNS($BO$7:BT27)),"")</f>
        <v>25</v>
      </c>
      <c r="BW27" s="295">
        <f>IFERROR(INDEX($U$5:$AE$142,$AI25,COLUMNS($BO$7:BU27)),"")</f>
        <v>5</v>
      </c>
      <c r="BX27" s="295">
        <f>IFERROR(INDEX($U$5:$AE$142,$AI25,COLUMNS($BO$7:BV27)),"")</f>
        <v>5</v>
      </c>
      <c r="BY27" s="295">
        <f>IFERROR(INDEX($U$5:$AE$142,$AI25,COLUMNS($BO$7:BW27)),"")</f>
        <v>5</v>
      </c>
      <c r="BZ27" s="295">
        <f>IFERROR(INDEX($U$5:$AE$142,$AI25,COLUMNS($BO$7:BX27)),"")</f>
        <v>10</v>
      </c>
      <c r="CA27" s="536">
        <f>IFERROR(INDEX($U$5:$AE$142,$AI25,COLUMNS($BO$7:BY27)),"")</f>
        <v>60</v>
      </c>
      <c r="CR27" s="163"/>
      <c r="CS27" s="163"/>
      <c r="CT27" s="163"/>
      <c r="CU27" s="163"/>
      <c r="CV27" s="163"/>
      <c r="CW27" s="163"/>
      <c r="CX27" s="163"/>
      <c r="CY27" s="163"/>
      <c r="CZ27" s="163"/>
      <c r="DA27" s="163"/>
      <c r="DB27" s="163"/>
      <c r="DC27" s="301"/>
      <c r="DQ27" s="301"/>
    </row>
    <row r="28" spans="3:121">
      <c r="C28" s="153" t="s">
        <v>437</v>
      </c>
      <c r="D28" s="113">
        <v>7.1294559099437148E-3</v>
      </c>
      <c r="E28" s="163">
        <v>0.79662288930581615</v>
      </c>
      <c r="F28" s="163">
        <v>2.4765478424015011E-2</v>
      </c>
      <c r="G28" s="163">
        <v>3.3771106941838649E-3</v>
      </c>
      <c r="H28" s="163">
        <v>9.3808630393996256E-3</v>
      </c>
      <c r="I28" s="163">
        <v>7.99249530956848E-2</v>
      </c>
      <c r="J28" s="163">
        <v>1.125703564727955E-3</v>
      </c>
      <c r="K28" s="163">
        <v>3.3771106941838649E-3</v>
      </c>
      <c r="L28" s="113">
        <v>1.9512195121951219E-2</v>
      </c>
      <c r="M28" s="113">
        <v>5.478424015009381E-2</v>
      </c>
      <c r="N28" s="113">
        <v>0.20337711069418388</v>
      </c>
      <c r="O28" s="153" t="s">
        <v>93</v>
      </c>
      <c r="P28" s="323">
        <f>ROWS($O$5:O28)</f>
        <v>24</v>
      </c>
      <c r="Q28" s="153" t="str">
        <f t="shared" si="2"/>
        <v/>
      </c>
      <c r="R28" s="153" t="str">
        <f>IFERROR(SMALL($Q$5:$Q$142,ROWS(O$5:$O28)),"")</f>
        <v/>
      </c>
      <c r="T28" s="153" t="s">
        <v>437</v>
      </c>
      <c r="U28" s="153">
        <v>20</v>
      </c>
      <c r="V28" s="153">
        <v>2125</v>
      </c>
      <c r="W28" s="153">
        <v>65</v>
      </c>
      <c r="X28" s="153">
        <v>10</v>
      </c>
      <c r="Y28" s="153">
        <v>25</v>
      </c>
      <c r="Z28" s="153">
        <v>215</v>
      </c>
      <c r="AA28" s="153">
        <v>5</v>
      </c>
      <c r="AB28" s="323">
        <v>10</v>
      </c>
      <c r="AC28" s="323">
        <v>50</v>
      </c>
      <c r="AD28" s="323">
        <v>145</v>
      </c>
      <c r="AE28" s="323">
        <v>540</v>
      </c>
      <c r="AF28" s="323" t="s">
        <v>93</v>
      </c>
      <c r="AG28" s="323">
        <f>ROWS($AF$5:AF28)</f>
        <v>24</v>
      </c>
      <c r="AH28" s="153" t="str">
        <f t="shared" si="3"/>
        <v/>
      </c>
      <c r="AI28" s="153" t="str">
        <f>IFERROR(SMALL($AH$5:$AH$142,ROWS($AF$5:AF28)),"")</f>
        <v/>
      </c>
      <c r="BB28" s="318" t="s">
        <v>460</v>
      </c>
      <c r="BC28" s="543">
        <f>IFERROR(INDEX($D$5:$N$142,$R26,COLUMNS(BA$4:$BA25)),"")</f>
        <v>8.6245024325519674E-3</v>
      </c>
      <c r="BD28" s="141">
        <f>IFERROR(INDEX($D$5:$N$142,$R26,COLUMNS($BA$4:BB25)),"")</f>
        <v>0.81977001326846533</v>
      </c>
      <c r="BE28" s="141">
        <f>IFERROR(INDEX($D$5:$N$142,$R26,COLUMNS($BA$4:BC25)),"")</f>
        <v>1.968155683325962E-2</v>
      </c>
      <c r="BF28" s="141">
        <f>IFERROR(INDEX($D$5:$N$142,$R26,COLUMNS($BA$4:BD25)),"")</f>
        <v>4.6439628482972135E-3</v>
      </c>
      <c r="BG28" s="141">
        <f>IFERROR(INDEX($D$5:$N$142,$R26,COLUMNS($BA$4:BE25)),"")</f>
        <v>1.4816452896948253E-2</v>
      </c>
      <c r="BH28" s="141">
        <f>IFERROR(INDEX($D$5:$N$142,$R26,COLUMNS($BA$4:BF25)),"")</f>
        <v>7.6735957540911101E-2</v>
      </c>
      <c r="BI28" s="141">
        <f>IFERROR(INDEX($D$5:$N$142,$R26,COLUMNS($BA$4:BG25)),"")</f>
        <v>1.9902697921273774E-3</v>
      </c>
      <c r="BJ28" s="141">
        <f>IFERROR(INDEX($D$5:$N$142,$R26,COLUMNS($BA$4:BH25)),"")</f>
        <v>1.5479876160990713E-3</v>
      </c>
      <c r="BK28" s="141">
        <f>IFERROR(INDEX($D$5:$N$142,$R26,COLUMNS($BA$4:BI25)),"")</f>
        <v>1.680672268907563E-2</v>
      </c>
      <c r="BL28" s="141">
        <f>IFERROR(INDEX($D$5:$N$142,$R26,COLUMNS($BA$4:BJ25)),"")</f>
        <v>3.5382574082264487E-2</v>
      </c>
      <c r="BM28" s="544">
        <f>IFERROR(INDEX($D$5:$N$142,$R26,COLUMNS($BA$4:BK25)),"")</f>
        <v>0.18022998673153473</v>
      </c>
      <c r="BP28" s="324" t="s">
        <v>460</v>
      </c>
      <c r="BQ28" s="533">
        <f>IFERROR(INDEX($U$5:$AE$142,$AI26,COLUMNS($BO$7:BO28)),"")</f>
        <v>40</v>
      </c>
      <c r="BR28" s="295">
        <f>IFERROR(INDEX($U$5:$AE$142,$AI26,COLUMNS($BO$7:BP28)),"")</f>
        <v>3705</v>
      </c>
      <c r="BS28" s="295">
        <f>IFERROR(INDEX($U$5:$AE$142,$AI26,COLUMNS($BO$7:BQ28)),"")</f>
        <v>90</v>
      </c>
      <c r="BT28" s="295">
        <f>IFERROR(INDEX($U$5:$AE$142,$AI26,COLUMNS($BO$7:BR28)),"")</f>
        <v>20</v>
      </c>
      <c r="BU28" s="295">
        <f>IFERROR(INDEX($U$5:$AE$142,$AI26,COLUMNS($BO$7:BS28)),"")</f>
        <v>65</v>
      </c>
      <c r="BV28" s="295">
        <f>IFERROR(INDEX($U$5:$AE$142,$AI26,COLUMNS($BO$7:BT28)),"")</f>
        <v>345</v>
      </c>
      <c r="BW28" s="295">
        <f>IFERROR(INDEX($U$5:$AE$142,$AI26,COLUMNS($BO$7:BU28)),"")</f>
        <v>10</v>
      </c>
      <c r="BX28" s="295">
        <f>IFERROR(INDEX($U$5:$AE$142,$AI26,COLUMNS($BO$7:BV28)),"")</f>
        <v>5</v>
      </c>
      <c r="BY28" s="295">
        <f>IFERROR(INDEX($U$5:$AE$142,$AI26,COLUMNS($BO$7:BW28)),"")</f>
        <v>75</v>
      </c>
      <c r="BZ28" s="295">
        <f>IFERROR(INDEX($U$5:$AE$142,$AI26,COLUMNS($BO$7:BX28)),"")</f>
        <v>160</v>
      </c>
      <c r="CA28" s="536">
        <f>IFERROR(INDEX($U$5:$AE$142,$AI26,COLUMNS($BO$7:BY28)),"")</f>
        <v>815</v>
      </c>
      <c r="CR28" s="163"/>
      <c r="CS28" s="163"/>
      <c r="CT28" s="163"/>
      <c r="CU28" s="163"/>
      <c r="CV28" s="163"/>
      <c r="CW28" s="163"/>
      <c r="CX28" s="163"/>
      <c r="CY28" s="163"/>
      <c r="CZ28" s="163"/>
      <c r="DA28" s="163"/>
      <c r="DB28" s="163"/>
      <c r="DC28" s="301"/>
      <c r="DQ28" s="301"/>
    </row>
    <row r="29" spans="3:121" ht="15" thickBot="1">
      <c r="C29" s="153" t="s">
        <v>439</v>
      </c>
      <c r="D29" s="113">
        <v>9.0381761769863754E-3</v>
      </c>
      <c r="E29" s="163">
        <v>0.93106704438149201</v>
      </c>
      <c r="F29" s="163">
        <v>1.0252259544044247E-2</v>
      </c>
      <c r="G29" s="163">
        <v>8.6334817213004188E-3</v>
      </c>
      <c r="H29" s="163">
        <v>8.0938891137191421E-4</v>
      </c>
      <c r="I29" s="163">
        <v>1.1331444759206799E-2</v>
      </c>
      <c r="J29" s="163">
        <v>3.2375556454876568E-3</v>
      </c>
      <c r="K29" s="163">
        <v>3.7771482530689331E-3</v>
      </c>
      <c r="L29" s="113">
        <v>1.1196546607311481E-2</v>
      </c>
      <c r="M29" s="113">
        <v>1.0656953999730203E-2</v>
      </c>
      <c r="N29" s="113">
        <v>6.8932955618508027E-2</v>
      </c>
      <c r="O29" s="153" t="s">
        <v>93</v>
      </c>
      <c r="P29" s="323">
        <f>ROWS($O$5:O29)</f>
        <v>25</v>
      </c>
      <c r="Q29" s="153" t="str">
        <f t="shared" si="2"/>
        <v/>
      </c>
      <c r="R29" s="153" t="str">
        <f>IFERROR(SMALL($Q$5:$Q$142,ROWS(O$5:$O29)),"")</f>
        <v/>
      </c>
      <c r="T29" s="153" t="s">
        <v>439</v>
      </c>
      <c r="U29" s="153">
        <v>65</v>
      </c>
      <c r="V29" s="153">
        <v>6900</v>
      </c>
      <c r="W29" s="153">
        <v>75</v>
      </c>
      <c r="X29" s="153">
        <v>65</v>
      </c>
      <c r="Y29" s="153">
        <v>5</v>
      </c>
      <c r="Z29" s="153">
        <v>85</v>
      </c>
      <c r="AA29" s="153">
        <v>25</v>
      </c>
      <c r="AB29" s="323">
        <v>30</v>
      </c>
      <c r="AC29" s="323">
        <v>85</v>
      </c>
      <c r="AD29" s="323">
        <v>80</v>
      </c>
      <c r="AE29" s="323">
        <v>510</v>
      </c>
      <c r="AF29" s="323" t="s">
        <v>93</v>
      </c>
      <c r="AG29" s="323">
        <f>ROWS($AF$5:AF29)</f>
        <v>25</v>
      </c>
      <c r="AH29" s="153" t="str">
        <f t="shared" si="3"/>
        <v/>
      </c>
      <c r="AI29" s="153" t="str">
        <f>IFERROR(SMALL($AH$5:$AH$142,ROWS($AF$5:AF29)),"")</f>
        <v/>
      </c>
      <c r="BB29" s="319" t="s">
        <v>461</v>
      </c>
      <c r="BC29" s="545">
        <f>IFERROR(INDEX($D$5:$N$142,$R27,COLUMNS(BA$4:$BA26)),"")</f>
        <v>4.3668122270742356E-3</v>
      </c>
      <c r="BD29" s="145">
        <f>IFERROR(INDEX($D$5:$N$142,$R27,COLUMNS($BA$4:BB26)),"")</f>
        <v>0.80567685589519655</v>
      </c>
      <c r="BE29" s="145">
        <f>IFERROR(INDEX($D$5:$N$142,$R27,COLUMNS($BA$4:BC26)),"")</f>
        <v>1.5283842794759825E-2</v>
      </c>
      <c r="BF29" s="145">
        <f>IFERROR(INDEX($D$5:$N$142,$R27,COLUMNS($BA$4:BD26)),"")</f>
        <v>2.1834061135371178E-3</v>
      </c>
      <c r="BG29" s="145">
        <f>IFERROR(INDEX($D$5:$N$142,$R27,COLUMNS($BA$4:BE26)),"")</f>
        <v>1.2008733624454149E-2</v>
      </c>
      <c r="BH29" s="145">
        <f>IFERROR(INDEX($D$5:$N$142,$R27,COLUMNS($BA$4:BF26)),"")</f>
        <v>8.1877729257641918E-2</v>
      </c>
      <c r="BI29" s="145">
        <f>IFERROR(INDEX($D$5:$N$142,$R27,COLUMNS($BA$4:BG26)),"")</f>
        <v>1.0917030567685589E-3</v>
      </c>
      <c r="BJ29" s="145">
        <f>IFERROR(INDEX($D$5:$N$142,$R27,COLUMNS($BA$4:BH26)),"")</f>
        <v>2.1834061135371178E-3</v>
      </c>
      <c r="BK29" s="145">
        <f>IFERROR(INDEX($D$5:$N$142,$R27,COLUMNS($BA$4:BI26)),"")</f>
        <v>2.6200873362445413E-2</v>
      </c>
      <c r="BL29" s="145">
        <f>IFERROR(INDEX($D$5:$N$142,$R27,COLUMNS($BA$4:BJ26)),"")</f>
        <v>4.9126637554585149E-2</v>
      </c>
      <c r="BM29" s="546">
        <f>IFERROR(INDEX($D$5:$N$142,$R27,COLUMNS($BA$4:BK26)),"")</f>
        <v>0.1943231441048035</v>
      </c>
      <c r="BP29" s="325" t="s">
        <v>461</v>
      </c>
      <c r="BQ29" s="537">
        <f>IFERROR(INDEX($U$5:$AE$142,$AI27,COLUMNS($BO$7:BO29)),"")</f>
        <v>5</v>
      </c>
      <c r="BR29" s="538">
        <f>IFERROR(INDEX($U$5:$AE$142,$AI27,COLUMNS($BO$7:BP29)),"")</f>
        <v>740</v>
      </c>
      <c r="BS29" s="538">
        <f>IFERROR(INDEX($U$5:$AE$142,$AI27,COLUMNS($BO$7:BQ29)),"")</f>
        <v>15</v>
      </c>
      <c r="BT29" s="538">
        <f>IFERROR(INDEX($U$5:$AE$142,$AI27,COLUMNS($BO$7:BR29)),"")</f>
        <v>0</v>
      </c>
      <c r="BU29" s="538">
        <f>IFERROR(INDEX($U$5:$AE$142,$AI27,COLUMNS($BO$7:BS29)),"")</f>
        <v>10</v>
      </c>
      <c r="BV29" s="538">
        <f>IFERROR(INDEX($U$5:$AE$142,$AI27,COLUMNS($BO$7:BT29)),"")</f>
        <v>75</v>
      </c>
      <c r="BW29" s="538">
        <f>IFERROR(INDEX($U$5:$AE$142,$AI27,COLUMNS($BO$7:BU29)),"")</f>
        <v>0</v>
      </c>
      <c r="BX29" s="538">
        <f>IFERROR(INDEX($U$5:$AE$142,$AI27,COLUMNS($BO$7:BV29)),"")</f>
        <v>0</v>
      </c>
      <c r="BY29" s="538">
        <f>IFERROR(INDEX($U$5:$AE$142,$AI27,COLUMNS($BO$7:BW29)),"")</f>
        <v>25</v>
      </c>
      <c r="BZ29" s="538">
        <f>IFERROR(INDEX($U$5:$AE$142,$AI27,COLUMNS($BO$7:BX29)),"")</f>
        <v>45</v>
      </c>
      <c r="CA29" s="539">
        <f>IFERROR(INDEX($U$5:$AE$142,$AI27,COLUMNS($BO$7:BY29)),"")</f>
        <v>180</v>
      </c>
      <c r="CR29" s="163"/>
      <c r="CS29" s="163"/>
      <c r="CT29" s="163"/>
      <c r="CU29" s="163"/>
      <c r="CV29" s="163"/>
      <c r="CW29" s="163"/>
      <c r="CX29" s="163"/>
      <c r="CY29" s="163"/>
      <c r="CZ29" s="163"/>
      <c r="DA29" s="163"/>
      <c r="DB29" s="163"/>
      <c r="DC29" s="301"/>
      <c r="DQ29" s="301"/>
    </row>
    <row r="30" spans="3:121">
      <c r="C30" s="153" t="s">
        <v>440</v>
      </c>
      <c r="D30" s="113">
        <v>1.1157156518967166E-2</v>
      </c>
      <c r="E30" s="163">
        <v>0.73573477845074908</v>
      </c>
      <c r="F30" s="163">
        <v>6.0886197003506538E-2</v>
      </c>
      <c r="G30" s="163">
        <v>3.1877590054191903E-3</v>
      </c>
      <c r="H30" s="163">
        <v>2.1676761236850493E-2</v>
      </c>
      <c r="I30" s="163">
        <v>7.2680905323557546E-2</v>
      </c>
      <c r="J30" s="163">
        <v>2.2314313037934334E-3</v>
      </c>
      <c r="K30" s="163">
        <v>4.1440867070449477E-3</v>
      </c>
      <c r="L30" s="113">
        <v>1.0838380618425247E-2</v>
      </c>
      <c r="M30" s="113">
        <v>7.7462543831686326E-2</v>
      </c>
      <c r="N30" s="113">
        <v>0.26426522154925086</v>
      </c>
      <c r="O30" s="153" t="s">
        <v>93</v>
      </c>
      <c r="P30" s="323">
        <f>ROWS($O$5:O30)</f>
        <v>26</v>
      </c>
      <c r="Q30" s="153" t="str">
        <f t="shared" si="2"/>
        <v/>
      </c>
      <c r="R30" s="153" t="str">
        <f>IFERROR(SMALL($Q$5:$Q$142,ROWS(O$5:$O30)),"")</f>
        <v/>
      </c>
      <c r="T30" s="153" t="s">
        <v>440</v>
      </c>
      <c r="U30" s="153">
        <v>35</v>
      </c>
      <c r="V30" s="153">
        <v>2310</v>
      </c>
      <c r="W30" s="153">
        <v>190</v>
      </c>
      <c r="X30" s="153">
        <v>10</v>
      </c>
      <c r="Y30" s="153">
        <v>70</v>
      </c>
      <c r="Z30" s="153">
        <v>230</v>
      </c>
      <c r="AA30" s="153">
        <v>5</v>
      </c>
      <c r="AB30" s="323">
        <v>15</v>
      </c>
      <c r="AC30" s="323">
        <v>35</v>
      </c>
      <c r="AD30" s="323">
        <v>245</v>
      </c>
      <c r="AE30" s="323">
        <v>830</v>
      </c>
      <c r="AF30" s="323" t="s">
        <v>93</v>
      </c>
      <c r="AG30" s="323">
        <f>ROWS($AF$5:AF30)</f>
        <v>26</v>
      </c>
      <c r="AH30" s="153" t="str">
        <f t="shared" si="3"/>
        <v/>
      </c>
      <c r="AI30" s="153" t="str">
        <f>IFERROR(SMALL($AH$5:$AH$142,ROWS($AF$5:AF30)),"")</f>
        <v/>
      </c>
      <c r="CR30" s="163"/>
      <c r="CS30" s="163"/>
      <c r="CT30" s="163"/>
      <c r="CU30" s="163"/>
      <c r="CV30" s="163"/>
      <c r="CW30" s="163"/>
      <c r="CX30" s="163"/>
      <c r="CY30" s="163"/>
      <c r="CZ30" s="163"/>
      <c r="DA30" s="163"/>
      <c r="DB30" s="163"/>
      <c r="DC30" s="301"/>
      <c r="DQ30" s="301"/>
    </row>
    <row r="31" spans="3:121">
      <c r="C31" s="153" t="s">
        <v>442</v>
      </c>
      <c r="D31" s="113">
        <v>1.2335526315789474E-2</v>
      </c>
      <c r="E31" s="163">
        <v>0.77028508771929827</v>
      </c>
      <c r="F31" s="163">
        <v>5.4002192982456142E-2</v>
      </c>
      <c r="G31" s="163">
        <v>6.5789473684210523E-3</v>
      </c>
      <c r="H31" s="163">
        <v>1.8092105263157895E-2</v>
      </c>
      <c r="I31" s="163">
        <v>6.7708333333333329E-2</v>
      </c>
      <c r="J31" s="163">
        <v>3.2894736842105261E-3</v>
      </c>
      <c r="K31" s="163">
        <v>4.6600877192982454E-3</v>
      </c>
      <c r="L31" s="113">
        <v>1.0964912280701754E-2</v>
      </c>
      <c r="M31" s="113">
        <v>5.2083333333333336E-2</v>
      </c>
      <c r="N31" s="113">
        <v>0.22971491228070176</v>
      </c>
      <c r="O31" s="153" t="s">
        <v>93</v>
      </c>
      <c r="P31" s="323">
        <f>ROWS($O$5:O31)</f>
        <v>27</v>
      </c>
      <c r="Q31" s="153" t="str">
        <f t="shared" si="2"/>
        <v/>
      </c>
      <c r="R31" s="153" t="str">
        <f>IFERROR(SMALL($Q$5:$Q$142,ROWS(O$5:$O31)),"")</f>
        <v/>
      </c>
      <c r="T31" s="153" t="s">
        <v>442</v>
      </c>
      <c r="U31" s="153">
        <v>45</v>
      </c>
      <c r="V31" s="153">
        <v>2810</v>
      </c>
      <c r="W31" s="153">
        <v>195</v>
      </c>
      <c r="X31" s="153">
        <v>25</v>
      </c>
      <c r="Y31" s="153">
        <v>65</v>
      </c>
      <c r="Z31" s="153">
        <v>245</v>
      </c>
      <c r="AA31" s="153">
        <v>10</v>
      </c>
      <c r="AB31" s="323">
        <v>15</v>
      </c>
      <c r="AC31" s="323">
        <v>40</v>
      </c>
      <c r="AD31" s="323">
        <v>190</v>
      </c>
      <c r="AE31" s="323">
        <v>840</v>
      </c>
      <c r="AF31" s="323" t="s">
        <v>93</v>
      </c>
      <c r="AG31" s="323">
        <f>ROWS($AF$5:AF31)</f>
        <v>27</v>
      </c>
      <c r="AH31" s="153" t="str">
        <f t="shared" si="3"/>
        <v/>
      </c>
      <c r="AI31" s="153" t="str">
        <f>IFERROR(SMALL($AH$5:$AH$142,ROWS($AF$5:AF31)),"")</f>
        <v/>
      </c>
      <c r="BB31" s="767" t="s">
        <v>355</v>
      </c>
      <c r="BC31" s="767"/>
      <c r="BD31" s="767"/>
      <c r="BE31" s="767"/>
      <c r="BF31" s="767"/>
      <c r="BG31" s="767"/>
      <c r="BH31" s="767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301"/>
      <c r="DQ31" s="301"/>
    </row>
    <row r="32" spans="3:121">
      <c r="C32" s="153" t="s">
        <v>443</v>
      </c>
      <c r="D32" s="113">
        <v>1.4923329682365826E-2</v>
      </c>
      <c r="E32" s="163">
        <v>0.86788061336254108</v>
      </c>
      <c r="F32" s="163">
        <v>2.7792990142387734E-2</v>
      </c>
      <c r="G32" s="163">
        <v>7.5301204819277108E-3</v>
      </c>
      <c r="H32" s="163">
        <v>5.2026286966046003E-3</v>
      </c>
      <c r="I32" s="163">
        <v>2.9846659364731652E-2</v>
      </c>
      <c r="J32" s="163">
        <v>2.1905805038335158E-3</v>
      </c>
      <c r="K32" s="163">
        <v>4.9288061336254111E-3</v>
      </c>
      <c r="L32" s="113">
        <v>1.3964950711938665E-2</v>
      </c>
      <c r="M32" s="113">
        <v>2.5739320920043812E-2</v>
      </c>
      <c r="N32" s="113">
        <v>0.13211938663745892</v>
      </c>
      <c r="O32" s="153" t="s">
        <v>93</v>
      </c>
      <c r="P32" s="323">
        <f>ROWS($O$5:O32)</f>
        <v>28</v>
      </c>
      <c r="Q32" s="153" t="str">
        <f t="shared" si="2"/>
        <v/>
      </c>
      <c r="R32" s="153" t="str">
        <f>IFERROR(SMALL($Q$5:$Q$142,ROWS(O$5:$O32)),"")</f>
        <v/>
      </c>
      <c r="T32" s="153" t="s">
        <v>443</v>
      </c>
      <c r="U32" s="153">
        <v>110</v>
      </c>
      <c r="V32" s="153">
        <v>6340</v>
      </c>
      <c r="W32" s="153">
        <v>205</v>
      </c>
      <c r="X32" s="153">
        <v>55</v>
      </c>
      <c r="Y32" s="153">
        <v>40</v>
      </c>
      <c r="Z32" s="153">
        <v>220</v>
      </c>
      <c r="AA32" s="153">
        <v>15</v>
      </c>
      <c r="AB32" s="323">
        <v>35</v>
      </c>
      <c r="AC32" s="323">
        <v>100</v>
      </c>
      <c r="AD32" s="323">
        <v>190</v>
      </c>
      <c r="AE32" s="323">
        <v>965</v>
      </c>
      <c r="AF32" s="323" t="s">
        <v>93</v>
      </c>
      <c r="AG32" s="323">
        <f>ROWS($AF$5:AF32)</f>
        <v>28</v>
      </c>
      <c r="AH32" s="153" t="str">
        <f t="shared" si="3"/>
        <v/>
      </c>
      <c r="AI32" s="153" t="str">
        <f>IFERROR(SMALL($AH$5:$AH$142,ROWS($AF$5:AF32)),"")</f>
        <v/>
      </c>
      <c r="BB32" s="767"/>
      <c r="BC32" s="767"/>
      <c r="BD32" s="767"/>
      <c r="BE32" s="767"/>
      <c r="BF32" s="767"/>
      <c r="BG32" s="767"/>
      <c r="BH32" s="767"/>
      <c r="CR32" s="163"/>
      <c r="CS32" s="163"/>
      <c r="CT32" s="163"/>
      <c r="CU32" s="163"/>
      <c r="CV32" s="163"/>
      <c r="CW32" s="163"/>
      <c r="CX32" s="163"/>
      <c r="CY32" s="163"/>
      <c r="CZ32" s="163"/>
      <c r="DA32" s="163"/>
      <c r="DB32" s="163"/>
      <c r="DC32" s="301"/>
      <c r="DQ32" s="301"/>
    </row>
    <row r="33" spans="3:121">
      <c r="C33" s="153" t="s">
        <v>444</v>
      </c>
      <c r="D33" s="113">
        <v>8.5114089098152837E-3</v>
      </c>
      <c r="E33" s="163">
        <v>0.79300977906555592</v>
      </c>
      <c r="F33" s="163">
        <v>3.0423759507424847E-2</v>
      </c>
      <c r="G33" s="163">
        <v>4.1651575516117346E-3</v>
      </c>
      <c r="H33" s="163">
        <v>1.231437884824339E-2</v>
      </c>
      <c r="I33" s="163">
        <v>7.5697211155378488E-2</v>
      </c>
      <c r="J33" s="163">
        <v>2.1731256791017745E-3</v>
      </c>
      <c r="K33" s="163">
        <v>3.2596885186526622E-3</v>
      </c>
      <c r="L33" s="113">
        <v>1.8290474465773272E-2</v>
      </c>
      <c r="M33" s="113">
        <v>5.2155016298442596E-2</v>
      </c>
      <c r="N33" s="113">
        <v>0.20699022093444405</v>
      </c>
      <c r="O33" s="153" t="s">
        <v>93</v>
      </c>
      <c r="P33" s="323">
        <f>ROWS($O$5:O33)</f>
        <v>29</v>
      </c>
      <c r="Q33" s="153" t="str">
        <f t="shared" si="2"/>
        <v/>
      </c>
      <c r="R33" s="153" t="str">
        <f>IFERROR(SMALL($Q$5:$Q$142,ROWS(O$5:$O33)),"")</f>
        <v/>
      </c>
      <c r="T33" s="153" t="s">
        <v>444</v>
      </c>
      <c r="U33" s="153">
        <v>45</v>
      </c>
      <c r="V33" s="153">
        <v>4380</v>
      </c>
      <c r="W33" s="153">
        <v>170</v>
      </c>
      <c r="X33" s="153">
        <v>25</v>
      </c>
      <c r="Y33" s="153">
        <v>70</v>
      </c>
      <c r="Z33" s="153">
        <v>420</v>
      </c>
      <c r="AA33" s="153">
        <v>10</v>
      </c>
      <c r="AB33" s="323">
        <v>20</v>
      </c>
      <c r="AC33" s="323">
        <v>100</v>
      </c>
      <c r="AD33" s="323">
        <v>290</v>
      </c>
      <c r="AE33" s="323">
        <v>1145</v>
      </c>
      <c r="AF33" s="323" t="s">
        <v>93</v>
      </c>
      <c r="AG33" s="323">
        <f>ROWS($AF$5:AF33)</f>
        <v>29</v>
      </c>
      <c r="AH33" s="153" t="str">
        <f t="shared" si="3"/>
        <v/>
      </c>
      <c r="AI33" s="153" t="str">
        <f>IFERROR(SMALL($AH$5:$AH$142,ROWS($AF$5:AF33)),"")</f>
        <v/>
      </c>
      <c r="BB33" s="767"/>
      <c r="BC33" s="767"/>
      <c r="BD33" s="767"/>
      <c r="BE33" s="767"/>
      <c r="BF33" s="767"/>
      <c r="BG33" s="767"/>
      <c r="BH33" s="767"/>
      <c r="CR33" s="163"/>
      <c r="CS33" s="163"/>
      <c r="CT33" s="163"/>
      <c r="CU33" s="163"/>
      <c r="CV33" s="163"/>
      <c r="CW33" s="163"/>
      <c r="CX33" s="163"/>
      <c r="CY33" s="163"/>
      <c r="CZ33" s="163"/>
      <c r="DA33" s="163"/>
      <c r="DB33" s="163"/>
      <c r="DC33" s="301"/>
      <c r="DQ33" s="301"/>
    </row>
    <row r="34" spans="3:121">
      <c r="C34" s="153" t="s">
        <v>445</v>
      </c>
      <c r="D34" s="113">
        <v>6.9196171145196632E-3</v>
      </c>
      <c r="E34" s="163">
        <v>0.87925268135163193</v>
      </c>
      <c r="F34" s="163">
        <v>1.2109329950409411E-2</v>
      </c>
      <c r="G34" s="163">
        <v>1.7299042786299158E-3</v>
      </c>
      <c r="H34" s="163">
        <v>5.1897128358897471E-3</v>
      </c>
      <c r="I34" s="163">
        <v>6.1699919271133663E-2</v>
      </c>
      <c r="J34" s="163">
        <v>1.0379425671779494E-3</v>
      </c>
      <c r="K34" s="163">
        <v>3.6904624610771537E-3</v>
      </c>
      <c r="L34" s="113">
        <v>1.1994002998500749E-2</v>
      </c>
      <c r="M34" s="113">
        <v>1.637642717102987E-2</v>
      </c>
      <c r="N34" s="113">
        <v>0.12074731864836813</v>
      </c>
      <c r="O34" s="153" t="s">
        <v>93</v>
      </c>
      <c r="P34" s="323">
        <f>ROWS($O$5:O34)</f>
        <v>30</v>
      </c>
      <c r="Q34" s="153" t="str">
        <f t="shared" si="2"/>
        <v/>
      </c>
      <c r="R34" s="153" t="str">
        <f>IFERROR(SMALL($Q$5:$Q$142,ROWS(O$5:$O34)),"")</f>
        <v/>
      </c>
      <c r="T34" s="153" t="s">
        <v>445</v>
      </c>
      <c r="U34" s="153">
        <v>60</v>
      </c>
      <c r="V34" s="153">
        <v>7625</v>
      </c>
      <c r="W34" s="153">
        <v>105</v>
      </c>
      <c r="X34" s="153">
        <v>15</v>
      </c>
      <c r="Y34" s="153">
        <v>45</v>
      </c>
      <c r="Z34" s="153">
        <v>535</v>
      </c>
      <c r="AA34" s="153">
        <v>10</v>
      </c>
      <c r="AB34" s="323">
        <v>30</v>
      </c>
      <c r="AC34" s="323">
        <v>105</v>
      </c>
      <c r="AD34" s="323">
        <v>140</v>
      </c>
      <c r="AE34" s="323">
        <v>1045</v>
      </c>
      <c r="AF34" s="323" t="s">
        <v>93</v>
      </c>
      <c r="AG34" s="323">
        <f>ROWS($AF$5:AF34)</f>
        <v>30</v>
      </c>
      <c r="AH34" s="153" t="str">
        <f t="shared" si="3"/>
        <v/>
      </c>
      <c r="AI34" s="153" t="str">
        <f>IFERROR(SMALL($AH$5:$AH$142,ROWS($AF$5:AF34)),"")</f>
        <v/>
      </c>
      <c r="BK34" s="233" t="s">
        <v>82</v>
      </c>
      <c r="CR34" s="163"/>
      <c r="CS34" s="163"/>
      <c r="CT34" s="163"/>
      <c r="CU34" s="163"/>
      <c r="CV34" s="163"/>
      <c r="CW34" s="163"/>
      <c r="CX34" s="163"/>
      <c r="CY34" s="163"/>
      <c r="CZ34" s="163"/>
      <c r="DA34" s="163"/>
      <c r="DB34" s="163"/>
      <c r="DC34" s="301"/>
      <c r="DQ34" s="301"/>
    </row>
    <row r="35" spans="3:121">
      <c r="C35" s="153" t="s">
        <v>446</v>
      </c>
      <c r="D35" s="113">
        <v>1.1713933415536375E-2</v>
      </c>
      <c r="E35" s="163">
        <v>0.86004932182490756</v>
      </c>
      <c r="F35" s="163">
        <v>2.8976572133168926E-2</v>
      </c>
      <c r="G35" s="163">
        <v>4.9321824907521579E-3</v>
      </c>
      <c r="H35" s="163">
        <v>3.0826140567200987E-3</v>
      </c>
      <c r="I35" s="163">
        <v>4.3773119605425403E-2</v>
      </c>
      <c r="J35" s="163">
        <v>0</v>
      </c>
      <c r="K35" s="163">
        <v>1.2330456226880395E-3</v>
      </c>
      <c r="L35" s="113">
        <v>1.4180024660912454E-2</v>
      </c>
      <c r="M35" s="113">
        <v>3.2059186189889025E-2</v>
      </c>
      <c r="N35" s="113">
        <v>0.13995067817509249</v>
      </c>
      <c r="O35" s="153" t="s">
        <v>93</v>
      </c>
      <c r="P35" s="323">
        <f>ROWS($O$5:O35)</f>
        <v>31</v>
      </c>
      <c r="Q35" s="153" t="str">
        <f t="shared" si="2"/>
        <v/>
      </c>
      <c r="R35" s="153" t="str">
        <f>IFERROR(SMALL($Q$5:$Q$142,ROWS(O$5:$O35)),"")</f>
        <v/>
      </c>
      <c r="T35" s="153" t="s">
        <v>446</v>
      </c>
      <c r="U35" s="153">
        <v>20</v>
      </c>
      <c r="V35" s="153">
        <v>1395</v>
      </c>
      <c r="W35" s="153">
        <v>45</v>
      </c>
      <c r="X35" s="153">
        <v>10</v>
      </c>
      <c r="Y35" s="153">
        <v>5</v>
      </c>
      <c r="Z35" s="153">
        <v>70</v>
      </c>
      <c r="AA35" s="320">
        <v>0</v>
      </c>
      <c r="AB35" s="323" t="s">
        <v>130</v>
      </c>
      <c r="AC35" s="323">
        <v>25</v>
      </c>
      <c r="AD35" s="323">
        <v>50</v>
      </c>
      <c r="AE35" s="323">
        <v>225</v>
      </c>
      <c r="AF35" s="323" t="s">
        <v>93</v>
      </c>
      <c r="AG35" s="323">
        <f>ROWS($AF$5:AF35)</f>
        <v>31</v>
      </c>
      <c r="AH35" s="153" t="str">
        <f t="shared" si="3"/>
        <v/>
      </c>
      <c r="AI35" s="153" t="str">
        <f>IFERROR(SMALL($AH$5:$AH$142,ROWS($AF$5:AF35)),"")</f>
        <v/>
      </c>
      <c r="BK35" s="194" t="s">
        <v>83</v>
      </c>
      <c r="CR35" s="163"/>
      <c r="CS35" s="163"/>
      <c r="CT35" s="163"/>
      <c r="CU35" s="163"/>
      <c r="CV35" s="163"/>
      <c r="CW35" s="163"/>
      <c r="CX35" s="163"/>
      <c r="CY35" s="163"/>
      <c r="CZ35" s="163"/>
      <c r="DA35" s="163"/>
      <c r="DB35" s="163"/>
      <c r="DC35" s="301"/>
      <c r="DQ35" s="301"/>
    </row>
    <row r="36" spans="3:121">
      <c r="C36" s="153" t="s">
        <v>447</v>
      </c>
      <c r="D36" s="113">
        <v>8.691453404152583E-3</v>
      </c>
      <c r="E36" s="163">
        <v>0.88169966199903427</v>
      </c>
      <c r="F36" s="163">
        <v>1.110574601641719E-2</v>
      </c>
      <c r="G36" s="163">
        <v>1.1266698857234831E-3</v>
      </c>
      <c r="H36" s="163">
        <v>5.311443746982134E-3</v>
      </c>
      <c r="I36" s="163">
        <v>6.1242555931112184E-2</v>
      </c>
      <c r="J36" s="163">
        <v>1.3680991469499438E-3</v>
      </c>
      <c r="K36" s="163">
        <v>3.0581039755351682E-3</v>
      </c>
      <c r="L36" s="113">
        <v>9.9790761306937075E-3</v>
      </c>
      <c r="M36" s="113">
        <v>1.6417189763399325E-2</v>
      </c>
      <c r="N36" s="113">
        <v>0.11830033800096572</v>
      </c>
      <c r="O36" s="153" t="s">
        <v>93</v>
      </c>
      <c r="P36" s="323">
        <f>ROWS($O$5:O36)</f>
        <v>32</v>
      </c>
      <c r="Q36" s="153" t="str">
        <f t="shared" si="2"/>
        <v/>
      </c>
      <c r="R36" s="153" t="str">
        <f>IFERROR(SMALL($Q$5:$Q$142,ROWS(O$5:$O36)),"")</f>
        <v/>
      </c>
      <c r="T36" s="153" t="s">
        <v>447</v>
      </c>
      <c r="U36" s="153">
        <v>110</v>
      </c>
      <c r="V36" s="153">
        <v>10955</v>
      </c>
      <c r="W36" s="153">
        <v>140</v>
      </c>
      <c r="X36" s="153">
        <v>15</v>
      </c>
      <c r="Y36" s="153">
        <v>65</v>
      </c>
      <c r="Z36" s="153">
        <v>760</v>
      </c>
      <c r="AA36" s="153">
        <v>15</v>
      </c>
      <c r="AB36" s="323">
        <v>40</v>
      </c>
      <c r="AC36" s="323">
        <v>125</v>
      </c>
      <c r="AD36" s="323">
        <v>205</v>
      </c>
      <c r="AE36" s="323">
        <v>1470</v>
      </c>
      <c r="AF36" s="323" t="s">
        <v>93</v>
      </c>
      <c r="AG36" s="323">
        <f>ROWS($AF$5:AF36)</f>
        <v>32</v>
      </c>
      <c r="AH36" s="153" t="str">
        <f t="shared" si="3"/>
        <v/>
      </c>
      <c r="AI36" s="153" t="str">
        <f>IFERROR(SMALL($AH$5:$AH$142,ROWS($AF$5:AF36)),"")</f>
        <v/>
      </c>
      <c r="BK36" s="194" t="s">
        <v>84</v>
      </c>
      <c r="CR36" s="163"/>
      <c r="CS36" s="163"/>
      <c r="CT36" s="163"/>
      <c r="CU36" s="163"/>
      <c r="CV36" s="163"/>
      <c r="CW36" s="163"/>
      <c r="CX36" s="163"/>
      <c r="CY36" s="163"/>
      <c r="CZ36" s="163"/>
      <c r="DA36" s="163"/>
      <c r="DB36" s="163"/>
      <c r="DC36" s="301"/>
      <c r="DQ36" s="301"/>
    </row>
    <row r="37" spans="3:121">
      <c r="C37" s="153" t="s">
        <v>448</v>
      </c>
      <c r="D37" s="113">
        <v>0</v>
      </c>
      <c r="E37" s="163">
        <v>0.532258064516129</v>
      </c>
      <c r="F37" s="163">
        <v>1.6129032258064516E-2</v>
      </c>
      <c r="G37" s="163">
        <v>1.6129032258064516E-2</v>
      </c>
      <c r="H37" s="163">
        <v>3.2258064516129031E-2</v>
      </c>
      <c r="I37" s="163">
        <v>0.12903225806451613</v>
      </c>
      <c r="J37" s="163">
        <v>0</v>
      </c>
      <c r="K37" s="163">
        <v>0</v>
      </c>
      <c r="L37" s="113">
        <v>8.0645161290322578E-2</v>
      </c>
      <c r="M37" s="113">
        <v>0.19354838709677419</v>
      </c>
      <c r="N37" s="113">
        <v>0.46774193548387094</v>
      </c>
      <c r="O37" s="153" t="s">
        <v>93</v>
      </c>
      <c r="P37" s="323">
        <f>ROWS($O$5:O37)</f>
        <v>33</v>
      </c>
      <c r="Q37" s="153" t="str">
        <f t="shared" si="2"/>
        <v/>
      </c>
      <c r="R37" s="153" t="str">
        <f>IFERROR(SMALL($Q$5:$Q$142,ROWS(O$5:$O37)),"")</f>
        <v/>
      </c>
      <c r="T37" s="153" t="s">
        <v>448</v>
      </c>
      <c r="U37" s="320">
        <v>0</v>
      </c>
      <c r="V37" s="153">
        <v>35</v>
      </c>
      <c r="W37" s="153" t="s">
        <v>130</v>
      </c>
      <c r="X37" s="153" t="s">
        <v>130</v>
      </c>
      <c r="Y37" s="153" t="s">
        <v>130</v>
      </c>
      <c r="Z37" s="153">
        <v>10</v>
      </c>
      <c r="AA37" s="320">
        <v>0</v>
      </c>
      <c r="AB37" s="320">
        <v>0</v>
      </c>
      <c r="AC37" s="323">
        <v>5</v>
      </c>
      <c r="AD37" s="323">
        <v>10</v>
      </c>
      <c r="AE37" s="323">
        <v>30</v>
      </c>
      <c r="AF37" s="323" t="s">
        <v>93</v>
      </c>
      <c r="AG37" s="323">
        <f>ROWS($AF$5:AF37)</f>
        <v>33</v>
      </c>
      <c r="AH37" s="153" t="str">
        <f t="shared" si="3"/>
        <v/>
      </c>
      <c r="AI37" s="153" t="str">
        <f>IFERROR(SMALL($AH$5:$AH$142,ROWS($AF$5:AF37)),"")</f>
        <v/>
      </c>
      <c r="BK37" s="194" t="s">
        <v>85</v>
      </c>
      <c r="CR37" s="163"/>
      <c r="CS37" s="163"/>
      <c r="CT37" s="163"/>
      <c r="CU37" s="163"/>
      <c r="CV37" s="163"/>
      <c r="CW37" s="163"/>
      <c r="CX37" s="163"/>
      <c r="CY37" s="163"/>
      <c r="CZ37" s="163"/>
      <c r="DA37" s="163"/>
      <c r="DB37" s="163"/>
      <c r="DC37" s="301"/>
      <c r="DQ37" s="301"/>
    </row>
    <row r="38" spans="3:121">
      <c r="C38" s="153" t="s">
        <v>449</v>
      </c>
      <c r="D38" s="113">
        <v>1.2398571892242779E-2</v>
      </c>
      <c r="E38" s="163">
        <v>0.63674131775397602</v>
      </c>
      <c r="F38" s="163">
        <v>4.9269717624148002E-2</v>
      </c>
      <c r="G38" s="163">
        <v>7.9844206426484907E-3</v>
      </c>
      <c r="H38" s="163">
        <v>3.3495618305744886E-2</v>
      </c>
      <c r="I38" s="163">
        <v>9.4190197987666341E-2</v>
      </c>
      <c r="J38" s="163">
        <v>2.9211295034079843E-3</v>
      </c>
      <c r="K38" s="163">
        <v>4.089581304771178E-3</v>
      </c>
      <c r="L38" s="113">
        <v>4.7906523855890948E-2</v>
      </c>
      <c r="M38" s="113">
        <v>0.11100292112950341</v>
      </c>
      <c r="N38" s="113">
        <v>0.36325868224602403</v>
      </c>
      <c r="O38" s="153" t="s">
        <v>93</v>
      </c>
      <c r="P38" s="323">
        <f>ROWS($O$5:O38)</f>
        <v>34</v>
      </c>
      <c r="Q38" s="153" t="str">
        <f t="shared" si="2"/>
        <v/>
      </c>
      <c r="R38" s="153" t="str">
        <f>IFERROR(SMALL($Q$5:$Q$142,ROWS(O$5:$O38)),"")</f>
        <v/>
      </c>
      <c r="T38" s="153" t="s">
        <v>449</v>
      </c>
      <c r="U38" s="153">
        <v>190</v>
      </c>
      <c r="V38" s="153">
        <v>9810</v>
      </c>
      <c r="W38" s="153">
        <v>760</v>
      </c>
      <c r="X38" s="153">
        <v>125</v>
      </c>
      <c r="Y38" s="153">
        <v>515</v>
      </c>
      <c r="Z38" s="153">
        <v>1450</v>
      </c>
      <c r="AA38" s="153">
        <v>45</v>
      </c>
      <c r="AB38" s="323">
        <v>65</v>
      </c>
      <c r="AC38" s="323">
        <v>740</v>
      </c>
      <c r="AD38" s="323">
        <v>1710</v>
      </c>
      <c r="AE38" s="323">
        <v>5595</v>
      </c>
      <c r="AF38" s="323" t="s">
        <v>93</v>
      </c>
      <c r="AG38" s="323">
        <f>ROWS($AF$5:AF38)</f>
        <v>34</v>
      </c>
      <c r="AH38" s="153" t="str">
        <f t="shared" si="3"/>
        <v/>
      </c>
      <c r="AI38" s="153" t="str">
        <f>IFERROR(SMALL($AH$5:$AH$142,ROWS($AF$5:AF38)),"")</f>
        <v/>
      </c>
      <c r="CR38" s="163"/>
      <c r="CS38" s="163"/>
      <c r="CT38" s="163"/>
      <c r="CU38" s="163"/>
      <c r="CV38" s="163"/>
      <c r="CW38" s="163"/>
      <c r="CX38" s="163"/>
      <c r="CY38" s="163"/>
      <c r="CZ38" s="163"/>
      <c r="DA38" s="163"/>
      <c r="DB38" s="163"/>
      <c r="DC38" s="301"/>
      <c r="DQ38" s="301"/>
    </row>
    <row r="39" spans="3:121">
      <c r="C39" s="153" t="s">
        <v>450</v>
      </c>
      <c r="D39" s="113">
        <v>1.2977972253990354E-2</v>
      </c>
      <c r="E39" s="163">
        <v>0.84744667097608273</v>
      </c>
      <c r="F39" s="163">
        <v>3.9381433046591419E-2</v>
      </c>
      <c r="G39" s="163">
        <v>4.5248868778280547E-3</v>
      </c>
      <c r="H39" s="163">
        <v>2.0884093282283328E-3</v>
      </c>
      <c r="I39" s="163">
        <v>4.5348316841529512E-2</v>
      </c>
      <c r="J39" s="163">
        <v>1.5414449803590074E-3</v>
      </c>
      <c r="K39" s="163">
        <v>3.5304062453383718E-3</v>
      </c>
      <c r="L39" s="113">
        <v>1.3873004823231068E-2</v>
      </c>
      <c r="M39" s="113">
        <v>2.9287454626821141E-2</v>
      </c>
      <c r="N39" s="113">
        <v>0.15255332902391727</v>
      </c>
      <c r="O39" s="153" t="s">
        <v>93</v>
      </c>
      <c r="P39" s="323">
        <f>ROWS($O$5:O39)</f>
        <v>35</v>
      </c>
      <c r="Q39" s="153" t="str">
        <f t="shared" si="2"/>
        <v/>
      </c>
      <c r="R39" s="153" t="str">
        <f>IFERROR(SMALL($Q$5:$Q$142,ROWS(O$5:$O39)),"")</f>
        <v/>
      </c>
      <c r="T39" s="153" t="s">
        <v>450</v>
      </c>
      <c r="U39" s="153">
        <v>260</v>
      </c>
      <c r="V39" s="153">
        <v>17045</v>
      </c>
      <c r="W39" s="153">
        <v>790</v>
      </c>
      <c r="X39" s="153">
        <v>90</v>
      </c>
      <c r="Y39" s="153">
        <v>40</v>
      </c>
      <c r="Z39" s="153">
        <v>910</v>
      </c>
      <c r="AA39" s="153">
        <v>30</v>
      </c>
      <c r="AB39" s="323">
        <v>70</v>
      </c>
      <c r="AC39" s="323">
        <v>280</v>
      </c>
      <c r="AD39" s="323">
        <v>590</v>
      </c>
      <c r="AE39" s="323">
        <v>3070</v>
      </c>
      <c r="AF39" s="323" t="s">
        <v>93</v>
      </c>
      <c r="AG39" s="323">
        <f>ROWS($AF$5:AF39)</f>
        <v>35</v>
      </c>
      <c r="AH39" s="153" t="str">
        <f t="shared" si="3"/>
        <v/>
      </c>
      <c r="AI39" s="153" t="str">
        <f>IFERROR(SMALL($AH$5:$AH$142,ROWS($AF$5:AF39)),"")</f>
        <v/>
      </c>
      <c r="CR39" s="163"/>
      <c r="CS39" s="163"/>
      <c r="CT39" s="163"/>
      <c r="CU39" s="163"/>
      <c r="CV39" s="163"/>
      <c r="CW39" s="163"/>
      <c r="CX39" s="163"/>
      <c r="CY39" s="163"/>
      <c r="CZ39" s="163"/>
      <c r="DA39" s="163"/>
      <c r="DB39" s="163"/>
      <c r="DC39" s="301"/>
      <c r="DQ39" s="301"/>
    </row>
    <row r="40" spans="3:121" hidden="1">
      <c r="C40" s="153" t="s">
        <v>451</v>
      </c>
      <c r="D40" s="113">
        <v>1.3820335636722606E-2</v>
      </c>
      <c r="E40" s="163">
        <v>0.7581441263573544</v>
      </c>
      <c r="F40" s="163">
        <v>8.1934846989141163E-2</v>
      </c>
      <c r="G40" s="163">
        <v>4.9358341559723592E-3</v>
      </c>
      <c r="H40" s="163">
        <v>8.8845014807502464E-3</v>
      </c>
      <c r="I40" s="163">
        <v>4.244817374136229E-2</v>
      </c>
      <c r="J40" s="163">
        <v>4.9358341559723592E-3</v>
      </c>
      <c r="K40" s="163">
        <v>9.871668311944718E-4</v>
      </c>
      <c r="L40" s="113">
        <v>9.8716683119447184E-3</v>
      </c>
      <c r="M40" s="113">
        <v>7.4037512339585387E-2</v>
      </c>
      <c r="N40" s="113">
        <v>0.2418558736426456</v>
      </c>
      <c r="O40" s="153" t="s">
        <v>93</v>
      </c>
      <c r="P40" s="323">
        <f>ROWS($O$5:O40)</f>
        <v>36</v>
      </c>
      <c r="Q40" s="153" t="str">
        <f t="shared" si="2"/>
        <v/>
      </c>
      <c r="R40" s="153" t="str">
        <f>IFERROR(SMALL($Q$5:$Q$142,ROWS(O$5:$O40)),"")</f>
        <v/>
      </c>
      <c r="T40" s="153" t="s">
        <v>451</v>
      </c>
      <c r="U40" s="153">
        <v>15</v>
      </c>
      <c r="V40" s="153">
        <v>770</v>
      </c>
      <c r="W40" s="153">
        <v>85</v>
      </c>
      <c r="X40" s="153">
        <v>5</v>
      </c>
      <c r="Y40" s="153">
        <v>10</v>
      </c>
      <c r="Z40" s="153">
        <v>45</v>
      </c>
      <c r="AA40" s="153">
        <v>5</v>
      </c>
      <c r="AB40" s="323" t="s">
        <v>130</v>
      </c>
      <c r="AC40" s="323">
        <v>10</v>
      </c>
      <c r="AD40" s="323">
        <v>75</v>
      </c>
      <c r="AE40" s="323">
        <v>245</v>
      </c>
      <c r="AF40" s="323" t="s">
        <v>93</v>
      </c>
      <c r="AG40" s="323">
        <f>ROWS($AF$5:AF40)</f>
        <v>36</v>
      </c>
      <c r="AH40" s="153" t="str">
        <f t="shared" si="3"/>
        <v/>
      </c>
      <c r="AI40" s="153" t="str">
        <f>IFERROR(SMALL($AH$5:$AH$142,ROWS($AF$5:AF40)),"")</f>
        <v/>
      </c>
      <c r="CR40" s="163"/>
      <c r="CS40" s="163"/>
      <c r="CT40" s="163"/>
      <c r="CU40" s="163"/>
      <c r="CV40" s="163"/>
      <c r="CW40" s="163"/>
      <c r="CX40" s="163"/>
      <c r="CY40" s="163"/>
      <c r="CZ40" s="163"/>
      <c r="DA40" s="163"/>
      <c r="DB40" s="163"/>
      <c r="DC40" s="301"/>
      <c r="DQ40" s="301"/>
    </row>
    <row r="41" spans="3:121" hidden="1">
      <c r="C41" s="153" t="s">
        <v>452</v>
      </c>
      <c r="D41" s="113">
        <v>1.4156813939016801E-2</v>
      </c>
      <c r="E41" s="163">
        <v>0.77909147479775975</v>
      </c>
      <c r="F41" s="163">
        <v>3.9825762289981331E-2</v>
      </c>
      <c r="G41" s="163">
        <v>5.9116365899191036E-3</v>
      </c>
      <c r="H41" s="163">
        <v>2.3335407591785935E-2</v>
      </c>
      <c r="I41" s="163">
        <v>6.0827629122588676E-2</v>
      </c>
      <c r="J41" s="163">
        <v>2.4891101431238332E-3</v>
      </c>
      <c r="K41" s="163">
        <v>4.2003733665214689E-3</v>
      </c>
      <c r="L41" s="113">
        <v>1.2756689483509645E-2</v>
      </c>
      <c r="M41" s="113">
        <v>5.7405102675793407E-2</v>
      </c>
      <c r="N41" s="113">
        <v>0.22090852520224019</v>
      </c>
      <c r="O41" s="153" t="s">
        <v>93</v>
      </c>
      <c r="P41" s="323">
        <f>ROWS($O$5:O41)</f>
        <v>37</v>
      </c>
      <c r="Q41" s="153" t="str">
        <f t="shared" si="2"/>
        <v/>
      </c>
      <c r="R41" s="153" t="str">
        <f>IFERROR(SMALL($Q$5:$Q$142,ROWS(O$5:$O41)),"")</f>
        <v/>
      </c>
      <c r="T41" s="153" t="s">
        <v>452</v>
      </c>
      <c r="U41" s="153">
        <v>90</v>
      </c>
      <c r="V41" s="153">
        <v>5010</v>
      </c>
      <c r="W41" s="153">
        <v>255</v>
      </c>
      <c r="X41" s="153">
        <v>40</v>
      </c>
      <c r="Y41" s="153">
        <v>150</v>
      </c>
      <c r="Z41" s="153">
        <v>390</v>
      </c>
      <c r="AA41" s="153">
        <v>15</v>
      </c>
      <c r="AB41" s="323">
        <v>25</v>
      </c>
      <c r="AC41" s="323">
        <v>80</v>
      </c>
      <c r="AD41" s="323">
        <v>370</v>
      </c>
      <c r="AE41" s="323">
        <v>1420</v>
      </c>
      <c r="AF41" s="323" t="s">
        <v>93</v>
      </c>
      <c r="AG41" s="323">
        <f>ROWS($AF$5:AF41)</f>
        <v>37</v>
      </c>
      <c r="AH41" s="153" t="str">
        <f t="shared" si="3"/>
        <v/>
      </c>
      <c r="AI41" s="153" t="str">
        <f>IFERROR(SMALL($AH$5:$AH$142,ROWS($AF$5:AF41)),"")</f>
        <v/>
      </c>
      <c r="CR41" s="163"/>
      <c r="CS41" s="163"/>
      <c r="CT41" s="163"/>
      <c r="CU41" s="163"/>
      <c r="CV41" s="163"/>
      <c r="CW41" s="163"/>
      <c r="CX41" s="163"/>
      <c r="CY41" s="163"/>
      <c r="CZ41" s="163"/>
      <c r="DA41" s="163"/>
      <c r="DB41" s="163"/>
      <c r="DC41" s="301"/>
      <c r="DQ41" s="301"/>
    </row>
    <row r="42" spans="3:121" hidden="1">
      <c r="C42" s="153" t="s">
        <v>453</v>
      </c>
      <c r="D42" s="113">
        <v>2.2336769759450172E-2</v>
      </c>
      <c r="E42" s="163">
        <v>0.78865979381443296</v>
      </c>
      <c r="F42" s="163">
        <v>2.5773195876288658E-2</v>
      </c>
      <c r="G42" s="163">
        <v>0</v>
      </c>
      <c r="H42" s="163">
        <v>1.3745704467353952E-2</v>
      </c>
      <c r="I42" s="163">
        <v>0.1013745704467354</v>
      </c>
      <c r="J42" s="163">
        <v>3.4364261168384879E-3</v>
      </c>
      <c r="K42" s="163">
        <v>1.718213058419244E-3</v>
      </c>
      <c r="L42" s="113">
        <v>1.0309278350515464E-2</v>
      </c>
      <c r="M42" s="113">
        <v>3.2646048109965638E-2</v>
      </c>
      <c r="N42" s="113">
        <v>0.21134020618556701</v>
      </c>
      <c r="O42" s="153" t="s">
        <v>93</v>
      </c>
      <c r="P42" s="323">
        <f>ROWS($O$5:O42)</f>
        <v>38</v>
      </c>
      <c r="Q42" s="153" t="str">
        <f t="shared" si="2"/>
        <v/>
      </c>
      <c r="R42" s="153" t="str">
        <f>IFERROR(SMALL($Q$5:$Q$142,ROWS(O$5:$O42)),"")</f>
        <v/>
      </c>
      <c r="T42" s="153" t="s">
        <v>453</v>
      </c>
      <c r="U42" s="153">
        <v>15</v>
      </c>
      <c r="V42" s="153">
        <v>460</v>
      </c>
      <c r="W42" s="153">
        <v>15</v>
      </c>
      <c r="X42" s="320">
        <v>0</v>
      </c>
      <c r="Y42" s="153">
        <v>10</v>
      </c>
      <c r="Z42" s="153">
        <v>60</v>
      </c>
      <c r="AA42" s="153" t="s">
        <v>130</v>
      </c>
      <c r="AB42" s="323" t="s">
        <v>130</v>
      </c>
      <c r="AC42" s="323">
        <v>5</v>
      </c>
      <c r="AD42" s="323">
        <v>20</v>
      </c>
      <c r="AE42" s="323">
        <v>125</v>
      </c>
      <c r="AF42" s="323" t="s">
        <v>93</v>
      </c>
      <c r="AG42" s="323">
        <f>ROWS($AF$5:AF42)</f>
        <v>38</v>
      </c>
      <c r="AH42" s="153" t="str">
        <f t="shared" si="3"/>
        <v/>
      </c>
      <c r="AI42" s="153" t="str">
        <f>IFERROR(SMALL($AH$5:$AH$142,ROWS($AF$5:AF42)),"")</f>
        <v/>
      </c>
      <c r="CR42" s="163"/>
      <c r="CS42" s="163"/>
      <c r="CT42" s="163"/>
      <c r="CU42" s="163"/>
      <c r="CV42" s="163"/>
      <c r="CW42" s="163"/>
      <c r="CX42" s="163"/>
      <c r="CY42" s="163"/>
      <c r="CZ42" s="163"/>
      <c r="DA42" s="163"/>
      <c r="DB42" s="163"/>
      <c r="DC42" s="301"/>
      <c r="DQ42" s="301"/>
    </row>
    <row r="43" spans="3:121" hidden="1">
      <c r="C43" s="153" t="s">
        <v>454</v>
      </c>
      <c r="D43" s="113">
        <v>1.9230769230769232E-2</v>
      </c>
      <c r="E43" s="163">
        <v>0.96153846153846156</v>
      </c>
      <c r="F43" s="163">
        <v>0</v>
      </c>
      <c r="G43" s="163">
        <v>0</v>
      </c>
      <c r="H43" s="163">
        <v>0</v>
      </c>
      <c r="I43" s="163">
        <v>0</v>
      </c>
      <c r="J43" s="163">
        <v>0</v>
      </c>
      <c r="K43" s="163">
        <v>9.6153846153846159E-3</v>
      </c>
      <c r="L43" s="113">
        <v>9.6153846153846159E-3</v>
      </c>
      <c r="M43" s="113">
        <v>0</v>
      </c>
      <c r="N43" s="113">
        <v>3.8461538461538464E-2</v>
      </c>
      <c r="O43" s="153" t="s">
        <v>93</v>
      </c>
      <c r="P43" s="323">
        <f>ROWS($O$5:O43)</f>
        <v>39</v>
      </c>
      <c r="Q43" s="153" t="str">
        <f t="shared" si="2"/>
        <v/>
      </c>
      <c r="R43" s="153" t="str">
        <f>IFERROR(SMALL($Q$5:$Q$142,ROWS(O$5:$O43)),"")</f>
        <v/>
      </c>
      <c r="T43" s="153" t="s">
        <v>454</v>
      </c>
      <c r="U43" s="153" t="s">
        <v>130</v>
      </c>
      <c r="V43" s="153">
        <v>100</v>
      </c>
      <c r="W43" s="320">
        <v>0</v>
      </c>
      <c r="X43" s="320">
        <v>0</v>
      </c>
      <c r="Y43" s="320">
        <v>0</v>
      </c>
      <c r="Z43" s="320">
        <v>0</v>
      </c>
      <c r="AA43" s="320">
        <v>0</v>
      </c>
      <c r="AB43" s="323" t="s">
        <v>130</v>
      </c>
      <c r="AC43" s="323" t="s">
        <v>130</v>
      </c>
      <c r="AD43" s="320">
        <v>0</v>
      </c>
      <c r="AE43" s="323">
        <v>5</v>
      </c>
      <c r="AF43" s="323" t="s">
        <v>93</v>
      </c>
      <c r="AG43" s="323">
        <f>ROWS($AF$5:AF43)</f>
        <v>39</v>
      </c>
      <c r="AH43" s="153" t="str">
        <f t="shared" si="3"/>
        <v/>
      </c>
      <c r="AI43" s="153" t="str">
        <f>IFERROR(SMALL($AH$5:$AH$142,ROWS($AF$5:AF43)),"")</f>
        <v/>
      </c>
      <c r="CR43" s="163"/>
      <c r="CS43" s="163"/>
      <c r="CT43" s="163"/>
      <c r="CU43" s="163"/>
      <c r="CV43" s="163"/>
      <c r="CW43" s="163"/>
      <c r="CX43" s="163"/>
      <c r="CY43" s="163"/>
      <c r="CZ43" s="163"/>
      <c r="DA43" s="163"/>
      <c r="DB43" s="163"/>
      <c r="DC43" s="301"/>
      <c r="DQ43" s="301"/>
    </row>
    <row r="44" spans="3:121" hidden="1">
      <c r="C44" s="153" t="s">
        <v>455</v>
      </c>
      <c r="D44" s="113">
        <v>6.5184049079754598E-3</v>
      </c>
      <c r="E44" s="163">
        <v>0.78489263803680986</v>
      </c>
      <c r="F44" s="163">
        <v>5.4831288343558285E-2</v>
      </c>
      <c r="G44" s="163">
        <v>7.668711656441718E-4</v>
      </c>
      <c r="H44" s="163">
        <v>1.6487730061349692E-2</v>
      </c>
      <c r="I44" s="163">
        <v>6.8251533742331283E-2</v>
      </c>
      <c r="J44" s="163">
        <v>2.6840490797546013E-3</v>
      </c>
      <c r="K44" s="163">
        <v>2.6840490797546013E-3</v>
      </c>
      <c r="L44" s="113">
        <v>1.6487730061349692E-2</v>
      </c>
      <c r="M44" s="113">
        <v>4.6395705521472395E-2</v>
      </c>
      <c r="N44" s="113">
        <v>0.21510736196319019</v>
      </c>
      <c r="O44" s="153" t="s">
        <v>93</v>
      </c>
      <c r="P44" s="323">
        <f>ROWS($O$5:O44)</f>
        <v>40</v>
      </c>
      <c r="Q44" s="153" t="str">
        <f t="shared" si="2"/>
        <v/>
      </c>
      <c r="R44" s="153" t="str">
        <f>IFERROR(SMALL($Q$5:$Q$142,ROWS(O$5:$O44)),"")</f>
        <v/>
      </c>
      <c r="T44" s="153" t="s">
        <v>455</v>
      </c>
      <c r="U44" s="153">
        <v>15</v>
      </c>
      <c r="V44" s="153">
        <v>2045</v>
      </c>
      <c r="W44" s="153">
        <v>145</v>
      </c>
      <c r="X44" s="153" t="s">
        <v>130</v>
      </c>
      <c r="Y44" s="153">
        <v>45</v>
      </c>
      <c r="Z44" s="153">
        <v>180</v>
      </c>
      <c r="AA44" s="153">
        <v>5</v>
      </c>
      <c r="AB44" s="323">
        <v>5</v>
      </c>
      <c r="AC44" s="323">
        <v>45</v>
      </c>
      <c r="AD44" s="323">
        <v>120</v>
      </c>
      <c r="AE44" s="323">
        <v>560</v>
      </c>
      <c r="AF44" s="323" t="s">
        <v>93</v>
      </c>
      <c r="AG44" s="323">
        <f>ROWS($AF$5:AF44)</f>
        <v>40</v>
      </c>
      <c r="AH44" s="153" t="str">
        <f t="shared" si="3"/>
        <v/>
      </c>
      <c r="AI44" s="153" t="str">
        <f>IFERROR(SMALL($AH$5:$AH$142,ROWS($AF$5:AF44)),"")</f>
        <v/>
      </c>
      <c r="CR44" s="163"/>
      <c r="CS44" s="163"/>
      <c r="CT44" s="163"/>
      <c r="CU44" s="163"/>
      <c r="CV44" s="163"/>
      <c r="CW44" s="163"/>
      <c r="CX44" s="163"/>
      <c r="CY44" s="163"/>
      <c r="CZ44" s="163"/>
      <c r="DA44" s="163"/>
      <c r="DB44" s="163"/>
      <c r="DC44" s="301"/>
      <c r="DQ44" s="301"/>
    </row>
    <row r="45" spans="3:121" hidden="1">
      <c r="C45" s="153" t="s">
        <v>456</v>
      </c>
      <c r="D45" s="113">
        <v>1.4169254658385094E-2</v>
      </c>
      <c r="E45" s="163">
        <v>0.78707298136645965</v>
      </c>
      <c r="F45" s="163">
        <v>6.2111801242236024E-2</v>
      </c>
      <c r="G45" s="163">
        <v>6.2111801242236021E-3</v>
      </c>
      <c r="H45" s="163">
        <v>8.9285714285714281E-3</v>
      </c>
      <c r="I45" s="163">
        <v>5.5318322981366456E-2</v>
      </c>
      <c r="J45" s="163">
        <v>1.5527950310559005E-3</v>
      </c>
      <c r="K45" s="163">
        <v>2.717391304347826E-3</v>
      </c>
      <c r="L45" s="113">
        <v>1.3975155279503106E-2</v>
      </c>
      <c r="M45" s="113">
        <v>4.7942546583850928E-2</v>
      </c>
      <c r="N45" s="113">
        <v>0.21292701863354038</v>
      </c>
      <c r="O45" s="153" t="s">
        <v>93</v>
      </c>
      <c r="P45" s="323">
        <f>ROWS($O$5:O45)</f>
        <v>41</v>
      </c>
      <c r="Q45" s="153" t="str">
        <f t="shared" si="2"/>
        <v/>
      </c>
      <c r="R45" s="153" t="str">
        <f>IFERROR(SMALL($Q$5:$Q$142,ROWS(O$5:$O45)),"")</f>
        <v/>
      </c>
      <c r="T45" s="153" t="s">
        <v>456</v>
      </c>
      <c r="U45" s="153">
        <v>75</v>
      </c>
      <c r="V45" s="153">
        <v>4055</v>
      </c>
      <c r="W45" s="153">
        <v>320</v>
      </c>
      <c r="X45" s="153">
        <v>30</v>
      </c>
      <c r="Y45" s="153">
        <v>45</v>
      </c>
      <c r="Z45" s="153">
        <v>285</v>
      </c>
      <c r="AA45" s="153">
        <v>10</v>
      </c>
      <c r="AB45" s="323">
        <v>15</v>
      </c>
      <c r="AC45" s="323">
        <v>70</v>
      </c>
      <c r="AD45" s="323">
        <v>245</v>
      </c>
      <c r="AE45" s="323">
        <v>1095</v>
      </c>
      <c r="AF45" s="323" t="s">
        <v>93</v>
      </c>
      <c r="AG45" s="323">
        <f>ROWS($AF$5:AF45)</f>
        <v>41</v>
      </c>
      <c r="AH45" s="153" t="str">
        <f t="shared" si="3"/>
        <v/>
      </c>
      <c r="AI45" s="153" t="str">
        <f>IFERROR(SMALL($AH$5:$AH$142,ROWS($AF$5:AF45)),"")</f>
        <v/>
      </c>
      <c r="CR45" s="163"/>
      <c r="CS45" s="163"/>
      <c r="CT45" s="163"/>
      <c r="CU45" s="163"/>
      <c r="CV45" s="163"/>
      <c r="CW45" s="163"/>
      <c r="CX45" s="163"/>
      <c r="CY45" s="163"/>
      <c r="CZ45" s="163"/>
      <c r="DA45" s="163"/>
      <c r="DB45" s="163"/>
      <c r="DC45" s="301"/>
      <c r="DQ45" s="301"/>
    </row>
    <row r="46" spans="3:121" hidden="1">
      <c r="C46" s="153" t="s">
        <v>457</v>
      </c>
      <c r="D46" s="113">
        <v>1.0262257696693273E-2</v>
      </c>
      <c r="E46" s="163">
        <v>0.8540478905359179</v>
      </c>
      <c r="F46" s="163">
        <v>2.5085518814139111E-2</v>
      </c>
      <c r="G46" s="163">
        <v>3.4207525655644243E-3</v>
      </c>
      <c r="H46" s="163">
        <v>6.8415051311288486E-3</v>
      </c>
      <c r="I46" s="163">
        <v>5.0171037628278223E-2</v>
      </c>
      <c r="J46" s="163">
        <v>4.5610034207525657E-3</v>
      </c>
      <c r="K46" s="163">
        <v>2.2805017103762829E-3</v>
      </c>
      <c r="L46" s="113">
        <v>6.8415051311288486E-3</v>
      </c>
      <c r="M46" s="113">
        <v>3.6488027366020526E-2</v>
      </c>
      <c r="N46" s="113">
        <v>0.1459521094640821</v>
      </c>
      <c r="O46" s="153" t="s">
        <v>93</v>
      </c>
      <c r="P46" s="323">
        <f>ROWS($O$5:O46)</f>
        <v>42</v>
      </c>
      <c r="Q46" s="153" t="str">
        <f t="shared" si="2"/>
        <v/>
      </c>
      <c r="R46" s="153" t="str">
        <f>IFERROR(SMALL($Q$5:$Q$142,ROWS(O$5:$O46)),"")</f>
        <v/>
      </c>
      <c r="T46" s="153" t="s">
        <v>457</v>
      </c>
      <c r="U46" s="153">
        <v>10</v>
      </c>
      <c r="V46" s="153">
        <v>750</v>
      </c>
      <c r="W46" s="153">
        <v>20</v>
      </c>
      <c r="X46" s="153">
        <v>5</v>
      </c>
      <c r="Y46" s="153">
        <v>5</v>
      </c>
      <c r="Z46" s="153">
        <v>45</v>
      </c>
      <c r="AA46" s="153">
        <v>5</v>
      </c>
      <c r="AB46" s="323" t="s">
        <v>130</v>
      </c>
      <c r="AC46" s="323">
        <v>5</v>
      </c>
      <c r="AD46" s="323">
        <v>30</v>
      </c>
      <c r="AE46" s="323">
        <v>130</v>
      </c>
      <c r="AF46" s="323" t="s">
        <v>93</v>
      </c>
      <c r="AG46" s="323">
        <f>ROWS($AF$5:AF46)</f>
        <v>42</v>
      </c>
      <c r="AH46" s="153" t="str">
        <f t="shared" si="3"/>
        <v/>
      </c>
      <c r="AI46" s="153" t="str">
        <f>IFERROR(SMALL($AH$5:$AH$142,ROWS($AF$5:AF46)),"")</f>
        <v/>
      </c>
      <c r="CR46" s="163"/>
      <c r="CS46" s="163"/>
      <c r="CT46" s="163"/>
      <c r="CU46" s="163"/>
      <c r="CV46" s="163"/>
      <c r="CW46" s="163"/>
      <c r="CX46" s="163"/>
      <c r="CY46" s="163"/>
      <c r="CZ46" s="163"/>
      <c r="DA46" s="163"/>
      <c r="DB46" s="163"/>
      <c r="DC46" s="301"/>
      <c r="DQ46" s="301"/>
    </row>
    <row r="47" spans="3:121" hidden="1">
      <c r="C47" s="153" t="s">
        <v>458</v>
      </c>
      <c r="D47" s="113">
        <v>1.4571948998178506E-2</v>
      </c>
      <c r="E47" s="163">
        <v>0.80327868852459017</v>
      </c>
      <c r="F47" s="163">
        <v>4.7098620869112671E-2</v>
      </c>
      <c r="G47" s="163">
        <v>5.4644808743169399E-3</v>
      </c>
      <c r="H47" s="163">
        <v>1.3270882123341141E-2</v>
      </c>
      <c r="I47" s="163">
        <v>4.9700754618787403E-2</v>
      </c>
      <c r="J47" s="163">
        <v>2.6021337496747333E-3</v>
      </c>
      <c r="K47" s="163">
        <v>5.2042674993494666E-3</v>
      </c>
      <c r="L47" s="113">
        <v>1.1709601873536301E-2</v>
      </c>
      <c r="M47" s="113">
        <v>4.7098620869112671E-2</v>
      </c>
      <c r="N47" s="113">
        <v>0.19672131147540983</v>
      </c>
      <c r="O47" s="153" t="s">
        <v>93</v>
      </c>
      <c r="P47" s="323">
        <f>ROWS($O$5:O47)</f>
        <v>43</v>
      </c>
      <c r="Q47" s="153" t="str">
        <f t="shared" si="2"/>
        <v/>
      </c>
      <c r="R47" s="153" t="str">
        <f>IFERROR(SMALL($Q$5:$Q$142,ROWS(O$5:$O47)),"")</f>
        <v/>
      </c>
      <c r="T47" s="153" t="s">
        <v>458</v>
      </c>
      <c r="U47" s="153">
        <v>55</v>
      </c>
      <c r="V47" s="153">
        <v>3085</v>
      </c>
      <c r="W47" s="153">
        <v>180</v>
      </c>
      <c r="X47" s="153">
        <v>20</v>
      </c>
      <c r="Y47" s="153">
        <v>50</v>
      </c>
      <c r="Z47" s="153">
        <v>190</v>
      </c>
      <c r="AA47" s="153">
        <v>10</v>
      </c>
      <c r="AB47" s="323">
        <v>20</v>
      </c>
      <c r="AC47" s="323">
        <v>45</v>
      </c>
      <c r="AD47" s="323">
        <v>180</v>
      </c>
      <c r="AE47" s="323">
        <v>755</v>
      </c>
      <c r="AF47" s="323" t="s">
        <v>93</v>
      </c>
      <c r="AG47" s="323">
        <f>ROWS($AF$5:AF47)</f>
        <v>43</v>
      </c>
      <c r="AH47" s="153" t="str">
        <f t="shared" si="3"/>
        <v/>
      </c>
      <c r="AI47" s="153" t="str">
        <f>IFERROR(SMALL($AH$5:$AH$142,ROWS($AF$5:AF47)),"")</f>
        <v/>
      </c>
      <c r="CR47" s="163"/>
      <c r="CS47" s="163"/>
      <c r="CT47" s="163"/>
      <c r="CU47" s="163"/>
      <c r="CV47" s="163"/>
      <c r="CW47" s="163"/>
      <c r="CX47" s="163"/>
      <c r="CY47" s="163"/>
      <c r="CZ47" s="163"/>
      <c r="DA47" s="163"/>
      <c r="DB47" s="163"/>
      <c r="DC47" s="301"/>
      <c r="DQ47" s="301"/>
    </row>
    <row r="48" spans="3:121" hidden="1">
      <c r="C48" s="153" t="s">
        <v>459</v>
      </c>
      <c r="D48" s="113">
        <v>1.2121212121212121E-2</v>
      </c>
      <c r="E48" s="163">
        <v>0.85303030303030303</v>
      </c>
      <c r="F48" s="163">
        <v>1.2121212121212121E-2</v>
      </c>
      <c r="G48" s="163">
        <v>4.5454545454545452E-3</v>
      </c>
      <c r="H48" s="163">
        <v>6.0606060606060606E-3</v>
      </c>
      <c r="I48" s="163">
        <v>7.2727272727272724E-2</v>
      </c>
      <c r="J48" s="163">
        <v>1.5151515151515152E-3</v>
      </c>
      <c r="K48" s="163">
        <v>3.0303030303030303E-3</v>
      </c>
      <c r="L48" s="113">
        <v>1.0606060606060607E-2</v>
      </c>
      <c r="M48" s="113">
        <v>2.4242424242424242E-2</v>
      </c>
      <c r="N48" s="113">
        <v>0.14696969696969697</v>
      </c>
      <c r="O48" s="153" t="s">
        <v>93</v>
      </c>
      <c r="P48" s="323">
        <f>ROWS($O$5:O48)</f>
        <v>44</v>
      </c>
      <c r="Q48" s="153" t="str">
        <f t="shared" si="2"/>
        <v/>
      </c>
      <c r="R48" s="153" t="str">
        <f>IFERROR(SMALL($Q$5:$Q$142,ROWS(O$5:$O48)),"")</f>
        <v/>
      </c>
      <c r="T48" s="153" t="s">
        <v>459</v>
      </c>
      <c r="U48" s="153">
        <v>10</v>
      </c>
      <c r="V48" s="153">
        <v>565</v>
      </c>
      <c r="W48" s="153">
        <v>10</v>
      </c>
      <c r="X48" s="153">
        <v>5</v>
      </c>
      <c r="Y48" s="153">
        <v>5</v>
      </c>
      <c r="Z48" s="153">
        <v>50</v>
      </c>
      <c r="AA48" s="153" t="s">
        <v>130</v>
      </c>
      <c r="AB48" s="323" t="s">
        <v>130</v>
      </c>
      <c r="AC48" s="323">
        <v>5</v>
      </c>
      <c r="AD48" s="323">
        <v>15</v>
      </c>
      <c r="AE48" s="323">
        <v>95</v>
      </c>
      <c r="AF48" s="323" t="s">
        <v>93</v>
      </c>
      <c r="AG48" s="323">
        <f>ROWS($AF$5:AF48)</f>
        <v>44</v>
      </c>
      <c r="AH48" s="153" t="str">
        <f t="shared" si="3"/>
        <v/>
      </c>
      <c r="AI48" s="153" t="str">
        <f>IFERROR(SMALL($AH$5:$AH$142,ROWS($AF$5:AF48)),"")</f>
        <v/>
      </c>
      <c r="CR48" s="163"/>
      <c r="CS48" s="163"/>
      <c r="CT48" s="163"/>
      <c r="CU48" s="163"/>
      <c r="CV48" s="163"/>
      <c r="CW48" s="163"/>
      <c r="CX48" s="163"/>
      <c r="CY48" s="163"/>
      <c r="CZ48" s="163"/>
      <c r="DA48" s="163"/>
      <c r="DB48" s="163"/>
      <c r="DC48" s="301"/>
      <c r="DQ48" s="301"/>
    </row>
    <row r="49" spans="3:121" hidden="1">
      <c r="C49" s="153" t="s">
        <v>460</v>
      </c>
      <c r="D49" s="113">
        <v>5.259383217786278E-3</v>
      </c>
      <c r="E49" s="163">
        <v>0.84269662921348309</v>
      </c>
      <c r="F49" s="163">
        <v>1.6973464021037533E-2</v>
      </c>
      <c r="G49" s="163">
        <v>1.6734401147501792E-3</v>
      </c>
      <c r="H49" s="163">
        <v>5.9765718383934978E-3</v>
      </c>
      <c r="I49" s="163">
        <v>8.98876404494382E-2</v>
      </c>
      <c r="J49" s="163">
        <v>4.781257470714798E-4</v>
      </c>
      <c r="K49" s="163">
        <v>3.5859431030360986E-3</v>
      </c>
      <c r="L49" s="113">
        <v>7.1718862060721972E-3</v>
      </c>
      <c r="M49" s="113">
        <v>2.629691608893139E-2</v>
      </c>
      <c r="N49" s="113">
        <v>0.15730337078651685</v>
      </c>
      <c r="O49" s="153" t="s">
        <v>93</v>
      </c>
      <c r="P49" s="323">
        <f>ROWS($O$5:O49)</f>
        <v>45</v>
      </c>
      <c r="Q49" s="153" t="str">
        <f t="shared" si="2"/>
        <v/>
      </c>
      <c r="R49" s="153" t="str">
        <f>IFERROR(SMALL($Q$5:$Q$142,ROWS(O$5:$O49)),"")</f>
        <v/>
      </c>
      <c r="T49" s="153" t="s">
        <v>460</v>
      </c>
      <c r="U49" s="153">
        <v>20</v>
      </c>
      <c r="V49" s="153">
        <v>3525</v>
      </c>
      <c r="W49" s="153">
        <v>70</v>
      </c>
      <c r="X49" s="153">
        <v>5</v>
      </c>
      <c r="Y49" s="153">
        <v>25</v>
      </c>
      <c r="Z49" s="153">
        <v>375</v>
      </c>
      <c r="AA49" s="153" t="s">
        <v>130</v>
      </c>
      <c r="AB49" s="323">
        <v>15</v>
      </c>
      <c r="AC49" s="323">
        <v>30</v>
      </c>
      <c r="AD49" s="323">
        <v>110</v>
      </c>
      <c r="AE49" s="323">
        <v>660</v>
      </c>
      <c r="AF49" s="323" t="s">
        <v>93</v>
      </c>
      <c r="AG49" s="323">
        <f>ROWS($AF$5:AF49)</f>
        <v>45</v>
      </c>
      <c r="AH49" s="153" t="str">
        <f t="shared" si="3"/>
        <v/>
      </c>
      <c r="AI49" s="153" t="str">
        <f>IFERROR(SMALL($AH$5:$AH$142,ROWS($AF$5:AF49)),"")</f>
        <v/>
      </c>
      <c r="CR49" s="163"/>
      <c r="CS49" s="163"/>
      <c r="CT49" s="163"/>
      <c r="CU49" s="163"/>
      <c r="CV49" s="163"/>
      <c r="CW49" s="163"/>
      <c r="CX49" s="163"/>
      <c r="CY49" s="163"/>
      <c r="CZ49" s="163"/>
      <c r="DA49" s="163"/>
      <c r="DB49" s="163"/>
      <c r="DC49" s="301"/>
      <c r="DQ49" s="301"/>
    </row>
    <row r="50" spans="3:121" hidden="1">
      <c r="C50" s="153" t="s">
        <v>461</v>
      </c>
      <c r="D50" s="113">
        <v>6.2972292191435771E-3</v>
      </c>
      <c r="E50" s="163">
        <v>0.84130982367758189</v>
      </c>
      <c r="F50" s="163">
        <v>1.7632241813602016E-2</v>
      </c>
      <c r="G50" s="163">
        <v>1.2594458438287153E-3</v>
      </c>
      <c r="H50" s="163">
        <v>7.556675062972292E-3</v>
      </c>
      <c r="I50" s="163">
        <v>8.5642317380352648E-2</v>
      </c>
      <c r="J50" s="163">
        <v>0</v>
      </c>
      <c r="K50" s="163">
        <v>1.2594458438287153E-3</v>
      </c>
      <c r="L50" s="113">
        <v>1.1335012594458438E-2</v>
      </c>
      <c r="M50" s="113">
        <v>2.7707808564231738E-2</v>
      </c>
      <c r="N50" s="113">
        <v>0.15869017632241814</v>
      </c>
      <c r="O50" s="153" t="s">
        <v>93</v>
      </c>
      <c r="P50" s="323">
        <f>ROWS($O$5:O50)</f>
        <v>46</v>
      </c>
      <c r="Q50" s="153" t="str">
        <f t="shared" si="2"/>
        <v/>
      </c>
      <c r="R50" s="153" t="str">
        <f>IFERROR(SMALL($Q$5:$Q$142,ROWS(O$5:$O50)),"")</f>
        <v/>
      </c>
      <c r="T50" s="153" t="s">
        <v>461</v>
      </c>
      <c r="U50" s="153">
        <v>5</v>
      </c>
      <c r="V50" s="153">
        <v>670</v>
      </c>
      <c r="W50" s="153">
        <v>15</v>
      </c>
      <c r="X50" s="153" t="s">
        <v>130</v>
      </c>
      <c r="Y50" s="153">
        <v>5</v>
      </c>
      <c r="Z50" s="153">
        <v>70</v>
      </c>
      <c r="AA50" s="320">
        <v>0</v>
      </c>
      <c r="AB50" s="323" t="s">
        <v>130</v>
      </c>
      <c r="AC50" s="323">
        <v>10</v>
      </c>
      <c r="AD50" s="323">
        <v>20</v>
      </c>
      <c r="AE50" s="323">
        <v>125</v>
      </c>
      <c r="AF50" s="323" t="s">
        <v>93</v>
      </c>
      <c r="AG50" s="323">
        <f>ROWS($AF$5:AF50)</f>
        <v>46</v>
      </c>
      <c r="AH50" s="153" t="str">
        <f t="shared" si="3"/>
        <v/>
      </c>
      <c r="AI50" s="153" t="str">
        <f>IFERROR(SMALL($AH$5:$AH$142,ROWS($AF$5:AF50)),"")</f>
        <v/>
      </c>
      <c r="CR50" s="163"/>
      <c r="CS50" s="163"/>
      <c r="CT50" s="163"/>
      <c r="CU50" s="163"/>
      <c r="CV50" s="163"/>
      <c r="CW50" s="163"/>
      <c r="CX50" s="163"/>
      <c r="CY50" s="163"/>
      <c r="CZ50" s="163"/>
      <c r="DA50" s="163"/>
      <c r="DB50" s="163"/>
      <c r="DC50" s="301"/>
      <c r="DQ50" s="301"/>
    </row>
    <row r="51" spans="3:121" hidden="1">
      <c r="C51" s="153" t="s">
        <v>437</v>
      </c>
      <c r="D51" s="113">
        <v>1.1227255129694155E-2</v>
      </c>
      <c r="E51" s="163">
        <v>0.74022454510259383</v>
      </c>
      <c r="F51" s="163">
        <v>3.3681765389082463E-2</v>
      </c>
      <c r="G51" s="163">
        <v>1.9357336430507162E-3</v>
      </c>
      <c r="H51" s="163">
        <v>3.7940379403794036E-2</v>
      </c>
      <c r="I51" s="163">
        <v>0.10762679055361982</v>
      </c>
      <c r="J51" s="163">
        <v>1.1614401858304297E-3</v>
      </c>
      <c r="K51" s="163">
        <v>3.4843205574912892E-3</v>
      </c>
      <c r="L51" s="113">
        <v>7.7429345722028649E-4</v>
      </c>
      <c r="M51" s="113">
        <v>6.1943476577622919E-2</v>
      </c>
      <c r="N51" s="113">
        <v>0.25977545489740611</v>
      </c>
      <c r="O51" s="153" t="s">
        <v>92</v>
      </c>
      <c r="P51" s="323">
        <f>ROWS($O$5:O51)</f>
        <v>47</v>
      </c>
      <c r="Q51" s="153" t="str">
        <f t="shared" si="2"/>
        <v/>
      </c>
      <c r="R51" s="153" t="str">
        <f>IFERROR(SMALL($Q$5:$Q$142,ROWS(O$5:$O51)),"")</f>
        <v/>
      </c>
      <c r="T51" s="153" t="s">
        <v>437</v>
      </c>
      <c r="U51" s="153">
        <v>30</v>
      </c>
      <c r="V51" s="153">
        <v>1910</v>
      </c>
      <c r="W51" s="153">
        <v>85</v>
      </c>
      <c r="X51" s="153">
        <v>5</v>
      </c>
      <c r="Y51" s="153">
        <v>100</v>
      </c>
      <c r="Z51" s="153">
        <v>280</v>
      </c>
      <c r="AA51" s="153">
        <v>5</v>
      </c>
      <c r="AB51" s="323">
        <v>10</v>
      </c>
      <c r="AC51" s="323" t="s">
        <v>130</v>
      </c>
      <c r="AD51" s="323">
        <v>160</v>
      </c>
      <c r="AE51" s="323">
        <v>670</v>
      </c>
      <c r="AF51" s="323" t="s">
        <v>92</v>
      </c>
      <c r="AG51" s="323">
        <f>ROWS($AF$5:AF51)</f>
        <v>47</v>
      </c>
      <c r="AH51" s="153" t="str">
        <f t="shared" si="3"/>
        <v/>
      </c>
      <c r="AI51" s="153" t="str">
        <f>IFERROR(SMALL($AH$5:$AH$142,ROWS($AF$5:AF51)),"")</f>
        <v/>
      </c>
      <c r="CR51" s="163"/>
      <c r="CS51" s="163"/>
      <c r="CT51" s="163"/>
      <c r="CU51" s="163"/>
      <c r="CV51" s="163"/>
      <c r="CW51" s="163"/>
      <c r="CX51" s="163"/>
      <c r="CY51" s="163"/>
      <c r="CZ51" s="163"/>
      <c r="DA51" s="163"/>
      <c r="DB51" s="163"/>
      <c r="DC51" s="301"/>
      <c r="DQ51" s="301"/>
    </row>
    <row r="52" spans="3:121" hidden="1">
      <c r="C52" s="153" t="s">
        <v>439</v>
      </c>
      <c r="D52" s="113">
        <v>6.7453625632377737E-3</v>
      </c>
      <c r="E52" s="163">
        <v>0.94235781082324088</v>
      </c>
      <c r="F52" s="163">
        <v>1.1804384485666104E-2</v>
      </c>
      <c r="G52" s="163">
        <v>7.9717921201900958E-3</v>
      </c>
      <c r="H52" s="163">
        <v>8.2783995094281772E-3</v>
      </c>
      <c r="I52" s="163">
        <v>6.7453625632377737E-3</v>
      </c>
      <c r="J52" s="163">
        <v>1.8396443354284839E-3</v>
      </c>
      <c r="K52" s="163">
        <v>3.8325923654760081E-3</v>
      </c>
      <c r="L52" s="113">
        <v>6.132147784761613E-4</v>
      </c>
      <c r="M52" s="113">
        <v>9.8114364556185808E-3</v>
      </c>
      <c r="N52" s="113">
        <v>5.7642189176759159E-2</v>
      </c>
      <c r="O52" s="153" t="s">
        <v>92</v>
      </c>
      <c r="P52" s="323">
        <f>ROWS($O$5:O52)</f>
        <v>48</v>
      </c>
      <c r="Q52" s="153" t="str">
        <f t="shared" si="2"/>
        <v/>
      </c>
      <c r="R52" s="153" t="str">
        <f>IFERROR(SMALL($Q$5:$Q$142,ROWS(O$5:$O52)),"")</f>
        <v/>
      </c>
      <c r="T52" s="153" t="s">
        <v>439</v>
      </c>
      <c r="U52" s="153">
        <v>45</v>
      </c>
      <c r="V52" s="153">
        <v>6145</v>
      </c>
      <c r="W52" s="153">
        <v>75</v>
      </c>
      <c r="X52" s="153">
        <v>50</v>
      </c>
      <c r="Y52" s="153">
        <v>55</v>
      </c>
      <c r="Z52" s="153">
        <v>45</v>
      </c>
      <c r="AA52" s="153">
        <v>10</v>
      </c>
      <c r="AB52" s="323">
        <v>25</v>
      </c>
      <c r="AC52" s="323">
        <v>5</v>
      </c>
      <c r="AD52" s="323">
        <v>65</v>
      </c>
      <c r="AE52" s="323">
        <v>375</v>
      </c>
      <c r="AF52" s="323" t="s">
        <v>92</v>
      </c>
      <c r="AG52" s="323">
        <f>ROWS($AF$5:AF52)</f>
        <v>48</v>
      </c>
      <c r="AH52" s="153" t="str">
        <f t="shared" si="3"/>
        <v/>
      </c>
      <c r="AI52" s="153" t="str">
        <f>IFERROR(SMALL($AH$5:$AH$142,ROWS($AF$5:AF52)),"")</f>
        <v/>
      </c>
      <c r="CR52" s="163"/>
      <c r="CS52" s="163"/>
      <c r="CT52" s="163"/>
      <c r="CU52" s="163"/>
      <c r="CV52" s="163"/>
      <c r="CW52" s="163"/>
      <c r="CX52" s="163"/>
      <c r="CY52" s="163"/>
      <c r="CZ52" s="163"/>
      <c r="DA52" s="163"/>
      <c r="DB52" s="163"/>
      <c r="DC52" s="301"/>
      <c r="DQ52" s="301"/>
    </row>
    <row r="53" spans="3:121" hidden="1">
      <c r="C53" s="153" t="s">
        <v>440</v>
      </c>
      <c r="D53" s="113">
        <v>9.4451003541912628E-3</v>
      </c>
      <c r="E53" s="163">
        <v>0.77066115702479343</v>
      </c>
      <c r="F53" s="163">
        <v>5.4014167650531283E-2</v>
      </c>
      <c r="G53" s="163">
        <v>2.6564344746162929E-3</v>
      </c>
      <c r="H53" s="163">
        <v>2.9515938606847699E-2</v>
      </c>
      <c r="I53" s="163">
        <v>6.4935064935064929E-2</v>
      </c>
      <c r="J53" s="163">
        <v>2.6564344746162929E-3</v>
      </c>
      <c r="K53" s="163">
        <v>3.8370720188902006E-3</v>
      </c>
      <c r="L53" s="113">
        <v>0</v>
      </c>
      <c r="M53" s="113">
        <v>6.2278630460448639E-2</v>
      </c>
      <c r="N53" s="113">
        <v>0.22933884297520662</v>
      </c>
      <c r="O53" s="153" t="s">
        <v>92</v>
      </c>
      <c r="P53" s="323">
        <f>ROWS($O$5:O53)</f>
        <v>49</v>
      </c>
      <c r="Q53" s="153" t="str">
        <f t="shared" si="2"/>
        <v/>
      </c>
      <c r="R53" s="153" t="str">
        <f>IFERROR(SMALL($Q$5:$Q$142,ROWS(O$5:$O53)),"")</f>
        <v/>
      </c>
      <c r="T53" s="153" t="s">
        <v>440</v>
      </c>
      <c r="U53" s="153">
        <v>30</v>
      </c>
      <c r="V53" s="153">
        <v>2610</v>
      </c>
      <c r="W53" s="153">
        <v>185</v>
      </c>
      <c r="X53" s="153">
        <v>10</v>
      </c>
      <c r="Y53" s="153">
        <v>100</v>
      </c>
      <c r="Z53" s="153">
        <v>220</v>
      </c>
      <c r="AA53" s="153">
        <v>10</v>
      </c>
      <c r="AB53" s="323">
        <v>15</v>
      </c>
      <c r="AC53" s="320">
        <v>0</v>
      </c>
      <c r="AD53" s="323">
        <v>210</v>
      </c>
      <c r="AE53" s="323">
        <v>775</v>
      </c>
      <c r="AF53" s="323" t="s">
        <v>92</v>
      </c>
      <c r="AG53" s="323">
        <f>ROWS($AF$5:AF53)</f>
        <v>49</v>
      </c>
      <c r="AH53" s="153" t="str">
        <f t="shared" si="3"/>
        <v/>
      </c>
      <c r="AI53" s="153" t="str">
        <f>IFERROR(SMALL($AH$5:$AH$142,ROWS($AF$5:AF53)),"")</f>
        <v/>
      </c>
      <c r="CR53" s="163"/>
      <c r="CS53" s="163"/>
      <c r="CT53" s="163"/>
      <c r="CU53" s="163"/>
      <c r="CV53" s="163"/>
      <c r="CW53" s="163"/>
      <c r="CX53" s="163"/>
      <c r="CY53" s="163"/>
      <c r="CZ53" s="163"/>
      <c r="DA53" s="163"/>
      <c r="DB53" s="163"/>
      <c r="DC53" s="301"/>
      <c r="DQ53" s="301"/>
    </row>
    <row r="54" spans="3:121" hidden="1">
      <c r="C54" s="153" t="s">
        <v>442</v>
      </c>
      <c r="D54" s="113">
        <v>1.5745777268823362E-2</v>
      </c>
      <c r="E54" s="163">
        <v>0.79788147724019465</v>
      </c>
      <c r="F54" s="163">
        <v>4.0652734039507588E-2</v>
      </c>
      <c r="G54" s="163">
        <v>6.5845977669624963E-3</v>
      </c>
      <c r="H54" s="163">
        <v>2.7769825365015745E-2</v>
      </c>
      <c r="I54" s="163">
        <v>6.1837961637560834E-2</v>
      </c>
      <c r="J54" s="163">
        <v>2.8628685943315204E-3</v>
      </c>
      <c r="K54" s="163">
        <v>3.7217291726309764E-3</v>
      </c>
      <c r="L54" s="113">
        <v>5.7257371886630399E-4</v>
      </c>
      <c r="M54" s="113">
        <v>4.23704551961065E-2</v>
      </c>
      <c r="N54" s="113">
        <v>0.20211852275980532</v>
      </c>
      <c r="O54" s="153" t="s">
        <v>92</v>
      </c>
      <c r="P54" s="323">
        <f>ROWS($O$5:O54)</f>
        <v>50</v>
      </c>
      <c r="Q54" s="153" t="str">
        <f t="shared" si="2"/>
        <v/>
      </c>
      <c r="R54" s="153" t="str">
        <f>IFERROR(SMALL($Q$5:$Q$142,ROWS(O$5:$O54)),"")</f>
        <v/>
      </c>
      <c r="T54" s="153" t="s">
        <v>442</v>
      </c>
      <c r="U54" s="153">
        <v>55</v>
      </c>
      <c r="V54" s="153">
        <v>2785</v>
      </c>
      <c r="W54" s="153">
        <v>140</v>
      </c>
      <c r="X54" s="153">
        <v>25</v>
      </c>
      <c r="Y54" s="153">
        <v>95</v>
      </c>
      <c r="Z54" s="153">
        <v>215</v>
      </c>
      <c r="AA54" s="153">
        <v>10</v>
      </c>
      <c r="AB54" s="323">
        <v>15</v>
      </c>
      <c r="AC54" s="323" t="s">
        <v>130</v>
      </c>
      <c r="AD54" s="323">
        <v>150</v>
      </c>
      <c r="AE54" s="323">
        <v>705</v>
      </c>
      <c r="AF54" s="323" t="s">
        <v>92</v>
      </c>
      <c r="AG54" s="323">
        <f>ROWS($AF$5:AF54)</f>
        <v>50</v>
      </c>
      <c r="AH54" s="153" t="str">
        <f t="shared" si="3"/>
        <v/>
      </c>
      <c r="AI54" s="153" t="str">
        <f>IFERROR(SMALL($AH$5:$AH$142,ROWS($AF$5:AF54)),"")</f>
        <v/>
      </c>
      <c r="CR54" s="163"/>
      <c r="CS54" s="163"/>
      <c r="CT54" s="163"/>
      <c r="CU54" s="163"/>
      <c r="CV54" s="163"/>
      <c r="CW54" s="163"/>
      <c r="CX54" s="163"/>
      <c r="CY54" s="163"/>
      <c r="CZ54" s="163"/>
      <c r="DA54" s="163"/>
      <c r="DB54" s="163"/>
      <c r="DC54" s="301"/>
      <c r="DQ54" s="301"/>
    </row>
    <row r="55" spans="3:121" hidden="1">
      <c r="C55" s="153" t="s">
        <v>443</v>
      </c>
      <c r="D55" s="113">
        <v>1.1900553788146577E-2</v>
      </c>
      <c r="E55" s="163">
        <v>0.89678331565924352</v>
      </c>
      <c r="F55" s="163">
        <v>1.8498880640980323E-2</v>
      </c>
      <c r="G55" s="163">
        <v>6.0091905266878758E-3</v>
      </c>
      <c r="H55" s="163">
        <v>1.2254035583834099E-2</v>
      </c>
      <c r="I55" s="163">
        <v>2.5097207493814069E-2</v>
      </c>
      <c r="J55" s="163">
        <v>2.0030635088959586E-3</v>
      </c>
      <c r="K55" s="163">
        <v>3.7704724873335689E-3</v>
      </c>
      <c r="L55" s="113">
        <v>4.7130906091669611E-4</v>
      </c>
      <c r="M55" s="113">
        <v>2.3211971250147283E-2</v>
      </c>
      <c r="N55" s="113">
        <v>0.10321668434075645</v>
      </c>
      <c r="O55" s="153" t="s">
        <v>92</v>
      </c>
      <c r="P55" s="323">
        <f>ROWS($O$5:O55)</f>
        <v>51</v>
      </c>
      <c r="Q55" s="153" t="str">
        <f t="shared" si="2"/>
        <v/>
      </c>
      <c r="R55" s="153" t="str">
        <f>IFERROR(SMALL($Q$5:$Q$142,ROWS(O$5:$O55)),"")</f>
        <v/>
      </c>
      <c r="T55" s="153" t="s">
        <v>443</v>
      </c>
      <c r="U55" s="153">
        <v>100</v>
      </c>
      <c r="V55" s="153">
        <v>7610</v>
      </c>
      <c r="W55" s="153">
        <v>155</v>
      </c>
      <c r="X55" s="153">
        <v>50</v>
      </c>
      <c r="Y55" s="153">
        <v>105</v>
      </c>
      <c r="Z55" s="153">
        <v>215</v>
      </c>
      <c r="AA55" s="153">
        <v>15</v>
      </c>
      <c r="AB55" s="323">
        <v>30</v>
      </c>
      <c r="AC55" s="323">
        <v>5</v>
      </c>
      <c r="AD55" s="323">
        <v>195</v>
      </c>
      <c r="AE55" s="323">
        <v>875</v>
      </c>
      <c r="AF55" s="323" t="s">
        <v>92</v>
      </c>
      <c r="AG55" s="323">
        <f>ROWS($AF$5:AF55)</f>
        <v>51</v>
      </c>
      <c r="AH55" s="153" t="str">
        <f t="shared" si="3"/>
        <v/>
      </c>
      <c r="AI55" s="153" t="str">
        <f>IFERROR(SMALL($AH$5:$AH$142,ROWS($AF$5:AF55)),"")</f>
        <v/>
      </c>
      <c r="CR55" s="163"/>
      <c r="CS55" s="163"/>
      <c r="CT55" s="163"/>
      <c r="CU55" s="163"/>
      <c r="CV55" s="163"/>
      <c r="CW55" s="163"/>
      <c r="CX55" s="163"/>
      <c r="CY55" s="163"/>
      <c r="CZ55" s="163"/>
      <c r="DA55" s="163"/>
      <c r="DB55" s="163"/>
      <c r="DC55" s="301"/>
      <c r="DQ55" s="301"/>
    </row>
    <row r="56" spans="3:121" hidden="1">
      <c r="C56" s="153" t="s">
        <v>444</v>
      </c>
      <c r="D56" s="113">
        <v>1.1531287095133118E-2</v>
      </c>
      <c r="E56" s="163">
        <v>0.80464643038833306</v>
      </c>
      <c r="F56" s="163">
        <v>2.4588773952857385E-2</v>
      </c>
      <c r="G56" s="163">
        <v>2.7132440223842634E-3</v>
      </c>
      <c r="H56" s="163">
        <v>2.5606240461251484E-2</v>
      </c>
      <c r="I56" s="163">
        <v>7.393589960997117E-2</v>
      </c>
      <c r="J56" s="163">
        <v>2.3740885195862303E-3</v>
      </c>
      <c r="K56" s="163">
        <v>4.578599287773444E-3</v>
      </c>
      <c r="L56" s="113">
        <v>8.4788875699508227E-4</v>
      </c>
      <c r="M56" s="113">
        <v>4.9177547905714769E-2</v>
      </c>
      <c r="N56" s="113">
        <v>0.19535356961166694</v>
      </c>
      <c r="O56" s="153" t="s">
        <v>92</v>
      </c>
      <c r="P56" s="323">
        <f>ROWS($O$5:O56)</f>
        <v>52</v>
      </c>
      <c r="Q56" s="153" t="str">
        <f t="shared" si="2"/>
        <v/>
      </c>
      <c r="R56" s="153" t="str">
        <f>IFERROR(SMALL($Q$5:$Q$142,ROWS(O$5:$O56)),"")</f>
        <v/>
      </c>
      <c r="T56" s="153" t="s">
        <v>444</v>
      </c>
      <c r="U56" s="153">
        <v>70</v>
      </c>
      <c r="V56" s="153">
        <v>4745</v>
      </c>
      <c r="W56" s="153">
        <v>145</v>
      </c>
      <c r="X56" s="153">
        <v>15</v>
      </c>
      <c r="Y56" s="153">
        <v>150</v>
      </c>
      <c r="Z56" s="153">
        <v>435</v>
      </c>
      <c r="AA56" s="153">
        <v>15</v>
      </c>
      <c r="AB56" s="323">
        <v>25</v>
      </c>
      <c r="AC56" s="323">
        <v>5</v>
      </c>
      <c r="AD56" s="323">
        <v>290</v>
      </c>
      <c r="AE56" s="323">
        <v>1150</v>
      </c>
      <c r="AF56" s="323" t="s">
        <v>92</v>
      </c>
      <c r="AG56" s="323">
        <f>ROWS($AF$5:AF56)</f>
        <v>52</v>
      </c>
      <c r="AH56" s="153" t="str">
        <f t="shared" si="3"/>
        <v/>
      </c>
      <c r="AI56" s="153" t="str">
        <f>IFERROR(SMALL($AH$5:$AH$142,ROWS($AF$5:AF56)),"")</f>
        <v/>
      </c>
      <c r="CR56" s="163"/>
      <c r="CS56" s="163"/>
      <c r="CT56" s="163"/>
      <c r="CU56" s="163"/>
      <c r="CV56" s="163"/>
      <c r="CW56" s="163"/>
      <c r="CX56" s="163"/>
      <c r="CY56" s="163"/>
      <c r="CZ56" s="163"/>
      <c r="DA56" s="163"/>
      <c r="DB56" s="163"/>
      <c r="DC56" s="301"/>
      <c r="DQ56" s="301"/>
    </row>
    <row r="57" spans="3:121" hidden="1">
      <c r="C57" s="153" t="s">
        <v>445</v>
      </c>
      <c r="D57" s="113">
        <v>7.5463068831465811E-3</v>
      </c>
      <c r="E57" s="163">
        <v>0.88920649439743882</v>
      </c>
      <c r="F57" s="163">
        <v>7.889320832380517E-3</v>
      </c>
      <c r="G57" s="163">
        <v>6.8602789846787104E-4</v>
      </c>
      <c r="H57" s="163">
        <v>1.372055796935742E-2</v>
      </c>
      <c r="I57" s="163">
        <v>6.1399496912874454E-2</v>
      </c>
      <c r="J57" s="163">
        <v>1.1433798307797849E-3</v>
      </c>
      <c r="K57" s="163">
        <v>3.0871255431054196E-3</v>
      </c>
      <c r="L57" s="113">
        <v>2.2867596615595701E-4</v>
      </c>
      <c r="M57" s="113">
        <v>1.5092613766293162E-2</v>
      </c>
      <c r="N57" s="113">
        <v>0.11079350560256117</v>
      </c>
      <c r="O57" s="153" t="s">
        <v>92</v>
      </c>
      <c r="P57" s="323">
        <f>ROWS($O$5:O57)</f>
        <v>53</v>
      </c>
      <c r="Q57" s="153" t="str">
        <f t="shared" si="2"/>
        <v/>
      </c>
      <c r="R57" s="153" t="str">
        <f>IFERROR(SMALL($Q$5:$Q$142,ROWS(O$5:$O57)),"")</f>
        <v/>
      </c>
      <c r="T57" s="153" t="s">
        <v>445</v>
      </c>
      <c r="U57" s="153">
        <v>65</v>
      </c>
      <c r="V57" s="153">
        <v>7775</v>
      </c>
      <c r="W57" s="153">
        <v>70</v>
      </c>
      <c r="X57" s="153">
        <v>5</v>
      </c>
      <c r="Y57" s="153">
        <v>120</v>
      </c>
      <c r="Z57" s="153">
        <v>535</v>
      </c>
      <c r="AA57" s="153">
        <v>10</v>
      </c>
      <c r="AB57" s="323">
        <v>25</v>
      </c>
      <c r="AC57" s="323" t="s">
        <v>130</v>
      </c>
      <c r="AD57" s="323">
        <v>130</v>
      </c>
      <c r="AE57" s="323">
        <v>970</v>
      </c>
      <c r="AF57" s="323" t="s">
        <v>92</v>
      </c>
      <c r="AG57" s="323">
        <f>ROWS($AF$5:AF57)</f>
        <v>53</v>
      </c>
      <c r="AH57" s="153" t="str">
        <f t="shared" si="3"/>
        <v/>
      </c>
      <c r="AI57" s="153" t="str">
        <f>IFERROR(SMALL($AH$5:$AH$142,ROWS($AF$5:AF57)),"")</f>
        <v/>
      </c>
      <c r="CR57" s="163"/>
      <c r="CS57" s="163"/>
      <c r="CT57" s="163"/>
      <c r="CU57" s="163"/>
      <c r="CV57" s="163"/>
      <c r="CW57" s="163"/>
      <c r="CX57" s="163"/>
      <c r="CY57" s="163"/>
      <c r="CZ57" s="163"/>
      <c r="DA57" s="163"/>
      <c r="DB57" s="163"/>
      <c r="DC57" s="301"/>
      <c r="DQ57" s="301"/>
    </row>
    <row r="58" spans="3:121" hidden="1">
      <c r="C58" s="153" t="s">
        <v>446</v>
      </c>
      <c r="D58" s="113">
        <v>1.0434782608695653E-2</v>
      </c>
      <c r="E58" s="163">
        <v>0.85101449275362318</v>
      </c>
      <c r="F58" s="163">
        <v>2.8985507246376812E-2</v>
      </c>
      <c r="G58" s="163">
        <v>4.6376811594202897E-3</v>
      </c>
      <c r="H58" s="163">
        <v>2.8985507246376812E-2</v>
      </c>
      <c r="I58" s="163">
        <v>3.7681159420289857E-2</v>
      </c>
      <c r="J58" s="163">
        <v>2.8985507246376812E-3</v>
      </c>
      <c r="K58" s="163">
        <v>5.2173913043478265E-3</v>
      </c>
      <c r="L58" s="113">
        <v>1.1594202898550724E-3</v>
      </c>
      <c r="M58" s="113">
        <v>2.8985507246376812E-2</v>
      </c>
      <c r="N58" s="113">
        <v>0.14898550724637682</v>
      </c>
      <c r="O58" s="153" t="s">
        <v>92</v>
      </c>
      <c r="P58" s="323">
        <f>ROWS($O$5:O58)</f>
        <v>54</v>
      </c>
      <c r="Q58" s="153" t="str">
        <f t="shared" si="2"/>
        <v/>
      </c>
      <c r="R58" s="153" t="str">
        <f>IFERROR(SMALL($Q$5:$Q$142,ROWS(O$5:$O58)),"")</f>
        <v/>
      </c>
      <c r="T58" s="153" t="s">
        <v>446</v>
      </c>
      <c r="U58" s="153">
        <v>20</v>
      </c>
      <c r="V58" s="153">
        <v>1470</v>
      </c>
      <c r="W58" s="153">
        <v>50</v>
      </c>
      <c r="X58" s="153">
        <v>10</v>
      </c>
      <c r="Y58" s="153">
        <v>50</v>
      </c>
      <c r="Z58" s="153">
        <v>65</v>
      </c>
      <c r="AA58" s="153">
        <v>5</v>
      </c>
      <c r="AB58" s="323">
        <v>10</v>
      </c>
      <c r="AC58" s="323" t="s">
        <v>130</v>
      </c>
      <c r="AD58" s="323">
        <v>50</v>
      </c>
      <c r="AE58" s="323">
        <v>255</v>
      </c>
      <c r="AF58" s="323" t="s">
        <v>92</v>
      </c>
      <c r="AG58" s="323">
        <f>ROWS($AF$5:AF58)</f>
        <v>54</v>
      </c>
      <c r="AH58" s="153" t="str">
        <f t="shared" si="3"/>
        <v/>
      </c>
      <c r="AI58" s="153" t="str">
        <f>IFERROR(SMALL($AH$5:$AH$142,ROWS($AF$5:AF58)),"")</f>
        <v/>
      </c>
      <c r="CR58" s="163"/>
      <c r="CS58" s="163"/>
      <c r="CT58" s="163"/>
      <c r="CU58" s="163"/>
      <c r="CV58" s="163"/>
      <c r="CW58" s="163"/>
      <c r="CX58" s="163"/>
      <c r="CY58" s="163"/>
      <c r="CZ58" s="163"/>
      <c r="DA58" s="163"/>
      <c r="DB58" s="163"/>
      <c r="DC58" s="301"/>
      <c r="DQ58" s="301"/>
    </row>
    <row r="59" spans="3:121" hidden="1">
      <c r="C59" s="153" t="s">
        <v>447</v>
      </c>
      <c r="D59" s="113">
        <v>9.1374556912170151E-3</v>
      </c>
      <c r="E59" s="163">
        <v>0.90066955494289092</v>
      </c>
      <c r="F59" s="163">
        <v>9.1374556912170151E-3</v>
      </c>
      <c r="G59" s="163">
        <v>1.1027963765261914E-3</v>
      </c>
      <c r="H59" s="163">
        <v>1.1264277274517526E-2</v>
      </c>
      <c r="I59" s="163">
        <v>5.1831429696730998E-2</v>
      </c>
      <c r="J59" s="163">
        <v>2.3631350925561244E-3</v>
      </c>
      <c r="K59" s="163">
        <v>2.3631350925561244E-3</v>
      </c>
      <c r="L59" s="113">
        <v>3.1508467900748325E-4</v>
      </c>
      <c r="M59" s="113">
        <v>1.1815675462780622E-2</v>
      </c>
      <c r="N59" s="113">
        <v>9.9330445057109099E-2</v>
      </c>
      <c r="O59" s="153" t="s">
        <v>92</v>
      </c>
      <c r="P59" s="323">
        <f>ROWS($O$5:O59)</f>
        <v>55</v>
      </c>
      <c r="Q59" s="153" t="str">
        <f t="shared" si="2"/>
        <v/>
      </c>
      <c r="R59" s="153" t="str">
        <f>IFERROR(SMALL($Q$5:$Q$142,ROWS(O$5:$O59)),"")</f>
        <v/>
      </c>
      <c r="T59" s="153" t="s">
        <v>447</v>
      </c>
      <c r="U59" s="153">
        <v>115</v>
      </c>
      <c r="V59" s="153">
        <v>11435</v>
      </c>
      <c r="W59" s="153">
        <v>115</v>
      </c>
      <c r="X59" s="153">
        <v>15</v>
      </c>
      <c r="Y59" s="153">
        <v>145</v>
      </c>
      <c r="Z59" s="153">
        <v>660</v>
      </c>
      <c r="AA59" s="153">
        <v>30</v>
      </c>
      <c r="AB59" s="323">
        <v>30</v>
      </c>
      <c r="AC59" s="323">
        <v>5</v>
      </c>
      <c r="AD59" s="323">
        <v>150</v>
      </c>
      <c r="AE59" s="323">
        <v>1260</v>
      </c>
      <c r="AF59" s="323" t="s">
        <v>92</v>
      </c>
      <c r="AG59" s="323">
        <f>ROWS($AF$5:AF59)</f>
        <v>55</v>
      </c>
      <c r="AH59" s="153" t="str">
        <f t="shared" si="3"/>
        <v/>
      </c>
      <c r="AI59" s="153" t="str">
        <f>IFERROR(SMALL($AH$5:$AH$142,ROWS($AF$5:AF59)),"")</f>
        <v/>
      </c>
      <c r="CR59" s="163"/>
      <c r="CS59" s="163"/>
      <c r="CT59" s="163"/>
      <c r="CU59" s="163"/>
      <c r="CV59" s="163"/>
      <c r="CW59" s="163"/>
      <c r="CX59" s="163"/>
      <c r="CY59" s="163"/>
      <c r="CZ59" s="163"/>
      <c r="DA59" s="163"/>
      <c r="DB59" s="163"/>
      <c r="DC59" s="301"/>
      <c r="DQ59" s="301"/>
    </row>
    <row r="60" spans="3:121" hidden="1">
      <c r="C60" s="153" t="s">
        <v>448</v>
      </c>
      <c r="D60" s="113">
        <v>1.5151515151515152E-2</v>
      </c>
      <c r="E60" s="163">
        <v>0.75757575757575757</v>
      </c>
      <c r="F60" s="163">
        <v>3.0303030303030304E-2</v>
      </c>
      <c r="G60" s="163">
        <v>0</v>
      </c>
      <c r="H60" s="163">
        <v>1.5151515151515152E-2</v>
      </c>
      <c r="I60" s="163">
        <v>0.15151515151515152</v>
      </c>
      <c r="J60" s="163">
        <v>0</v>
      </c>
      <c r="K60" s="163">
        <v>0</v>
      </c>
      <c r="L60" s="113">
        <v>0</v>
      </c>
      <c r="M60" s="113">
        <v>3.0303030303030304E-2</v>
      </c>
      <c r="N60" s="113">
        <v>0.24242424242424243</v>
      </c>
      <c r="O60" s="153" t="s">
        <v>92</v>
      </c>
      <c r="P60" s="323">
        <f>ROWS($O$5:O60)</f>
        <v>56</v>
      </c>
      <c r="Q60" s="153" t="str">
        <f t="shared" si="2"/>
        <v/>
      </c>
      <c r="R60" s="153" t="str">
        <f>IFERROR(SMALL($Q$5:$Q$142,ROWS(O$5:$O60)),"")</f>
        <v/>
      </c>
      <c r="T60" s="153" t="s">
        <v>448</v>
      </c>
      <c r="U60" s="153" t="s">
        <v>130</v>
      </c>
      <c r="V60" s="153">
        <v>50</v>
      </c>
      <c r="W60" s="153" t="s">
        <v>130</v>
      </c>
      <c r="X60" s="320">
        <v>0</v>
      </c>
      <c r="Y60" s="153" t="s">
        <v>130</v>
      </c>
      <c r="Z60" s="153">
        <v>10</v>
      </c>
      <c r="AA60" s="320">
        <v>0</v>
      </c>
      <c r="AB60" s="320">
        <v>0</v>
      </c>
      <c r="AC60" s="320">
        <v>0</v>
      </c>
      <c r="AD60" s="323" t="s">
        <v>130</v>
      </c>
      <c r="AE60" s="323">
        <v>15</v>
      </c>
      <c r="AF60" s="323" t="s">
        <v>92</v>
      </c>
      <c r="AG60" s="323">
        <f>ROWS($AF$5:AF60)</f>
        <v>56</v>
      </c>
      <c r="AH60" s="153" t="str">
        <f t="shared" si="3"/>
        <v/>
      </c>
      <c r="AI60" s="153" t="str">
        <f>IFERROR(SMALL($AH$5:$AH$142,ROWS($AF$5:AF60)),"")</f>
        <v/>
      </c>
      <c r="CR60" s="163"/>
      <c r="CS60" s="163"/>
      <c r="CT60" s="163"/>
      <c r="CU60" s="163"/>
      <c r="CV60" s="163"/>
      <c r="CW60" s="163"/>
      <c r="CX60" s="163"/>
      <c r="CY60" s="163"/>
      <c r="CZ60" s="163"/>
      <c r="DA60" s="163"/>
      <c r="DB60" s="163"/>
      <c r="DC60" s="301"/>
      <c r="DQ60" s="301"/>
    </row>
    <row r="61" spans="3:121" hidden="1">
      <c r="C61" s="153" t="s">
        <v>449</v>
      </c>
      <c r="D61" s="113">
        <v>1.3724266999376169E-2</v>
      </c>
      <c r="E61" s="163">
        <v>0.67373674360573921</v>
      </c>
      <c r="F61" s="163">
        <v>4.4416718652526513E-2</v>
      </c>
      <c r="G61" s="163">
        <v>6.5502183406113534E-3</v>
      </c>
      <c r="H61" s="163">
        <v>6.6625077978789762E-2</v>
      </c>
      <c r="I61" s="163">
        <v>8.4716157205240172E-2</v>
      </c>
      <c r="J61" s="163">
        <v>3.3063006862133499E-3</v>
      </c>
      <c r="K61" s="163">
        <v>4.4915782907049284E-3</v>
      </c>
      <c r="L61" s="113">
        <v>2.5577043044291954E-3</v>
      </c>
      <c r="M61" s="113">
        <v>9.9875233936369309E-2</v>
      </c>
      <c r="N61" s="113">
        <v>0.32626325639426074</v>
      </c>
      <c r="O61" s="153" t="s">
        <v>92</v>
      </c>
      <c r="P61" s="323">
        <f>ROWS($O$5:O61)</f>
        <v>57</v>
      </c>
      <c r="Q61" s="153" t="str">
        <f t="shared" si="2"/>
        <v/>
      </c>
      <c r="R61" s="153" t="str">
        <f>IFERROR(SMALL($Q$5:$Q$142,ROWS(O$5:$O61)),"")</f>
        <v/>
      </c>
      <c r="T61" s="153" t="s">
        <v>449</v>
      </c>
      <c r="U61" s="153">
        <v>220</v>
      </c>
      <c r="V61" s="153">
        <v>10800</v>
      </c>
      <c r="W61" s="153">
        <v>710</v>
      </c>
      <c r="X61" s="153">
        <v>105</v>
      </c>
      <c r="Y61" s="153">
        <v>1070</v>
      </c>
      <c r="Z61" s="153">
        <v>1360</v>
      </c>
      <c r="AA61" s="153">
        <v>55</v>
      </c>
      <c r="AB61" s="323">
        <v>70</v>
      </c>
      <c r="AC61" s="323">
        <v>40</v>
      </c>
      <c r="AD61" s="323">
        <v>1600</v>
      </c>
      <c r="AE61" s="323">
        <v>5230</v>
      </c>
      <c r="AF61" s="323" t="s">
        <v>92</v>
      </c>
      <c r="AG61" s="323">
        <f>ROWS($AF$5:AF61)</f>
        <v>57</v>
      </c>
      <c r="AH61" s="153" t="str">
        <f t="shared" si="3"/>
        <v/>
      </c>
      <c r="AI61" s="153" t="str">
        <f>IFERROR(SMALL($AH$5:$AH$142,ROWS($AF$5:AF61)),"")</f>
        <v/>
      </c>
      <c r="CR61" s="163"/>
      <c r="CS61" s="163"/>
      <c r="CT61" s="163"/>
      <c r="CU61" s="163"/>
      <c r="CV61" s="163"/>
      <c r="CW61" s="163"/>
      <c r="CX61" s="163"/>
      <c r="CY61" s="163"/>
      <c r="CZ61" s="163"/>
      <c r="DA61" s="163"/>
      <c r="DB61" s="163"/>
      <c r="DC61" s="301"/>
      <c r="DQ61" s="301"/>
    </row>
    <row r="62" spans="3:121" hidden="1">
      <c r="C62" s="153" t="s">
        <v>450</v>
      </c>
      <c r="D62" s="113">
        <v>1.1426837900697744E-2</v>
      </c>
      <c r="E62" s="163">
        <v>0.87344524218829001</v>
      </c>
      <c r="F62" s="163">
        <v>2.8314288603498838E-2</v>
      </c>
      <c r="G62" s="163">
        <v>4.1965820608757202E-3</v>
      </c>
      <c r="H62" s="163">
        <v>1.2640307412276267E-2</v>
      </c>
      <c r="I62" s="163">
        <v>4.2066943068055418E-2</v>
      </c>
      <c r="J62" s="163">
        <v>2.0224491859642028E-3</v>
      </c>
      <c r="K62" s="163">
        <v>3.5392860754373547E-3</v>
      </c>
      <c r="L62" s="113">
        <v>2.5280614824552534E-4</v>
      </c>
      <c r="M62" s="113">
        <v>2.2095257356658914E-2</v>
      </c>
      <c r="N62" s="113">
        <v>0.12655475781170997</v>
      </c>
      <c r="O62" s="153" t="s">
        <v>92</v>
      </c>
      <c r="P62" s="323">
        <f>ROWS($O$5:O62)</f>
        <v>58</v>
      </c>
      <c r="Q62" s="153" t="str">
        <f t="shared" si="2"/>
        <v/>
      </c>
      <c r="R62" s="153" t="str">
        <f>IFERROR(SMALL($Q$5:$Q$142,ROWS(O$5:$O62)),"")</f>
        <v/>
      </c>
      <c r="T62" s="153" t="s">
        <v>450</v>
      </c>
      <c r="U62" s="153">
        <v>225</v>
      </c>
      <c r="V62" s="153">
        <v>17275</v>
      </c>
      <c r="W62" s="153">
        <v>560</v>
      </c>
      <c r="X62" s="153">
        <v>85</v>
      </c>
      <c r="Y62" s="153">
        <v>250</v>
      </c>
      <c r="Z62" s="153">
        <v>830</v>
      </c>
      <c r="AA62" s="153">
        <v>40</v>
      </c>
      <c r="AB62" s="323">
        <v>70</v>
      </c>
      <c r="AC62" s="323">
        <v>5</v>
      </c>
      <c r="AD62" s="323">
        <v>435</v>
      </c>
      <c r="AE62" s="323">
        <v>2505</v>
      </c>
      <c r="AF62" s="323" t="s">
        <v>92</v>
      </c>
      <c r="AG62" s="323">
        <f>ROWS($AF$5:AF62)</f>
        <v>58</v>
      </c>
      <c r="AH62" s="153" t="str">
        <f t="shared" si="3"/>
        <v/>
      </c>
      <c r="AI62" s="153" t="str">
        <f>IFERROR(SMALL($AH$5:$AH$142,ROWS($AF$5:AF62)),"")</f>
        <v/>
      </c>
      <c r="CR62" s="163"/>
      <c r="CS62" s="163"/>
      <c r="CT62" s="163"/>
      <c r="CU62" s="163"/>
      <c r="CV62" s="163"/>
      <c r="CW62" s="163"/>
      <c r="CX62" s="163"/>
      <c r="CY62" s="163"/>
      <c r="CZ62" s="163"/>
      <c r="DA62" s="163"/>
      <c r="DB62" s="163"/>
      <c r="DC62" s="301"/>
      <c r="DQ62" s="301"/>
    </row>
    <row r="63" spans="3:121" hidden="1">
      <c r="C63" s="153" t="s">
        <v>451</v>
      </c>
      <c r="D63" s="113">
        <v>9.1743119266055051E-3</v>
      </c>
      <c r="E63" s="163">
        <v>0.80835881753312944</v>
      </c>
      <c r="F63" s="163">
        <v>5.7084607543323139E-2</v>
      </c>
      <c r="G63" s="163">
        <v>5.0968399592252805E-3</v>
      </c>
      <c r="H63" s="163">
        <v>2.2426095820591234E-2</v>
      </c>
      <c r="I63" s="163">
        <v>3.8735983690112129E-2</v>
      </c>
      <c r="J63" s="163">
        <v>1.0193679918450561E-3</v>
      </c>
      <c r="K63" s="163">
        <v>4.0774719673802246E-3</v>
      </c>
      <c r="L63" s="113">
        <v>0</v>
      </c>
      <c r="M63" s="113">
        <v>5.4026503567787973E-2</v>
      </c>
      <c r="N63" s="113">
        <v>0.19164118246687054</v>
      </c>
      <c r="O63" s="153" t="s">
        <v>92</v>
      </c>
      <c r="P63" s="323">
        <f>ROWS($O$5:O63)</f>
        <v>59</v>
      </c>
      <c r="Q63" s="153" t="str">
        <f t="shared" si="2"/>
        <v/>
      </c>
      <c r="R63" s="153" t="str">
        <f>IFERROR(SMALL($Q$5:$Q$142,ROWS(O$5:$O63)),"")</f>
        <v/>
      </c>
      <c r="T63" s="153" t="s">
        <v>451</v>
      </c>
      <c r="U63" s="153">
        <v>10</v>
      </c>
      <c r="V63" s="153">
        <v>795</v>
      </c>
      <c r="W63" s="153">
        <v>55</v>
      </c>
      <c r="X63" s="153">
        <v>5</v>
      </c>
      <c r="Y63" s="153">
        <v>20</v>
      </c>
      <c r="Z63" s="153">
        <v>40</v>
      </c>
      <c r="AA63" s="153" t="s">
        <v>130</v>
      </c>
      <c r="AB63" s="323">
        <v>5</v>
      </c>
      <c r="AC63" s="320">
        <v>0</v>
      </c>
      <c r="AD63" s="323">
        <v>55</v>
      </c>
      <c r="AE63" s="323">
        <v>190</v>
      </c>
      <c r="AF63" s="323" t="s">
        <v>92</v>
      </c>
      <c r="AG63" s="323">
        <f>ROWS($AF$5:AF63)</f>
        <v>59</v>
      </c>
      <c r="AH63" s="153" t="str">
        <f t="shared" si="3"/>
        <v/>
      </c>
      <c r="AI63" s="153" t="str">
        <f>IFERROR(SMALL($AH$5:$AH$142,ROWS($AF$5:AF63)),"")</f>
        <v/>
      </c>
      <c r="CR63" s="163"/>
      <c r="CS63" s="163"/>
      <c r="CT63" s="163"/>
      <c r="CU63" s="163"/>
      <c r="CV63" s="163"/>
      <c r="CW63" s="163"/>
      <c r="CX63" s="163"/>
      <c r="CY63" s="163"/>
      <c r="CZ63" s="163"/>
      <c r="DA63" s="163"/>
      <c r="DB63" s="163"/>
      <c r="DC63" s="301"/>
      <c r="DQ63" s="301"/>
    </row>
    <row r="64" spans="3:121" hidden="1">
      <c r="C64" s="153" t="s">
        <v>452</v>
      </c>
      <c r="D64" s="113">
        <v>1.2008895478131949E-2</v>
      </c>
      <c r="E64" s="163">
        <v>0.79540400296515934</v>
      </c>
      <c r="F64" s="163">
        <v>4.5811712379540404E-2</v>
      </c>
      <c r="G64" s="163">
        <v>7.4128984432913266E-3</v>
      </c>
      <c r="H64" s="163">
        <v>3.4099332839140101E-2</v>
      </c>
      <c r="I64" s="163">
        <v>4.9518161601186064E-2</v>
      </c>
      <c r="J64" s="163">
        <v>2.3721275018532247E-3</v>
      </c>
      <c r="K64" s="163">
        <v>2.6686434395848777E-3</v>
      </c>
      <c r="L64" s="113">
        <v>1.4825796886582654E-4</v>
      </c>
      <c r="M64" s="113">
        <v>5.0555967383246851E-2</v>
      </c>
      <c r="N64" s="113">
        <v>0.20459599703484063</v>
      </c>
      <c r="O64" s="153" t="s">
        <v>92</v>
      </c>
      <c r="P64" s="323">
        <f>ROWS($O$5:O64)</f>
        <v>60</v>
      </c>
      <c r="Q64" s="153" t="str">
        <f t="shared" si="2"/>
        <v/>
      </c>
      <c r="R64" s="153" t="str">
        <f>IFERROR(SMALL($Q$5:$Q$142,ROWS(O$5:$O64)),"")</f>
        <v/>
      </c>
      <c r="T64" s="153" t="s">
        <v>452</v>
      </c>
      <c r="U64" s="153">
        <v>80</v>
      </c>
      <c r="V64" s="153">
        <v>5365</v>
      </c>
      <c r="W64" s="153">
        <v>310</v>
      </c>
      <c r="X64" s="153">
        <v>50</v>
      </c>
      <c r="Y64" s="153">
        <v>230</v>
      </c>
      <c r="Z64" s="153">
        <v>335</v>
      </c>
      <c r="AA64" s="153">
        <v>15</v>
      </c>
      <c r="AB64" s="323">
        <v>20</v>
      </c>
      <c r="AC64" s="323" t="s">
        <v>130</v>
      </c>
      <c r="AD64" s="323">
        <v>340</v>
      </c>
      <c r="AE64" s="323">
        <v>1380</v>
      </c>
      <c r="AF64" s="323" t="s">
        <v>92</v>
      </c>
      <c r="AG64" s="323">
        <f>ROWS($AF$5:AF64)</f>
        <v>60</v>
      </c>
      <c r="AH64" s="153" t="str">
        <f t="shared" si="3"/>
        <v/>
      </c>
      <c r="AI64" s="153" t="str">
        <f>IFERROR(SMALL($AH$5:$AH$142,ROWS($AF$5:AF64)),"")</f>
        <v/>
      </c>
      <c r="CR64" s="163"/>
      <c r="CS64" s="163"/>
      <c r="CT64" s="163"/>
      <c r="CU64" s="163"/>
      <c r="CV64" s="163"/>
      <c r="CW64" s="163"/>
      <c r="CX64" s="163"/>
      <c r="CY64" s="163"/>
      <c r="CZ64" s="163"/>
      <c r="DA64" s="163"/>
      <c r="DB64" s="163"/>
      <c r="DC64" s="301"/>
      <c r="DQ64" s="301"/>
    </row>
    <row r="65" spans="3:121" hidden="1">
      <c r="C65" s="153" t="s">
        <v>453</v>
      </c>
      <c r="D65" s="113">
        <v>1.5761821366024518E-2</v>
      </c>
      <c r="E65" s="163">
        <v>0.83012259194395799</v>
      </c>
      <c r="F65" s="163">
        <v>1.5761821366024518E-2</v>
      </c>
      <c r="G65" s="163">
        <v>0</v>
      </c>
      <c r="H65" s="163">
        <v>3.5026269702276708E-2</v>
      </c>
      <c r="I65" s="163">
        <v>6.6549912434325745E-2</v>
      </c>
      <c r="J65" s="163">
        <v>1.7513134851138354E-3</v>
      </c>
      <c r="K65" s="163">
        <v>5.2539404553415062E-3</v>
      </c>
      <c r="L65" s="113">
        <v>0</v>
      </c>
      <c r="M65" s="113">
        <v>2.9772329246935202E-2</v>
      </c>
      <c r="N65" s="113">
        <v>0.16987740805604204</v>
      </c>
      <c r="O65" s="153" t="s">
        <v>92</v>
      </c>
      <c r="P65" s="323">
        <f>ROWS($O$5:O65)</f>
        <v>61</v>
      </c>
      <c r="Q65" s="153" t="str">
        <f t="shared" si="2"/>
        <v/>
      </c>
      <c r="R65" s="153" t="str">
        <f>IFERROR(SMALL($Q$5:$Q$142,ROWS(O$5:$O65)),"")</f>
        <v/>
      </c>
      <c r="T65" s="153" t="s">
        <v>453</v>
      </c>
      <c r="U65" s="153">
        <v>10</v>
      </c>
      <c r="V65" s="153">
        <v>475</v>
      </c>
      <c r="W65" s="153">
        <v>10</v>
      </c>
      <c r="X65" s="320">
        <v>0</v>
      </c>
      <c r="Y65" s="153">
        <v>20</v>
      </c>
      <c r="Z65" s="153">
        <v>40</v>
      </c>
      <c r="AA65" s="153" t="s">
        <v>130</v>
      </c>
      <c r="AB65" s="323">
        <v>5</v>
      </c>
      <c r="AC65" s="320">
        <v>0</v>
      </c>
      <c r="AD65" s="323">
        <v>15</v>
      </c>
      <c r="AE65" s="323">
        <v>95</v>
      </c>
      <c r="AF65" s="323" t="s">
        <v>92</v>
      </c>
      <c r="AG65" s="323">
        <f>ROWS($AF$5:AF65)</f>
        <v>61</v>
      </c>
      <c r="AH65" s="153" t="str">
        <f t="shared" si="3"/>
        <v/>
      </c>
      <c r="AI65" s="153" t="str">
        <f>IFERROR(SMALL($AH$5:$AH$142,ROWS($AF$5:AF65)),"")</f>
        <v/>
      </c>
      <c r="CR65" s="163"/>
      <c r="CS65" s="163"/>
      <c r="CT65" s="163"/>
      <c r="CU65" s="163"/>
      <c r="CV65" s="163"/>
      <c r="CW65" s="163"/>
      <c r="CX65" s="163"/>
      <c r="CY65" s="163"/>
      <c r="CZ65" s="163"/>
      <c r="DA65" s="163"/>
      <c r="DB65" s="163"/>
      <c r="DC65" s="301"/>
      <c r="DQ65" s="301"/>
    </row>
    <row r="66" spans="3:121" hidden="1">
      <c r="C66" s="153" t="s">
        <v>454</v>
      </c>
      <c r="D66" s="113">
        <v>0</v>
      </c>
      <c r="E66" s="163">
        <v>0.98421052631578942</v>
      </c>
      <c r="F66" s="163">
        <v>5.263157894736842E-3</v>
      </c>
      <c r="G66" s="163">
        <v>0</v>
      </c>
      <c r="H66" s="163">
        <v>0</v>
      </c>
      <c r="I66" s="163">
        <v>5.263157894736842E-3</v>
      </c>
      <c r="J66" s="163">
        <v>0</v>
      </c>
      <c r="K66" s="163">
        <v>0</v>
      </c>
      <c r="L66" s="113">
        <v>0</v>
      </c>
      <c r="M66" s="113">
        <v>5.263157894736842E-3</v>
      </c>
      <c r="N66" s="113">
        <v>1.5789473684210527E-2</v>
      </c>
      <c r="O66" s="153" t="s">
        <v>92</v>
      </c>
      <c r="P66" s="323">
        <f>ROWS($O$5:O66)</f>
        <v>62</v>
      </c>
      <c r="Q66" s="153" t="str">
        <f t="shared" si="2"/>
        <v/>
      </c>
      <c r="R66" s="153" t="str">
        <f>IFERROR(SMALL($Q$5:$Q$142,ROWS(O$5:$O66)),"")</f>
        <v/>
      </c>
      <c r="T66" s="153" t="s">
        <v>454</v>
      </c>
      <c r="U66" s="320">
        <v>0</v>
      </c>
      <c r="V66" s="153">
        <v>185</v>
      </c>
      <c r="W66" s="153" t="s">
        <v>130</v>
      </c>
      <c r="X66" s="320">
        <v>0</v>
      </c>
      <c r="Y66" s="320">
        <v>0</v>
      </c>
      <c r="Z66" s="153" t="s">
        <v>130</v>
      </c>
      <c r="AA66" s="320">
        <v>0</v>
      </c>
      <c r="AB66" s="320">
        <v>0</v>
      </c>
      <c r="AC66" s="320">
        <v>0</v>
      </c>
      <c r="AD66" s="323" t="s">
        <v>130</v>
      </c>
      <c r="AE66" s="323">
        <v>5</v>
      </c>
      <c r="AF66" s="323" t="s">
        <v>92</v>
      </c>
      <c r="AG66" s="323">
        <f>ROWS($AF$5:AF66)</f>
        <v>62</v>
      </c>
      <c r="AH66" s="153" t="str">
        <f t="shared" si="3"/>
        <v/>
      </c>
      <c r="AI66" s="153" t="str">
        <f>IFERROR(SMALL($AH$5:$AH$142,ROWS($AF$5:AF66)),"")</f>
        <v/>
      </c>
      <c r="CR66" s="163"/>
      <c r="CS66" s="163"/>
      <c r="CT66" s="163"/>
      <c r="CU66" s="163"/>
      <c r="CV66" s="163"/>
      <c r="CW66" s="163"/>
      <c r="CX66" s="163"/>
      <c r="CY66" s="163"/>
      <c r="CZ66" s="163"/>
      <c r="DA66" s="163"/>
      <c r="DB66" s="163"/>
      <c r="DC66" s="301"/>
      <c r="DQ66" s="301"/>
    </row>
    <row r="67" spans="3:121" hidden="1">
      <c r="C67" s="153" t="s">
        <v>455</v>
      </c>
      <c r="D67" s="113">
        <v>6.8002863278453828E-3</v>
      </c>
      <c r="E67" s="163">
        <v>0.80959198282032929</v>
      </c>
      <c r="F67" s="163">
        <v>5.476020042949177E-2</v>
      </c>
      <c r="G67" s="163">
        <v>3.2211882605583395E-3</v>
      </c>
      <c r="H67" s="163">
        <v>2.0758768790264854E-2</v>
      </c>
      <c r="I67" s="163">
        <v>6.084466714387974E-2</v>
      </c>
      <c r="J67" s="163">
        <v>2.8632784538296348E-3</v>
      </c>
      <c r="K67" s="163">
        <v>2.8632784538296348E-3</v>
      </c>
      <c r="L67" s="113">
        <v>0</v>
      </c>
      <c r="M67" s="113">
        <v>3.8296349319971369E-2</v>
      </c>
      <c r="N67" s="113">
        <v>0.19040801717967074</v>
      </c>
      <c r="O67" s="153" t="s">
        <v>92</v>
      </c>
      <c r="P67" s="323">
        <f>ROWS($O$5:O67)</f>
        <v>63</v>
      </c>
      <c r="Q67" s="153" t="str">
        <f t="shared" si="2"/>
        <v/>
      </c>
      <c r="R67" s="153" t="str">
        <f>IFERROR(SMALL($Q$5:$Q$142,ROWS(O$5:$O67)),"")</f>
        <v/>
      </c>
      <c r="T67" s="153" t="s">
        <v>455</v>
      </c>
      <c r="U67" s="153">
        <v>20</v>
      </c>
      <c r="V67" s="153">
        <v>2260</v>
      </c>
      <c r="W67" s="153">
        <v>155</v>
      </c>
      <c r="X67" s="153">
        <v>10</v>
      </c>
      <c r="Y67" s="153">
        <v>60</v>
      </c>
      <c r="Z67" s="153">
        <v>170</v>
      </c>
      <c r="AA67" s="153">
        <v>10</v>
      </c>
      <c r="AB67" s="323">
        <v>10</v>
      </c>
      <c r="AC67" s="320">
        <v>0</v>
      </c>
      <c r="AD67" s="323">
        <v>105</v>
      </c>
      <c r="AE67" s="323">
        <v>530</v>
      </c>
      <c r="AF67" s="323" t="s">
        <v>92</v>
      </c>
      <c r="AG67" s="323">
        <f>ROWS($AF$5:AF67)</f>
        <v>63</v>
      </c>
      <c r="AH67" s="153" t="str">
        <f t="shared" si="3"/>
        <v/>
      </c>
      <c r="AI67" s="153" t="str">
        <f>IFERROR(SMALL($AH$5:$AH$142,ROWS($AF$5:AF67)),"")</f>
        <v/>
      </c>
      <c r="CR67" s="163"/>
      <c r="CS67" s="163"/>
      <c r="CT67" s="163"/>
      <c r="CU67" s="163"/>
      <c r="CV67" s="163"/>
      <c r="CW67" s="163"/>
      <c r="CX67" s="163"/>
      <c r="CY67" s="163"/>
      <c r="CZ67" s="163"/>
      <c r="DA67" s="163"/>
      <c r="DB67" s="163"/>
      <c r="DC67" s="301"/>
      <c r="DQ67" s="301"/>
    </row>
    <row r="68" spans="3:121" hidden="1">
      <c r="C68" s="153" t="s">
        <v>456</v>
      </c>
      <c r="D68" s="113">
        <v>1.4544098452358755E-2</v>
      </c>
      <c r="E68" s="163">
        <v>0.81484243893343278</v>
      </c>
      <c r="F68" s="163">
        <v>5.7989931008763748E-2</v>
      </c>
      <c r="G68" s="163">
        <v>5.5938840201379828E-3</v>
      </c>
      <c r="H68" s="163">
        <v>1.5103486854372553E-2</v>
      </c>
      <c r="I68" s="163">
        <v>4.4564609360432592E-2</v>
      </c>
      <c r="J68" s="163">
        <v>2.9834048107402573E-3</v>
      </c>
      <c r="K68" s="163">
        <v>3.1698676114115232E-3</v>
      </c>
      <c r="L68" s="113">
        <v>0</v>
      </c>
      <c r="M68" s="113">
        <v>4.1208278948349802E-2</v>
      </c>
      <c r="N68" s="113">
        <v>0.18515756106656722</v>
      </c>
      <c r="O68" s="153" t="s">
        <v>92</v>
      </c>
      <c r="P68" s="323">
        <f>ROWS($O$5:O68)</f>
        <v>64</v>
      </c>
      <c r="Q68" s="153" t="str">
        <f t="shared" si="2"/>
        <v/>
      </c>
      <c r="R68" s="153" t="str">
        <f>IFERROR(SMALL($Q$5:$Q$142,ROWS(O$5:$O68)),"")</f>
        <v/>
      </c>
      <c r="T68" s="153" t="s">
        <v>456</v>
      </c>
      <c r="U68" s="153">
        <v>80</v>
      </c>
      <c r="V68" s="153">
        <v>4370</v>
      </c>
      <c r="W68" s="153">
        <v>310</v>
      </c>
      <c r="X68" s="153">
        <v>30</v>
      </c>
      <c r="Y68" s="153">
        <v>80</v>
      </c>
      <c r="Z68" s="153">
        <v>240</v>
      </c>
      <c r="AA68" s="153">
        <v>15</v>
      </c>
      <c r="AB68" s="323">
        <v>15</v>
      </c>
      <c r="AC68" s="320">
        <v>0</v>
      </c>
      <c r="AD68" s="323">
        <v>220</v>
      </c>
      <c r="AE68" s="323">
        <v>995</v>
      </c>
      <c r="AF68" s="323" t="s">
        <v>92</v>
      </c>
      <c r="AG68" s="323">
        <f>ROWS($AF$5:AF68)</f>
        <v>64</v>
      </c>
      <c r="AH68" s="153" t="str">
        <f t="shared" si="3"/>
        <v/>
      </c>
      <c r="AI68" s="153" t="str">
        <f>IFERROR(SMALL($AH$5:$AH$142,ROWS($AF$5:AF68)),"")</f>
        <v/>
      </c>
      <c r="CR68" s="163"/>
      <c r="CS68" s="163"/>
      <c r="CT68" s="163"/>
      <c r="CU68" s="163"/>
      <c r="CV68" s="163"/>
      <c r="CW68" s="163"/>
      <c r="CX68" s="163"/>
      <c r="CY68" s="163"/>
      <c r="CZ68" s="163"/>
      <c r="DA68" s="163"/>
      <c r="DB68" s="163"/>
      <c r="DC68" s="301"/>
      <c r="DQ68" s="301"/>
    </row>
    <row r="69" spans="3:121" hidden="1">
      <c r="C69" s="153" t="s">
        <v>457</v>
      </c>
      <c r="D69" s="113">
        <v>3.003003003003003E-2</v>
      </c>
      <c r="E69" s="163">
        <v>0.86636636636636633</v>
      </c>
      <c r="F69" s="163">
        <v>1.951951951951952E-2</v>
      </c>
      <c r="G69" s="163">
        <v>4.5045045045045045E-3</v>
      </c>
      <c r="H69" s="163">
        <v>7.5075075075075074E-3</v>
      </c>
      <c r="I69" s="163">
        <v>4.0540540540540543E-2</v>
      </c>
      <c r="J69" s="163">
        <v>0</v>
      </c>
      <c r="K69" s="163">
        <v>1.5015015015015015E-3</v>
      </c>
      <c r="L69" s="113">
        <v>0</v>
      </c>
      <c r="M69" s="113">
        <v>3.003003003003003E-2</v>
      </c>
      <c r="N69" s="113">
        <v>0.13363363363363365</v>
      </c>
      <c r="O69" s="153" t="s">
        <v>92</v>
      </c>
      <c r="P69" s="323">
        <f>ROWS($O$5:O69)</f>
        <v>65</v>
      </c>
      <c r="Q69" s="153" t="str">
        <f t="shared" si="2"/>
        <v/>
      </c>
      <c r="R69" s="153" t="str">
        <f>IFERROR(SMALL($Q$5:$Q$142,ROWS(O$5:$O69)),"")</f>
        <v/>
      </c>
      <c r="T69" s="153" t="s">
        <v>457</v>
      </c>
      <c r="U69" s="153">
        <v>20</v>
      </c>
      <c r="V69" s="153">
        <v>575</v>
      </c>
      <c r="W69" s="153">
        <v>15</v>
      </c>
      <c r="X69" s="153">
        <v>5</v>
      </c>
      <c r="Y69" s="153">
        <v>5</v>
      </c>
      <c r="Z69" s="153">
        <v>25</v>
      </c>
      <c r="AA69" s="320">
        <v>0</v>
      </c>
      <c r="AB69" s="323" t="s">
        <v>130</v>
      </c>
      <c r="AC69" s="320">
        <v>0</v>
      </c>
      <c r="AD69" s="323">
        <v>20</v>
      </c>
      <c r="AE69" s="323">
        <v>90</v>
      </c>
      <c r="AF69" s="323" t="s">
        <v>92</v>
      </c>
      <c r="AG69" s="323">
        <f>ROWS($AF$5:AF69)</f>
        <v>65</v>
      </c>
      <c r="AH69" s="153" t="str">
        <f t="shared" si="3"/>
        <v/>
      </c>
      <c r="AI69" s="153" t="str">
        <f>IFERROR(SMALL($AH$5:$AH$142,ROWS($AF$5:AF69)),"")</f>
        <v/>
      </c>
      <c r="CR69" s="163"/>
      <c r="CS69" s="163"/>
      <c r="CT69" s="163"/>
      <c r="CU69" s="163"/>
      <c r="CV69" s="163"/>
      <c r="CW69" s="163"/>
      <c r="CX69" s="163"/>
      <c r="CY69" s="163"/>
      <c r="CZ69" s="163"/>
      <c r="DA69" s="163"/>
      <c r="DB69" s="163"/>
      <c r="DC69" s="301"/>
      <c r="DQ69" s="301"/>
    </row>
    <row r="70" spans="3:121" hidden="1">
      <c r="C70" s="153" t="s">
        <v>458</v>
      </c>
      <c r="D70" s="113">
        <v>1.4606437652150393E-2</v>
      </c>
      <c r="E70" s="163">
        <v>0.83527184203408167</v>
      </c>
      <c r="F70" s="163">
        <v>3.8409521233432511E-2</v>
      </c>
      <c r="G70" s="163">
        <v>4.8688125507167978E-3</v>
      </c>
      <c r="H70" s="163">
        <v>1.9745739789018123E-2</v>
      </c>
      <c r="I70" s="163">
        <v>4.4630781714903978E-2</v>
      </c>
      <c r="J70" s="163">
        <v>1.0819583446037328E-3</v>
      </c>
      <c r="K70" s="163">
        <v>3.7868542061130646E-3</v>
      </c>
      <c r="L70" s="113">
        <v>8.1146875845279957E-4</v>
      </c>
      <c r="M70" s="113">
        <v>3.6786583716526912E-2</v>
      </c>
      <c r="N70" s="113">
        <v>0.1647281579659183</v>
      </c>
      <c r="O70" s="153" t="s">
        <v>92</v>
      </c>
      <c r="P70" s="323">
        <f>ROWS($O$5:O70)</f>
        <v>66</v>
      </c>
      <c r="Q70" s="153" t="str">
        <f t="shared" ref="Q70:Q133" si="4">IF($BC$4=O70,P70,"")</f>
        <v/>
      </c>
      <c r="R70" s="153" t="str">
        <f>IFERROR(SMALL($Q$5:$Q$142,ROWS(O$5:$O70)),"")</f>
        <v/>
      </c>
      <c r="T70" s="153" t="s">
        <v>458</v>
      </c>
      <c r="U70" s="153">
        <v>55</v>
      </c>
      <c r="V70" s="153">
        <v>3090</v>
      </c>
      <c r="W70" s="153">
        <v>140</v>
      </c>
      <c r="X70" s="153">
        <v>20</v>
      </c>
      <c r="Y70" s="153">
        <v>75</v>
      </c>
      <c r="Z70" s="153">
        <v>165</v>
      </c>
      <c r="AA70" s="153">
        <v>5</v>
      </c>
      <c r="AB70" s="323">
        <v>15</v>
      </c>
      <c r="AC70" s="323">
        <v>5</v>
      </c>
      <c r="AD70" s="323">
        <v>135</v>
      </c>
      <c r="AE70" s="323">
        <v>610</v>
      </c>
      <c r="AF70" s="323" t="s">
        <v>92</v>
      </c>
      <c r="AG70" s="323">
        <f>ROWS($AF$5:AF70)</f>
        <v>66</v>
      </c>
      <c r="AH70" s="153" t="str">
        <f t="shared" ref="AH70:AH133" si="5">IF($BC$4=AF70,AG70,"")</f>
        <v/>
      </c>
      <c r="AI70" s="153" t="str">
        <f>IFERROR(SMALL($AH$5:$AH$142,ROWS($AF$5:AF70)),"")</f>
        <v/>
      </c>
      <c r="CR70" s="163"/>
      <c r="CS70" s="163"/>
      <c r="CT70" s="163"/>
      <c r="CU70" s="163"/>
      <c r="CV70" s="163"/>
      <c r="CW70" s="163"/>
      <c r="CX70" s="163"/>
      <c r="CY70" s="163"/>
      <c r="CZ70" s="163"/>
      <c r="DA70" s="163"/>
      <c r="DB70" s="163"/>
      <c r="DC70" s="301"/>
      <c r="DQ70" s="301"/>
    </row>
    <row r="71" spans="3:121" hidden="1">
      <c r="C71" s="153" t="s">
        <v>459</v>
      </c>
      <c r="D71" s="113">
        <v>2.4630541871921183E-3</v>
      </c>
      <c r="E71" s="163">
        <v>0.93349753694581283</v>
      </c>
      <c r="F71" s="163">
        <v>4.9261083743842365E-3</v>
      </c>
      <c r="G71" s="163">
        <v>0</v>
      </c>
      <c r="H71" s="163">
        <v>2.4630541871921183E-3</v>
      </c>
      <c r="I71" s="163">
        <v>4.9261083743842367E-2</v>
      </c>
      <c r="J71" s="163">
        <v>0</v>
      </c>
      <c r="K71" s="163">
        <v>2.4630541871921183E-3</v>
      </c>
      <c r="L71" s="113">
        <v>0</v>
      </c>
      <c r="M71" s="113">
        <v>4.9261083743842365E-3</v>
      </c>
      <c r="N71" s="113">
        <v>6.6502463054187194E-2</v>
      </c>
      <c r="O71" s="153" t="s">
        <v>92</v>
      </c>
      <c r="P71" s="323">
        <f>ROWS($O$5:O71)</f>
        <v>67</v>
      </c>
      <c r="Q71" s="153" t="str">
        <f t="shared" si="4"/>
        <v/>
      </c>
      <c r="R71" s="153" t="str">
        <f>IFERROR(SMALL($Q$5:$Q$142,ROWS(O$5:$O71)),"")</f>
        <v/>
      </c>
      <c r="T71" s="153" t="s">
        <v>459</v>
      </c>
      <c r="U71" s="153" t="s">
        <v>130</v>
      </c>
      <c r="V71" s="153">
        <v>380</v>
      </c>
      <c r="W71" s="153" t="s">
        <v>130</v>
      </c>
      <c r="X71" s="320">
        <v>0</v>
      </c>
      <c r="Y71" s="153" t="s">
        <v>130</v>
      </c>
      <c r="Z71" s="153">
        <v>20</v>
      </c>
      <c r="AA71" s="320">
        <v>0</v>
      </c>
      <c r="AB71" s="323" t="s">
        <v>130</v>
      </c>
      <c r="AC71" s="320">
        <v>0</v>
      </c>
      <c r="AD71" s="323" t="s">
        <v>130</v>
      </c>
      <c r="AE71" s="323">
        <v>25</v>
      </c>
      <c r="AF71" s="323" t="s">
        <v>92</v>
      </c>
      <c r="AG71" s="323">
        <f>ROWS($AF$5:AF71)</f>
        <v>67</v>
      </c>
      <c r="AH71" s="153" t="str">
        <f t="shared" si="5"/>
        <v/>
      </c>
      <c r="AI71" s="153" t="str">
        <f>IFERROR(SMALL($AH$5:$AH$142,ROWS($AF$5:AF71)),"")</f>
        <v/>
      </c>
      <c r="CR71" s="163"/>
      <c r="CS71" s="163"/>
      <c r="CT71" s="163"/>
      <c r="CU71" s="163"/>
      <c r="CV71" s="163"/>
      <c r="CW71" s="163"/>
      <c r="CX71" s="163"/>
      <c r="CY71" s="163"/>
      <c r="CZ71" s="163"/>
      <c r="DA71" s="163"/>
      <c r="DB71" s="163"/>
      <c r="DC71" s="301"/>
      <c r="DQ71" s="301"/>
    </row>
    <row r="72" spans="3:121" hidden="1">
      <c r="C72" s="153" t="s">
        <v>460</v>
      </c>
      <c r="D72" s="113">
        <v>9.2062702164717597E-3</v>
      </c>
      <c r="E72" s="163">
        <v>0.85444140333416274</v>
      </c>
      <c r="F72" s="163">
        <v>1.1694451356058721E-2</v>
      </c>
      <c r="G72" s="163">
        <v>2.7369992535456579E-3</v>
      </c>
      <c r="H72" s="163">
        <v>1.8661358546902214E-2</v>
      </c>
      <c r="I72" s="163">
        <v>7.5640706643443648E-2</v>
      </c>
      <c r="J72" s="163">
        <v>2.2393630256282659E-3</v>
      </c>
      <c r="K72" s="163">
        <v>2.7369992535456579E-3</v>
      </c>
      <c r="L72" s="113">
        <v>2.488181139586962E-4</v>
      </c>
      <c r="M72" s="113">
        <v>2.2393630256282656E-2</v>
      </c>
      <c r="N72" s="113">
        <v>0.14555859666583729</v>
      </c>
      <c r="O72" s="153" t="s">
        <v>92</v>
      </c>
      <c r="P72" s="323">
        <f>ROWS($O$5:O72)</f>
        <v>68</v>
      </c>
      <c r="Q72" s="153" t="str">
        <f t="shared" si="4"/>
        <v/>
      </c>
      <c r="R72" s="153" t="str">
        <f>IFERROR(SMALL($Q$5:$Q$142,ROWS(O$5:$O72)),"")</f>
        <v/>
      </c>
      <c r="T72" s="153" t="s">
        <v>460</v>
      </c>
      <c r="U72" s="153">
        <v>35</v>
      </c>
      <c r="V72" s="153">
        <v>3435</v>
      </c>
      <c r="W72" s="153">
        <v>45</v>
      </c>
      <c r="X72" s="153">
        <v>10</v>
      </c>
      <c r="Y72" s="153">
        <v>75</v>
      </c>
      <c r="Z72" s="153">
        <v>305</v>
      </c>
      <c r="AA72" s="153">
        <v>10</v>
      </c>
      <c r="AB72" s="323">
        <v>10</v>
      </c>
      <c r="AC72" s="323" t="s">
        <v>130</v>
      </c>
      <c r="AD72" s="323">
        <v>90</v>
      </c>
      <c r="AE72" s="323">
        <v>585</v>
      </c>
      <c r="AF72" s="323" t="s">
        <v>92</v>
      </c>
      <c r="AG72" s="323">
        <f>ROWS($AF$5:AF72)</f>
        <v>68</v>
      </c>
      <c r="AH72" s="153" t="str">
        <f t="shared" si="5"/>
        <v/>
      </c>
      <c r="AI72" s="153" t="str">
        <f>IFERROR(SMALL($AH$5:$AH$142,ROWS($AF$5:AF72)),"")</f>
        <v/>
      </c>
      <c r="CR72" s="163"/>
      <c r="CS72" s="163"/>
      <c r="CT72" s="163"/>
      <c r="CU72" s="163"/>
      <c r="CV72" s="163"/>
      <c r="CW72" s="163"/>
      <c r="CX72" s="163"/>
      <c r="CY72" s="163"/>
      <c r="CZ72" s="163"/>
      <c r="DA72" s="163"/>
      <c r="DB72" s="163"/>
      <c r="DC72" s="301"/>
      <c r="DQ72" s="301"/>
    </row>
    <row r="73" spans="3:121" hidden="1">
      <c r="C73" s="153" t="s">
        <v>461</v>
      </c>
      <c r="D73" s="113">
        <v>1.4557670772676373E-2</v>
      </c>
      <c r="E73" s="163">
        <v>0.84322508398656215</v>
      </c>
      <c r="F73" s="163">
        <v>1.3437849944008958E-2</v>
      </c>
      <c r="G73" s="163">
        <v>3.3594624860022394E-3</v>
      </c>
      <c r="H73" s="163">
        <v>1.3437849944008958E-2</v>
      </c>
      <c r="I73" s="163">
        <v>8.3986562150055996E-2</v>
      </c>
      <c r="J73" s="163">
        <v>1.1198208286674132E-3</v>
      </c>
      <c r="K73" s="163">
        <v>1.1198208286674132E-3</v>
      </c>
      <c r="L73" s="113">
        <v>0</v>
      </c>
      <c r="M73" s="113">
        <v>2.5755879059350503E-2</v>
      </c>
      <c r="N73" s="113">
        <v>0.15677491601343785</v>
      </c>
      <c r="O73" s="153" t="s">
        <v>92</v>
      </c>
      <c r="P73" s="323">
        <f>ROWS($O$5:O73)</f>
        <v>69</v>
      </c>
      <c r="Q73" s="153" t="str">
        <f t="shared" si="4"/>
        <v/>
      </c>
      <c r="R73" s="153" t="str">
        <f>IFERROR(SMALL($Q$5:$Q$142,ROWS(O$5:$O73)),"")</f>
        <v/>
      </c>
      <c r="T73" s="153" t="s">
        <v>461</v>
      </c>
      <c r="U73" s="153">
        <v>15</v>
      </c>
      <c r="V73" s="153">
        <v>755</v>
      </c>
      <c r="W73" s="153">
        <v>10</v>
      </c>
      <c r="X73" s="153">
        <v>5</v>
      </c>
      <c r="Y73" s="153">
        <v>10</v>
      </c>
      <c r="Z73" s="153">
        <v>75</v>
      </c>
      <c r="AA73" s="153" t="s">
        <v>130</v>
      </c>
      <c r="AB73" s="323" t="s">
        <v>130</v>
      </c>
      <c r="AC73" s="320">
        <v>0</v>
      </c>
      <c r="AD73" s="323">
        <v>25</v>
      </c>
      <c r="AE73" s="323">
        <v>140</v>
      </c>
      <c r="AF73" s="323" t="s">
        <v>92</v>
      </c>
      <c r="AG73" s="323">
        <f>ROWS($AF$5:AF73)</f>
        <v>69</v>
      </c>
      <c r="AH73" s="153" t="str">
        <f t="shared" si="5"/>
        <v/>
      </c>
      <c r="AI73" s="153" t="str">
        <f>IFERROR(SMALL($AH$5:$AH$142,ROWS($AF$5:AF73)),"")</f>
        <v/>
      </c>
      <c r="CR73" s="163"/>
      <c r="CS73" s="163"/>
      <c r="CT73" s="163"/>
      <c r="CU73" s="163"/>
      <c r="CV73" s="163"/>
      <c r="CW73" s="163"/>
      <c r="CX73" s="163"/>
      <c r="CY73" s="163"/>
      <c r="CZ73" s="163"/>
      <c r="DA73" s="163"/>
      <c r="DB73" s="163"/>
      <c r="DC73" s="301"/>
      <c r="DQ73" s="301"/>
    </row>
    <row r="74" spans="3:121" hidden="1">
      <c r="C74" s="153" t="s">
        <v>437</v>
      </c>
      <c r="D74" s="113">
        <v>1.4964459408903853E-2</v>
      </c>
      <c r="E74" s="163">
        <v>0.73325851103628881</v>
      </c>
      <c r="F74" s="163">
        <v>3.5166479610924055E-2</v>
      </c>
      <c r="G74" s="163">
        <v>2.9928918817807705E-3</v>
      </c>
      <c r="H74" s="163">
        <v>3.3295922184811075E-2</v>
      </c>
      <c r="I74" s="163">
        <v>0.12046389824167603</v>
      </c>
      <c r="J74" s="163">
        <v>3.7411148522259632E-3</v>
      </c>
      <c r="K74" s="163">
        <v>4.11522633744856E-3</v>
      </c>
      <c r="L74" s="113">
        <v>1.8705574261129816E-3</v>
      </c>
      <c r="M74" s="113">
        <v>5.013093901982791E-2</v>
      </c>
      <c r="N74" s="113">
        <v>0.26674148896371119</v>
      </c>
      <c r="O74" s="153" t="s">
        <v>91</v>
      </c>
      <c r="P74" s="323">
        <f>ROWS($O$5:O74)</f>
        <v>70</v>
      </c>
      <c r="Q74" s="153" t="str">
        <f t="shared" si="4"/>
        <v/>
      </c>
      <c r="R74" s="153" t="str">
        <f>IFERROR(SMALL($Q$5:$Q$142,ROWS(O$5:$O74)),"")</f>
        <v/>
      </c>
      <c r="T74" s="153" t="s">
        <v>437</v>
      </c>
      <c r="U74" s="153">
        <v>40</v>
      </c>
      <c r="V74" s="153">
        <v>1960</v>
      </c>
      <c r="W74" s="153">
        <v>95</v>
      </c>
      <c r="X74" s="153">
        <v>10</v>
      </c>
      <c r="Y74" s="153">
        <v>90</v>
      </c>
      <c r="Z74" s="153">
        <v>320</v>
      </c>
      <c r="AA74" s="153">
        <v>10</v>
      </c>
      <c r="AB74" s="323">
        <v>10</v>
      </c>
      <c r="AC74" s="323">
        <v>5</v>
      </c>
      <c r="AD74" s="323">
        <v>135</v>
      </c>
      <c r="AE74" s="323">
        <v>715</v>
      </c>
      <c r="AF74" s="323" t="s">
        <v>91</v>
      </c>
      <c r="AG74" s="323">
        <f>ROWS($AF$5:AF74)</f>
        <v>70</v>
      </c>
      <c r="AH74" s="153" t="str">
        <f t="shared" si="5"/>
        <v/>
      </c>
      <c r="AI74" s="153" t="str">
        <f>IFERROR(SMALL($AH$5:$AH$142,ROWS($AF$5:AF74)),"")</f>
        <v/>
      </c>
      <c r="CR74" s="163"/>
      <c r="CS74" s="163"/>
      <c r="CT74" s="163"/>
      <c r="CU74" s="163"/>
      <c r="CV74" s="163"/>
      <c r="CW74" s="163"/>
      <c r="CX74" s="163"/>
      <c r="CY74" s="163"/>
      <c r="CZ74" s="163"/>
      <c r="DA74" s="163"/>
      <c r="DB74" s="163"/>
      <c r="DC74" s="301"/>
      <c r="DQ74" s="301"/>
    </row>
    <row r="75" spans="3:121" hidden="1">
      <c r="C75" s="153" t="s">
        <v>439</v>
      </c>
      <c r="D75" s="113">
        <v>7.0747462319286376E-3</v>
      </c>
      <c r="E75" s="163">
        <v>0.94432482313134425</v>
      </c>
      <c r="F75" s="163">
        <v>7.6899415564441707E-3</v>
      </c>
      <c r="G75" s="163">
        <v>8.7665333743463542E-3</v>
      </c>
      <c r="H75" s="163">
        <v>1.076591817902184E-2</v>
      </c>
      <c r="I75" s="163">
        <v>5.0753614272531526E-3</v>
      </c>
      <c r="J75" s="163">
        <v>1.3841894801599507E-3</v>
      </c>
      <c r="K75" s="163">
        <v>3.3835742848354351E-3</v>
      </c>
      <c r="L75" s="113">
        <v>0</v>
      </c>
      <c r="M75" s="113">
        <v>1.1534912334666256E-2</v>
      </c>
      <c r="N75" s="113">
        <v>5.56751768686558E-2</v>
      </c>
      <c r="O75" s="153" t="s">
        <v>91</v>
      </c>
      <c r="P75" s="323">
        <f>ROWS($O$5:O75)</f>
        <v>71</v>
      </c>
      <c r="Q75" s="153" t="str">
        <f t="shared" si="4"/>
        <v/>
      </c>
      <c r="R75" s="153" t="str">
        <f>IFERROR(SMALL($Q$5:$Q$142,ROWS(O$5:$O75)),"")</f>
        <v/>
      </c>
      <c r="T75" s="153" t="s">
        <v>439</v>
      </c>
      <c r="U75" s="153">
        <v>45</v>
      </c>
      <c r="V75" s="153">
        <v>6140</v>
      </c>
      <c r="W75" s="153">
        <v>50</v>
      </c>
      <c r="X75" s="153">
        <v>55</v>
      </c>
      <c r="Y75" s="153">
        <v>70</v>
      </c>
      <c r="Z75" s="153">
        <v>35</v>
      </c>
      <c r="AA75" s="153">
        <v>10</v>
      </c>
      <c r="AB75" s="323">
        <v>20</v>
      </c>
      <c r="AC75" s="320">
        <v>0</v>
      </c>
      <c r="AD75" s="323">
        <v>75</v>
      </c>
      <c r="AE75" s="323">
        <v>360</v>
      </c>
      <c r="AF75" s="323" t="s">
        <v>91</v>
      </c>
      <c r="AG75" s="323">
        <f>ROWS($AF$5:AF75)</f>
        <v>71</v>
      </c>
      <c r="AH75" s="153" t="str">
        <f t="shared" si="5"/>
        <v/>
      </c>
      <c r="AI75" s="153" t="str">
        <f>IFERROR(SMALL($AH$5:$AH$142,ROWS($AF$5:AF75)),"")</f>
        <v/>
      </c>
      <c r="CR75" s="163"/>
      <c r="CS75" s="163"/>
      <c r="CT75" s="163"/>
      <c r="CU75" s="163"/>
      <c r="CV75" s="163"/>
      <c r="CW75" s="163"/>
      <c r="CX75" s="163"/>
      <c r="CY75" s="163"/>
      <c r="CZ75" s="163"/>
      <c r="DA75" s="163"/>
      <c r="DB75" s="163"/>
      <c r="DC75" s="301"/>
      <c r="DQ75" s="301"/>
    </row>
    <row r="76" spans="3:121" hidden="1">
      <c r="C76" s="153" t="s">
        <v>440</v>
      </c>
      <c r="D76" s="113">
        <v>1.1545293072824156E-2</v>
      </c>
      <c r="E76" s="163">
        <v>0.76642984014209592</v>
      </c>
      <c r="F76" s="163">
        <v>5.6838365896980464E-2</v>
      </c>
      <c r="G76" s="163">
        <v>4.4404973357015983E-3</v>
      </c>
      <c r="H76" s="163">
        <v>3.2267613972764952E-2</v>
      </c>
      <c r="I76" s="163">
        <v>6.2759029011249259E-2</v>
      </c>
      <c r="J76" s="163">
        <v>3.2563647128478388E-3</v>
      </c>
      <c r="K76" s="163">
        <v>3.8484310242747188E-3</v>
      </c>
      <c r="L76" s="113">
        <v>0</v>
      </c>
      <c r="M76" s="113">
        <v>5.8614564831261103E-2</v>
      </c>
      <c r="N76" s="113">
        <v>0.23357015985790408</v>
      </c>
      <c r="O76" s="153" t="s">
        <v>91</v>
      </c>
      <c r="P76" s="323">
        <f>ROWS($O$5:O76)</f>
        <v>72</v>
      </c>
      <c r="Q76" s="153" t="str">
        <f t="shared" si="4"/>
        <v/>
      </c>
      <c r="R76" s="153" t="str">
        <f>IFERROR(SMALL($Q$5:$Q$142,ROWS(O$5:$O76)),"")</f>
        <v/>
      </c>
      <c r="T76" s="153" t="s">
        <v>440</v>
      </c>
      <c r="U76" s="153">
        <v>40</v>
      </c>
      <c r="V76" s="153">
        <v>2590</v>
      </c>
      <c r="W76" s="153">
        <v>190</v>
      </c>
      <c r="X76" s="153">
        <v>15</v>
      </c>
      <c r="Y76" s="153">
        <v>110</v>
      </c>
      <c r="Z76" s="153">
        <v>210</v>
      </c>
      <c r="AA76" s="153">
        <v>10</v>
      </c>
      <c r="AB76" s="323">
        <v>15</v>
      </c>
      <c r="AC76" s="320">
        <v>0</v>
      </c>
      <c r="AD76" s="323">
        <v>200</v>
      </c>
      <c r="AE76" s="323">
        <v>790</v>
      </c>
      <c r="AF76" s="323" t="s">
        <v>91</v>
      </c>
      <c r="AG76" s="323">
        <f>ROWS($AF$5:AF76)</f>
        <v>72</v>
      </c>
      <c r="AH76" s="153" t="str">
        <f t="shared" si="5"/>
        <v/>
      </c>
      <c r="AI76" s="153" t="str">
        <f>IFERROR(SMALL($AH$5:$AH$142,ROWS($AF$5:AF76)),"")</f>
        <v/>
      </c>
      <c r="CR76" s="163"/>
      <c r="CS76" s="163"/>
      <c r="CT76" s="163"/>
      <c r="CU76" s="163"/>
      <c r="CV76" s="163"/>
      <c r="CW76" s="163"/>
      <c r="CX76" s="163"/>
      <c r="CY76" s="163"/>
      <c r="CZ76" s="163"/>
      <c r="DA76" s="163"/>
      <c r="DB76" s="163"/>
      <c r="DC76" s="301"/>
      <c r="DQ76" s="301"/>
    </row>
    <row r="77" spans="3:121" hidden="1">
      <c r="C77" s="153" t="s">
        <v>442</v>
      </c>
      <c r="D77" s="113">
        <v>1.2222222222222223E-2</v>
      </c>
      <c r="E77" s="163">
        <v>0.81222222222222218</v>
      </c>
      <c r="F77" s="163">
        <v>3.7777777777777778E-2</v>
      </c>
      <c r="G77" s="163">
        <v>7.4999999999999997E-3</v>
      </c>
      <c r="H77" s="163">
        <v>2.7777777777777776E-2</v>
      </c>
      <c r="I77" s="163">
        <v>6.0833333333333336E-2</v>
      </c>
      <c r="J77" s="163">
        <v>2.7777777777777779E-3</v>
      </c>
      <c r="K77" s="163">
        <v>3.8888888888888888E-3</v>
      </c>
      <c r="L77" s="113">
        <v>2.7777777777777778E-4</v>
      </c>
      <c r="M77" s="113">
        <v>3.4722222222222224E-2</v>
      </c>
      <c r="N77" s="113">
        <v>0.18777777777777777</v>
      </c>
      <c r="O77" s="153" t="s">
        <v>91</v>
      </c>
      <c r="P77" s="323">
        <f>ROWS($O$5:O77)</f>
        <v>73</v>
      </c>
      <c r="Q77" s="153" t="str">
        <f t="shared" si="4"/>
        <v/>
      </c>
      <c r="R77" s="153" t="str">
        <f>IFERROR(SMALL($Q$5:$Q$142,ROWS(O$5:$O77)),"")</f>
        <v/>
      </c>
      <c r="T77" s="153" t="s">
        <v>442</v>
      </c>
      <c r="U77" s="153">
        <v>45</v>
      </c>
      <c r="V77" s="153">
        <v>2925</v>
      </c>
      <c r="W77" s="153">
        <v>135</v>
      </c>
      <c r="X77" s="153">
        <v>25</v>
      </c>
      <c r="Y77" s="153">
        <v>100</v>
      </c>
      <c r="Z77" s="153">
        <v>220</v>
      </c>
      <c r="AA77" s="153">
        <v>10</v>
      </c>
      <c r="AB77" s="323">
        <v>15</v>
      </c>
      <c r="AC77" s="323" t="s">
        <v>130</v>
      </c>
      <c r="AD77" s="323">
        <v>125</v>
      </c>
      <c r="AE77" s="323">
        <v>675</v>
      </c>
      <c r="AF77" s="323" t="s">
        <v>91</v>
      </c>
      <c r="AG77" s="323">
        <f>ROWS($AF$5:AF77)</f>
        <v>73</v>
      </c>
      <c r="AH77" s="153" t="str">
        <f t="shared" si="5"/>
        <v/>
      </c>
      <c r="AI77" s="153" t="str">
        <f>IFERROR(SMALL($AH$5:$AH$142,ROWS($AF$5:AF77)),"")</f>
        <v/>
      </c>
      <c r="CR77" s="163"/>
      <c r="CS77" s="163"/>
      <c r="CT77" s="163"/>
      <c r="CU77" s="163"/>
      <c r="CV77" s="163"/>
      <c r="CW77" s="163"/>
      <c r="CX77" s="163"/>
      <c r="CY77" s="163"/>
      <c r="CZ77" s="163"/>
      <c r="DA77" s="163"/>
      <c r="DB77" s="163"/>
      <c r="DC77" s="301"/>
      <c r="DQ77" s="301"/>
    </row>
    <row r="78" spans="3:121" hidden="1">
      <c r="C78" s="153" t="s">
        <v>443</v>
      </c>
      <c r="D78" s="113">
        <v>1.4106030327965206E-2</v>
      </c>
      <c r="E78" s="163">
        <v>0.8954978253203244</v>
      </c>
      <c r="F78" s="163">
        <v>1.8102738920888681E-2</v>
      </c>
      <c r="G78" s="163">
        <v>6.5828141530504293E-3</v>
      </c>
      <c r="H78" s="163">
        <v>1.4576231338897379E-2</v>
      </c>
      <c r="I78" s="163">
        <v>2.539085459033737E-2</v>
      </c>
      <c r="J78" s="163">
        <v>1.1755025273304338E-3</v>
      </c>
      <c r="K78" s="163">
        <v>3.0563065710591279E-3</v>
      </c>
      <c r="L78" s="113">
        <v>2.3510050546608676E-4</v>
      </c>
      <c r="M78" s="113">
        <v>2.1276595744680851E-2</v>
      </c>
      <c r="N78" s="113">
        <v>0.10450217467967556</v>
      </c>
      <c r="O78" s="153" t="s">
        <v>91</v>
      </c>
      <c r="P78" s="323">
        <f>ROWS($O$5:O78)</f>
        <v>74</v>
      </c>
      <c r="Q78" s="153" t="str">
        <f t="shared" si="4"/>
        <v/>
      </c>
      <c r="R78" s="153" t="str">
        <f>IFERROR(SMALL($Q$5:$Q$142,ROWS(O$5:$O78)),"")</f>
        <v/>
      </c>
      <c r="T78" s="153" t="s">
        <v>443</v>
      </c>
      <c r="U78" s="153">
        <v>120</v>
      </c>
      <c r="V78" s="153">
        <v>7620</v>
      </c>
      <c r="W78" s="153">
        <v>155</v>
      </c>
      <c r="X78" s="153">
        <v>55</v>
      </c>
      <c r="Y78" s="153">
        <v>125</v>
      </c>
      <c r="Z78" s="153">
        <v>215</v>
      </c>
      <c r="AA78" s="153">
        <v>10</v>
      </c>
      <c r="AB78" s="323">
        <v>25</v>
      </c>
      <c r="AC78" s="323" t="s">
        <v>130</v>
      </c>
      <c r="AD78" s="323">
        <v>180</v>
      </c>
      <c r="AE78" s="323">
        <v>890</v>
      </c>
      <c r="AF78" s="323" t="s">
        <v>91</v>
      </c>
      <c r="AG78" s="323">
        <f>ROWS($AF$5:AF78)</f>
        <v>74</v>
      </c>
      <c r="AH78" s="153" t="str">
        <f t="shared" si="5"/>
        <v/>
      </c>
      <c r="AI78" s="153" t="str">
        <f>IFERROR(SMALL($AH$5:$AH$142,ROWS($AF$5:AF78)),"")</f>
        <v/>
      </c>
      <c r="CR78" s="163"/>
      <c r="CS78" s="163"/>
      <c r="CT78" s="163"/>
      <c r="CU78" s="163"/>
      <c r="CV78" s="163"/>
      <c r="CW78" s="163"/>
      <c r="CX78" s="163"/>
      <c r="CY78" s="163"/>
      <c r="CZ78" s="163"/>
      <c r="DA78" s="163"/>
      <c r="DB78" s="163"/>
      <c r="DC78" s="301"/>
      <c r="DQ78" s="301"/>
    </row>
    <row r="79" spans="3:121" hidden="1">
      <c r="C79" s="153" t="s">
        <v>444</v>
      </c>
      <c r="D79" s="113">
        <v>1.3081636032455705E-2</v>
      </c>
      <c r="E79" s="163">
        <v>0.81056466302367947</v>
      </c>
      <c r="F79" s="163">
        <v>2.0864381520119227E-2</v>
      </c>
      <c r="G79" s="163">
        <v>1.987083954297069E-3</v>
      </c>
      <c r="H79" s="163">
        <v>3.1462162609703595E-2</v>
      </c>
      <c r="I79" s="163">
        <v>7.4184467627090578E-2</v>
      </c>
      <c r="J79" s="163">
        <v>2.3182646133465806E-3</v>
      </c>
      <c r="K79" s="163">
        <v>3.8085775790693823E-3</v>
      </c>
      <c r="L79" s="113">
        <v>4.9677098857426726E-4</v>
      </c>
      <c r="M79" s="113">
        <v>4.1231992051664182E-2</v>
      </c>
      <c r="N79" s="113">
        <v>0.18943533697632059</v>
      </c>
      <c r="O79" s="153" t="s">
        <v>91</v>
      </c>
      <c r="P79" s="323">
        <f>ROWS($O$5:O79)</f>
        <v>75</v>
      </c>
      <c r="Q79" s="153" t="str">
        <f t="shared" si="4"/>
        <v/>
      </c>
      <c r="R79" s="153" t="str">
        <f>IFERROR(SMALL($Q$5:$Q$142,ROWS(O$5:$O79)),"")</f>
        <v/>
      </c>
      <c r="T79" s="153" t="s">
        <v>444</v>
      </c>
      <c r="U79" s="153">
        <v>80</v>
      </c>
      <c r="V79" s="153">
        <v>4895</v>
      </c>
      <c r="W79" s="153">
        <v>125</v>
      </c>
      <c r="X79" s="153">
        <v>10</v>
      </c>
      <c r="Y79" s="153">
        <v>190</v>
      </c>
      <c r="Z79" s="153">
        <v>450</v>
      </c>
      <c r="AA79" s="153">
        <v>15</v>
      </c>
      <c r="AB79" s="323">
        <v>25</v>
      </c>
      <c r="AC79" s="323">
        <v>5</v>
      </c>
      <c r="AD79" s="323">
        <v>250</v>
      </c>
      <c r="AE79" s="323">
        <v>1145</v>
      </c>
      <c r="AF79" s="323" t="s">
        <v>91</v>
      </c>
      <c r="AG79" s="323">
        <f>ROWS($AF$5:AF79)</f>
        <v>75</v>
      </c>
      <c r="AH79" s="153" t="str">
        <f t="shared" si="5"/>
        <v/>
      </c>
      <c r="AI79" s="153" t="str">
        <f>IFERROR(SMALL($AH$5:$AH$142,ROWS($AF$5:AF79)),"")</f>
        <v/>
      </c>
      <c r="CR79" s="163"/>
      <c r="CS79" s="163"/>
      <c r="CT79" s="163"/>
      <c r="CU79" s="163"/>
      <c r="CV79" s="163"/>
      <c r="CW79" s="163"/>
      <c r="CX79" s="163"/>
      <c r="CY79" s="163"/>
      <c r="CZ79" s="163"/>
      <c r="DA79" s="163"/>
      <c r="DB79" s="163"/>
      <c r="DC79" s="301"/>
      <c r="DQ79" s="301"/>
    </row>
    <row r="80" spans="3:121" hidden="1">
      <c r="C80" s="153" t="s">
        <v>445</v>
      </c>
      <c r="D80" s="113">
        <v>7.0345664038811402E-3</v>
      </c>
      <c r="E80" s="163">
        <v>0.87786537295330502</v>
      </c>
      <c r="F80" s="163">
        <v>1.0673135233474833E-2</v>
      </c>
      <c r="G80" s="163">
        <v>9.7028502122498486E-4</v>
      </c>
      <c r="H80" s="163">
        <v>1.3826561552456033E-2</v>
      </c>
      <c r="I80" s="163">
        <v>6.8768950879320806E-2</v>
      </c>
      <c r="J80" s="163">
        <v>1.2128562765312311E-3</v>
      </c>
      <c r="K80" s="163">
        <v>3.8811400848999394E-3</v>
      </c>
      <c r="L80" s="113">
        <v>3.6385688295936932E-4</v>
      </c>
      <c r="M80" s="113">
        <v>1.5403274711946635E-2</v>
      </c>
      <c r="N80" s="113">
        <v>0.12213462704669496</v>
      </c>
      <c r="O80" s="153" t="s">
        <v>91</v>
      </c>
      <c r="P80" s="323">
        <f>ROWS($O$5:O80)</f>
        <v>76</v>
      </c>
      <c r="Q80" s="153" t="str">
        <f t="shared" si="4"/>
        <v/>
      </c>
      <c r="R80" s="153" t="str">
        <f>IFERROR(SMALL($Q$5:$Q$142,ROWS(O$5:$O80)),"")</f>
        <v/>
      </c>
      <c r="T80" s="153" t="s">
        <v>445</v>
      </c>
      <c r="U80" s="153">
        <v>60</v>
      </c>
      <c r="V80" s="153">
        <v>7240</v>
      </c>
      <c r="W80" s="153">
        <v>90</v>
      </c>
      <c r="X80" s="153">
        <v>10</v>
      </c>
      <c r="Y80" s="153">
        <v>115</v>
      </c>
      <c r="Z80" s="153">
        <v>565</v>
      </c>
      <c r="AA80" s="153">
        <v>10</v>
      </c>
      <c r="AB80" s="323">
        <v>30</v>
      </c>
      <c r="AC80" s="323">
        <v>5</v>
      </c>
      <c r="AD80" s="323">
        <v>125</v>
      </c>
      <c r="AE80" s="323">
        <v>1005</v>
      </c>
      <c r="AF80" s="323" t="s">
        <v>91</v>
      </c>
      <c r="AG80" s="323">
        <f>ROWS($AF$5:AF80)</f>
        <v>76</v>
      </c>
      <c r="AH80" s="153" t="str">
        <f t="shared" si="5"/>
        <v/>
      </c>
      <c r="AI80" s="153" t="str">
        <f>IFERROR(SMALL($AH$5:$AH$142,ROWS($AF$5:AF80)),"")</f>
        <v/>
      </c>
      <c r="CR80" s="163"/>
      <c r="CS80" s="163"/>
      <c r="CT80" s="163"/>
      <c r="CU80" s="163"/>
      <c r="CV80" s="163"/>
      <c r="CW80" s="163"/>
      <c r="CX80" s="163"/>
      <c r="CY80" s="163"/>
      <c r="CZ80" s="163"/>
      <c r="DA80" s="163"/>
      <c r="DB80" s="163"/>
      <c r="DC80" s="301"/>
      <c r="DQ80" s="301"/>
    </row>
    <row r="81" spans="3:121" hidden="1">
      <c r="C81" s="153" t="s">
        <v>446</v>
      </c>
      <c r="D81" s="113">
        <v>1.1969904240766074E-2</v>
      </c>
      <c r="E81" s="163">
        <v>0.835499316005472</v>
      </c>
      <c r="F81" s="163">
        <v>3.0437756497948016E-2</v>
      </c>
      <c r="G81" s="163">
        <v>2.3939808481532147E-3</v>
      </c>
      <c r="H81" s="163">
        <v>2.7017783857729138E-2</v>
      </c>
      <c r="I81" s="163">
        <v>4.9931600547195622E-2</v>
      </c>
      <c r="J81" s="163">
        <v>1.7099863201094391E-3</v>
      </c>
      <c r="K81" s="163">
        <v>4.4459644322845417E-3</v>
      </c>
      <c r="L81" s="113">
        <v>1.3679890560875513E-3</v>
      </c>
      <c r="M81" s="113">
        <v>3.5225718194254449E-2</v>
      </c>
      <c r="N81" s="113">
        <v>0.16450068399452805</v>
      </c>
      <c r="O81" s="153" t="s">
        <v>91</v>
      </c>
      <c r="P81" s="323">
        <f>ROWS($O$5:O81)</f>
        <v>77</v>
      </c>
      <c r="Q81" s="153" t="str">
        <f t="shared" si="4"/>
        <v/>
      </c>
      <c r="R81" s="153" t="str">
        <f>IFERROR(SMALL($Q$5:$Q$142,ROWS(O$5:$O81)),"")</f>
        <v/>
      </c>
      <c r="T81" s="153" t="s">
        <v>446</v>
      </c>
      <c r="U81" s="153">
        <v>35</v>
      </c>
      <c r="V81" s="153">
        <v>2445</v>
      </c>
      <c r="W81" s="153">
        <v>90</v>
      </c>
      <c r="X81" s="153">
        <v>5</v>
      </c>
      <c r="Y81" s="153">
        <v>80</v>
      </c>
      <c r="Z81" s="153">
        <v>145</v>
      </c>
      <c r="AA81" s="153">
        <v>5</v>
      </c>
      <c r="AB81" s="323">
        <v>15</v>
      </c>
      <c r="AC81" s="323">
        <v>5</v>
      </c>
      <c r="AD81" s="323">
        <v>105</v>
      </c>
      <c r="AE81" s="323">
        <v>480</v>
      </c>
      <c r="AF81" s="323" t="s">
        <v>91</v>
      </c>
      <c r="AG81" s="323">
        <f>ROWS($AF$5:AF81)</f>
        <v>77</v>
      </c>
      <c r="AH81" s="153" t="str">
        <f t="shared" si="5"/>
        <v/>
      </c>
      <c r="AI81" s="153" t="str">
        <f>IFERROR(SMALL($AH$5:$AH$142,ROWS($AF$5:AF81)),"")</f>
        <v/>
      </c>
      <c r="CR81" s="163"/>
      <c r="CS81" s="163"/>
      <c r="CT81" s="163"/>
      <c r="CU81" s="163"/>
      <c r="CV81" s="163"/>
      <c r="CW81" s="163"/>
      <c r="CX81" s="163"/>
      <c r="CY81" s="163"/>
      <c r="CZ81" s="163"/>
      <c r="DA81" s="163"/>
      <c r="DB81" s="163"/>
      <c r="DC81" s="301"/>
      <c r="DQ81" s="301"/>
    </row>
    <row r="82" spans="3:121" hidden="1">
      <c r="C82" s="153" t="s">
        <v>447</v>
      </c>
      <c r="D82" s="113">
        <v>8.4637854842333909E-3</v>
      </c>
      <c r="E82" s="163">
        <v>0.9064489551344469</v>
      </c>
      <c r="F82" s="163">
        <v>8.0143809452475467E-3</v>
      </c>
      <c r="G82" s="163">
        <v>1.8725189124410156E-3</v>
      </c>
      <c r="H82" s="163">
        <v>1.1459815744139016E-2</v>
      </c>
      <c r="I82" s="163">
        <v>4.7037675080518315E-2</v>
      </c>
      <c r="J82" s="163">
        <v>1.7227173994457344E-3</v>
      </c>
      <c r="K82" s="163">
        <v>3.0709310164032657E-3</v>
      </c>
      <c r="L82" s="113">
        <v>1.4980151299528126E-4</v>
      </c>
      <c r="M82" s="113">
        <v>1.1759418770129579E-2</v>
      </c>
      <c r="N82" s="113">
        <v>9.3551044865553143E-2</v>
      </c>
      <c r="O82" s="153" t="s">
        <v>91</v>
      </c>
      <c r="P82" s="323">
        <f>ROWS($O$5:O82)</f>
        <v>78</v>
      </c>
      <c r="Q82" s="153" t="str">
        <f t="shared" si="4"/>
        <v/>
      </c>
      <c r="R82" s="153" t="str">
        <f>IFERROR(SMALL($Q$5:$Q$142,ROWS(O$5:$O82)),"")</f>
        <v/>
      </c>
      <c r="T82" s="153" t="s">
        <v>447</v>
      </c>
      <c r="U82" s="153">
        <v>115</v>
      </c>
      <c r="V82" s="153">
        <v>12100</v>
      </c>
      <c r="W82" s="153">
        <v>105</v>
      </c>
      <c r="X82" s="153">
        <v>25</v>
      </c>
      <c r="Y82" s="153">
        <v>155</v>
      </c>
      <c r="Z82" s="153">
        <v>630</v>
      </c>
      <c r="AA82" s="153">
        <v>25</v>
      </c>
      <c r="AB82" s="323">
        <v>40</v>
      </c>
      <c r="AC82" s="323" t="s">
        <v>130</v>
      </c>
      <c r="AD82" s="323">
        <v>155</v>
      </c>
      <c r="AE82" s="323">
        <v>1250</v>
      </c>
      <c r="AF82" s="323" t="s">
        <v>91</v>
      </c>
      <c r="AG82" s="323">
        <f>ROWS($AF$5:AF82)</f>
        <v>78</v>
      </c>
      <c r="AH82" s="153" t="str">
        <f t="shared" si="5"/>
        <v/>
      </c>
      <c r="AI82" s="153" t="str">
        <f>IFERROR(SMALL($AH$5:$AH$142,ROWS($AF$5:AF82)),"")</f>
        <v/>
      </c>
      <c r="CR82" s="163"/>
      <c r="CS82" s="163"/>
      <c r="CT82" s="163"/>
      <c r="CU82" s="163"/>
      <c r="CV82" s="163"/>
      <c r="CW82" s="163"/>
      <c r="CX82" s="163"/>
      <c r="CY82" s="163"/>
      <c r="CZ82" s="163"/>
      <c r="DA82" s="163"/>
      <c r="DB82" s="163"/>
      <c r="DC82" s="301"/>
      <c r="DQ82" s="301"/>
    </row>
    <row r="83" spans="3:121" hidden="1">
      <c r="C83" s="153" t="s">
        <v>448</v>
      </c>
      <c r="D83" s="113">
        <v>7.6335877862595417E-3</v>
      </c>
      <c r="E83" s="163">
        <v>0.83969465648854957</v>
      </c>
      <c r="F83" s="163">
        <v>3.0534351145038167E-2</v>
      </c>
      <c r="G83" s="163">
        <v>0</v>
      </c>
      <c r="H83" s="163">
        <v>7.6335877862595417E-3</v>
      </c>
      <c r="I83" s="163">
        <v>9.9236641221374045E-2</v>
      </c>
      <c r="J83" s="163">
        <v>7.6335877862595417E-3</v>
      </c>
      <c r="K83" s="163">
        <v>0</v>
      </c>
      <c r="L83" s="113">
        <v>0</v>
      </c>
      <c r="M83" s="113">
        <v>7.6335877862595417E-3</v>
      </c>
      <c r="N83" s="113">
        <v>0.16030534351145037</v>
      </c>
      <c r="O83" s="153" t="s">
        <v>91</v>
      </c>
      <c r="P83" s="323">
        <f>ROWS($O$5:O83)</f>
        <v>79</v>
      </c>
      <c r="Q83" s="153" t="str">
        <f t="shared" si="4"/>
        <v/>
      </c>
      <c r="R83" s="153" t="str">
        <f>IFERROR(SMALL($Q$5:$Q$142,ROWS(O$5:$O83)),"")</f>
        <v/>
      </c>
      <c r="T83" s="153" t="s">
        <v>448</v>
      </c>
      <c r="U83" s="153" t="s">
        <v>130</v>
      </c>
      <c r="V83" s="153">
        <v>110</v>
      </c>
      <c r="W83" s="153">
        <v>5</v>
      </c>
      <c r="X83" s="320">
        <v>0</v>
      </c>
      <c r="Y83" s="153" t="s">
        <v>130</v>
      </c>
      <c r="Z83" s="153">
        <v>15</v>
      </c>
      <c r="AA83" s="153" t="s">
        <v>130</v>
      </c>
      <c r="AB83" s="320">
        <v>0</v>
      </c>
      <c r="AC83" s="320">
        <v>0</v>
      </c>
      <c r="AD83" s="323" t="s">
        <v>130</v>
      </c>
      <c r="AE83" s="323">
        <v>20</v>
      </c>
      <c r="AF83" s="323" t="s">
        <v>91</v>
      </c>
      <c r="AG83" s="323">
        <f>ROWS($AF$5:AF83)</f>
        <v>79</v>
      </c>
      <c r="AH83" s="153" t="str">
        <f t="shared" si="5"/>
        <v/>
      </c>
      <c r="AI83" s="153" t="str">
        <f>IFERROR(SMALL($AH$5:$AH$142,ROWS($AF$5:AF83)),"")</f>
        <v/>
      </c>
      <c r="CR83" s="163"/>
      <c r="CS83" s="163"/>
      <c r="CT83" s="163"/>
      <c r="CU83" s="163"/>
      <c r="CV83" s="163"/>
      <c r="CW83" s="163"/>
      <c r="CX83" s="163"/>
      <c r="CY83" s="163"/>
      <c r="CZ83" s="163"/>
      <c r="DA83" s="163"/>
      <c r="DB83" s="163"/>
      <c r="DC83" s="301"/>
      <c r="DQ83" s="301"/>
    </row>
    <row r="84" spans="3:121" hidden="1">
      <c r="C84" s="153" t="s">
        <v>449</v>
      </c>
      <c r="D84" s="113">
        <v>1.6320377531624828E-2</v>
      </c>
      <c r="E84" s="163">
        <v>0.68401389526119161</v>
      </c>
      <c r="F84" s="163">
        <v>3.9129579864980009E-2</v>
      </c>
      <c r="G84" s="163">
        <v>6.6199121714622796E-3</v>
      </c>
      <c r="H84" s="163">
        <v>7.347447073474471E-2</v>
      </c>
      <c r="I84" s="163">
        <v>8.4616897161958443E-2</v>
      </c>
      <c r="J84" s="163">
        <v>3.8670774070918268E-3</v>
      </c>
      <c r="K84" s="163">
        <v>4.1947958314216428E-3</v>
      </c>
      <c r="L84" s="113">
        <v>1.9007668611129317E-3</v>
      </c>
      <c r="M84" s="113">
        <v>8.5862227174411748E-2</v>
      </c>
      <c r="N84" s="113">
        <v>0.31598610473880839</v>
      </c>
      <c r="O84" s="153" t="s">
        <v>91</v>
      </c>
      <c r="P84" s="323">
        <f>ROWS($O$5:O84)</f>
        <v>80</v>
      </c>
      <c r="Q84" s="153" t="str">
        <f t="shared" si="4"/>
        <v/>
      </c>
      <c r="R84" s="153" t="str">
        <f>IFERROR(SMALL($Q$5:$Q$142,ROWS(O$5:$O84)),"")</f>
        <v/>
      </c>
      <c r="T84" s="153" t="s">
        <v>449</v>
      </c>
      <c r="U84" s="153">
        <v>250</v>
      </c>
      <c r="V84" s="153">
        <v>10435</v>
      </c>
      <c r="W84" s="153">
        <v>595</v>
      </c>
      <c r="X84" s="153">
        <v>100</v>
      </c>
      <c r="Y84" s="153">
        <v>1120</v>
      </c>
      <c r="Z84" s="153">
        <v>1290</v>
      </c>
      <c r="AA84" s="153">
        <v>60</v>
      </c>
      <c r="AB84" s="323">
        <v>65</v>
      </c>
      <c r="AC84" s="323">
        <v>30</v>
      </c>
      <c r="AD84" s="323">
        <v>1310</v>
      </c>
      <c r="AE84" s="323">
        <v>4820</v>
      </c>
      <c r="AF84" s="323" t="s">
        <v>91</v>
      </c>
      <c r="AG84" s="323">
        <f>ROWS($AF$5:AF84)</f>
        <v>80</v>
      </c>
      <c r="AH84" s="153" t="str">
        <f t="shared" si="5"/>
        <v/>
      </c>
      <c r="AI84" s="153" t="str">
        <f>IFERROR(SMALL($AH$5:$AH$142,ROWS($AF$5:AF84)),"")</f>
        <v/>
      </c>
      <c r="CR84" s="163"/>
      <c r="CS84" s="163"/>
      <c r="CT84" s="163"/>
      <c r="CU84" s="163"/>
      <c r="CV84" s="163"/>
      <c r="CW84" s="163"/>
      <c r="CX84" s="163"/>
      <c r="CY84" s="163"/>
      <c r="CZ84" s="163"/>
      <c r="DA84" s="163"/>
      <c r="DB84" s="163"/>
      <c r="DC84" s="301"/>
      <c r="DQ84" s="301"/>
    </row>
    <row r="85" spans="3:121" hidden="1">
      <c r="C85" s="153" t="s">
        <v>450</v>
      </c>
      <c r="D85" s="113">
        <v>1.3852426967547338E-2</v>
      </c>
      <c r="E85" s="163">
        <v>0.87024521029994972</v>
      </c>
      <c r="F85" s="163">
        <v>2.8486845780036865E-2</v>
      </c>
      <c r="G85" s="163">
        <v>3.7982461040049153E-3</v>
      </c>
      <c r="H85" s="163">
        <v>1.5025414734960621E-2</v>
      </c>
      <c r="I85" s="163">
        <v>4.3232977713232416E-2</v>
      </c>
      <c r="J85" s="163">
        <v>2.2342624141205385E-3</v>
      </c>
      <c r="K85" s="163">
        <v>4.1892420264760099E-3</v>
      </c>
      <c r="L85" s="113">
        <v>1.1171312070602693E-4</v>
      </c>
      <c r="M85" s="113">
        <v>1.8823660838965535E-2</v>
      </c>
      <c r="N85" s="113">
        <v>0.12975478970005028</v>
      </c>
      <c r="O85" s="153" t="s">
        <v>91</v>
      </c>
      <c r="P85" s="323">
        <f>ROWS($O$5:O85)</f>
        <v>81</v>
      </c>
      <c r="Q85" s="153" t="str">
        <f t="shared" si="4"/>
        <v/>
      </c>
      <c r="R85" s="153" t="str">
        <f>IFERROR(SMALL($Q$5:$Q$142,ROWS(O$5:$O85)),"")</f>
        <v/>
      </c>
      <c r="T85" s="153" t="s">
        <v>450</v>
      </c>
      <c r="U85" s="153">
        <v>250</v>
      </c>
      <c r="V85" s="153">
        <v>15580</v>
      </c>
      <c r="W85" s="153">
        <v>510</v>
      </c>
      <c r="X85" s="153">
        <v>70</v>
      </c>
      <c r="Y85" s="153">
        <v>270</v>
      </c>
      <c r="Z85" s="153">
        <v>775</v>
      </c>
      <c r="AA85" s="153">
        <v>40</v>
      </c>
      <c r="AB85" s="323">
        <v>75</v>
      </c>
      <c r="AC85" s="323" t="s">
        <v>130</v>
      </c>
      <c r="AD85" s="323">
        <v>335</v>
      </c>
      <c r="AE85" s="323">
        <v>2325</v>
      </c>
      <c r="AF85" s="323" t="s">
        <v>91</v>
      </c>
      <c r="AG85" s="323">
        <f>ROWS($AF$5:AF85)</f>
        <v>81</v>
      </c>
      <c r="AH85" s="153" t="str">
        <f t="shared" si="5"/>
        <v/>
      </c>
      <c r="AI85" s="153" t="str">
        <f>IFERROR(SMALL($AH$5:$AH$142,ROWS($AF$5:AF85)),"")</f>
        <v/>
      </c>
      <c r="CR85" s="163"/>
      <c r="CS85" s="163"/>
      <c r="CT85" s="163"/>
      <c r="CU85" s="163"/>
      <c r="CV85" s="163"/>
      <c r="CW85" s="163"/>
      <c r="CX85" s="163"/>
      <c r="CY85" s="163"/>
      <c r="CZ85" s="163"/>
      <c r="DA85" s="163"/>
      <c r="DB85" s="163"/>
      <c r="DC85" s="301"/>
      <c r="DQ85" s="301"/>
    </row>
    <row r="86" spans="3:121" hidden="1">
      <c r="C86" s="153" t="s">
        <v>451</v>
      </c>
      <c r="D86" s="113">
        <v>1.0060362173038229E-2</v>
      </c>
      <c r="E86" s="163">
        <v>0.77263581488933597</v>
      </c>
      <c r="F86" s="163">
        <v>5.7344064386317908E-2</v>
      </c>
      <c r="G86" s="163">
        <v>1.0060362173038229E-2</v>
      </c>
      <c r="H86" s="163">
        <v>2.1126760563380281E-2</v>
      </c>
      <c r="I86" s="163">
        <v>5.7344064386317908E-2</v>
      </c>
      <c r="J86" s="163">
        <v>2.012072434607646E-3</v>
      </c>
      <c r="K86" s="163">
        <v>7.0422535211267607E-3</v>
      </c>
      <c r="L86" s="113">
        <v>0</v>
      </c>
      <c r="M86" s="113">
        <v>6.2374245472837021E-2</v>
      </c>
      <c r="N86" s="113">
        <v>0.22736418511066397</v>
      </c>
      <c r="O86" s="153" t="s">
        <v>91</v>
      </c>
      <c r="P86" s="323">
        <f>ROWS($O$5:O86)</f>
        <v>82</v>
      </c>
      <c r="Q86" s="153" t="str">
        <f t="shared" si="4"/>
        <v/>
      </c>
      <c r="R86" s="153" t="str">
        <f>IFERROR(SMALL($Q$5:$Q$142,ROWS(O$5:$O86)),"")</f>
        <v/>
      </c>
      <c r="T86" s="153" t="s">
        <v>451</v>
      </c>
      <c r="U86" s="153">
        <v>10</v>
      </c>
      <c r="V86" s="153">
        <v>770</v>
      </c>
      <c r="W86" s="153">
        <v>55</v>
      </c>
      <c r="X86" s="153">
        <v>10</v>
      </c>
      <c r="Y86" s="153">
        <v>20</v>
      </c>
      <c r="Z86" s="153">
        <v>55</v>
      </c>
      <c r="AA86" s="153" t="s">
        <v>130</v>
      </c>
      <c r="AB86" s="323">
        <v>5</v>
      </c>
      <c r="AC86" s="320">
        <v>0</v>
      </c>
      <c r="AD86" s="323">
        <v>60</v>
      </c>
      <c r="AE86" s="323">
        <v>225</v>
      </c>
      <c r="AF86" s="323" t="s">
        <v>91</v>
      </c>
      <c r="AG86" s="323">
        <f>ROWS($AF$5:AF86)</f>
        <v>82</v>
      </c>
      <c r="AH86" s="153" t="str">
        <f t="shared" si="5"/>
        <v/>
      </c>
      <c r="AI86" s="153" t="str">
        <f>IFERROR(SMALL($AH$5:$AH$142,ROWS($AF$5:AF86)),"")</f>
        <v/>
      </c>
      <c r="CR86" s="163"/>
      <c r="CS86" s="163"/>
      <c r="CT86" s="163"/>
      <c r="CU86" s="163"/>
      <c r="CV86" s="163"/>
      <c r="CW86" s="163"/>
      <c r="CX86" s="163"/>
      <c r="CY86" s="163"/>
      <c r="CZ86" s="163"/>
      <c r="DA86" s="163"/>
      <c r="DB86" s="163"/>
      <c r="DC86" s="301"/>
      <c r="DQ86" s="301"/>
    </row>
    <row r="87" spans="3:121" hidden="1">
      <c r="C87" s="153" t="s">
        <v>452</v>
      </c>
      <c r="D87" s="113">
        <v>1.5267175572519083E-2</v>
      </c>
      <c r="E87" s="163">
        <v>0.79576551922799943</v>
      </c>
      <c r="F87" s="163">
        <v>4.3785107302318882E-2</v>
      </c>
      <c r="G87" s="163">
        <v>8.9298574103413506E-3</v>
      </c>
      <c r="H87" s="163">
        <v>3.456718997551491E-2</v>
      </c>
      <c r="I87" s="163">
        <v>5.1130635172115801E-2</v>
      </c>
      <c r="J87" s="163">
        <v>3.6007489557828027E-3</v>
      </c>
      <c r="K87" s="163">
        <v>2.7365692063949301E-3</v>
      </c>
      <c r="L87" s="113">
        <v>1.4402995823131211E-4</v>
      </c>
      <c r="M87" s="113">
        <v>4.4073167218781503E-2</v>
      </c>
      <c r="N87" s="113">
        <v>0.20423448077200057</v>
      </c>
      <c r="O87" s="153" t="s">
        <v>91</v>
      </c>
      <c r="P87" s="323">
        <f>ROWS($O$5:O87)</f>
        <v>83</v>
      </c>
      <c r="Q87" s="153" t="str">
        <f t="shared" si="4"/>
        <v/>
      </c>
      <c r="R87" s="153" t="str">
        <f>IFERROR(SMALL($Q$5:$Q$142,ROWS(O$5:$O87)),"")</f>
        <v/>
      </c>
      <c r="T87" s="153" t="s">
        <v>452</v>
      </c>
      <c r="U87" s="153">
        <v>105</v>
      </c>
      <c r="V87" s="153">
        <v>5525</v>
      </c>
      <c r="W87" s="153">
        <v>305</v>
      </c>
      <c r="X87" s="153">
        <v>60</v>
      </c>
      <c r="Y87" s="153">
        <v>240</v>
      </c>
      <c r="Z87" s="153">
        <v>355</v>
      </c>
      <c r="AA87" s="153">
        <v>25</v>
      </c>
      <c r="AB87" s="323">
        <v>20</v>
      </c>
      <c r="AC87" s="323" t="s">
        <v>130</v>
      </c>
      <c r="AD87" s="323">
        <v>305</v>
      </c>
      <c r="AE87" s="323">
        <v>1420</v>
      </c>
      <c r="AF87" s="323" t="s">
        <v>91</v>
      </c>
      <c r="AG87" s="323">
        <f>ROWS($AF$5:AF87)</f>
        <v>83</v>
      </c>
      <c r="AH87" s="153" t="str">
        <f t="shared" si="5"/>
        <v/>
      </c>
      <c r="AI87" s="153" t="str">
        <f>IFERROR(SMALL($AH$5:$AH$142,ROWS($AF$5:AF87)),"")</f>
        <v/>
      </c>
      <c r="CR87" s="163"/>
      <c r="CS87" s="163"/>
      <c r="CT87" s="163"/>
      <c r="CU87" s="163"/>
      <c r="CV87" s="163"/>
      <c r="CW87" s="163"/>
      <c r="CX87" s="163"/>
      <c r="CY87" s="163"/>
      <c r="CZ87" s="163"/>
      <c r="DA87" s="163"/>
      <c r="DB87" s="163"/>
      <c r="DC87" s="301"/>
      <c r="DQ87" s="301"/>
    </row>
    <row r="88" spans="3:121" hidden="1">
      <c r="C88" s="153" t="s">
        <v>453</v>
      </c>
      <c r="D88" s="113">
        <v>8.9928057553956831E-3</v>
      </c>
      <c r="E88" s="163">
        <v>0.86151079136690645</v>
      </c>
      <c r="F88" s="163">
        <v>8.9928057553956831E-3</v>
      </c>
      <c r="G88" s="163">
        <v>0</v>
      </c>
      <c r="H88" s="163">
        <v>8.9928057553956831E-3</v>
      </c>
      <c r="I88" s="163">
        <v>8.2733812949640287E-2</v>
      </c>
      <c r="J88" s="163">
        <v>7.1942446043165471E-3</v>
      </c>
      <c r="K88" s="163">
        <v>5.3956834532374104E-3</v>
      </c>
      <c r="L88" s="113">
        <v>0</v>
      </c>
      <c r="M88" s="113">
        <v>1.618705035971223E-2</v>
      </c>
      <c r="N88" s="113">
        <v>0.13848920863309352</v>
      </c>
      <c r="O88" s="153" t="s">
        <v>91</v>
      </c>
      <c r="P88" s="323">
        <f>ROWS($O$5:O88)</f>
        <v>84</v>
      </c>
      <c r="Q88" s="153" t="str">
        <f t="shared" si="4"/>
        <v/>
      </c>
      <c r="R88" s="153" t="str">
        <f>IFERROR(SMALL($Q$5:$Q$142,ROWS(O$5:$O88)),"")</f>
        <v/>
      </c>
      <c r="T88" s="153" t="s">
        <v>453</v>
      </c>
      <c r="U88" s="153">
        <v>5</v>
      </c>
      <c r="V88" s="153">
        <v>480</v>
      </c>
      <c r="W88" s="153">
        <v>5</v>
      </c>
      <c r="X88" s="320">
        <v>0</v>
      </c>
      <c r="Y88" s="153">
        <v>5</v>
      </c>
      <c r="Z88" s="153">
        <v>45</v>
      </c>
      <c r="AA88" s="153">
        <v>5</v>
      </c>
      <c r="AB88" s="323">
        <v>5</v>
      </c>
      <c r="AC88" s="320">
        <v>0</v>
      </c>
      <c r="AD88" s="323">
        <v>10</v>
      </c>
      <c r="AE88" s="323">
        <v>75</v>
      </c>
      <c r="AF88" s="323" t="s">
        <v>91</v>
      </c>
      <c r="AG88" s="323">
        <f>ROWS($AF$5:AF88)</f>
        <v>84</v>
      </c>
      <c r="AH88" s="153" t="str">
        <f t="shared" si="5"/>
        <v/>
      </c>
      <c r="AI88" s="153" t="str">
        <f>IFERROR(SMALL($AH$5:$AH$142,ROWS($AF$5:AF88)),"")</f>
        <v/>
      </c>
      <c r="CR88" s="163"/>
      <c r="CS88" s="163"/>
      <c r="CT88" s="163"/>
      <c r="CU88" s="163"/>
      <c r="CV88" s="163"/>
      <c r="CW88" s="163"/>
      <c r="CX88" s="163"/>
      <c r="CY88" s="163"/>
      <c r="CZ88" s="163"/>
      <c r="DA88" s="163"/>
      <c r="DB88" s="163"/>
      <c r="DC88" s="301"/>
      <c r="DQ88" s="301"/>
    </row>
    <row r="89" spans="3:121" hidden="1">
      <c r="C89" s="153" t="s">
        <v>454</v>
      </c>
      <c r="D89" s="113">
        <v>7.1942446043165471E-3</v>
      </c>
      <c r="E89" s="163">
        <v>0.9532374100719424</v>
      </c>
      <c r="F89" s="163">
        <v>3.5971223021582736E-3</v>
      </c>
      <c r="G89" s="163">
        <v>0</v>
      </c>
      <c r="H89" s="163">
        <v>7.1942446043165471E-3</v>
      </c>
      <c r="I89" s="163">
        <v>2.1582733812949641E-2</v>
      </c>
      <c r="J89" s="163">
        <v>0</v>
      </c>
      <c r="K89" s="163">
        <v>0</v>
      </c>
      <c r="L89" s="113">
        <v>0</v>
      </c>
      <c r="M89" s="113">
        <v>7.1942446043165471E-3</v>
      </c>
      <c r="N89" s="113">
        <v>4.6762589928057555E-2</v>
      </c>
      <c r="O89" s="153" t="s">
        <v>91</v>
      </c>
      <c r="P89" s="323">
        <f>ROWS($O$5:O89)</f>
        <v>85</v>
      </c>
      <c r="Q89" s="153" t="str">
        <f t="shared" si="4"/>
        <v/>
      </c>
      <c r="R89" s="153" t="str">
        <f>IFERROR(SMALL($Q$5:$Q$142,ROWS(O$5:$O89)),"")</f>
        <v/>
      </c>
      <c r="T89" s="153" t="s">
        <v>454</v>
      </c>
      <c r="U89" s="153" t="s">
        <v>130</v>
      </c>
      <c r="V89" s="153">
        <v>265</v>
      </c>
      <c r="W89" s="153" t="s">
        <v>130</v>
      </c>
      <c r="X89" s="320">
        <v>0</v>
      </c>
      <c r="Y89" s="153" t="s">
        <v>130</v>
      </c>
      <c r="Z89" s="153">
        <v>5</v>
      </c>
      <c r="AA89" s="320">
        <v>0</v>
      </c>
      <c r="AB89" s="320">
        <v>0</v>
      </c>
      <c r="AC89" s="320">
        <v>0</v>
      </c>
      <c r="AD89" s="323" t="s">
        <v>130</v>
      </c>
      <c r="AE89" s="323">
        <v>15</v>
      </c>
      <c r="AF89" s="323" t="s">
        <v>91</v>
      </c>
      <c r="AG89" s="323">
        <f>ROWS($AF$5:AF89)</f>
        <v>85</v>
      </c>
      <c r="AH89" s="153" t="str">
        <f t="shared" si="5"/>
        <v/>
      </c>
      <c r="AI89" s="153" t="str">
        <f>IFERROR(SMALL($AH$5:$AH$142,ROWS($AF$5:AF89)),"")</f>
        <v/>
      </c>
      <c r="CR89" s="163"/>
      <c r="CS89" s="163"/>
      <c r="CT89" s="163"/>
      <c r="CU89" s="163"/>
      <c r="CV89" s="163"/>
      <c r="CW89" s="163"/>
      <c r="CX89" s="163"/>
      <c r="CY89" s="163"/>
      <c r="CZ89" s="163"/>
      <c r="DA89" s="163"/>
      <c r="DB89" s="163"/>
      <c r="DC89" s="301"/>
      <c r="DQ89" s="301"/>
    </row>
    <row r="90" spans="3:121" hidden="1">
      <c r="C90" s="153" t="s">
        <v>455</v>
      </c>
      <c r="D90" s="113">
        <v>9.4562647754137114E-3</v>
      </c>
      <c r="E90" s="163">
        <v>0.80299448384554772</v>
      </c>
      <c r="F90" s="163">
        <v>4.5705279747832936E-2</v>
      </c>
      <c r="G90" s="163">
        <v>4.3341213553979513E-3</v>
      </c>
      <c r="H90" s="163">
        <v>2.7580772261623327E-2</v>
      </c>
      <c r="I90" s="163">
        <v>6.6193853427895979E-2</v>
      </c>
      <c r="J90" s="163">
        <v>3.1520882584712374E-3</v>
      </c>
      <c r="K90" s="163">
        <v>2.3640661938534278E-3</v>
      </c>
      <c r="L90" s="113">
        <v>3.9401103230890468E-4</v>
      </c>
      <c r="M90" s="113">
        <v>3.7825059101654845E-2</v>
      </c>
      <c r="N90" s="113">
        <v>0.19700551615445233</v>
      </c>
      <c r="O90" s="153" t="s">
        <v>91</v>
      </c>
      <c r="P90" s="323">
        <f>ROWS($O$5:O90)</f>
        <v>86</v>
      </c>
      <c r="Q90" s="153" t="str">
        <f t="shared" si="4"/>
        <v/>
      </c>
      <c r="R90" s="153" t="str">
        <f>IFERROR(SMALL($Q$5:$Q$142,ROWS(O$5:$O90)),"")</f>
        <v/>
      </c>
      <c r="T90" s="153" t="s">
        <v>455</v>
      </c>
      <c r="U90" s="153">
        <v>25</v>
      </c>
      <c r="V90" s="153">
        <v>2040</v>
      </c>
      <c r="W90" s="153">
        <v>115</v>
      </c>
      <c r="X90" s="153">
        <v>10</v>
      </c>
      <c r="Y90" s="153">
        <v>70</v>
      </c>
      <c r="Z90" s="153">
        <v>170</v>
      </c>
      <c r="AA90" s="153">
        <v>10</v>
      </c>
      <c r="AB90" s="323">
        <v>5</v>
      </c>
      <c r="AC90" s="323" t="s">
        <v>130</v>
      </c>
      <c r="AD90" s="323">
        <v>95</v>
      </c>
      <c r="AE90" s="323">
        <v>500</v>
      </c>
      <c r="AF90" s="323" t="s">
        <v>91</v>
      </c>
      <c r="AG90" s="323">
        <f>ROWS($AF$5:AF90)</f>
        <v>86</v>
      </c>
      <c r="AH90" s="153" t="str">
        <f t="shared" si="5"/>
        <v/>
      </c>
      <c r="AI90" s="153" t="str">
        <f>IFERROR(SMALL($AH$5:$AH$142,ROWS($AF$5:AF90)),"")</f>
        <v/>
      </c>
      <c r="CR90" s="163"/>
      <c r="CS90" s="163"/>
      <c r="CT90" s="163"/>
      <c r="CU90" s="163"/>
      <c r="CV90" s="163"/>
      <c r="CW90" s="163"/>
      <c r="CX90" s="163"/>
      <c r="CY90" s="163"/>
      <c r="CZ90" s="163"/>
      <c r="DA90" s="163"/>
      <c r="DB90" s="163"/>
      <c r="DC90" s="301"/>
      <c r="DQ90" s="301"/>
    </row>
    <row r="91" spans="3:121" hidden="1">
      <c r="C91" s="153" t="s">
        <v>456</v>
      </c>
      <c r="D91" s="113">
        <v>1.0214939348797617E-2</v>
      </c>
      <c r="E91" s="163">
        <v>0.83549691423707173</v>
      </c>
      <c r="F91" s="163">
        <v>4.7882528197488824E-2</v>
      </c>
      <c r="G91" s="163">
        <v>6.3843370929985103E-3</v>
      </c>
      <c r="H91" s="163">
        <v>1.5960842732496275E-2</v>
      </c>
      <c r="I91" s="163">
        <v>4.4051925941689718E-2</v>
      </c>
      <c r="J91" s="163">
        <v>1.2768674185997021E-3</v>
      </c>
      <c r="K91" s="163">
        <v>2.9793573100659713E-3</v>
      </c>
      <c r="L91" s="113">
        <v>2.1281123643328368E-4</v>
      </c>
      <c r="M91" s="113">
        <v>3.5539476484358373E-2</v>
      </c>
      <c r="N91" s="113">
        <v>0.16450308576292827</v>
      </c>
      <c r="O91" s="153" t="s">
        <v>91</v>
      </c>
      <c r="P91" s="323">
        <f>ROWS($O$5:O91)</f>
        <v>87</v>
      </c>
      <c r="Q91" s="153" t="str">
        <f t="shared" si="4"/>
        <v/>
      </c>
      <c r="R91" s="153" t="str">
        <f>IFERROR(SMALL($Q$5:$Q$142,ROWS(O$5:$O91)),"")</f>
        <v/>
      </c>
      <c r="T91" s="153" t="s">
        <v>456</v>
      </c>
      <c r="U91" s="153">
        <v>50</v>
      </c>
      <c r="V91" s="153">
        <v>3925</v>
      </c>
      <c r="W91" s="153">
        <v>225</v>
      </c>
      <c r="X91" s="153">
        <v>30</v>
      </c>
      <c r="Y91" s="153">
        <v>75</v>
      </c>
      <c r="Z91" s="153">
        <v>205</v>
      </c>
      <c r="AA91" s="153">
        <v>5</v>
      </c>
      <c r="AB91" s="323">
        <v>15</v>
      </c>
      <c r="AC91" s="323" t="s">
        <v>130</v>
      </c>
      <c r="AD91" s="323">
        <v>165</v>
      </c>
      <c r="AE91" s="323">
        <v>775</v>
      </c>
      <c r="AF91" s="323" t="s">
        <v>91</v>
      </c>
      <c r="AG91" s="323">
        <f>ROWS($AF$5:AF91)</f>
        <v>87</v>
      </c>
      <c r="AH91" s="153" t="str">
        <f t="shared" si="5"/>
        <v/>
      </c>
      <c r="AI91" s="153" t="str">
        <f>IFERROR(SMALL($AH$5:$AH$142,ROWS($AF$5:AF91)),"")</f>
        <v/>
      </c>
      <c r="CR91" s="163"/>
      <c r="CS91" s="163"/>
      <c r="CT91" s="163"/>
      <c r="CU91" s="163"/>
      <c r="CV91" s="163"/>
      <c r="CW91" s="163"/>
      <c r="CX91" s="163"/>
      <c r="CY91" s="163"/>
      <c r="CZ91" s="163"/>
      <c r="DA91" s="163"/>
      <c r="DB91" s="163"/>
      <c r="DC91" s="301"/>
      <c r="DQ91" s="301"/>
    </row>
    <row r="92" spans="3:121" hidden="1">
      <c r="C92" s="153" t="s">
        <v>457</v>
      </c>
      <c r="D92" s="113">
        <v>7.1428571428571426E-3</v>
      </c>
      <c r="E92" s="163">
        <v>0.9017857142857143</v>
      </c>
      <c r="F92" s="163">
        <v>8.9285714285714281E-3</v>
      </c>
      <c r="G92" s="163">
        <v>8.9285714285714281E-3</v>
      </c>
      <c r="H92" s="163">
        <v>7.1428571428571426E-3</v>
      </c>
      <c r="I92" s="163">
        <v>3.7499999999999999E-2</v>
      </c>
      <c r="J92" s="163">
        <v>8.9285714285714281E-3</v>
      </c>
      <c r="K92" s="163">
        <v>0</v>
      </c>
      <c r="L92" s="113">
        <v>0</v>
      </c>
      <c r="M92" s="113">
        <v>1.9642857142857142E-2</v>
      </c>
      <c r="N92" s="113">
        <v>9.8214285714285712E-2</v>
      </c>
      <c r="O92" s="153" t="s">
        <v>91</v>
      </c>
      <c r="P92" s="323">
        <f>ROWS($O$5:O92)</f>
        <v>88</v>
      </c>
      <c r="Q92" s="153" t="str">
        <f t="shared" si="4"/>
        <v/>
      </c>
      <c r="R92" s="153" t="str">
        <f>IFERROR(SMALL($Q$5:$Q$142,ROWS(O$5:$O92)),"")</f>
        <v/>
      </c>
      <c r="T92" s="153" t="s">
        <v>457</v>
      </c>
      <c r="U92" s="153">
        <v>5</v>
      </c>
      <c r="V92" s="153">
        <v>505</v>
      </c>
      <c r="W92" s="153">
        <v>5</v>
      </c>
      <c r="X92" s="153">
        <v>5</v>
      </c>
      <c r="Y92" s="153">
        <v>5</v>
      </c>
      <c r="Z92" s="153">
        <v>20</v>
      </c>
      <c r="AA92" s="153">
        <v>5</v>
      </c>
      <c r="AB92" s="320">
        <v>0</v>
      </c>
      <c r="AC92" s="320">
        <v>0</v>
      </c>
      <c r="AD92" s="323">
        <v>10</v>
      </c>
      <c r="AE92" s="323">
        <v>55</v>
      </c>
      <c r="AF92" s="323" t="s">
        <v>91</v>
      </c>
      <c r="AG92" s="323">
        <f>ROWS($AF$5:AF92)</f>
        <v>88</v>
      </c>
      <c r="AH92" s="153" t="str">
        <f t="shared" si="5"/>
        <v/>
      </c>
      <c r="AI92" s="153" t="str">
        <f>IFERROR(SMALL($AH$5:$AH$142,ROWS($AF$5:AF92)),"")</f>
        <v/>
      </c>
      <c r="CR92" s="163"/>
      <c r="CS92" s="163"/>
      <c r="CT92" s="163"/>
      <c r="CU92" s="163"/>
      <c r="CV92" s="163"/>
      <c r="CW92" s="163"/>
      <c r="CX92" s="163"/>
      <c r="CY92" s="163"/>
      <c r="CZ92" s="163"/>
      <c r="DA92" s="163"/>
      <c r="DB92" s="163"/>
      <c r="DC92" s="301"/>
      <c r="DQ92" s="301"/>
    </row>
    <row r="93" spans="3:121" hidden="1">
      <c r="C93" s="153" t="s">
        <v>458</v>
      </c>
      <c r="D93" s="113">
        <v>1.1296395911780527E-2</v>
      </c>
      <c r="E93" s="163">
        <v>0.84185045723507257</v>
      </c>
      <c r="F93" s="163">
        <v>3.6847767616998386E-2</v>
      </c>
      <c r="G93" s="163">
        <v>2.9585798816568047E-3</v>
      </c>
      <c r="H93" s="163">
        <v>2.2054868208714364E-2</v>
      </c>
      <c r="I93" s="163">
        <v>4.0882194728348573E-2</v>
      </c>
      <c r="J93" s="163">
        <v>2.9585798816568047E-3</v>
      </c>
      <c r="K93" s="163">
        <v>4.0344271113501879E-3</v>
      </c>
      <c r="L93" s="113">
        <v>2.6896180742334586E-4</v>
      </c>
      <c r="M93" s="113">
        <v>3.6847767616998386E-2</v>
      </c>
      <c r="N93" s="113">
        <v>0.15814954276492738</v>
      </c>
      <c r="O93" s="153" t="s">
        <v>91</v>
      </c>
      <c r="P93" s="323">
        <f>ROWS($O$5:O93)</f>
        <v>89</v>
      </c>
      <c r="Q93" s="153" t="str">
        <f t="shared" si="4"/>
        <v/>
      </c>
      <c r="R93" s="153" t="str">
        <f>IFERROR(SMALL($Q$5:$Q$142,ROWS(O$5:$O93)),"")</f>
        <v/>
      </c>
      <c r="T93" s="153" t="s">
        <v>458</v>
      </c>
      <c r="U93" s="153">
        <v>40</v>
      </c>
      <c r="V93" s="153">
        <v>3130</v>
      </c>
      <c r="W93" s="153">
        <v>135</v>
      </c>
      <c r="X93" s="153">
        <v>10</v>
      </c>
      <c r="Y93" s="153">
        <v>80</v>
      </c>
      <c r="Z93" s="153">
        <v>150</v>
      </c>
      <c r="AA93" s="153">
        <v>10</v>
      </c>
      <c r="AB93" s="323">
        <v>15</v>
      </c>
      <c r="AC93" s="323" t="s">
        <v>130</v>
      </c>
      <c r="AD93" s="323">
        <v>135</v>
      </c>
      <c r="AE93" s="323">
        <v>590</v>
      </c>
      <c r="AF93" s="323" t="s">
        <v>91</v>
      </c>
      <c r="AG93" s="323">
        <f>ROWS($AF$5:AF93)</f>
        <v>89</v>
      </c>
      <c r="AH93" s="153" t="str">
        <f t="shared" si="5"/>
        <v/>
      </c>
      <c r="AI93" s="153" t="str">
        <f>IFERROR(SMALL($AH$5:$AH$142,ROWS($AF$5:AF93)),"")</f>
        <v/>
      </c>
      <c r="CR93" s="163"/>
      <c r="CS93" s="163"/>
      <c r="CT93" s="163"/>
      <c r="CU93" s="163"/>
      <c r="CV93" s="163"/>
      <c r="CW93" s="163"/>
      <c r="CX93" s="163"/>
      <c r="CY93" s="163"/>
      <c r="CZ93" s="163"/>
      <c r="DA93" s="163"/>
      <c r="DB93" s="163"/>
      <c r="DC93" s="301"/>
      <c r="DQ93" s="301"/>
    </row>
    <row r="94" spans="3:121" hidden="1">
      <c r="C94" s="153" t="s">
        <v>459</v>
      </c>
      <c r="D94" s="113">
        <v>8.3333333333333332E-3</v>
      </c>
      <c r="E94" s="163">
        <v>0.92777777777777781</v>
      </c>
      <c r="F94" s="163">
        <v>0</v>
      </c>
      <c r="G94" s="163">
        <v>0</v>
      </c>
      <c r="H94" s="163">
        <v>1.1111111111111112E-2</v>
      </c>
      <c r="I94" s="163">
        <v>3.6111111111111108E-2</v>
      </c>
      <c r="J94" s="163">
        <v>0</v>
      </c>
      <c r="K94" s="163">
        <v>2.7777777777777779E-3</v>
      </c>
      <c r="L94" s="113">
        <v>2.7777777777777779E-3</v>
      </c>
      <c r="M94" s="113">
        <v>1.1111111111111112E-2</v>
      </c>
      <c r="N94" s="113">
        <v>7.2222222222222215E-2</v>
      </c>
      <c r="O94" s="153" t="s">
        <v>91</v>
      </c>
      <c r="P94" s="323">
        <f>ROWS($O$5:O94)</f>
        <v>90</v>
      </c>
      <c r="Q94" s="153" t="str">
        <f t="shared" si="4"/>
        <v/>
      </c>
      <c r="R94" s="153" t="str">
        <f>IFERROR(SMALL($Q$5:$Q$142,ROWS(O$5:$O94)),"")</f>
        <v/>
      </c>
      <c r="T94" s="153" t="s">
        <v>459</v>
      </c>
      <c r="U94" s="153">
        <v>5</v>
      </c>
      <c r="V94" s="153">
        <v>335</v>
      </c>
      <c r="W94" s="320">
        <v>0</v>
      </c>
      <c r="X94" s="320">
        <v>0</v>
      </c>
      <c r="Y94" s="153">
        <v>5</v>
      </c>
      <c r="Z94" s="153">
        <v>15</v>
      </c>
      <c r="AA94" s="320">
        <v>0</v>
      </c>
      <c r="AB94" s="323" t="s">
        <v>130</v>
      </c>
      <c r="AC94" s="323" t="s">
        <v>130</v>
      </c>
      <c r="AD94" s="323">
        <v>5</v>
      </c>
      <c r="AE94" s="323">
        <v>25</v>
      </c>
      <c r="AF94" s="323" t="s">
        <v>91</v>
      </c>
      <c r="AG94" s="323">
        <f>ROWS($AF$5:AF94)</f>
        <v>90</v>
      </c>
      <c r="AH94" s="153" t="str">
        <f t="shared" si="5"/>
        <v/>
      </c>
      <c r="AI94" s="153" t="str">
        <f>IFERROR(SMALL($AH$5:$AH$142,ROWS($AF$5:AF94)),"")</f>
        <v/>
      </c>
      <c r="CR94" s="163"/>
      <c r="CS94" s="163"/>
      <c r="CT94" s="163"/>
      <c r="CU94" s="163"/>
      <c r="CV94" s="163"/>
      <c r="CW94" s="163"/>
      <c r="CX94" s="163"/>
      <c r="CY94" s="163"/>
      <c r="CZ94" s="163"/>
      <c r="DA94" s="163"/>
      <c r="DB94" s="163"/>
      <c r="DC94" s="301"/>
      <c r="DQ94" s="301"/>
    </row>
    <row r="95" spans="3:121" hidden="1">
      <c r="C95" s="153" t="s">
        <v>460</v>
      </c>
      <c r="D95" s="113">
        <v>1.0479041916167664E-2</v>
      </c>
      <c r="E95" s="163">
        <v>0.86776447105788423</v>
      </c>
      <c r="F95" s="163">
        <v>8.2335329341317372E-3</v>
      </c>
      <c r="G95" s="163">
        <v>1.4970059880239522E-3</v>
      </c>
      <c r="H95" s="163">
        <v>1.87125748502994E-2</v>
      </c>
      <c r="I95" s="163">
        <v>7.3103792415169663E-2</v>
      </c>
      <c r="J95" s="163">
        <v>2.4950099800399202E-3</v>
      </c>
      <c r="K95" s="163">
        <v>1.996007984031936E-3</v>
      </c>
      <c r="L95" s="113">
        <v>2.4950099800399199E-4</v>
      </c>
      <c r="M95" s="113">
        <v>1.5469061876247504E-2</v>
      </c>
      <c r="N95" s="113">
        <v>0.13223552894211577</v>
      </c>
      <c r="O95" s="153" t="s">
        <v>91</v>
      </c>
      <c r="P95" s="323">
        <f>ROWS($O$5:O95)</f>
        <v>91</v>
      </c>
      <c r="Q95" s="153" t="str">
        <f t="shared" si="4"/>
        <v/>
      </c>
      <c r="R95" s="153" t="str">
        <f>IFERROR(SMALL($Q$5:$Q$142,ROWS(O$5:$O95)),"")</f>
        <v/>
      </c>
      <c r="T95" s="153" t="s">
        <v>460</v>
      </c>
      <c r="U95" s="153">
        <v>40</v>
      </c>
      <c r="V95" s="153">
        <v>3480</v>
      </c>
      <c r="W95" s="153">
        <v>35</v>
      </c>
      <c r="X95" s="153">
        <v>5</v>
      </c>
      <c r="Y95" s="153">
        <v>75</v>
      </c>
      <c r="Z95" s="153">
        <v>295</v>
      </c>
      <c r="AA95" s="153">
        <v>10</v>
      </c>
      <c r="AB95" s="323">
        <v>10</v>
      </c>
      <c r="AC95" s="323" t="s">
        <v>130</v>
      </c>
      <c r="AD95" s="323">
        <v>60</v>
      </c>
      <c r="AE95" s="323">
        <v>530</v>
      </c>
      <c r="AF95" s="323" t="s">
        <v>91</v>
      </c>
      <c r="AG95" s="323">
        <f>ROWS($AF$5:AF95)</f>
        <v>91</v>
      </c>
      <c r="AH95" s="153" t="str">
        <f t="shared" si="5"/>
        <v/>
      </c>
      <c r="AI95" s="153" t="str">
        <f>IFERROR(SMALL($AH$5:$AH$142,ROWS($AF$5:AF95)),"")</f>
        <v/>
      </c>
      <c r="CR95" s="163"/>
      <c r="CS95" s="163"/>
      <c r="CT95" s="163"/>
      <c r="CU95" s="163"/>
      <c r="CV95" s="163"/>
      <c r="CW95" s="163"/>
      <c r="CX95" s="163"/>
      <c r="CY95" s="163"/>
      <c r="CZ95" s="163"/>
      <c r="DA95" s="163"/>
      <c r="DB95" s="163"/>
      <c r="DC95" s="301"/>
      <c r="DQ95" s="301"/>
    </row>
    <row r="96" spans="3:121" hidden="1">
      <c r="C96" s="153" t="s">
        <v>461</v>
      </c>
      <c r="D96" s="113">
        <v>5.4894784995425435E-3</v>
      </c>
      <c r="E96" s="163">
        <v>0.89112534309240621</v>
      </c>
      <c r="F96" s="163">
        <v>7.319304666056725E-3</v>
      </c>
      <c r="G96" s="163">
        <v>1.8298261665141812E-3</v>
      </c>
      <c r="H96" s="163">
        <v>1.0064043915827997E-2</v>
      </c>
      <c r="I96" s="163">
        <v>6.5873741994510515E-2</v>
      </c>
      <c r="J96" s="163">
        <v>2.7447392497712718E-3</v>
      </c>
      <c r="K96" s="163">
        <v>1.8298261665141812E-3</v>
      </c>
      <c r="L96" s="113">
        <v>0</v>
      </c>
      <c r="M96" s="113">
        <v>1.3723696248856358E-2</v>
      </c>
      <c r="N96" s="113">
        <v>0.10887465690759378</v>
      </c>
      <c r="O96" s="153" t="s">
        <v>91</v>
      </c>
      <c r="P96" s="323">
        <f>ROWS($O$5:O96)</f>
        <v>92</v>
      </c>
      <c r="Q96" s="153" t="str">
        <f t="shared" si="4"/>
        <v/>
      </c>
      <c r="R96" s="153" t="str">
        <f>IFERROR(SMALL($Q$5:$Q$142,ROWS(O$5:$O96)),"")</f>
        <v/>
      </c>
      <c r="T96" s="153" t="s">
        <v>461</v>
      </c>
      <c r="U96" s="153">
        <v>5</v>
      </c>
      <c r="V96" s="153">
        <v>975</v>
      </c>
      <c r="W96" s="153">
        <v>10</v>
      </c>
      <c r="X96" s="153" t="s">
        <v>130</v>
      </c>
      <c r="Y96" s="153">
        <v>10</v>
      </c>
      <c r="Z96" s="153">
        <v>70</v>
      </c>
      <c r="AA96" s="153">
        <v>5</v>
      </c>
      <c r="AB96" s="323" t="s">
        <v>130</v>
      </c>
      <c r="AC96" s="320">
        <v>0</v>
      </c>
      <c r="AD96" s="323">
        <v>15</v>
      </c>
      <c r="AE96" s="323">
        <v>120</v>
      </c>
      <c r="AF96" s="323" t="s">
        <v>91</v>
      </c>
      <c r="AG96" s="323">
        <f>ROWS($AF$5:AF96)</f>
        <v>92</v>
      </c>
      <c r="AH96" s="153" t="str">
        <f t="shared" si="5"/>
        <v/>
      </c>
      <c r="AI96" s="153" t="str">
        <f>IFERROR(SMALL($AH$5:$AH$142,ROWS($AF$5:AF96)),"")</f>
        <v/>
      </c>
      <c r="CR96" s="163"/>
      <c r="CS96" s="163"/>
      <c r="CT96" s="163"/>
      <c r="CU96" s="163"/>
      <c r="CV96" s="163"/>
      <c r="CW96" s="163"/>
      <c r="CX96" s="163"/>
      <c r="CY96" s="163"/>
      <c r="CZ96" s="163"/>
      <c r="DA96" s="163"/>
      <c r="DB96" s="163"/>
      <c r="DC96" s="301"/>
      <c r="DQ96" s="301"/>
    </row>
    <row r="97" spans="3:121" hidden="1">
      <c r="C97" s="153" t="s">
        <v>437</v>
      </c>
      <c r="D97" s="113" t="s">
        <v>193</v>
      </c>
      <c r="E97" s="163">
        <v>0.74298213634706523</v>
      </c>
      <c r="F97" s="163" t="s">
        <v>193</v>
      </c>
      <c r="G97" s="163" t="s">
        <v>193</v>
      </c>
      <c r="H97" s="163" t="s">
        <v>193</v>
      </c>
      <c r="I97" s="163" t="s">
        <v>193</v>
      </c>
      <c r="J97" s="163" t="s">
        <v>193</v>
      </c>
      <c r="K97" s="163" t="s">
        <v>193</v>
      </c>
      <c r="L97" s="113" t="s">
        <v>193</v>
      </c>
      <c r="M97" s="113" t="s">
        <v>193</v>
      </c>
      <c r="N97" s="113">
        <v>0.25701786365293472</v>
      </c>
      <c r="O97" s="153" t="s">
        <v>90</v>
      </c>
      <c r="P97" s="323">
        <f>ROWS($O$5:O97)</f>
        <v>93</v>
      </c>
      <c r="Q97" s="153" t="str">
        <f t="shared" si="4"/>
        <v/>
      </c>
      <c r="R97" s="153" t="str">
        <f>IFERROR(SMALL($Q$5:$Q$142,ROWS(O$5:$O97)),"")</f>
        <v/>
      </c>
      <c r="T97" s="153" t="s">
        <v>437</v>
      </c>
      <c r="U97" s="153">
        <v>35</v>
      </c>
      <c r="V97" s="153">
        <v>2040</v>
      </c>
      <c r="W97" s="153">
        <v>90</v>
      </c>
      <c r="X97" s="153">
        <v>10</v>
      </c>
      <c r="Y97" s="153">
        <v>20</v>
      </c>
      <c r="Z97" s="153">
        <v>325</v>
      </c>
      <c r="AA97" s="153">
        <v>5</v>
      </c>
      <c r="AB97" s="323">
        <v>10</v>
      </c>
      <c r="AC97" s="323">
        <v>100</v>
      </c>
      <c r="AD97" s="323">
        <v>110</v>
      </c>
      <c r="AE97" s="323">
        <v>705</v>
      </c>
      <c r="AF97" s="323" t="s">
        <v>90</v>
      </c>
      <c r="AG97" s="323">
        <f>ROWS($AF$5:AF97)</f>
        <v>93</v>
      </c>
      <c r="AH97" s="153" t="str">
        <f t="shared" si="5"/>
        <v/>
      </c>
      <c r="AI97" s="153" t="str">
        <f>IFERROR(SMALL($AH$5:$AH$142,ROWS($AF$5:AF97)),"")</f>
        <v/>
      </c>
      <c r="CR97" s="163"/>
      <c r="CS97" s="163"/>
      <c r="CT97" s="163"/>
      <c r="CU97" s="163"/>
      <c r="CV97" s="163"/>
      <c r="CW97" s="163"/>
      <c r="CX97" s="163"/>
      <c r="CY97" s="163"/>
      <c r="CZ97" s="163"/>
      <c r="DA97" s="163"/>
      <c r="DB97" s="163"/>
      <c r="DC97" s="301"/>
      <c r="DQ97" s="301"/>
    </row>
    <row r="98" spans="3:121" hidden="1">
      <c r="C98" s="153" t="s">
        <v>439</v>
      </c>
      <c r="D98" s="113" t="s">
        <v>193</v>
      </c>
      <c r="E98" s="163">
        <v>0.93684702947138621</v>
      </c>
      <c r="F98" s="163" t="s">
        <v>193</v>
      </c>
      <c r="G98" s="163" t="s">
        <v>193</v>
      </c>
      <c r="H98" s="163" t="s">
        <v>193</v>
      </c>
      <c r="I98" s="163" t="s">
        <v>193</v>
      </c>
      <c r="J98" s="163" t="s">
        <v>193</v>
      </c>
      <c r="K98" s="163" t="s">
        <v>193</v>
      </c>
      <c r="L98" s="113" t="s">
        <v>193</v>
      </c>
      <c r="M98" s="113" t="s">
        <v>193</v>
      </c>
      <c r="N98" s="113">
        <v>6.3152970528613753E-2</v>
      </c>
      <c r="O98" s="153" t="s">
        <v>90</v>
      </c>
      <c r="P98" s="323">
        <f>ROWS($O$5:O98)</f>
        <v>94</v>
      </c>
      <c r="Q98" s="153" t="str">
        <f t="shared" si="4"/>
        <v/>
      </c>
      <c r="R98" s="153" t="str">
        <f>IFERROR(SMALL($Q$5:$Q$142,ROWS(O$5:$O98)),"")</f>
        <v/>
      </c>
      <c r="T98" s="153" t="s">
        <v>439</v>
      </c>
      <c r="U98" s="153">
        <v>40</v>
      </c>
      <c r="V98" s="153">
        <v>6010</v>
      </c>
      <c r="W98" s="153">
        <v>65</v>
      </c>
      <c r="X98" s="153">
        <v>60</v>
      </c>
      <c r="Y98" s="153">
        <v>5</v>
      </c>
      <c r="Z98" s="153">
        <v>50</v>
      </c>
      <c r="AA98" s="153">
        <v>15</v>
      </c>
      <c r="AB98" s="323">
        <v>15</v>
      </c>
      <c r="AC98" s="323">
        <v>95</v>
      </c>
      <c r="AD98" s="323">
        <v>65</v>
      </c>
      <c r="AE98" s="323">
        <v>405</v>
      </c>
      <c r="AF98" s="323" t="s">
        <v>90</v>
      </c>
      <c r="AG98" s="323">
        <f>ROWS($AF$5:AF98)</f>
        <v>94</v>
      </c>
      <c r="AH98" s="153" t="str">
        <f t="shared" si="5"/>
        <v/>
      </c>
      <c r="AI98" s="153" t="str">
        <f>IFERROR(SMALL($AH$5:$AH$142,ROWS($AF$5:AF98)),"")</f>
        <v/>
      </c>
      <c r="CR98" s="163"/>
      <c r="CS98" s="163"/>
      <c r="CT98" s="163"/>
      <c r="CU98" s="163"/>
      <c r="CV98" s="163"/>
      <c r="CW98" s="163"/>
      <c r="CX98" s="163"/>
      <c r="CY98" s="163"/>
      <c r="CZ98" s="163"/>
      <c r="DA98" s="163"/>
      <c r="DB98" s="163"/>
      <c r="DC98" s="301"/>
      <c r="DQ98" s="301"/>
    </row>
    <row r="99" spans="3:121" hidden="1">
      <c r="C99" s="153" t="s">
        <v>440</v>
      </c>
      <c r="D99" s="113" t="s">
        <v>193</v>
      </c>
      <c r="E99" s="163">
        <v>0.77998345740281227</v>
      </c>
      <c r="F99" s="163" t="s">
        <v>193</v>
      </c>
      <c r="G99" s="163" t="s">
        <v>193</v>
      </c>
      <c r="H99" s="163" t="s">
        <v>193</v>
      </c>
      <c r="I99" s="163" t="s">
        <v>193</v>
      </c>
      <c r="J99" s="163" t="s">
        <v>193</v>
      </c>
      <c r="K99" s="163" t="s">
        <v>193</v>
      </c>
      <c r="L99" s="113" t="s">
        <v>193</v>
      </c>
      <c r="M99" s="113" t="s">
        <v>193</v>
      </c>
      <c r="N99" s="113">
        <v>0.22001654259718775</v>
      </c>
      <c r="O99" s="153" t="s">
        <v>90</v>
      </c>
      <c r="P99" s="323">
        <f>ROWS($O$5:O99)</f>
        <v>95</v>
      </c>
      <c r="Q99" s="153" t="str">
        <f t="shared" si="4"/>
        <v/>
      </c>
      <c r="R99" s="153" t="str">
        <f>IFERROR(SMALL($Q$5:$Q$142,ROWS(O$5:$O99)),"")</f>
        <v/>
      </c>
      <c r="T99" s="153" t="s">
        <v>440</v>
      </c>
      <c r="U99" s="153">
        <v>35</v>
      </c>
      <c r="V99" s="153">
        <v>2830</v>
      </c>
      <c r="W99" s="153">
        <v>175</v>
      </c>
      <c r="X99" s="153">
        <v>20</v>
      </c>
      <c r="Y99" s="153">
        <v>35</v>
      </c>
      <c r="Z99" s="153">
        <v>240</v>
      </c>
      <c r="AA99" s="153">
        <v>10</v>
      </c>
      <c r="AB99" s="323">
        <v>15</v>
      </c>
      <c r="AC99" s="323">
        <v>85</v>
      </c>
      <c r="AD99" s="323">
        <v>180</v>
      </c>
      <c r="AE99" s="323">
        <v>800</v>
      </c>
      <c r="AF99" s="323" t="s">
        <v>90</v>
      </c>
      <c r="AG99" s="323">
        <f>ROWS($AF$5:AF99)</f>
        <v>95</v>
      </c>
      <c r="AH99" s="153" t="str">
        <f t="shared" si="5"/>
        <v/>
      </c>
      <c r="AI99" s="153" t="str">
        <f>IFERROR(SMALL($AH$5:$AH$142,ROWS($AF$5:AF99)),"")</f>
        <v/>
      </c>
      <c r="CR99" s="163"/>
      <c r="CS99" s="163"/>
      <c r="CT99" s="163"/>
      <c r="CU99" s="163"/>
      <c r="CV99" s="163"/>
      <c r="CW99" s="163"/>
      <c r="CX99" s="163"/>
      <c r="CY99" s="163"/>
      <c r="CZ99" s="163"/>
      <c r="DA99" s="163"/>
      <c r="DB99" s="163"/>
      <c r="DC99" s="301"/>
      <c r="DQ99" s="301"/>
    </row>
    <row r="100" spans="3:121" hidden="1">
      <c r="C100" s="153" t="s">
        <v>442</v>
      </c>
      <c r="D100" s="113" t="s">
        <v>193</v>
      </c>
      <c r="E100" s="163">
        <v>0.82552504038772212</v>
      </c>
      <c r="F100" s="163" t="s">
        <v>193</v>
      </c>
      <c r="G100" s="163" t="s">
        <v>193</v>
      </c>
      <c r="H100" s="163" t="s">
        <v>193</v>
      </c>
      <c r="I100" s="163" t="s">
        <v>193</v>
      </c>
      <c r="J100" s="163" t="s">
        <v>193</v>
      </c>
      <c r="K100" s="163" t="s">
        <v>193</v>
      </c>
      <c r="L100" s="113" t="s">
        <v>193</v>
      </c>
      <c r="M100" s="113" t="s">
        <v>193</v>
      </c>
      <c r="N100" s="113">
        <v>0.17447495961227788</v>
      </c>
      <c r="O100" s="153" t="s">
        <v>90</v>
      </c>
      <c r="P100" s="323">
        <f>ROWS($O$5:O100)</f>
        <v>96</v>
      </c>
      <c r="Q100" s="153" t="str">
        <f t="shared" si="4"/>
        <v/>
      </c>
      <c r="R100" s="153" t="str">
        <f>IFERROR(SMALL($Q$5:$Q$142,ROWS(O$5:$O100)),"")</f>
        <v/>
      </c>
      <c r="T100" s="153" t="s">
        <v>442</v>
      </c>
      <c r="U100" s="153">
        <v>45</v>
      </c>
      <c r="V100" s="153">
        <v>3065</v>
      </c>
      <c r="W100" s="153">
        <v>115</v>
      </c>
      <c r="X100" s="153">
        <v>25</v>
      </c>
      <c r="Y100" s="153">
        <v>25</v>
      </c>
      <c r="Z100" s="153">
        <v>225</v>
      </c>
      <c r="AA100" s="153">
        <v>10</v>
      </c>
      <c r="AB100" s="323">
        <v>15</v>
      </c>
      <c r="AC100" s="323">
        <v>65</v>
      </c>
      <c r="AD100" s="323">
        <v>120</v>
      </c>
      <c r="AE100" s="323">
        <v>650</v>
      </c>
      <c r="AF100" s="323" t="s">
        <v>90</v>
      </c>
      <c r="AG100" s="323">
        <f>ROWS($AF$5:AF100)</f>
        <v>96</v>
      </c>
      <c r="AH100" s="153" t="str">
        <f t="shared" si="5"/>
        <v/>
      </c>
      <c r="AI100" s="153" t="str">
        <f>IFERROR(SMALL($AH$5:$AH$142,ROWS($AF$5:AF100)),"")</f>
        <v/>
      </c>
      <c r="CR100" s="163"/>
      <c r="CS100" s="163"/>
      <c r="CT100" s="163"/>
      <c r="CU100" s="163"/>
      <c r="CV100" s="163"/>
      <c r="CW100" s="163"/>
      <c r="CX100" s="163"/>
      <c r="CY100" s="163"/>
      <c r="CZ100" s="163"/>
      <c r="DA100" s="163"/>
      <c r="DB100" s="163"/>
      <c r="DC100" s="301"/>
      <c r="DQ100" s="301"/>
    </row>
    <row r="101" spans="3:121" hidden="1">
      <c r="C101" s="153" t="s">
        <v>443</v>
      </c>
      <c r="D101" s="113" t="s">
        <v>193</v>
      </c>
      <c r="E101" s="163">
        <v>0.89703721841332029</v>
      </c>
      <c r="F101" s="163" t="s">
        <v>193</v>
      </c>
      <c r="G101" s="163" t="s">
        <v>193</v>
      </c>
      <c r="H101" s="163" t="s">
        <v>193</v>
      </c>
      <c r="I101" s="163" t="s">
        <v>193</v>
      </c>
      <c r="J101" s="163" t="s">
        <v>193</v>
      </c>
      <c r="K101" s="163" t="s">
        <v>193</v>
      </c>
      <c r="L101" s="113" t="s">
        <v>193</v>
      </c>
      <c r="M101" s="113" t="s">
        <v>193</v>
      </c>
      <c r="N101" s="113">
        <v>0.10296278158667972</v>
      </c>
      <c r="O101" s="153" t="s">
        <v>90</v>
      </c>
      <c r="P101" s="323">
        <f>ROWS($O$5:O101)</f>
        <v>97</v>
      </c>
      <c r="Q101" s="153" t="str">
        <f t="shared" si="4"/>
        <v/>
      </c>
      <c r="R101" s="153" t="str">
        <f>IFERROR(SMALL($Q$5:$Q$142,ROWS(O$5:$O101)),"")</f>
        <v/>
      </c>
      <c r="T101" s="153" t="s">
        <v>443</v>
      </c>
      <c r="U101" s="153">
        <v>110</v>
      </c>
      <c r="V101" s="153">
        <v>7325</v>
      </c>
      <c r="W101" s="153">
        <v>125</v>
      </c>
      <c r="X101" s="153">
        <v>55</v>
      </c>
      <c r="Y101" s="153">
        <v>25</v>
      </c>
      <c r="Z101" s="153">
        <v>220</v>
      </c>
      <c r="AA101" s="153">
        <v>15</v>
      </c>
      <c r="AB101" s="323">
        <v>25</v>
      </c>
      <c r="AC101" s="323">
        <v>105</v>
      </c>
      <c r="AD101" s="323">
        <v>160</v>
      </c>
      <c r="AE101" s="323">
        <v>840</v>
      </c>
      <c r="AF101" s="323" t="s">
        <v>90</v>
      </c>
      <c r="AG101" s="323">
        <f>ROWS($AF$5:AF101)</f>
        <v>97</v>
      </c>
      <c r="AH101" s="153" t="str">
        <f t="shared" si="5"/>
        <v/>
      </c>
      <c r="AI101" s="153" t="str">
        <f>IFERROR(SMALL($AH$5:$AH$142,ROWS($AF$5:AF101)),"")</f>
        <v/>
      </c>
      <c r="CR101" s="163"/>
      <c r="CS101" s="163"/>
      <c r="CT101" s="163"/>
      <c r="CU101" s="163"/>
      <c r="CV101" s="163"/>
      <c r="CW101" s="163"/>
      <c r="CX101" s="163"/>
      <c r="CY101" s="163"/>
      <c r="CZ101" s="163"/>
      <c r="DA101" s="163"/>
      <c r="DB101" s="163"/>
      <c r="DC101" s="301"/>
      <c r="DQ101" s="301"/>
    </row>
    <row r="102" spans="3:121" hidden="1">
      <c r="C102" s="153" t="s">
        <v>444</v>
      </c>
      <c r="D102" s="113" t="s">
        <v>193</v>
      </c>
      <c r="E102" s="163">
        <v>0.82215511760966309</v>
      </c>
      <c r="F102" s="163" t="s">
        <v>193</v>
      </c>
      <c r="G102" s="163" t="s">
        <v>193</v>
      </c>
      <c r="H102" s="163" t="s">
        <v>193</v>
      </c>
      <c r="I102" s="163" t="s">
        <v>193</v>
      </c>
      <c r="J102" s="163" t="s">
        <v>193</v>
      </c>
      <c r="K102" s="163" t="s">
        <v>193</v>
      </c>
      <c r="L102" s="113" t="s">
        <v>193</v>
      </c>
      <c r="M102" s="113" t="s">
        <v>193</v>
      </c>
      <c r="N102" s="113">
        <v>0.17784488239033694</v>
      </c>
      <c r="O102" s="153" t="s">
        <v>90</v>
      </c>
      <c r="P102" s="323">
        <f>ROWS($O$5:O102)</f>
        <v>98</v>
      </c>
      <c r="Q102" s="153" t="str">
        <f t="shared" si="4"/>
        <v/>
      </c>
      <c r="R102" s="153" t="str">
        <f>IFERROR(SMALL($Q$5:$Q$142,ROWS(O$5:$O102)),"")</f>
        <v/>
      </c>
      <c r="T102" s="153" t="s">
        <v>444</v>
      </c>
      <c r="U102" s="153">
        <v>95</v>
      </c>
      <c r="V102" s="153">
        <v>5175</v>
      </c>
      <c r="W102" s="153">
        <v>105</v>
      </c>
      <c r="X102" s="153">
        <v>20</v>
      </c>
      <c r="Y102" s="153">
        <v>45</v>
      </c>
      <c r="Z102" s="153">
        <v>450</v>
      </c>
      <c r="AA102" s="153">
        <v>20</v>
      </c>
      <c r="AB102" s="323">
        <v>35</v>
      </c>
      <c r="AC102" s="323">
        <v>155</v>
      </c>
      <c r="AD102" s="323">
        <v>195</v>
      </c>
      <c r="AE102" s="323">
        <v>1120</v>
      </c>
      <c r="AF102" s="323" t="s">
        <v>90</v>
      </c>
      <c r="AG102" s="323">
        <f>ROWS($AF$5:AF102)</f>
        <v>98</v>
      </c>
      <c r="AH102" s="153" t="str">
        <f t="shared" si="5"/>
        <v/>
      </c>
      <c r="AI102" s="153" t="str">
        <f>IFERROR(SMALL($AH$5:$AH$142,ROWS($AF$5:AF102)),"")</f>
        <v/>
      </c>
      <c r="CR102" s="163"/>
      <c r="CS102" s="163"/>
      <c r="CT102" s="163"/>
      <c r="CU102" s="163"/>
      <c r="CV102" s="163"/>
      <c r="CW102" s="163"/>
      <c r="CX102" s="163"/>
      <c r="CY102" s="163"/>
      <c r="CZ102" s="163"/>
      <c r="DA102" s="163"/>
      <c r="DB102" s="163"/>
      <c r="DC102" s="301"/>
      <c r="DQ102" s="301"/>
    </row>
    <row r="103" spans="3:121" hidden="1">
      <c r="C103" s="153" t="s">
        <v>445</v>
      </c>
      <c r="D103" s="113" t="s">
        <v>193</v>
      </c>
      <c r="E103" s="163">
        <v>0.88454282480191171</v>
      </c>
      <c r="F103" s="163" t="s">
        <v>193</v>
      </c>
      <c r="G103" s="163" t="s">
        <v>193</v>
      </c>
      <c r="H103" s="163" t="s">
        <v>193</v>
      </c>
      <c r="I103" s="163" t="s">
        <v>193</v>
      </c>
      <c r="J103" s="163" t="s">
        <v>193</v>
      </c>
      <c r="K103" s="163" t="s">
        <v>193</v>
      </c>
      <c r="L103" s="113" t="s">
        <v>193</v>
      </c>
      <c r="M103" s="113" t="s">
        <v>193</v>
      </c>
      <c r="N103" s="113">
        <v>0.11545717519808829</v>
      </c>
      <c r="O103" s="153" t="s">
        <v>90</v>
      </c>
      <c r="P103" s="323">
        <f>ROWS($O$5:O103)</f>
        <v>99</v>
      </c>
      <c r="Q103" s="153" t="str">
        <f t="shared" si="4"/>
        <v/>
      </c>
      <c r="R103" s="153" t="str">
        <f>IFERROR(SMALL($Q$5:$Q$142,ROWS(O$5:$O103)),"")</f>
        <v/>
      </c>
      <c r="T103" s="153" t="s">
        <v>445</v>
      </c>
      <c r="U103" s="153">
        <v>70</v>
      </c>
      <c r="V103" s="153">
        <v>7035</v>
      </c>
      <c r="W103" s="153">
        <v>55</v>
      </c>
      <c r="X103" s="153">
        <v>10</v>
      </c>
      <c r="Y103" s="153">
        <v>25</v>
      </c>
      <c r="Z103" s="153">
        <v>530</v>
      </c>
      <c r="AA103" s="153">
        <v>25</v>
      </c>
      <c r="AB103" s="323">
        <v>25</v>
      </c>
      <c r="AC103" s="323">
        <v>90</v>
      </c>
      <c r="AD103" s="323">
        <v>85</v>
      </c>
      <c r="AE103" s="323">
        <v>920</v>
      </c>
      <c r="AF103" s="323" t="s">
        <v>90</v>
      </c>
      <c r="AG103" s="323">
        <f>ROWS($AF$5:AF103)</f>
        <v>99</v>
      </c>
      <c r="AH103" s="153" t="str">
        <f t="shared" si="5"/>
        <v/>
      </c>
      <c r="AI103" s="153" t="str">
        <f>IFERROR(SMALL($AH$5:$AH$142,ROWS($AF$5:AF103)),"")</f>
        <v/>
      </c>
      <c r="CR103" s="163"/>
      <c r="CS103" s="163"/>
      <c r="CT103" s="163"/>
      <c r="CU103" s="163"/>
      <c r="CV103" s="163"/>
      <c r="CW103" s="163"/>
      <c r="CX103" s="163"/>
      <c r="CY103" s="163"/>
      <c r="CZ103" s="163"/>
      <c r="DA103" s="163"/>
      <c r="DB103" s="163"/>
      <c r="DC103" s="301"/>
      <c r="DQ103" s="301"/>
    </row>
    <row r="104" spans="3:121" hidden="1">
      <c r="C104" s="153" t="s">
        <v>446</v>
      </c>
      <c r="D104" s="113" t="s">
        <v>193</v>
      </c>
      <c r="E104" s="163">
        <v>0.76473361621876479</v>
      </c>
      <c r="F104" s="163" t="s">
        <v>193</v>
      </c>
      <c r="G104" s="163" t="s">
        <v>193</v>
      </c>
      <c r="H104" s="163" t="s">
        <v>193</v>
      </c>
      <c r="I104" s="163" t="s">
        <v>193</v>
      </c>
      <c r="J104" s="163" t="s">
        <v>193</v>
      </c>
      <c r="K104" s="163" t="s">
        <v>193</v>
      </c>
      <c r="L104" s="113" t="s">
        <v>193</v>
      </c>
      <c r="M104" s="113" t="s">
        <v>193</v>
      </c>
      <c r="N104" s="113">
        <v>0.23526638378123527</v>
      </c>
      <c r="O104" s="153" t="s">
        <v>90</v>
      </c>
      <c r="P104" s="323">
        <f>ROWS($O$5:O104)</f>
        <v>100</v>
      </c>
      <c r="Q104" s="153" t="str">
        <f t="shared" si="4"/>
        <v/>
      </c>
      <c r="R104" s="153" t="str">
        <f>IFERROR(SMALL($Q$5:$Q$142,ROWS(O$5:$O104)),"")</f>
        <v/>
      </c>
      <c r="T104" s="153" t="s">
        <v>446</v>
      </c>
      <c r="U104" s="153">
        <v>25</v>
      </c>
      <c r="V104" s="153">
        <v>1620</v>
      </c>
      <c r="W104" s="153">
        <v>65</v>
      </c>
      <c r="X104" s="153">
        <v>15</v>
      </c>
      <c r="Y104" s="153">
        <v>35</v>
      </c>
      <c r="Z104" s="153">
        <v>140</v>
      </c>
      <c r="AA104" s="153">
        <v>5</v>
      </c>
      <c r="AB104" s="323">
        <v>10</v>
      </c>
      <c r="AC104" s="323">
        <v>95</v>
      </c>
      <c r="AD104" s="323">
        <v>120</v>
      </c>
      <c r="AE104" s="323">
        <v>500</v>
      </c>
      <c r="AF104" s="323" t="s">
        <v>90</v>
      </c>
      <c r="AG104" s="323">
        <f>ROWS($AF$5:AF104)</f>
        <v>100</v>
      </c>
      <c r="AH104" s="153" t="str">
        <f t="shared" si="5"/>
        <v/>
      </c>
      <c r="AI104" s="153" t="str">
        <f>IFERROR(SMALL($AH$5:$AH$142,ROWS($AF$5:AF104)),"")</f>
        <v/>
      </c>
      <c r="CR104" s="163"/>
      <c r="CS104" s="163"/>
      <c r="CT104" s="163"/>
      <c r="CU104" s="163"/>
      <c r="CV104" s="163"/>
      <c r="CW104" s="163"/>
      <c r="CX104" s="163"/>
      <c r="CY104" s="163"/>
      <c r="CZ104" s="163"/>
      <c r="DA104" s="163"/>
      <c r="DB104" s="163"/>
      <c r="DC104" s="301"/>
      <c r="DQ104" s="301"/>
    </row>
    <row r="105" spans="3:121" hidden="1">
      <c r="C105" s="153" t="s">
        <v>447</v>
      </c>
      <c r="D105" s="113" t="s">
        <v>193</v>
      </c>
      <c r="E105" s="163">
        <v>0.91182948490230908</v>
      </c>
      <c r="F105" s="163" t="s">
        <v>193</v>
      </c>
      <c r="G105" s="163" t="s">
        <v>193</v>
      </c>
      <c r="H105" s="163" t="s">
        <v>193</v>
      </c>
      <c r="I105" s="163" t="s">
        <v>193</v>
      </c>
      <c r="J105" s="163" t="s">
        <v>193</v>
      </c>
      <c r="K105" s="163" t="s">
        <v>193</v>
      </c>
      <c r="L105" s="113" t="s">
        <v>193</v>
      </c>
      <c r="M105" s="113" t="s">
        <v>193</v>
      </c>
      <c r="N105" s="113">
        <v>8.8170515097690944E-2</v>
      </c>
      <c r="O105" s="153" t="s">
        <v>90</v>
      </c>
      <c r="P105" s="323">
        <f>ROWS($O$5:O105)</f>
        <v>101</v>
      </c>
      <c r="Q105" s="153" t="str">
        <f t="shared" si="4"/>
        <v/>
      </c>
      <c r="R105" s="153" t="str">
        <f>IFERROR(SMALL($Q$5:$Q$142,ROWS(O$5:$O105)),"")</f>
        <v/>
      </c>
      <c r="T105" s="153" t="s">
        <v>447</v>
      </c>
      <c r="U105" s="153">
        <v>105</v>
      </c>
      <c r="V105" s="153">
        <v>12835</v>
      </c>
      <c r="W105" s="153">
        <v>85</v>
      </c>
      <c r="X105" s="153">
        <v>10</v>
      </c>
      <c r="Y105" s="153">
        <v>30</v>
      </c>
      <c r="Z105" s="153">
        <v>650</v>
      </c>
      <c r="AA105" s="153">
        <v>20</v>
      </c>
      <c r="AB105" s="323">
        <v>35</v>
      </c>
      <c r="AC105" s="323">
        <v>165</v>
      </c>
      <c r="AD105" s="323">
        <v>135</v>
      </c>
      <c r="AE105" s="323">
        <v>1240</v>
      </c>
      <c r="AF105" s="323" t="s">
        <v>90</v>
      </c>
      <c r="AG105" s="323">
        <f>ROWS($AF$5:AF105)</f>
        <v>101</v>
      </c>
      <c r="AH105" s="153" t="str">
        <f t="shared" si="5"/>
        <v/>
      </c>
      <c r="AI105" s="153" t="str">
        <f>IFERROR(SMALL($AH$5:$AH$142,ROWS($AF$5:AF105)),"")</f>
        <v/>
      </c>
      <c r="CR105" s="163"/>
      <c r="CS105" s="163"/>
      <c r="CT105" s="163"/>
      <c r="CU105" s="163"/>
      <c r="CV105" s="163"/>
      <c r="CW105" s="163"/>
      <c r="CX105" s="163"/>
      <c r="CY105" s="163"/>
      <c r="CZ105" s="163"/>
      <c r="DA105" s="163"/>
      <c r="DB105" s="163"/>
      <c r="DC105" s="301"/>
      <c r="DQ105" s="301"/>
    </row>
    <row r="106" spans="3:121" hidden="1">
      <c r="C106" s="153" t="s">
        <v>448</v>
      </c>
      <c r="D106" s="113" t="s">
        <v>193</v>
      </c>
      <c r="E106" s="163">
        <v>0.9305210918114144</v>
      </c>
      <c r="F106" s="163" t="s">
        <v>193</v>
      </c>
      <c r="G106" s="163" t="s">
        <v>193</v>
      </c>
      <c r="H106" s="163" t="s">
        <v>193</v>
      </c>
      <c r="I106" s="163" t="s">
        <v>193</v>
      </c>
      <c r="J106" s="163" t="s">
        <v>193</v>
      </c>
      <c r="K106" s="163" t="s">
        <v>193</v>
      </c>
      <c r="L106" s="113" t="s">
        <v>193</v>
      </c>
      <c r="M106" s="113" t="s">
        <v>193</v>
      </c>
      <c r="N106" s="113">
        <v>6.9478908188585611E-2</v>
      </c>
      <c r="O106" s="153" t="s">
        <v>90</v>
      </c>
      <c r="P106" s="323">
        <f>ROWS($O$5:O106)</f>
        <v>102</v>
      </c>
      <c r="Q106" s="153" t="str">
        <f t="shared" si="4"/>
        <v/>
      </c>
      <c r="R106" s="153" t="str">
        <f>IFERROR(SMALL($Q$5:$Q$142,ROWS(O$5:$O106)),"")</f>
        <v/>
      </c>
      <c r="T106" s="153" t="s">
        <v>448</v>
      </c>
      <c r="U106" s="153">
        <v>10</v>
      </c>
      <c r="V106" s="153">
        <v>375</v>
      </c>
      <c r="W106" s="320">
        <v>0</v>
      </c>
      <c r="X106" s="153" t="s">
        <v>130</v>
      </c>
      <c r="Y106" s="320">
        <v>0</v>
      </c>
      <c r="Z106" s="153">
        <v>10</v>
      </c>
      <c r="AA106" s="320">
        <v>0</v>
      </c>
      <c r="AB106" s="323" t="s">
        <v>130</v>
      </c>
      <c r="AC106" s="323">
        <v>5</v>
      </c>
      <c r="AD106" s="323" t="s">
        <v>130</v>
      </c>
      <c r="AE106" s="323">
        <v>30</v>
      </c>
      <c r="AF106" s="323" t="s">
        <v>90</v>
      </c>
      <c r="AG106" s="323">
        <f>ROWS($AF$5:AF106)</f>
        <v>102</v>
      </c>
      <c r="AH106" s="153" t="str">
        <f t="shared" si="5"/>
        <v/>
      </c>
      <c r="AI106" s="153" t="str">
        <f>IFERROR(SMALL($AH$5:$AH$142,ROWS($AF$5:AF106)),"")</f>
        <v/>
      </c>
      <c r="CR106" s="163"/>
      <c r="CS106" s="163"/>
      <c r="CT106" s="163"/>
      <c r="CU106" s="163"/>
      <c r="CV106" s="163"/>
      <c r="CW106" s="163"/>
      <c r="CX106" s="163"/>
      <c r="CY106" s="163"/>
      <c r="CZ106" s="163"/>
      <c r="DA106" s="163"/>
      <c r="DB106" s="163"/>
      <c r="DC106" s="301"/>
      <c r="DQ106" s="301"/>
    </row>
    <row r="107" spans="3:121" hidden="1">
      <c r="C107" s="153" t="s">
        <v>449</v>
      </c>
      <c r="D107" s="113" t="s">
        <v>193</v>
      </c>
      <c r="E107" s="163">
        <v>0.72132829027501766</v>
      </c>
      <c r="F107" s="163" t="s">
        <v>193</v>
      </c>
      <c r="G107" s="163" t="s">
        <v>193</v>
      </c>
      <c r="H107" s="163" t="s">
        <v>193</v>
      </c>
      <c r="I107" s="163" t="s">
        <v>193</v>
      </c>
      <c r="J107" s="163" t="s">
        <v>193</v>
      </c>
      <c r="K107" s="163" t="s">
        <v>193</v>
      </c>
      <c r="L107" s="113" t="s">
        <v>193</v>
      </c>
      <c r="M107" s="113" t="s">
        <v>193</v>
      </c>
      <c r="N107" s="113">
        <v>0.2786717097249824</v>
      </c>
      <c r="O107" s="153" t="s">
        <v>90</v>
      </c>
      <c r="P107" s="323">
        <f>ROWS($O$5:O107)</f>
        <v>103</v>
      </c>
      <c r="Q107" s="153" t="str">
        <f t="shared" si="4"/>
        <v/>
      </c>
      <c r="R107" s="153" t="str">
        <f>IFERROR(SMALL($Q$5:$Q$142,ROWS(O$5:$O107)),"")</f>
        <v/>
      </c>
      <c r="T107" s="153" t="s">
        <v>449</v>
      </c>
      <c r="U107" s="153">
        <v>240</v>
      </c>
      <c r="V107" s="153">
        <v>11250</v>
      </c>
      <c r="W107" s="153">
        <v>510</v>
      </c>
      <c r="X107" s="153">
        <v>95</v>
      </c>
      <c r="Y107" s="153">
        <v>190</v>
      </c>
      <c r="Z107" s="153">
        <v>1240</v>
      </c>
      <c r="AA107" s="153">
        <v>55</v>
      </c>
      <c r="AB107" s="323">
        <v>70</v>
      </c>
      <c r="AC107" s="323">
        <v>985</v>
      </c>
      <c r="AD107" s="323">
        <v>955</v>
      </c>
      <c r="AE107" s="323">
        <v>4345</v>
      </c>
      <c r="AF107" s="323" t="s">
        <v>90</v>
      </c>
      <c r="AG107" s="323">
        <f>ROWS($AF$5:AF107)</f>
        <v>103</v>
      </c>
      <c r="AH107" s="153" t="str">
        <f t="shared" si="5"/>
        <v/>
      </c>
      <c r="AI107" s="153" t="str">
        <f>IFERROR(SMALL($AH$5:$AH$142,ROWS($AF$5:AF107)),"")</f>
        <v/>
      </c>
      <c r="CR107" s="163"/>
      <c r="CS107" s="163"/>
      <c r="CT107" s="163"/>
      <c r="CU107" s="163"/>
      <c r="CV107" s="163"/>
      <c r="CW107" s="163"/>
      <c r="CX107" s="163"/>
      <c r="CY107" s="163"/>
      <c r="CZ107" s="163"/>
      <c r="DA107" s="163"/>
      <c r="DB107" s="163"/>
      <c r="DC107" s="301"/>
      <c r="DQ107" s="301"/>
    </row>
    <row r="108" spans="3:121" hidden="1">
      <c r="C108" s="153" t="s">
        <v>450</v>
      </c>
      <c r="D108" s="113" t="s">
        <v>193</v>
      </c>
      <c r="E108" s="163">
        <v>0.86762785352348115</v>
      </c>
      <c r="F108" s="163" t="s">
        <v>193</v>
      </c>
      <c r="G108" s="163" t="s">
        <v>193</v>
      </c>
      <c r="H108" s="163" t="s">
        <v>193</v>
      </c>
      <c r="I108" s="163" t="s">
        <v>193</v>
      </c>
      <c r="J108" s="163" t="s">
        <v>193</v>
      </c>
      <c r="K108" s="163" t="s">
        <v>193</v>
      </c>
      <c r="L108" s="113" t="s">
        <v>193</v>
      </c>
      <c r="M108" s="113" t="s">
        <v>193</v>
      </c>
      <c r="N108" s="113">
        <v>0.13237214647651882</v>
      </c>
      <c r="O108" s="153" t="s">
        <v>90</v>
      </c>
      <c r="P108" s="323">
        <f>ROWS($O$5:O108)</f>
        <v>104</v>
      </c>
      <c r="Q108" s="153" t="str">
        <f t="shared" si="4"/>
        <v/>
      </c>
      <c r="R108" s="153" t="str">
        <f>IFERROR(SMALL($Q$5:$Q$142,ROWS(O$5:$O108)),"")</f>
        <v/>
      </c>
      <c r="T108" s="153" t="s">
        <v>450</v>
      </c>
      <c r="U108" s="153">
        <v>265</v>
      </c>
      <c r="V108" s="153">
        <v>16610</v>
      </c>
      <c r="W108" s="153">
        <v>445</v>
      </c>
      <c r="X108" s="153">
        <v>55</v>
      </c>
      <c r="Y108" s="153">
        <v>45</v>
      </c>
      <c r="Z108" s="153">
        <v>875</v>
      </c>
      <c r="AA108" s="153">
        <v>50</v>
      </c>
      <c r="AB108" s="323">
        <v>80</v>
      </c>
      <c r="AC108" s="323">
        <v>340</v>
      </c>
      <c r="AD108" s="323">
        <v>370</v>
      </c>
      <c r="AE108" s="323">
        <v>2535</v>
      </c>
      <c r="AF108" s="323" t="s">
        <v>90</v>
      </c>
      <c r="AG108" s="323">
        <f>ROWS($AF$5:AF108)</f>
        <v>104</v>
      </c>
      <c r="AH108" s="153" t="str">
        <f t="shared" si="5"/>
        <v/>
      </c>
      <c r="AI108" s="153" t="str">
        <f>IFERROR(SMALL($AH$5:$AH$142,ROWS($AF$5:AF108)),"")</f>
        <v/>
      </c>
      <c r="CR108" s="163"/>
      <c r="CS108" s="163"/>
      <c r="CT108" s="163"/>
      <c r="CU108" s="163"/>
      <c r="CV108" s="163"/>
      <c r="CW108" s="163"/>
      <c r="CX108" s="163"/>
      <c r="CY108" s="163"/>
      <c r="CZ108" s="163"/>
      <c r="DA108" s="163"/>
      <c r="DB108" s="163"/>
      <c r="DC108" s="301"/>
      <c r="DQ108" s="301"/>
    </row>
    <row r="109" spans="3:121" hidden="1">
      <c r="C109" s="153" t="s">
        <v>451</v>
      </c>
      <c r="D109" s="113" t="s">
        <v>193</v>
      </c>
      <c r="E109" s="163">
        <v>0.78463329452852149</v>
      </c>
      <c r="F109" s="163" t="s">
        <v>193</v>
      </c>
      <c r="G109" s="163" t="s">
        <v>193</v>
      </c>
      <c r="H109" s="163" t="s">
        <v>193</v>
      </c>
      <c r="I109" s="163" t="s">
        <v>193</v>
      </c>
      <c r="J109" s="163" t="s">
        <v>193</v>
      </c>
      <c r="K109" s="163" t="s">
        <v>193</v>
      </c>
      <c r="L109" s="113" t="s">
        <v>193</v>
      </c>
      <c r="M109" s="113" t="s">
        <v>193</v>
      </c>
      <c r="N109" s="113">
        <v>0.21536670547147846</v>
      </c>
      <c r="O109" s="153" t="s">
        <v>90</v>
      </c>
      <c r="P109" s="323">
        <f>ROWS($O$5:O109)</f>
        <v>105</v>
      </c>
      <c r="Q109" s="153" t="str">
        <f t="shared" si="4"/>
        <v/>
      </c>
      <c r="R109" s="153" t="str">
        <f>IFERROR(SMALL($Q$5:$Q$142,ROWS(O$5:$O109)),"")</f>
        <v/>
      </c>
      <c r="T109" s="153" t="s">
        <v>451</v>
      </c>
      <c r="U109" s="153">
        <v>30</v>
      </c>
      <c r="V109" s="153">
        <v>675</v>
      </c>
      <c r="W109" s="153">
        <v>40</v>
      </c>
      <c r="X109" s="153">
        <v>5</v>
      </c>
      <c r="Y109" s="153">
        <v>5</v>
      </c>
      <c r="Z109" s="153">
        <v>45</v>
      </c>
      <c r="AA109" s="153" t="s">
        <v>130</v>
      </c>
      <c r="AB109" s="323">
        <v>5</v>
      </c>
      <c r="AC109" s="323">
        <v>25</v>
      </c>
      <c r="AD109" s="323">
        <v>30</v>
      </c>
      <c r="AE109" s="323">
        <v>185</v>
      </c>
      <c r="AF109" s="323" t="s">
        <v>90</v>
      </c>
      <c r="AG109" s="323">
        <f>ROWS($AF$5:AF109)</f>
        <v>105</v>
      </c>
      <c r="AH109" s="153" t="str">
        <f t="shared" si="5"/>
        <v/>
      </c>
      <c r="AI109" s="153" t="str">
        <f>IFERROR(SMALL($AH$5:$AH$142,ROWS($AF$5:AF109)),"")</f>
        <v/>
      </c>
      <c r="CR109" s="163"/>
      <c r="CS109" s="163"/>
      <c r="CT109" s="163"/>
      <c r="CU109" s="163"/>
      <c r="CV109" s="163"/>
      <c r="CW109" s="163"/>
      <c r="CX109" s="163"/>
      <c r="CY109" s="163"/>
      <c r="CZ109" s="163"/>
      <c r="DA109" s="163"/>
      <c r="DB109" s="163"/>
      <c r="DC109" s="301"/>
      <c r="DQ109" s="301"/>
    </row>
    <row r="110" spans="3:121" hidden="1">
      <c r="C110" s="153" t="s">
        <v>452</v>
      </c>
      <c r="D110" s="113" t="s">
        <v>193</v>
      </c>
      <c r="E110" s="163">
        <v>0.79891860295192163</v>
      </c>
      <c r="F110" s="163" t="s">
        <v>193</v>
      </c>
      <c r="G110" s="163" t="s">
        <v>193</v>
      </c>
      <c r="H110" s="163" t="s">
        <v>193</v>
      </c>
      <c r="I110" s="163" t="s">
        <v>193</v>
      </c>
      <c r="J110" s="163" t="s">
        <v>193</v>
      </c>
      <c r="K110" s="163" t="s">
        <v>193</v>
      </c>
      <c r="L110" s="113" t="s">
        <v>193</v>
      </c>
      <c r="M110" s="113" t="s">
        <v>193</v>
      </c>
      <c r="N110" s="113">
        <v>0.20108139704807834</v>
      </c>
      <c r="O110" s="153" t="s">
        <v>90</v>
      </c>
      <c r="P110" s="323">
        <f>ROWS($O$5:O110)</f>
        <v>106</v>
      </c>
      <c r="Q110" s="153" t="str">
        <f t="shared" si="4"/>
        <v/>
      </c>
      <c r="R110" s="153" t="str">
        <f>IFERROR(SMALL($Q$5:$Q$142,ROWS(O$5:$O110)),"")</f>
        <v/>
      </c>
      <c r="T110" s="153" t="s">
        <v>452</v>
      </c>
      <c r="U110" s="153">
        <v>95</v>
      </c>
      <c r="V110" s="153">
        <v>5465</v>
      </c>
      <c r="W110" s="153">
        <v>260</v>
      </c>
      <c r="X110" s="153">
        <v>60</v>
      </c>
      <c r="Y110" s="153">
        <v>85</v>
      </c>
      <c r="Z110" s="153">
        <v>390</v>
      </c>
      <c r="AA110" s="153">
        <v>25</v>
      </c>
      <c r="AB110" s="323">
        <v>35</v>
      </c>
      <c r="AC110" s="323">
        <v>170</v>
      </c>
      <c r="AD110" s="323">
        <v>255</v>
      </c>
      <c r="AE110" s="323">
        <v>1375</v>
      </c>
      <c r="AF110" s="323" t="s">
        <v>90</v>
      </c>
      <c r="AG110" s="323">
        <f>ROWS($AF$5:AF110)</f>
        <v>106</v>
      </c>
      <c r="AH110" s="153" t="str">
        <f t="shared" si="5"/>
        <v/>
      </c>
      <c r="AI110" s="153" t="str">
        <f>IFERROR(SMALL($AH$5:$AH$142,ROWS($AF$5:AF110)),"")</f>
        <v/>
      </c>
      <c r="CR110" s="163"/>
      <c r="CS110" s="163"/>
      <c r="CT110" s="163"/>
      <c r="CU110" s="163"/>
      <c r="CV110" s="163"/>
      <c r="CW110" s="163"/>
      <c r="CX110" s="163"/>
      <c r="CY110" s="163"/>
      <c r="CZ110" s="163"/>
      <c r="DA110" s="163"/>
      <c r="DB110" s="163"/>
      <c r="DC110" s="301"/>
      <c r="DQ110" s="301"/>
    </row>
    <row r="111" spans="3:121" hidden="1">
      <c r="C111" s="153" t="s">
        <v>453</v>
      </c>
      <c r="D111" s="113" t="s">
        <v>193</v>
      </c>
      <c r="E111" s="163">
        <v>0.8336380255941499</v>
      </c>
      <c r="F111" s="163" t="s">
        <v>193</v>
      </c>
      <c r="G111" s="163" t="s">
        <v>193</v>
      </c>
      <c r="H111" s="163" t="s">
        <v>193</v>
      </c>
      <c r="I111" s="163" t="s">
        <v>193</v>
      </c>
      <c r="J111" s="163" t="s">
        <v>193</v>
      </c>
      <c r="K111" s="163" t="s">
        <v>193</v>
      </c>
      <c r="L111" s="113" t="s">
        <v>193</v>
      </c>
      <c r="M111" s="113" t="s">
        <v>193</v>
      </c>
      <c r="N111" s="113">
        <v>0.1663619744058501</v>
      </c>
      <c r="O111" s="153" t="s">
        <v>90</v>
      </c>
      <c r="P111" s="323">
        <f>ROWS($O$5:O111)</f>
        <v>107</v>
      </c>
      <c r="Q111" s="153" t="str">
        <f t="shared" si="4"/>
        <v/>
      </c>
      <c r="R111" s="153" t="str">
        <f>IFERROR(SMALL($Q$5:$Q$142,ROWS(O$5:$O111)),"")</f>
        <v/>
      </c>
      <c r="T111" s="153" t="s">
        <v>453</v>
      </c>
      <c r="U111" s="153">
        <v>5</v>
      </c>
      <c r="V111" s="153">
        <v>455</v>
      </c>
      <c r="W111" s="153">
        <v>5</v>
      </c>
      <c r="X111" s="153" t="s">
        <v>130</v>
      </c>
      <c r="Y111" s="153">
        <v>10</v>
      </c>
      <c r="Z111" s="153">
        <v>35</v>
      </c>
      <c r="AA111" s="153">
        <v>5</v>
      </c>
      <c r="AB111" s="323">
        <v>5</v>
      </c>
      <c r="AC111" s="323">
        <v>5</v>
      </c>
      <c r="AD111" s="323">
        <v>20</v>
      </c>
      <c r="AE111" s="323">
        <v>90</v>
      </c>
      <c r="AF111" s="323" t="s">
        <v>90</v>
      </c>
      <c r="AG111" s="323">
        <f>ROWS($AF$5:AF111)</f>
        <v>107</v>
      </c>
      <c r="AH111" s="153" t="str">
        <f t="shared" si="5"/>
        <v/>
      </c>
      <c r="AI111" s="153" t="str">
        <f>IFERROR(SMALL($AH$5:$AH$142,ROWS($AF$5:AF111)),"")</f>
        <v/>
      </c>
      <c r="CR111" s="163"/>
      <c r="CS111" s="163"/>
      <c r="CT111" s="163"/>
      <c r="CU111" s="163"/>
      <c r="CV111" s="163"/>
      <c r="CW111" s="163"/>
      <c r="CX111" s="163"/>
      <c r="CY111" s="163"/>
      <c r="CZ111" s="163"/>
      <c r="DA111" s="163"/>
      <c r="DB111" s="163"/>
      <c r="DC111" s="301"/>
      <c r="DQ111" s="301"/>
    </row>
    <row r="112" spans="3:121" hidden="1">
      <c r="C112" s="153" t="s">
        <v>454</v>
      </c>
      <c r="D112" s="113" t="s">
        <v>193</v>
      </c>
      <c r="E112" s="163">
        <v>0.94936708860759489</v>
      </c>
      <c r="F112" s="163" t="s">
        <v>193</v>
      </c>
      <c r="G112" s="163" t="s">
        <v>193</v>
      </c>
      <c r="H112" s="163" t="s">
        <v>193</v>
      </c>
      <c r="I112" s="163" t="s">
        <v>193</v>
      </c>
      <c r="J112" s="163" t="s">
        <v>193</v>
      </c>
      <c r="K112" s="163" t="s">
        <v>193</v>
      </c>
      <c r="L112" s="113" t="s">
        <v>193</v>
      </c>
      <c r="M112" s="113" t="s">
        <v>193</v>
      </c>
      <c r="N112" s="113">
        <v>5.0632911392405063E-2</v>
      </c>
      <c r="O112" s="153" t="s">
        <v>90</v>
      </c>
      <c r="P112" s="323">
        <f>ROWS($O$5:O112)</f>
        <v>108</v>
      </c>
      <c r="Q112" s="153" t="str">
        <f t="shared" si="4"/>
        <v/>
      </c>
      <c r="R112" s="153" t="str">
        <f>IFERROR(SMALL($Q$5:$Q$142,ROWS(O$5:$O112)),"")</f>
        <v/>
      </c>
      <c r="T112" s="153" t="s">
        <v>454</v>
      </c>
      <c r="U112" s="153" t="s">
        <v>130</v>
      </c>
      <c r="V112" s="153">
        <v>150</v>
      </c>
      <c r="W112" s="320">
        <v>0</v>
      </c>
      <c r="X112" s="320">
        <v>0</v>
      </c>
      <c r="Y112" s="320">
        <v>0</v>
      </c>
      <c r="Z112" s="153">
        <v>5</v>
      </c>
      <c r="AA112" s="320">
        <v>0</v>
      </c>
      <c r="AB112" s="323" t="s">
        <v>130</v>
      </c>
      <c r="AC112" s="323" t="s">
        <v>130</v>
      </c>
      <c r="AD112" s="323" t="s">
        <v>130</v>
      </c>
      <c r="AE112" s="323">
        <v>10</v>
      </c>
      <c r="AF112" s="323" t="s">
        <v>90</v>
      </c>
      <c r="AG112" s="323">
        <f>ROWS($AF$5:AF112)</f>
        <v>108</v>
      </c>
      <c r="AH112" s="153" t="str">
        <f t="shared" si="5"/>
        <v/>
      </c>
      <c r="AI112" s="153" t="str">
        <f>IFERROR(SMALL($AH$5:$AH$142,ROWS($AF$5:AF112)),"")</f>
        <v/>
      </c>
      <c r="CR112" s="163"/>
      <c r="CS112" s="163"/>
      <c r="CT112" s="163"/>
      <c r="CU112" s="163"/>
      <c r="CV112" s="163"/>
      <c r="CW112" s="163"/>
      <c r="CX112" s="163"/>
      <c r="CY112" s="163"/>
      <c r="CZ112" s="163"/>
      <c r="DA112" s="163"/>
      <c r="DB112" s="163"/>
      <c r="DC112" s="301"/>
      <c r="DQ112" s="301"/>
    </row>
    <row r="113" spans="3:121" hidden="1">
      <c r="C113" s="153" t="s">
        <v>455</v>
      </c>
      <c r="D113" s="113" t="s">
        <v>193</v>
      </c>
      <c r="E113" s="163">
        <v>0.83203631647211418</v>
      </c>
      <c r="F113" s="163" t="s">
        <v>193</v>
      </c>
      <c r="G113" s="163" t="s">
        <v>193</v>
      </c>
      <c r="H113" s="163" t="s">
        <v>193</v>
      </c>
      <c r="I113" s="163" t="s">
        <v>193</v>
      </c>
      <c r="J113" s="163" t="s">
        <v>193</v>
      </c>
      <c r="K113" s="163" t="s">
        <v>193</v>
      </c>
      <c r="L113" s="113" t="s">
        <v>193</v>
      </c>
      <c r="M113" s="113" t="s">
        <v>193</v>
      </c>
      <c r="N113" s="113">
        <v>0.16796368352788585</v>
      </c>
      <c r="O113" s="153" t="s">
        <v>90</v>
      </c>
      <c r="P113" s="323">
        <f>ROWS($O$5:O113)</f>
        <v>109</v>
      </c>
      <c r="Q113" s="153" t="str">
        <f t="shared" si="4"/>
        <v/>
      </c>
      <c r="R113" s="153" t="str">
        <f>IFERROR(SMALL($Q$5:$Q$142,ROWS(O$5:$O113)),"")</f>
        <v/>
      </c>
      <c r="T113" s="153" t="s">
        <v>455</v>
      </c>
      <c r="U113" s="153">
        <v>20</v>
      </c>
      <c r="V113" s="153">
        <v>2565</v>
      </c>
      <c r="W113" s="153">
        <v>95</v>
      </c>
      <c r="X113" s="153">
        <v>5</v>
      </c>
      <c r="Y113" s="153">
        <v>25</v>
      </c>
      <c r="Z113" s="153">
        <v>185</v>
      </c>
      <c r="AA113" s="153">
        <v>5</v>
      </c>
      <c r="AB113" s="323">
        <v>5</v>
      </c>
      <c r="AC113" s="323">
        <v>85</v>
      </c>
      <c r="AD113" s="323">
        <v>80</v>
      </c>
      <c r="AE113" s="323">
        <v>520</v>
      </c>
      <c r="AF113" s="323" t="s">
        <v>90</v>
      </c>
      <c r="AG113" s="323">
        <f>ROWS($AF$5:AF113)</f>
        <v>109</v>
      </c>
      <c r="AH113" s="153" t="str">
        <f t="shared" si="5"/>
        <v/>
      </c>
      <c r="AI113" s="153" t="str">
        <f>IFERROR(SMALL($AH$5:$AH$142,ROWS($AF$5:AF113)),"")</f>
        <v/>
      </c>
      <c r="CR113" s="163"/>
      <c r="CS113" s="163"/>
      <c r="CT113" s="163"/>
      <c r="CU113" s="163"/>
      <c r="CV113" s="163"/>
      <c r="CW113" s="163"/>
      <c r="CX113" s="163"/>
      <c r="CY113" s="163"/>
      <c r="CZ113" s="163"/>
      <c r="DA113" s="163"/>
      <c r="DB113" s="163"/>
      <c r="DC113" s="301"/>
      <c r="DQ113" s="301"/>
    </row>
    <row r="114" spans="3:121" hidden="1">
      <c r="C114" s="153" t="s">
        <v>456</v>
      </c>
      <c r="D114" s="113" t="s">
        <v>193</v>
      </c>
      <c r="E114" s="163">
        <v>0.84778136937995885</v>
      </c>
      <c r="F114" s="163" t="s">
        <v>193</v>
      </c>
      <c r="G114" s="163" t="s">
        <v>193</v>
      </c>
      <c r="H114" s="163" t="s">
        <v>193</v>
      </c>
      <c r="I114" s="163" t="s">
        <v>193</v>
      </c>
      <c r="J114" s="163" t="s">
        <v>193</v>
      </c>
      <c r="K114" s="163" t="s">
        <v>193</v>
      </c>
      <c r="L114" s="113" t="s">
        <v>193</v>
      </c>
      <c r="M114" s="113" t="s">
        <v>193</v>
      </c>
      <c r="N114" s="113">
        <v>0.15221863062004115</v>
      </c>
      <c r="O114" s="153" t="s">
        <v>90</v>
      </c>
      <c r="P114" s="323">
        <f>ROWS($O$5:O114)</f>
        <v>110</v>
      </c>
      <c r="Q114" s="153" t="str">
        <f t="shared" si="4"/>
        <v/>
      </c>
      <c r="R114" s="153" t="str">
        <f>IFERROR(SMALL($Q$5:$Q$142,ROWS(O$5:$O114)),"")</f>
        <v/>
      </c>
      <c r="T114" s="153" t="s">
        <v>456</v>
      </c>
      <c r="U114" s="153">
        <v>45</v>
      </c>
      <c r="V114" s="153">
        <v>2885</v>
      </c>
      <c r="W114" s="153">
        <v>130</v>
      </c>
      <c r="X114" s="153">
        <v>20</v>
      </c>
      <c r="Y114" s="153">
        <v>15</v>
      </c>
      <c r="Z114" s="153">
        <v>150</v>
      </c>
      <c r="AA114" s="153">
        <v>10</v>
      </c>
      <c r="AB114" s="323">
        <v>15</v>
      </c>
      <c r="AC114" s="323">
        <v>55</v>
      </c>
      <c r="AD114" s="323">
        <v>85</v>
      </c>
      <c r="AE114" s="323">
        <v>520</v>
      </c>
      <c r="AF114" s="323" t="s">
        <v>90</v>
      </c>
      <c r="AG114" s="323">
        <f>ROWS($AF$5:AF114)</f>
        <v>110</v>
      </c>
      <c r="AH114" s="153" t="str">
        <f t="shared" si="5"/>
        <v/>
      </c>
      <c r="AI114" s="153" t="str">
        <f>IFERROR(SMALL($AH$5:$AH$142,ROWS($AF$5:AF114)),"")</f>
        <v/>
      </c>
      <c r="CR114" s="163"/>
      <c r="CS114" s="163"/>
      <c r="CT114" s="163"/>
      <c r="CU114" s="163"/>
      <c r="CV114" s="163"/>
      <c r="CW114" s="163"/>
      <c r="CX114" s="163"/>
      <c r="CY114" s="163"/>
      <c r="CZ114" s="163"/>
      <c r="DA114" s="163"/>
      <c r="DB114" s="163"/>
      <c r="DC114" s="301"/>
      <c r="DQ114" s="301"/>
    </row>
    <row r="115" spans="3:121" hidden="1">
      <c r="C115" s="153" t="s">
        <v>457</v>
      </c>
      <c r="D115" s="113" t="s">
        <v>193</v>
      </c>
      <c r="E115" s="163">
        <v>0.89971346704871058</v>
      </c>
      <c r="F115" s="163" t="s">
        <v>193</v>
      </c>
      <c r="G115" s="163" t="s">
        <v>193</v>
      </c>
      <c r="H115" s="163" t="s">
        <v>193</v>
      </c>
      <c r="I115" s="163" t="s">
        <v>193</v>
      </c>
      <c r="J115" s="163" t="s">
        <v>193</v>
      </c>
      <c r="K115" s="163" t="s">
        <v>193</v>
      </c>
      <c r="L115" s="113" t="s">
        <v>193</v>
      </c>
      <c r="M115" s="113" t="s">
        <v>193</v>
      </c>
      <c r="N115" s="113">
        <v>0.10028653295128939</v>
      </c>
      <c r="O115" s="153" t="s">
        <v>90</v>
      </c>
      <c r="P115" s="323">
        <f>ROWS($O$5:O115)</f>
        <v>111</v>
      </c>
      <c r="Q115" s="153" t="str">
        <f t="shared" si="4"/>
        <v/>
      </c>
      <c r="R115" s="153" t="str">
        <f>IFERROR(SMALL($Q$5:$Q$142,ROWS(O$5:$O115)),"")</f>
        <v/>
      </c>
      <c r="T115" s="153" t="s">
        <v>457</v>
      </c>
      <c r="U115" s="153">
        <v>5</v>
      </c>
      <c r="V115" s="153">
        <v>630</v>
      </c>
      <c r="W115" s="153">
        <v>15</v>
      </c>
      <c r="X115" s="153" t="s">
        <v>130</v>
      </c>
      <c r="Y115" s="153" t="s">
        <v>130</v>
      </c>
      <c r="Z115" s="153">
        <v>20</v>
      </c>
      <c r="AA115" s="153">
        <v>5</v>
      </c>
      <c r="AB115" s="320">
        <v>0</v>
      </c>
      <c r="AC115" s="323">
        <v>15</v>
      </c>
      <c r="AD115" s="323">
        <v>10</v>
      </c>
      <c r="AE115" s="323">
        <v>70</v>
      </c>
      <c r="AF115" s="323" t="s">
        <v>90</v>
      </c>
      <c r="AG115" s="323">
        <f>ROWS($AF$5:AF115)</f>
        <v>111</v>
      </c>
      <c r="AH115" s="153" t="str">
        <f t="shared" si="5"/>
        <v/>
      </c>
      <c r="AI115" s="153" t="str">
        <f>IFERROR(SMALL($AH$5:$AH$142,ROWS($AF$5:AF115)),"")</f>
        <v/>
      </c>
      <c r="CR115" s="163"/>
      <c r="CS115" s="163"/>
      <c r="CT115" s="163"/>
      <c r="CU115" s="163"/>
      <c r="CV115" s="163"/>
      <c r="CW115" s="163"/>
      <c r="CX115" s="163"/>
      <c r="CY115" s="163"/>
      <c r="CZ115" s="163"/>
      <c r="DA115" s="163"/>
      <c r="DB115" s="163"/>
      <c r="DC115" s="301"/>
      <c r="DQ115" s="301"/>
    </row>
    <row r="116" spans="3:121" hidden="1">
      <c r="C116" s="153" t="s">
        <v>458</v>
      </c>
      <c r="D116" s="113" t="s">
        <v>193</v>
      </c>
      <c r="E116" s="163">
        <v>0.85018820577164367</v>
      </c>
      <c r="F116" s="163" t="s">
        <v>193</v>
      </c>
      <c r="G116" s="163" t="s">
        <v>193</v>
      </c>
      <c r="H116" s="163" t="s">
        <v>193</v>
      </c>
      <c r="I116" s="163" t="s">
        <v>193</v>
      </c>
      <c r="J116" s="163" t="s">
        <v>193</v>
      </c>
      <c r="K116" s="163" t="s">
        <v>193</v>
      </c>
      <c r="L116" s="113" t="s">
        <v>193</v>
      </c>
      <c r="M116" s="113" t="s">
        <v>193</v>
      </c>
      <c r="N116" s="113">
        <v>0.14981179422835633</v>
      </c>
      <c r="O116" s="153" t="s">
        <v>90</v>
      </c>
      <c r="P116" s="323">
        <f>ROWS($O$5:O116)</f>
        <v>112</v>
      </c>
      <c r="Q116" s="153" t="str">
        <f t="shared" si="4"/>
        <v/>
      </c>
      <c r="R116" s="153" t="str">
        <f>IFERROR(SMALL($Q$5:$Q$142,ROWS(O$5:$O116)),"")</f>
        <v/>
      </c>
      <c r="T116" s="153" t="s">
        <v>458</v>
      </c>
      <c r="U116" s="153">
        <v>60</v>
      </c>
      <c r="V116" s="153">
        <v>3390</v>
      </c>
      <c r="W116" s="153">
        <v>110</v>
      </c>
      <c r="X116" s="153">
        <v>20</v>
      </c>
      <c r="Y116" s="153">
        <v>25</v>
      </c>
      <c r="Z116" s="153">
        <v>190</v>
      </c>
      <c r="AA116" s="153">
        <v>5</v>
      </c>
      <c r="AB116" s="323">
        <v>15</v>
      </c>
      <c r="AC116" s="323">
        <v>70</v>
      </c>
      <c r="AD116" s="323">
        <v>105</v>
      </c>
      <c r="AE116" s="323">
        <v>595</v>
      </c>
      <c r="AF116" s="323" t="s">
        <v>90</v>
      </c>
      <c r="AG116" s="323">
        <f>ROWS($AF$5:AF116)</f>
        <v>112</v>
      </c>
      <c r="AH116" s="153" t="str">
        <f t="shared" si="5"/>
        <v/>
      </c>
      <c r="AI116" s="153" t="str">
        <f>IFERROR(SMALL($AH$5:$AH$142,ROWS($AF$5:AF116)),"")</f>
        <v/>
      </c>
      <c r="CR116" s="163"/>
      <c r="CS116" s="163"/>
      <c r="CT116" s="163"/>
      <c r="CU116" s="163"/>
      <c r="CV116" s="163"/>
      <c r="CW116" s="163"/>
      <c r="CX116" s="163"/>
      <c r="CY116" s="163"/>
      <c r="CZ116" s="163"/>
      <c r="DA116" s="163"/>
      <c r="DB116" s="163"/>
      <c r="DC116" s="301"/>
      <c r="DQ116" s="301"/>
    </row>
    <row r="117" spans="3:121" hidden="1">
      <c r="C117" s="153" t="s">
        <v>459</v>
      </c>
      <c r="D117" s="113" t="s">
        <v>193</v>
      </c>
      <c r="E117" s="163">
        <v>0.89808917197452232</v>
      </c>
      <c r="F117" s="163" t="s">
        <v>193</v>
      </c>
      <c r="G117" s="163" t="s">
        <v>193</v>
      </c>
      <c r="H117" s="163" t="s">
        <v>193</v>
      </c>
      <c r="I117" s="163" t="s">
        <v>193</v>
      </c>
      <c r="J117" s="163" t="s">
        <v>193</v>
      </c>
      <c r="K117" s="163" t="s">
        <v>193</v>
      </c>
      <c r="L117" s="113" t="s">
        <v>193</v>
      </c>
      <c r="M117" s="113" t="s">
        <v>193</v>
      </c>
      <c r="N117" s="113">
        <v>0.10191082802547771</v>
      </c>
      <c r="O117" s="153" t="s">
        <v>90</v>
      </c>
      <c r="P117" s="323">
        <f>ROWS($O$5:O117)</f>
        <v>113</v>
      </c>
      <c r="Q117" s="153" t="str">
        <f t="shared" si="4"/>
        <v/>
      </c>
      <c r="R117" s="153" t="str">
        <f>IFERROR(SMALL($Q$5:$Q$142,ROWS(O$5:$O117)),"")</f>
        <v/>
      </c>
      <c r="T117" s="153" t="s">
        <v>459</v>
      </c>
      <c r="U117" s="153">
        <v>5</v>
      </c>
      <c r="V117" s="153">
        <v>425</v>
      </c>
      <c r="W117" s="153">
        <v>5</v>
      </c>
      <c r="X117" s="320">
        <v>0</v>
      </c>
      <c r="Y117" s="153" t="s">
        <v>130</v>
      </c>
      <c r="Z117" s="153">
        <v>15</v>
      </c>
      <c r="AA117" s="153" t="s">
        <v>130</v>
      </c>
      <c r="AB117" s="320">
        <v>0</v>
      </c>
      <c r="AC117" s="323">
        <v>10</v>
      </c>
      <c r="AD117" s="323">
        <v>10</v>
      </c>
      <c r="AE117" s="323">
        <v>50</v>
      </c>
      <c r="AF117" s="323" t="s">
        <v>90</v>
      </c>
      <c r="AG117" s="323">
        <f>ROWS($AF$5:AF117)</f>
        <v>113</v>
      </c>
      <c r="AH117" s="153" t="str">
        <f t="shared" si="5"/>
        <v/>
      </c>
      <c r="AI117" s="153" t="str">
        <f>IFERROR(SMALL($AH$5:$AH$142,ROWS($AF$5:AF117)),"")</f>
        <v/>
      </c>
      <c r="CR117" s="163"/>
      <c r="CS117" s="163"/>
      <c r="CT117" s="163"/>
      <c r="CU117" s="163"/>
      <c r="CV117" s="163"/>
      <c r="CW117" s="163"/>
      <c r="CX117" s="163"/>
      <c r="CY117" s="163"/>
      <c r="CZ117" s="163"/>
      <c r="DA117" s="163"/>
      <c r="DB117" s="163"/>
      <c r="DC117" s="301"/>
      <c r="DQ117" s="301"/>
    </row>
    <row r="118" spans="3:121" hidden="1">
      <c r="C118" s="153" t="s">
        <v>460</v>
      </c>
      <c r="D118" s="113" t="s">
        <v>193</v>
      </c>
      <c r="E118" s="163">
        <v>0.87784228350266091</v>
      </c>
      <c r="F118" s="163" t="s">
        <v>193</v>
      </c>
      <c r="G118" s="163" t="s">
        <v>193</v>
      </c>
      <c r="H118" s="163" t="s">
        <v>193</v>
      </c>
      <c r="I118" s="163" t="s">
        <v>193</v>
      </c>
      <c r="J118" s="163" t="s">
        <v>193</v>
      </c>
      <c r="K118" s="163" t="s">
        <v>193</v>
      </c>
      <c r="L118" s="113" t="s">
        <v>193</v>
      </c>
      <c r="M118" s="113" t="s">
        <v>193</v>
      </c>
      <c r="N118" s="113">
        <v>0.12215771649733914</v>
      </c>
      <c r="O118" s="153" t="s">
        <v>90</v>
      </c>
      <c r="P118" s="323">
        <f>ROWS($O$5:O118)</f>
        <v>114</v>
      </c>
      <c r="Q118" s="153" t="str">
        <f t="shared" si="4"/>
        <v/>
      </c>
      <c r="R118" s="153" t="str">
        <f>IFERROR(SMALL($Q$5:$Q$142,ROWS(O$5:$O118)),"")</f>
        <v/>
      </c>
      <c r="T118" s="153" t="s">
        <v>460</v>
      </c>
      <c r="U118" s="153">
        <v>40</v>
      </c>
      <c r="V118" s="153">
        <v>3630</v>
      </c>
      <c r="W118" s="153">
        <v>40</v>
      </c>
      <c r="X118" s="153">
        <v>5</v>
      </c>
      <c r="Y118" s="153">
        <v>15</v>
      </c>
      <c r="Z118" s="153">
        <v>250</v>
      </c>
      <c r="AA118" s="153">
        <v>10</v>
      </c>
      <c r="AB118" s="323">
        <v>15</v>
      </c>
      <c r="AC118" s="323">
        <v>85</v>
      </c>
      <c r="AD118" s="323">
        <v>50</v>
      </c>
      <c r="AE118" s="323">
        <v>505</v>
      </c>
      <c r="AF118" s="323" t="s">
        <v>90</v>
      </c>
      <c r="AG118" s="323">
        <f>ROWS($AF$5:AF118)</f>
        <v>114</v>
      </c>
      <c r="AH118" s="153" t="str">
        <f t="shared" si="5"/>
        <v/>
      </c>
      <c r="AI118" s="153" t="str">
        <f>IFERROR(SMALL($AH$5:$AH$142,ROWS($AF$5:AF118)),"")</f>
        <v/>
      </c>
      <c r="CR118" s="163"/>
      <c r="CS118" s="163"/>
      <c r="CT118" s="163"/>
      <c r="CU118" s="163"/>
      <c r="CV118" s="163"/>
      <c r="CW118" s="163"/>
      <c r="CX118" s="163"/>
      <c r="CY118" s="163"/>
      <c r="CZ118" s="163"/>
      <c r="DA118" s="163"/>
      <c r="DB118" s="163"/>
      <c r="DC118" s="301"/>
      <c r="DQ118" s="301"/>
    </row>
    <row r="119" spans="3:121" hidden="1">
      <c r="C119" s="153" t="s">
        <v>461</v>
      </c>
      <c r="D119" s="113" t="s">
        <v>193</v>
      </c>
      <c r="E119" s="163">
        <v>0.8936170212765957</v>
      </c>
      <c r="F119" s="163" t="s">
        <v>193</v>
      </c>
      <c r="G119" s="163" t="s">
        <v>193</v>
      </c>
      <c r="H119" s="163" t="s">
        <v>193</v>
      </c>
      <c r="I119" s="163" t="s">
        <v>193</v>
      </c>
      <c r="J119" s="163" t="s">
        <v>193</v>
      </c>
      <c r="K119" s="163" t="s">
        <v>193</v>
      </c>
      <c r="L119" s="113" t="s">
        <v>193</v>
      </c>
      <c r="M119" s="113" t="s">
        <v>193</v>
      </c>
      <c r="N119" s="113">
        <v>0.10638297872340426</v>
      </c>
      <c r="O119" s="153" t="s">
        <v>90</v>
      </c>
      <c r="P119" s="323">
        <f>ROWS($O$5:O119)</f>
        <v>115</v>
      </c>
      <c r="Q119" s="153" t="str">
        <f t="shared" si="4"/>
        <v/>
      </c>
      <c r="R119" s="153" t="str">
        <f>IFERROR(SMALL($Q$5:$Q$142,ROWS(O$5:$O119)),"")</f>
        <v/>
      </c>
      <c r="T119" s="153" t="s">
        <v>461</v>
      </c>
      <c r="U119" s="153">
        <v>5</v>
      </c>
      <c r="V119" s="153">
        <v>670</v>
      </c>
      <c r="W119" s="153">
        <v>5</v>
      </c>
      <c r="X119" s="153" t="s">
        <v>130</v>
      </c>
      <c r="Y119" s="153">
        <v>5</v>
      </c>
      <c r="Z119" s="153">
        <v>40</v>
      </c>
      <c r="AA119" s="153" t="s">
        <v>130</v>
      </c>
      <c r="AB119" s="323" t="s">
        <v>130</v>
      </c>
      <c r="AC119" s="323">
        <v>10</v>
      </c>
      <c r="AD119" s="323">
        <v>15</v>
      </c>
      <c r="AE119" s="323">
        <v>80</v>
      </c>
      <c r="AF119" s="323" t="s">
        <v>90</v>
      </c>
      <c r="AG119" s="323">
        <f>ROWS($AF$5:AF119)</f>
        <v>115</v>
      </c>
      <c r="AH119" s="153" t="str">
        <f t="shared" si="5"/>
        <v/>
      </c>
      <c r="AI119" s="153" t="str">
        <f>IFERROR(SMALL($AH$5:$AH$142,ROWS($AF$5:AF119)),"")</f>
        <v/>
      </c>
      <c r="CR119" s="163"/>
      <c r="CS119" s="163"/>
      <c r="CT119" s="163"/>
      <c r="CU119" s="163"/>
      <c r="CV119" s="163"/>
      <c r="CW119" s="163"/>
      <c r="CX119" s="163"/>
      <c r="CY119" s="163"/>
      <c r="CZ119" s="163"/>
      <c r="DA119" s="163"/>
      <c r="DB119" s="163"/>
      <c r="DC119" s="301"/>
      <c r="DQ119" s="301"/>
    </row>
    <row r="120" spans="3:121" hidden="1">
      <c r="C120" s="153" t="s">
        <v>437</v>
      </c>
      <c r="D120" s="113">
        <v>1.1872845653006512E-2</v>
      </c>
      <c r="E120" s="113">
        <v>0.69436997319034854</v>
      </c>
      <c r="F120" s="113">
        <v>4.8257372654155493E-2</v>
      </c>
      <c r="G120" s="113">
        <v>4.2129452317119873E-3</v>
      </c>
      <c r="H120" s="113">
        <v>1.9915741095365761E-2</v>
      </c>
      <c r="I120" s="113">
        <v>7.8130984297204137E-2</v>
      </c>
      <c r="J120" s="113">
        <v>1.1489850631941786E-3</v>
      </c>
      <c r="K120" s="113">
        <v>5.7449253159708924E-3</v>
      </c>
      <c r="L120" s="113">
        <v>3.561853695901953E-2</v>
      </c>
      <c r="M120" s="113">
        <v>0.10072769054002298</v>
      </c>
      <c r="N120" s="113">
        <v>0.30563002680965146</v>
      </c>
      <c r="O120" s="320" t="s">
        <v>95</v>
      </c>
      <c r="P120" s="323">
        <f>ROWS($O$5:O120)</f>
        <v>116</v>
      </c>
      <c r="Q120" s="153">
        <f t="shared" si="4"/>
        <v>116</v>
      </c>
      <c r="R120" s="153" t="str">
        <f>IFERROR(SMALL($Q$5:$Q$142,ROWS(O$5:$O120)),"")</f>
        <v/>
      </c>
      <c r="T120" s="153" t="s">
        <v>437</v>
      </c>
      <c r="U120" s="153">
        <v>30</v>
      </c>
      <c r="V120" s="153">
        <v>1815</v>
      </c>
      <c r="W120" s="153">
        <v>125</v>
      </c>
      <c r="X120" s="153">
        <v>10</v>
      </c>
      <c r="Y120" s="153">
        <v>50</v>
      </c>
      <c r="Z120" s="153">
        <v>205</v>
      </c>
      <c r="AA120" s="153">
        <v>5</v>
      </c>
      <c r="AB120" s="153">
        <v>15</v>
      </c>
      <c r="AC120" s="153">
        <v>95</v>
      </c>
      <c r="AD120" s="153">
        <v>265</v>
      </c>
      <c r="AE120" s="153">
        <v>800</v>
      </c>
      <c r="AF120" s="320" t="s">
        <v>95</v>
      </c>
      <c r="AG120" s="323">
        <f>ROWS($AF$5:AF120)</f>
        <v>116</v>
      </c>
      <c r="AH120" s="153">
        <f t="shared" si="5"/>
        <v>116</v>
      </c>
      <c r="AI120" s="153" t="str">
        <f>IFERROR(SMALL($AH$5:$AH$142,ROWS($AF$5:AF120)),"")</f>
        <v/>
      </c>
    </row>
    <row r="121" spans="3:121" hidden="1">
      <c r="C121" s="153" t="s">
        <v>439</v>
      </c>
      <c r="D121" s="113">
        <v>9.1611795018608638E-3</v>
      </c>
      <c r="E121" s="113">
        <v>0.92814199828227884</v>
      </c>
      <c r="F121" s="113">
        <v>1.1451474377326082E-2</v>
      </c>
      <c r="G121" s="113">
        <v>8.1591754938448325E-3</v>
      </c>
      <c r="H121" s="113">
        <v>2.1471514457486402E-3</v>
      </c>
      <c r="I121" s="113">
        <v>9.1611795018608638E-3</v>
      </c>
      <c r="J121" s="113">
        <v>2.8628685943315204E-3</v>
      </c>
      <c r="K121" s="113">
        <v>4.1511594617807046E-3</v>
      </c>
      <c r="L121" s="113">
        <v>1.1594617807042656E-2</v>
      </c>
      <c r="M121" s="113">
        <v>1.3169195533924993E-2</v>
      </c>
      <c r="N121" s="113">
        <v>7.1858001717721151E-2</v>
      </c>
      <c r="O121" s="320" t="s">
        <v>95</v>
      </c>
      <c r="P121" s="323">
        <f>ROWS($O$5:O121)</f>
        <v>117</v>
      </c>
      <c r="Q121" s="153">
        <f t="shared" si="4"/>
        <v>117</v>
      </c>
      <c r="R121" s="153" t="str">
        <f>IFERROR(SMALL($Q$5:$Q$142,ROWS(O$5:$O121)),"")</f>
        <v/>
      </c>
      <c r="T121" s="153" t="s">
        <v>439</v>
      </c>
      <c r="U121" s="153">
        <v>65</v>
      </c>
      <c r="V121" s="153">
        <v>6485</v>
      </c>
      <c r="W121" s="153">
        <v>80</v>
      </c>
      <c r="X121" s="153">
        <v>55</v>
      </c>
      <c r="Y121" s="153">
        <v>15</v>
      </c>
      <c r="Z121" s="153">
        <v>65</v>
      </c>
      <c r="AA121" s="153">
        <v>20</v>
      </c>
      <c r="AB121" s="153">
        <v>30</v>
      </c>
      <c r="AC121" s="153">
        <v>80</v>
      </c>
      <c r="AD121" s="153">
        <v>90</v>
      </c>
      <c r="AE121" s="153">
        <v>500</v>
      </c>
      <c r="AF121" s="320" t="s">
        <v>95</v>
      </c>
      <c r="AG121" s="323">
        <f>ROWS($AF$5:AF121)</f>
        <v>117</v>
      </c>
      <c r="AH121" s="153">
        <f t="shared" si="5"/>
        <v>117</v>
      </c>
      <c r="AI121" s="153" t="str">
        <f>IFERROR(SMALL($AH$5:$AH$142,ROWS($AF$5:AF121)),"")</f>
        <v/>
      </c>
    </row>
    <row r="122" spans="3:121" hidden="1">
      <c r="C122" s="153" t="s">
        <v>440</v>
      </c>
      <c r="D122" s="113">
        <v>1.3412351840299439E-2</v>
      </c>
      <c r="E122" s="113">
        <v>0.70867124142233318</v>
      </c>
      <c r="F122" s="113">
        <v>7.1116656269494691E-2</v>
      </c>
      <c r="G122" s="113">
        <v>1.9026824703680598E-2</v>
      </c>
      <c r="H122" s="113">
        <v>2.4017467248908297E-2</v>
      </c>
      <c r="I122" s="113">
        <v>4.8346849656893322E-2</v>
      </c>
      <c r="J122" s="113">
        <v>9.3574547723019339E-4</v>
      </c>
      <c r="K122" s="113">
        <v>1.8714909544603868E-3</v>
      </c>
      <c r="L122" s="113">
        <v>1.4036182158452901E-2</v>
      </c>
      <c r="M122" s="113">
        <v>9.8565190268247033E-2</v>
      </c>
      <c r="N122" s="113">
        <v>0.29132875857766688</v>
      </c>
      <c r="O122" s="320" t="s">
        <v>95</v>
      </c>
      <c r="P122" s="323">
        <f>ROWS($O$5:O122)</f>
        <v>118</v>
      </c>
      <c r="Q122" s="153">
        <f t="shared" si="4"/>
        <v>118</v>
      </c>
      <c r="R122" s="153" t="str">
        <f>IFERROR(SMALL($Q$5:$Q$142,ROWS(O$5:$O122)),"")</f>
        <v/>
      </c>
      <c r="T122" s="153" t="s">
        <v>440</v>
      </c>
      <c r="U122" s="153">
        <v>45</v>
      </c>
      <c r="V122" s="153">
        <v>2270</v>
      </c>
      <c r="W122" s="153">
        <v>230</v>
      </c>
      <c r="X122" s="153">
        <v>60</v>
      </c>
      <c r="Y122" s="153">
        <v>75</v>
      </c>
      <c r="Z122" s="153">
        <v>155</v>
      </c>
      <c r="AA122" s="153">
        <v>5</v>
      </c>
      <c r="AB122" s="153">
        <v>5</v>
      </c>
      <c r="AC122" s="153">
        <v>45</v>
      </c>
      <c r="AD122" s="153">
        <v>315</v>
      </c>
      <c r="AE122" s="153">
        <v>935</v>
      </c>
      <c r="AF122" s="320" t="s">
        <v>95</v>
      </c>
      <c r="AG122" s="323">
        <f>ROWS($AF$5:AF122)</f>
        <v>118</v>
      </c>
      <c r="AH122" s="153">
        <f t="shared" si="5"/>
        <v>118</v>
      </c>
      <c r="AI122" s="153" t="str">
        <f>IFERROR(SMALL($AH$5:$AH$142,ROWS($AF$5:AF122)),"")</f>
        <v/>
      </c>
    </row>
    <row r="123" spans="3:121" hidden="1">
      <c r="C123" s="153" t="s">
        <v>442</v>
      </c>
      <c r="D123" s="113">
        <v>1.3525179856115108E-2</v>
      </c>
      <c r="E123" s="113">
        <v>0.71597122302158278</v>
      </c>
      <c r="F123" s="113">
        <v>5.8129496402877699E-2</v>
      </c>
      <c r="G123" s="113">
        <v>1.5827338129496403E-2</v>
      </c>
      <c r="H123" s="113">
        <v>2.7338129496402876E-2</v>
      </c>
      <c r="I123" s="113">
        <v>5.5251798561151082E-2</v>
      </c>
      <c r="J123" s="113">
        <v>1.7266187050359713E-3</v>
      </c>
      <c r="K123" s="113">
        <v>4.3165467625899279E-3</v>
      </c>
      <c r="L123" s="113">
        <v>1.9568345323741007E-2</v>
      </c>
      <c r="M123" s="113">
        <v>8.834532374100719E-2</v>
      </c>
      <c r="N123" s="113">
        <v>0.28402877697841727</v>
      </c>
      <c r="O123" s="320" t="s">
        <v>95</v>
      </c>
      <c r="P123" s="323">
        <f>ROWS($O$5:O123)</f>
        <v>119</v>
      </c>
      <c r="Q123" s="153">
        <f t="shared" si="4"/>
        <v>119</v>
      </c>
      <c r="R123" s="153" t="str">
        <f>IFERROR(SMALL($Q$5:$Q$142,ROWS(O$5:$O123)),"")</f>
        <v/>
      </c>
      <c r="T123" s="153" t="s">
        <v>442</v>
      </c>
      <c r="U123" s="153">
        <v>45</v>
      </c>
      <c r="V123" s="153">
        <v>2490</v>
      </c>
      <c r="W123" s="153">
        <v>200</v>
      </c>
      <c r="X123" s="153">
        <v>55</v>
      </c>
      <c r="Y123" s="153">
        <v>95</v>
      </c>
      <c r="Z123" s="153">
        <v>190</v>
      </c>
      <c r="AA123" s="153">
        <v>5</v>
      </c>
      <c r="AB123" s="153">
        <v>15</v>
      </c>
      <c r="AC123" s="153">
        <v>70</v>
      </c>
      <c r="AD123" s="153">
        <v>305</v>
      </c>
      <c r="AE123" s="153">
        <v>985</v>
      </c>
      <c r="AF123" s="320" t="s">
        <v>95</v>
      </c>
      <c r="AG123" s="323">
        <f>ROWS($AF$5:AF123)</f>
        <v>119</v>
      </c>
      <c r="AH123" s="153">
        <f t="shared" si="5"/>
        <v>119</v>
      </c>
      <c r="AI123" s="153" t="str">
        <f>IFERROR(SMALL($AH$5:$AH$142,ROWS($AF$5:AF123)),"")</f>
        <v/>
      </c>
    </row>
    <row r="124" spans="3:121" hidden="1">
      <c r="C124" s="153" t="s">
        <v>443</v>
      </c>
      <c r="D124" s="113">
        <v>1.3573280463626658E-2</v>
      </c>
      <c r="E124" s="113">
        <v>0.84093335366783595</v>
      </c>
      <c r="F124" s="113">
        <v>3.5534543236236081E-2</v>
      </c>
      <c r="G124" s="113">
        <v>9.1505261552539269E-3</v>
      </c>
      <c r="H124" s="113">
        <v>1.0675613847796249E-2</v>
      </c>
      <c r="I124" s="113">
        <v>2.8214122312032942E-2</v>
      </c>
      <c r="J124" s="113">
        <v>2.4401403080677141E-3</v>
      </c>
      <c r="K124" s="113">
        <v>4.8802806161354281E-3</v>
      </c>
      <c r="L124" s="113">
        <v>1.1743175232575873E-2</v>
      </c>
      <c r="M124" s="113">
        <v>4.2854964160439227E-2</v>
      </c>
      <c r="N124" s="113">
        <v>0.15906664633216411</v>
      </c>
      <c r="O124" s="320" t="s">
        <v>95</v>
      </c>
      <c r="P124" s="323">
        <f>ROWS($O$5:O124)</f>
        <v>120</v>
      </c>
      <c r="Q124" s="153">
        <f t="shared" si="4"/>
        <v>120</v>
      </c>
      <c r="R124" s="153" t="str">
        <f>IFERROR(SMALL($Q$5:$Q$142,ROWS(O$5:$O124)),"")</f>
        <v/>
      </c>
      <c r="T124" s="153" t="s">
        <v>443</v>
      </c>
      <c r="U124" s="153">
        <v>90</v>
      </c>
      <c r="V124" s="153">
        <v>5515</v>
      </c>
      <c r="W124" s="153">
        <v>235</v>
      </c>
      <c r="X124" s="153">
        <v>60</v>
      </c>
      <c r="Y124" s="153">
        <v>70</v>
      </c>
      <c r="Z124" s="153">
        <v>185</v>
      </c>
      <c r="AA124" s="153">
        <v>15</v>
      </c>
      <c r="AB124" s="153">
        <v>30</v>
      </c>
      <c r="AC124" s="153">
        <v>75</v>
      </c>
      <c r="AD124" s="153">
        <v>280</v>
      </c>
      <c r="AE124" s="153">
        <v>1045</v>
      </c>
      <c r="AF124" s="320" t="s">
        <v>95</v>
      </c>
      <c r="AG124" s="323">
        <f>ROWS($AF$5:AF124)</f>
        <v>120</v>
      </c>
      <c r="AH124" s="153">
        <f t="shared" si="5"/>
        <v>120</v>
      </c>
      <c r="AI124" s="153" t="str">
        <f>IFERROR(SMALL($AH$5:$AH$142,ROWS($AF$5:AF124)),"")</f>
        <v/>
      </c>
    </row>
    <row r="125" spans="3:121" hidden="1">
      <c r="C125" s="153" t="s">
        <v>444</v>
      </c>
      <c r="D125" s="113">
        <v>9.0560780215952624E-3</v>
      </c>
      <c r="E125" s="113">
        <v>0.7420759317311042</v>
      </c>
      <c r="F125" s="113">
        <v>3.7617554858934171E-2</v>
      </c>
      <c r="G125" s="113">
        <v>6.0954371299198886E-3</v>
      </c>
      <c r="H125" s="113">
        <v>2.612330198537095E-2</v>
      </c>
      <c r="I125" s="113">
        <v>6.7746429815395331E-2</v>
      </c>
      <c r="J125" s="113">
        <v>1.2190874259839777E-3</v>
      </c>
      <c r="K125" s="113">
        <v>6.7920585161964468E-3</v>
      </c>
      <c r="L125" s="113">
        <v>2.612330198537095E-2</v>
      </c>
      <c r="M125" s="113">
        <v>7.7150818530128881E-2</v>
      </c>
      <c r="N125" s="113">
        <v>0.25792406826889586</v>
      </c>
      <c r="O125" s="320" t="s">
        <v>95</v>
      </c>
      <c r="P125" s="323">
        <f>ROWS($O$5:O125)</f>
        <v>121</v>
      </c>
      <c r="Q125" s="153">
        <f t="shared" si="4"/>
        <v>121</v>
      </c>
      <c r="R125" s="153" t="str">
        <f>IFERROR(SMALL($Q$5:$Q$142,ROWS(O$5:$O125)),"")</f>
        <v/>
      </c>
      <c r="T125" s="153" t="s">
        <v>444</v>
      </c>
      <c r="U125" s="153">
        <v>50</v>
      </c>
      <c r="V125" s="153">
        <v>4260</v>
      </c>
      <c r="W125" s="153">
        <v>215</v>
      </c>
      <c r="X125" s="153">
        <v>35</v>
      </c>
      <c r="Y125" s="153">
        <v>150</v>
      </c>
      <c r="Z125" s="153">
        <v>390</v>
      </c>
      <c r="AA125" s="153">
        <v>5</v>
      </c>
      <c r="AB125" s="153">
        <v>40</v>
      </c>
      <c r="AC125" s="153">
        <v>150</v>
      </c>
      <c r="AD125" s="153">
        <v>445</v>
      </c>
      <c r="AE125" s="153">
        <v>1480</v>
      </c>
      <c r="AF125" s="320" t="s">
        <v>95</v>
      </c>
      <c r="AG125" s="323">
        <f>ROWS($AF$5:AF125)</f>
        <v>121</v>
      </c>
      <c r="AH125" s="153">
        <f t="shared" si="5"/>
        <v>121</v>
      </c>
      <c r="AI125" s="153" t="str">
        <f>IFERROR(SMALL($AH$5:$AH$142,ROWS($AF$5:AF125)),"")</f>
        <v/>
      </c>
    </row>
    <row r="126" spans="3:121" hidden="1">
      <c r="C126" s="153" t="s">
        <v>445</v>
      </c>
      <c r="D126" s="113">
        <v>7.5732630885742506E-3</v>
      </c>
      <c r="E126" s="113">
        <v>0.84765667873998463</v>
      </c>
      <c r="F126" s="113">
        <v>1.2731862583690044E-2</v>
      </c>
      <c r="G126" s="113">
        <v>2.8536933377236308E-3</v>
      </c>
      <c r="H126" s="113">
        <v>1.0536713862364174E-2</v>
      </c>
      <c r="I126" s="113">
        <v>6.7281308308637905E-2</v>
      </c>
      <c r="J126" s="113">
        <v>1.8658764131269893E-3</v>
      </c>
      <c r="K126" s="113">
        <v>3.4024805180550982E-3</v>
      </c>
      <c r="L126" s="113">
        <v>2.1841729777192405E-2</v>
      </c>
      <c r="M126" s="113">
        <v>2.4256393370650862E-2</v>
      </c>
      <c r="N126" s="113">
        <v>0.15234332126001537</v>
      </c>
      <c r="O126" s="320" t="s">
        <v>95</v>
      </c>
      <c r="P126" s="323">
        <f>ROWS($O$5:O126)</f>
        <v>122</v>
      </c>
      <c r="Q126" s="153">
        <f t="shared" si="4"/>
        <v>122</v>
      </c>
      <c r="R126" s="153" t="str">
        <f>IFERROR(SMALL($Q$5:$Q$142,ROWS(O$5:$O126)),"")</f>
        <v/>
      </c>
      <c r="T126" s="153" t="s">
        <v>445</v>
      </c>
      <c r="U126" s="153">
        <v>70</v>
      </c>
      <c r="V126" s="153">
        <v>7725</v>
      </c>
      <c r="W126" s="153">
        <v>115</v>
      </c>
      <c r="X126" s="153">
        <v>25</v>
      </c>
      <c r="Y126" s="153">
        <v>95</v>
      </c>
      <c r="Z126" s="153">
        <v>615</v>
      </c>
      <c r="AA126" s="153">
        <v>15</v>
      </c>
      <c r="AB126" s="153">
        <v>30</v>
      </c>
      <c r="AC126" s="153">
        <v>200</v>
      </c>
      <c r="AD126" s="153">
        <v>220</v>
      </c>
      <c r="AE126" s="153">
        <v>1390</v>
      </c>
      <c r="AF126" s="320" t="s">
        <v>95</v>
      </c>
      <c r="AG126" s="323">
        <f>ROWS($AF$5:AF126)</f>
        <v>122</v>
      </c>
      <c r="AH126" s="153">
        <f t="shared" si="5"/>
        <v>122</v>
      </c>
      <c r="AI126" s="153" t="str">
        <f>IFERROR(SMALL($AH$5:$AH$142,ROWS($AF$5:AF126)),"")</f>
        <v/>
      </c>
    </row>
    <row r="127" spans="3:121" hidden="1">
      <c r="C127" s="153" t="s">
        <v>446</v>
      </c>
      <c r="D127" s="113">
        <v>9.2359361880772466E-3</v>
      </c>
      <c r="E127" s="113">
        <v>0.8119227539882452</v>
      </c>
      <c r="F127" s="113">
        <v>4.4500419815281279E-2</v>
      </c>
      <c r="G127" s="113">
        <v>4.1981528127623844E-3</v>
      </c>
      <c r="H127" s="113">
        <v>3.3585222502099076E-3</v>
      </c>
      <c r="I127" s="113">
        <v>4.7858942065491183E-2</v>
      </c>
      <c r="J127" s="113">
        <v>4.1981528127623844E-3</v>
      </c>
      <c r="K127" s="113">
        <v>3.3585222502099076E-3</v>
      </c>
      <c r="L127" s="113">
        <v>1.9311502938706968E-2</v>
      </c>
      <c r="M127" s="113">
        <v>5.2057094878253565E-2</v>
      </c>
      <c r="N127" s="113">
        <v>0.18807724601175482</v>
      </c>
      <c r="O127" s="320" t="s">
        <v>95</v>
      </c>
      <c r="P127" s="323">
        <f>ROWS($O$5:O127)</f>
        <v>123</v>
      </c>
      <c r="Q127" s="153">
        <f t="shared" si="4"/>
        <v>123</v>
      </c>
      <c r="R127" s="153" t="str">
        <f>IFERROR(SMALL($Q$5:$Q$142,ROWS(O$5:$O127)),"")</f>
        <v/>
      </c>
      <c r="T127" s="153" t="s">
        <v>446</v>
      </c>
      <c r="U127" s="153">
        <v>10</v>
      </c>
      <c r="V127" s="153">
        <v>965</v>
      </c>
      <c r="W127" s="153">
        <v>55</v>
      </c>
      <c r="X127" s="153">
        <v>5</v>
      </c>
      <c r="Y127" s="153">
        <v>5</v>
      </c>
      <c r="Z127" s="153">
        <v>55</v>
      </c>
      <c r="AA127" s="153">
        <v>5</v>
      </c>
      <c r="AB127" s="153">
        <v>5</v>
      </c>
      <c r="AC127" s="153">
        <v>25</v>
      </c>
      <c r="AD127" s="153">
        <v>60</v>
      </c>
      <c r="AE127" s="153">
        <v>225</v>
      </c>
      <c r="AF127" s="320" t="s">
        <v>95</v>
      </c>
      <c r="AG127" s="323">
        <f>ROWS($AF$5:AF127)</f>
        <v>123</v>
      </c>
      <c r="AH127" s="153">
        <f t="shared" si="5"/>
        <v>123</v>
      </c>
      <c r="AI127" s="153" t="str">
        <f>IFERROR(SMALL($AH$5:$AH$142,ROWS($AF$5:AF127)),"")</f>
        <v/>
      </c>
    </row>
    <row r="128" spans="3:121" hidden="1">
      <c r="C128" s="153" t="s">
        <v>447</v>
      </c>
      <c r="D128" s="113">
        <v>7.874015748031496E-3</v>
      </c>
      <c r="E128" s="113">
        <v>0.86049298185552892</v>
      </c>
      <c r="F128" s="113">
        <v>1.4977747346799042E-2</v>
      </c>
      <c r="G128" s="113">
        <v>3.4234851078397809E-3</v>
      </c>
      <c r="H128" s="113">
        <v>1.6946251283806914E-2</v>
      </c>
      <c r="I128" s="113">
        <v>5.2036973639164673E-2</v>
      </c>
      <c r="J128" s="113">
        <v>1.3693940431359123E-3</v>
      </c>
      <c r="K128" s="113">
        <v>2.7387880862718246E-3</v>
      </c>
      <c r="L128" s="113">
        <v>1.6175967134542963E-2</v>
      </c>
      <c r="M128" s="113">
        <v>2.3964395754878465E-2</v>
      </c>
      <c r="N128" s="113">
        <v>0.13950701814447108</v>
      </c>
      <c r="O128" s="320" t="s">
        <v>95</v>
      </c>
      <c r="P128" s="323">
        <f>ROWS($O$5:O128)</f>
        <v>124</v>
      </c>
      <c r="Q128" s="153">
        <f t="shared" si="4"/>
        <v>124</v>
      </c>
      <c r="R128" s="153" t="str">
        <f>IFERROR(SMALL($Q$5:$Q$142,ROWS(O$5:$O128)),"")</f>
        <v/>
      </c>
      <c r="T128" s="153" t="s">
        <v>447</v>
      </c>
      <c r="U128" s="153">
        <v>90</v>
      </c>
      <c r="V128" s="153">
        <v>10055</v>
      </c>
      <c r="W128" s="153">
        <v>175</v>
      </c>
      <c r="X128" s="153">
        <v>40</v>
      </c>
      <c r="Y128" s="153">
        <v>200</v>
      </c>
      <c r="Z128" s="153">
        <v>610</v>
      </c>
      <c r="AA128" s="153">
        <v>15</v>
      </c>
      <c r="AB128" s="153">
        <v>30</v>
      </c>
      <c r="AC128" s="153">
        <v>190</v>
      </c>
      <c r="AD128" s="153">
        <v>280</v>
      </c>
      <c r="AE128" s="153">
        <v>1630</v>
      </c>
      <c r="AF128" s="320" t="s">
        <v>95</v>
      </c>
      <c r="AG128" s="323">
        <f>ROWS($AF$5:AF128)</f>
        <v>124</v>
      </c>
      <c r="AH128" s="153">
        <f t="shared" si="5"/>
        <v>124</v>
      </c>
      <c r="AI128" s="153" t="str">
        <f>IFERROR(SMALL($AH$5:$AH$142,ROWS($AF$5:AF128)),"")</f>
        <v/>
      </c>
    </row>
    <row r="129" spans="3:121" hidden="1">
      <c r="C129" s="153" t="s">
        <v>448</v>
      </c>
      <c r="D129" s="113">
        <v>8.0000000000000002E-3</v>
      </c>
      <c r="E129" s="113">
        <v>0.79200000000000004</v>
      </c>
      <c r="F129" s="113">
        <v>1.6E-2</v>
      </c>
      <c r="G129" s="113">
        <v>0</v>
      </c>
      <c r="H129" s="113">
        <v>1.6E-2</v>
      </c>
      <c r="I129" s="113">
        <v>0.104</v>
      </c>
      <c r="J129" s="113">
        <v>0</v>
      </c>
      <c r="K129" s="113">
        <v>1.6E-2</v>
      </c>
      <c r="L129" s="113">
        <v>3.2000000000000001E-2</v>
      </c>
      <c r="M129" s="113">
        <v>1.6E-2</v>
      </c>
      <c r="N129" s="113">
        <v>0.20799999999999999</v>
      </c>
      <c r="O129" s="320" t="s">
        <v>95</v>
      </c>
      <c r="P129" s="323">
        <f>ROWS($O$5:O129)</f>
        <v>125</v>
      </c>
      <c r="Q129" s="153">
        <f t="shared" si="4"/>
        <v>125</v>
      </c>
      <c r="R129" s="153" t="str">
        <f>IFERROR(SMALL($Q$5:$Q$142,ROWS(O$5:$O129)),"")</f>
        <v/>
      </c>
      <c r="T129" s="153" t="s">
        <v>448</v>
      </c>
      <c r="U129" s="153">
        <v>0</v>
      </c>
      <c r="V129" s="153">
        <v>100</v>
      </c>
      <c r="W129" s="153">
        <v>0</v>
      </c>
      <c r="X129" s="153">
        <v>0</v>
      </c>
      <c r="Y129" s="153">
        <v>0</v>
      </c>
      <c r="Z129" s="153">
        <v>15</v>
      </c>
      <c r="AA129" s="153">
        <v>0</v>
      </c>
      <c r="AB129" s="153">
        <v>0</v>
      </c>
      <c r="AC129" s="153">
        <v>5</v>
      </c>
      <c r="AD129" s="153">
        <v>0</v>
      </c>
      <c r="AE129" s="153">
        <v>25</v>
      </c>
      <c r="AF129" s="320" t="s">
        <v>95</v>
      </c>
      <c r="AG129" s="323">
        <f>ROWS($AF$5:AF129)</f>
        <v>125</v>
      </c>
      <c r="AH129" s="153">
        <f t="shared" si="5"/>
        <v>125</v>
      </c>
      <c r="AI129" s="153" t="str">
        <f>IFERROR(SMALL($AH$5:$AH$142,ROWS($AF$5:AF129)),"")</f>
        <v/>
      </c>
    </row>
    <row r="130" spans="3:121" hidden="1">
      <c r="C130" s="153" t="s">
        <v>449</v>
      </c>
      <c r="D130" s="113">
        <v>1.0863163405536287E-2</v>
      </c>
      <c r="E130" s="113">
        <v>0.5922387278319482</v>
      </c>
      <c r="F130" s="113">
        <v>5.4315817027681436E-2</v>
      </c>
      <c r="G130" s="113">
        <v>1.0405078201688371E-2</v>
      </c>
      <c r="H130" s="113">
        <v>4.0115175708396046E-2</v>
      </c>
      <c r="I130" s="113">
        <v>8.0622995877233164E-2</v>
      </c>
      <c r="J130" s="113">
        <v>2.6176297362738039E-3</v>
      </c>
      <c r="K130" s="113">
        <v>4.6462927818860019E-3</v>
      </c>
      <c r="L130" s="113">
        <v>5.0651135396898112E-2</v>
      </c>
      <c r="M130" s="113">
        <v>0.15352398403245862</v>
      </c>
      <c r="N130" s="113">
        <v>0.4077612721680518</v>
      </c>
      <c r="O130" s="320" t="s">
        <v>95</v>
      </c>
      <c r="P130" s="323">
        <f>ROWS($O$5:O130)</f>
        <v>126</v>
      </c>
      <c r="Q130" s="153">
        <f t="shared" si="4"/>
        <v>126</v>
      </c>
      <c r="R130" s="153" t="str">
        <f>IFERROR(SMALL($Q$5:$Q$142,ROWS(O$5:$O130)),"")</f>
        <v/>
      </c>
      <c r="T130" s="153" t="s">
        <v>449</v>
      </c>
      <c r="U130" s="153">
        <v>165</v>
      </c>
      <c r="V130" s="153">
        <v>9050</v>
      </c>
      <c r="W130" s="153">
        <v>830</v>
      </c>
      <c r="X130" s="153">
        <v>160</v>
      </c>
      <c r="Y130" s="153">
        <v>615</v>
      </c>
      <c r="Z130" s="153">
        <v>1230</v>
      </c>
      <c r="AA130" s="153">
        <v>40</v>
      </c>
      <c r="AB130" s="153">
        <v>70</v>
      </c>
      <c r="AC130" s="153">
        <v>775</v>
      </c>
      <c r="AD130" s="153">
        <v>2345</v>
      </c>
      <c r="AE130" s="153">
        <v>6230</v>
      </c>
      <c r="AF130" s="320" t="s">
        <v>95</v>
      </c>
      <c r="AG130" s="323">
        <f>ROWS($AF$5:AF130)</f>
        <v>126</v>
      </c>
      <c r="AH130" s="153">
        <f t="shared" si="5"/>
        <v>126</v>
      </c>
      <c r="AI130" s="153" t="str">
        <f>IFERROR(SMALL($AH$5:$AH$142,ROWS($AF$5:AF130)),"")</f>
        <v/>
      </c>
    </row>
    <row r="131" spans="3:121" hidden="1">
      <c r="C131" s="153" t="s">
        <v>450</v>
      </c>
      <c r="D131" s="113">
        <v>1.170263788968825E-2</v>
      </c>
      <c r="E131" s="113">
        <v>0.80378896882494</v>
      </c>
      <c r="F131" s="113">
        <v>5.5011990407673864E-2</v>
      </c>
      <c r="G131" s="113">
        <v>9.2086330935251797E-3</v>
      </c>
      <c r="H131" s="113">
        <v>7.3381294964028777E-3</v>
      </c>
      <c r="I131" s="113">
        <v>4.100719424460432E-2</v>
      </c>
      <c r="J131" s="113">
        <v>1.342925659472422E-3</v>
      </c>
      <c r="K131" s="113">
        <v>5.8513189448441251E-3</v>
      </c>
      <c r="L131" s="113">
        <v>1.8465227817745802E-2</v>
      </c>
      <c r="M131" s="113">
        <v>4.6282973621103118E-2</v>
      </c>
      <c r="N131" s="113">
        <v>0.19621103117505995</v>
      </c>
      <c r="O131" s="320" t="s">
        <v>95</v>
      </c>
      <c r="P131" s="323">
        <f>ROWS($O$5:O131)</f>
        <v>127</v>
      </c>
      <c r="Q131" s="153">
        <f t="shared" si="4"/>
        <v>127</v>
      </c>
      <c r="R131" s="153" t="str">
        <f>IFERROR(SMALL($Q$5:$Q$142,ROWS(O$5:$O131)),"")</f>
        <v/>
      </c>
      <c r="T131" s="153" t="s">
        <v>450</v>
      </c>
      <c r="U131" s="153">
        <v>245</v>
      </c>
      <c r="V131" s="153">
        <v>16760</v>
      </c>
      <c r="W131" s="153">
        <v>1145</v>
      </c>
      <c r="X131" s="153">
        <v>190</v>
      </c>
      <c r="Y131" s="153">
        <v>155</v>
      </c>
      <c r="Z131" s="153">
        <v>855</v>
      </c>
      <c r="AA131" s="153">
        <v>30</v>
      </c>
      <c r="AB131" s="153">
        <v>120</v>
      </c>
      <c r="AC131" s="153">
        <v>385</v>
      </c>
      <c r="AD131" s="153">
        <v>965</v>
      </c>
      <c r="AE131" s="153">
        <v>4090</v>
      </c>
      <c r="AF131" s="320" t="s">
        <v>95</v>
      </c>
      <c r="AG131" s="323">
        <f>ROWS($AF$5:AF131)</f>
        <v>127</v>
      </c>
      <c r="AH131" s="153">
        <f t="shared" si="5"/>
        <v>127</v>
      </c>
      <c r="AI131" s="153" t="str">
        <f>IFERROR(SMALL($AH$5:$AH$142,ROWS($AF$5:AF131)),"")</f>
        <v/>
      </c>
    </row>
    <row r="132" spans="3:121" hidden="1">
      <c r="C132" s="153" t="s">
        <v>451</v>
      </c>
      <c r="D132" s="113">
        <v>9.3959731543624154E-3</v>
      </c>
      <c r="E132" s="113">
        <v>0.71140939597315433</v>
      </c>
      <c r="F132" s="113">
        <v>7.2483221476510068E-2</v>
      </c>
      <c r="G132" s="113">
        <v>5.3691275167785232E-3</v>
      </c>
      <c r="H132" s="113">
        <v>1.0738255033557046E-2</v>
      </c>
      <c r="I132" s="113">
        <v>4.9664429530201344E-2</v>
      </c>
      <c r="J132" s="113">
        <v>4.0268456375838931E-3</v>
      </c>
      <c r="K132" s="113">
        <v>2.6845637583892616E-3</v>
      </c>
      <c r="L132" s="113">
        <v>2.9530201342281879E-2</v>
      </c>
      <c r="M132" s="113">
        <v>0.10469798657718121</v>
      </c>
      <c r="N132" s="113">
        <v>0.28859060402684567</v>
      </c>
      <c r="O132" s="320" t="s">
        <v>95</v>
      </c>
      <c r="P132" s="323">
        <f>ROWS($O$5:O132)</f>
        <v>128</v>
      </c>
      <c r="Q132" s="153">
        <f t="shared" si="4"/>
        <v>128</v>
      </c>
      <c r="R132" s="153" t="str">
        <f>IFERROR(SMALL($Q$5:$Q$142,ROWS(O$5:$O132)),"")</f>
        <v/>
      </c>
      <c r="T132" s="153" t="s">
        <v>451</v>
      </c>
      <c r="U132" s="153">
        <v>5</v>
      </c>
      <c r="V132" s="153">
        <v>530</v>
      </c>
      <c r="W132" s="153">
        <v>55</v>
      </c>
      <c r="X132" s="153">
        <v>5</v>
      </c>
      <c r="Y132" s="153">
        <v>10</v>
      </c>
      <c r="Z132" s="153">
        <v>35</v>
      </c>
      <c r="AA132" s="153">
        <v>5</v>
      </c>
      <c r="AB132" s="153">
        <v>0</v>
      </c>
      <c r="AC132" s="153">
        <v>20</v>
      </c>
      <c r="AD132" s="153">
        <v>80</v>
      </c>
      <c r="AE132" s="153">
        <v>215</v>
      </c>
      <c r="AF132" s="320" t="s">
        <v>95</v>
      </c>
      <c r="AG132" s="323">
        <f>ROWS($AF$5:AF132)</f>
        <v>128</v>
      </c>
      <c r="AH132" s="153">
        <f t="shared" si="5"/>
        <v>128</v>
      </c>
      <c r="AI132" s="153" t="str">
        <f>IFERROR(SMALL($AH$5:$AH$142,ROWS($AF$5:AF132)),"")</f>
        <v/>
      </c>
    </row>
    <row r="133" spans="3:121" hidden="1">
      <c r="C133" s="153" t="s">
        <v>452</v>
      </c>
      <c r="D133" s="113">
        <v>1.5482334259626836E-2</v>
      </c>
      <c r="E133" s="113">
        <v>0.72429535529972211</v>
      </c>
      <c r="F133" s="113">
        <v>3.9896784438269155E-2</v>
      </c>
      <c r="G133" s="113">
        <v>1.3497419610956728E-2</v>
      </c>
      <c r="H133" s="113">
        <v>4.0889241762604209E-2</v>
      </c>
      <c r="I133" s="113">
        <v>5.6371576022231043E-2</v>
      </c>
      <c r="J133" s="113">
        <v>5.3592695514092896E-3</v>
      </c>
      <c r="K133" s="113">
        <v>4.9622866216752683E-3</v>
      </c>
      <c r="L133" s="113">
        <v>1.4489876935291782E-2</v>
      </c>
      <c r="M133" s="113">
        <v>8.4755855498213573E-2</v>
      </c>
      <c r="N133" s="113">
        <v>0.27570464470027789</v>
      </c>
      <c r="O133" s="320" t="s">
        <v>95</v>
      </c>
      <c r="P133" s="323">
        <f>ROWS($O$5:O133)</f>
        <v>129</v>
      </c>
      <c r="Q133" s="153">
        <f t="shared" si="4"/>
        <v>129</v>
      </c>
      <c r="R133" s="153" t="str">
        <f>IFERROR(SMALL($Q$5:$Q$142,ROWS(O$5:$O133)),"")</f>
        <v/>
      </c>
      <c r="T133" s="153" t="s">
        <v>452</v>
      </c>
      <c r="U133" s="153">
        <v>80</v>
      </c>
      <c r="V133" s="153">
        <v>3650</v>
      </c>
      <c r="W133" s="153">
        <v>200</v>
      </c>
      <c r="X133" s="153">
        <v>70</v>
      </c>
      <c r="Y133" s="153">
        <v>205</v>
      </c>
      <c r="Z133" s="153">
        <v>285</v>
      </c>
      <c r="AA133" s="153">
        <v>25</v>
      </c>
      <c r="AB133" s="153">
        <v>25</v>
      </c>
      <c r="AC133" s="153">
        <v>75</v>
      </c>
      <c r="AD133" s="153">
        <v>425</v>
      </c>
      <c r="AE133" s="153">
        <v>1390</v>
      </c>
      <c r="AF133" s="320" t="s">
        <v>95</v>
      </c>
      <c r="AG133" s="323">
        <f>ROWS($AF$5:AF133)</f>
        <v>129</v>
      </c>
      <c r="AH133" s="153">
        <f t="shared" si="5"/>
        <v>129</v>
      </c>
      <c r="AI133" s="153" t="str">
        <f>IFERROR(SMALL($AH$5:$AH$142,ROWS($AF$5:AF133)),"")</f>
        <v/>
      </c>
      <c r="CR133" s="163"/>
      <c r="CS133" s="163"/>
      <c r="CT133" s="163"/>
      <c r="CU133" s="163"/>
      <c r="CV133" s="163"/>
      <c r="CW133" s="163"/>
      <c r="CX133" s="163"/>
      <c r="CY133" s="163"/>
      <c r="CZ133" s="163"/>
      <c r="DA133" s="163"/>
      <c r="DB133" s="163"/>
      <c r="DC133" s="301"/>
      <c r="DQ133" s="301"/>
    </row>
    <row r="134" spans="3:121" hidden="1">
      <c r="C134" s="153" t="s">
        <v>453</v>
      </c>
      <c r="D134" s="113">
        <v>9.1324200913242004E-3</v>
      </c>
      <c r="E134" s="113">
        <v>0.75570776255707761</v>
      </c>
      <c r="F134" s="113">
        <v>3.1963470319634701E-2</v>
      </c>
      <c r="G134" s="113">
        <v>6.8493150684931503E-3</v>
      </c>
      <c r="H134" s="113">
        <v>1.5981735159817351E-2</v>
      </c>
      <c r="I134" s="113">
        <v>7.7625570776255703E-2</v>
      </c>
      <c r="J134" s="113">
        <v>0</v>
      </c>
      <c r="K134" s="113">
        <v>1.3698630136986301E-2</v>
      </c>
      <c r="L134" s="113">
        <v>4.1095890410958902E-2</v>
      </c>
      <c r="M134" s="113">
        <v>4.7945205479452052E-2</v>
      </c>
      <c r="N134" s="113">
        <v>0.24429223744292236</v>
      </c>
      <c r="O134" s="320" t="s">
        <v>95</v>
      </c>
      <c r="P134" s="323">
        <f>ROWS($O$5:O134)</f>
        <v>130</v>
      </c>
      <c r="Q134" s="153">
        <f t="shared" ref="Q134:Q142" si="6">IF($BC$4=O134,P134,"")</f>
        <v>130</v>
      </c>
      <c r="R134" s="153" t="str">
        <f>IFERROR(SMALL($Q$5:$Q$142,ROWS(O$5:$O134)),"")</f>
        <v/>
      </c>
      <c r="T134" s="153" t="s">
        <v>453</v>
      </c>
      <c r="U134" s="153">
        <v>5</v>
      </c>
      <c r="V134" s="153">
        <v>330</v>
      </c>
      <c r="W134" s="153">
        <v>15</v>
      </c>
      <c r="X134" s="153">
        <v>5</v>
      </c>
      <c r="Y134" s="153">
        <v>5</v>
      </c>
      <c r="Z134" s="153">
        <v>35</v>
      </c>
      <c r="AA134" s="153">
        <v>0</v>
      </c>
      <c r="AB134" s="153">
        <v>5</v>
      </c>
      <c r="AC134" s="153">
        <v>20</v>
      </c>
      <c r="AD134" s="153">
        <v>20</v>
      </c>
      <c r="AE134" s="153">
        <v>105</v>
      </c>
      <c r="AF134" s="320" t="s">
        <v>95</v>
      </c>
      <c r="AG134" s="323">
        <f>ROWS($AF$5:AF134)</f>
        <v>130</v>
      </c>
      <c r="AH134" s="153">
        <f t="shared" ref="AH134:AH142" si="7">IF($BC$4=AF134,AG134,"")</f>
        <v>130</v>
      </c>
      <c r="AI134" s="153" t="str">
        <f>IFERROR(SMALL($AH$5:$AH$142,ROWS($AF$5:AF134)),"")</f>
        <v/>
      </c>
      <c r="CR134" s="163"/>
      <c r="CS134" s="163"/>
      <c r="CT134" s="163"/>
      <c r="CU134" s="163"/>
      <c r="CV134" s="163"/>
      <c r="CW134" s="163"/>
      <c r="CX134" s="163"/>
      <c r="CY134" s="163"/>
      <c r="CZ134" s="163"/>
      <c r="DA134" s="163"/>
      <c r="DB134" s="163"/>
      <c r="DC134" s="301"/>
      <c r="DQ134" s="301"/>
    </row>
    <row r="135" spans="3:121" hidden="1">
      <c r="C135" s="153" t="s">
        <v>454</v>
      </c>
      <c r="D135" s="113">
        <v>8.771929824561403E-3</v>
      </c>
      <c r="E135" s="113">
        <v>0.94736842105263153</v>
      </c>
      <c r="F135" s="113">
        <v>8.771929824561403E-3</v>
      </c>
      <c r="G135" s="113">
        <v>0</v>
      </c>
      <c r="H135" s="113">
        <v>0</v>
      </c>
      <c r="I135" s="113">
        <v>8.771929824561403E-3</v>
      </c>
      <c r="J135" s="113">
        <v>0</v>
      </c>
      <c r="K135" s="113">
        <v>0</v>
      </c>
      <c r="L135" s="113">
        <v>8.771929824561403E-3</v>
      </c>
      <c r="M135" s="113">
        <v>1.7543859649122806E-2</v>
      </c>
      <c r="N135" s="113">
        <v>5.2631578947368418E-2</v>
      </c>
      <c r="O135" s="320" t="s">
        <v>95</v>
      </c>
      <c r="P135" s="323">
        <f>ROWS($O$5:O135)</f>
        <v>131</v>
      </c>
      <c r="Q135" s="153">
        <f t="shared" si="6"/>
        <v>131</v>
      </c>
      <c r="R135" s="153" t="str">
        <f>IFERROR(SMALL($Q$5:$Q$142,ROWS(O$5:$O135)),"")</f>
        <v/>
      </c>
      <c r="T135" s="153" t="s">
        <v>454</v>
      </c>
      <c r="U135" s="153">
        <v>0</v>
      </c>
      <c r="V135" s="153">
        <v>110</v>
      </c>
      <c r="W135" s="153">
        <v>0</v>
      </c>
      <c r="X135" s="153">
        <v>0</v>
      </c>
      <c r="Y135" s="153">
        <v>0</v>
      </c>
      <c r="Z135" s="153">
        <v>0</v>
      </c>
      <c r="AA135" s="153">
        <v>0</v>
      </c>
      <c r="AB135" s="153">
        <v>0</v>
      </c>
      <c r="AC135" s="153">
        <v>0</v>
      </c>
      <c r="AD135" s="153">
        <v>0</v>
      </c>
      <c r="AE135" s="153">
        <v>5</v>
      </c>
      <c r="AF135" s="320" t="s">
        <v>95</v>
      </c>
      <c r="AG135" s="323">
        <f>ROWS($AF$5:AF135)</f>
        <v>131</v>
      </c>
      <c r="AH135" s="153">
        <f t="shared" si="7"/>
        <v>131</v>
      </c>
      <c r="AI135" s="153" t="str">
        <f>IFERROR(SMALL($AH$5:$AH$142,ROWS($AF$5:AF135)),"")</f>
        <v/>
      </c>
      <c r="CR135" s="163"/>
      <c r="CS135" s="163"/>
      <c r="CT135" s="163"/>
      <c r="CU135" s="163"/>
      <c r="CV135" s="163"/>
      <c r="CW135" s="163"/>
      <c r="CX135" s="163"/>
      <c r="CY135" s="163"/>
      <c r="CZ135" s="163"/>
      <c r="DA135" s="163"/>
      <c r="DB135" s="163"/>
      <c r="DC135" s="301"/>
      <c r="DQ135" s="301"/>
    </row>
    <row r="136" spans="3:121" hidden="1">
      <c r="C136" s="153" t="s">
        <v>455</v>
      </c>
      <c r="D136" s="113">
        <v>1.015228426395939E-2</v>
      </c>
      <c r="E136" s="113">
        <v>0.72298767222625093</v>
      </c>
      <c r="F136" s="113">
        <v>6.8890500362581583E-2</v>
      </c>
      <c r="G136" s="113">
        <v>1.0877447425670777E-2</v>
      </c>
      <c r="H136" s="113">
        <v>2.4292965917331398E-2</v>
      </c>
      <c r="I136" s="113">
        <v>6.7802755620014504E-2</v>
      </c>
      <c r="J136" s="113">
        <v>1.4503263234227702E-3</v>
      </c>
      <c r="K136" s="113">
        <v>3.9883973894126179E-3</v>
      </c>
      <c r="L136" s="113">
        <v>1.3052936910804931E-2</v>
      </c>
      <c r="M136" s="113">
        <v>7.6504713560551121E-2</v>
      </c>
      <c r="N136" s="113">
        <v>0.27701232777374907</v>
      </c>
      <c r="O136" s="320" t="s">
        <v>95</v>
      </c>
      <c r="P136" s="323">
        <f>ROWS($O$5:O136)</f>
        <v>132</v>
      </c>
      <c r="Q136" s="153">
        <f t="shared" si="6"/>
        <v>132</v>
      </c>
      <c r="R136" s="153" t="str">
        <f>IFERROR(SMALL($Q$5:$Q$142,ROWS(O$5:$O136)),"")</f>
        <v/>
      </c>
      <c r="T136" s="153" t="s">
        <v>455</v>
      </c>
      <c r="U136" s="153">
        <v>30</v>
      </c>
      <c r="V136" s="153">
        <v>1995</v>
      </c>
      <c r="W136" s="153">
        <v>190</v>
      </c>
      <c r="X136" s="153">
        <v>30</v>
      </c>
      <c r="Y136" s="153">
        <v>65</v>
      </c>
      <c r="Z136" s="153">
        <v>185</v>
      </c>
      <c r="AA136" s="153">
        <v>5</v>
      </c>
      <c r="AB136" s="153">
        <v>10</v>
      </c>
      <c r="AC136" s="153">
        <v>35</v>
      </c>
      <c r="AD136" s="153">
        <v>210</v>
      </c>
      <c r="AE136" s="153">
        <v>765</v>
      </c>
      <c r="AF136" s="320" t="s">
        <v>95</v>
      </c>
      <c r="AG136" s="323">
        <f>ROWS($AF$5:AF136)</f>
        <v>132</v>
      </c>
      <c r="AH136" s="153">
        <f t="shared" si="7"/>
        <v>132</v>
      </c>
      <c r="AI136" s="153" t="str">
        <f>IFERROR(SMALL($AH$5:$AH$142,ROWS($AF$5:AF136)),"")</f>
        <v/>
      </c>
      <c r="CR136" s="163"/>
      <c r="CS136" s="163"/>
      <c r="CT136" s="163"/>
      <c r="CU136" s="163"/>
      <c r="CV136" s="163"/>
      <c r="CW136" s="163"/>
      <c r="CX136" s="163"/>
      <c r="CY136" s="163"/>
      <c r="CZ136" s="163"/>
      <c r="DA136" s="163"/>
      <c r="DB136" s="163"/>
      <c r="DC136" s="301"/>
      <c r="DQ136" s="301"/>
    </row>
    <row r="137" spans="3:121" hidden="1">
      <c r="C137" s="153" t="s">
        <v>456</v>
      </c>
      <c r="D137" s="113">
        <v>1.3597033374536464E-2</v>
      </c>
      <c r="E137" s="113">
        <v>0.72950144210960033</v>
      </c>
      <c r="F137" s="113">
        <v>7.5813761845900288E-2</v>
      </c>
      <c r="G137" s="113">
        <v>1.9983518747424805E-2</v>
      </c>
      <c r="H137" s="113">
        <v>1.8129377832715288E-2</v>
      </c>
      <c r="I137" s="113">
        <v>4.1615162752369178E-2</v>
      </c>
      <c r="J137" s="113">
        <v>2.6782035434693035E-3</v>
      </c>
      <c r="K137" s="113">
        <v>3.5022661722290895E-3</v>
      </c>
      <c r="L137" s="113">
        <v>1.7099299546765555E-2</v>
      </c>
      <c r="M137" s="113">
        <v>7.8079934074989699E-2</v>
      </c>
      <c r="N137" s="113">
        <v>0.27049855789039967</v>
      </c>
      <c r="O137" s="320" t="s">
        <v>95</v>
      </c>
      <c r="P137" s="323">
        <f>ROWS($O$5:O137)</f>
        <v>133</v>
      </c>
      <c r="Q137" s="153">
        <f t="shared" si="6"/>
        <v>133</v>
      </c>
      <c r="R137" s="153" t="str">
        <f>IFERROR(SMALL($Q$5:$Q$142,ROWS(O$5:$O137)),"")</f>
        <v/>
      </c>
      <c r="T137" s="153" t="s">
        <v>456</v>
      </c>
      <c r="U137" s="153">
        <v>65</v>
      </c>
      <c r="V137" s="153">
        <v>3540</v>
      </c>
      <c r="W137" s="153">
        <v>370</v>
      </c>
      <c r="X137" s="153">
        <v>95</v>
      </c>
      <c r="Y137" s="153">
        <v>90</v>
      </c>
      <c r="Z137" s="153">
        <v>200</v>
      </c>
      <c r="AA137" s="153">
        <v>15</v>
      </c>
      <c r="AB137" s="153">
        <v>15</v>
      </c>
      <c r="AC137" s="153">
        <v>85</v>
      </c>
      <c r="AD137" s="153">
        <v>380</v>
      </c>
      <c r="AE137" s="153">
        <v>1315</v>
      </c>
      <c r="AF137" s="320" t="s">
        <v>95</v>
      </c>
      <c r="AG137" s="323">
        <f>ROWS($AF$5:AF137)</f>
        <v>133</v>
      </c>
      <c r="AH137" s="153">
        <f t="shared" si="7"/>
        <v>133</v>
      </c>
      <c r="AI137" s="153" t="str">
        <f>IFERROR(SMALL($AH$5:$AH$142,ROWS($AF$5:AF137)),"")</f>
        <v/>
      </c>
      <c r="CR137" s="163"/>
      <c r="CS137" s="163"/>
      <c r="CT137" s="163"/>
      <c r="CU137" s="163"/>
      <c r="CV137" s="163"/>
      <c r="CW137" s="163"/>
      <c r="CX137" s="163"/>
      <c r="CY137" s="163"/>
      <c r="CZ137" s="163"/>
      <c r="DA137" s="163"/>
      <c r="DB137" s="163"/>
      <c r="DC137" s="301"/>
      <c r="DQ137" s="301"/>
    </row>
    <row r="138" spans="3:121" hidden="1">
      <c r="C138" s="153" t="s">
        <v>457</v>
      </c>
      <c r="D138" s="113">
        <v>5.434782608695652E-3</v>
      </c>
      <c r="E138" s="113">
        <v>0.83967391304347827</v>
      </c>
      <c r="F138" s="113">
        <v>2.9891304347826088E-2</v>
      </c>
      <c r="G138" s="113">
        <v>5.434782608695652E-3</v>
      </c>
      <c r="H138" s="113">
        <v>1.2228260869565218E-2</v>
      </c>
      <c r="I138" s="113">
        <v>5.1630434782608696E-2</v>
      </c>
      <c r="J138" s="113">
        <v>2.717391304347826E-3</v>
      </c>
      <c r="K138" s="113">
        <v>1.358695652173913E-3</v>
      </c>
      <c r="L138" s="113">
        <v>1.0869565217391304E-2</v>
      </c>
      <c r="M138" s="113">
        <v>4.0760869565217392E-2</v>
      </c>
      <c r="N138" s="113">
        <v>0.16032608695652173</v>
      </c>
      <c r="O138" s="320" t="s">
        <v>95</v>
      </c>
      <c r="P138" s="323">
        <f>ROWS($O$5:O138)</f>
        <v>134</v>
      </c>
      <c r="Q138" s="153">
        <f t="shared" si="6"/>
        <v>134</v>
      </c>
      <c r="R138" s="153" t="str">
        <f>IFERROR(SMALL($Q$5:$Q$142,ROWS(O$5:$O138)),"")</f>
        <v/>
      </c>
      <c r="T138" s="153" t="s">
        <v>457</v>
      </c>
      <c r="U138" s="153">
        <v>5</v>
      </c>
      <c r="V138" s="153">
        <v>620</v>
      </c>
      <c r="W138" s="153">
        <v>20</v>
      </c>
      <c r="X138" s="153">
        <v>5</v>
      </c>
      <c r="Y138" s="153">
        <v>10</v>
      </c>
      <c r="Z138" s="153">
        <v>40</v>
      </c>
      <c r="AA138" s="153">
        <v>0</v>
      </c>
      <c r="AB138" s="153">
        <v>0</v>
      </c>
      <c r="AC138" s="153">
        <v>10</v>
      </c>
      <c r="AD138" s="153">
        <v>30</v>
      </c>
      <c r="AE138" s="153">
        <v>120</v>
      </c>
      <c r="AF138" s="320" t="s">
        <v>95</v>
      </c>
      <c r="AG138" s="323">
        <f>ROWS($AF$5:AF138)</f>
        <v>134</v>
      </c>
      <c r="AH138" s="153">
        <f t="shared" si="7"/>
        <v>134</v>
      </c>
      <c r="AI138" s="153" t="str">
        <f>IFERROR(SMALL($AH$5:$AH$142,ROWS($AF$5:AF138)),"")</f>
        <v/>
      </c>
      <c r="CR138" s="163"/>
      <c r="CS138" s="163"/>
      <c r="CT138" s="163"/>
      <c r="CU138" s="163"/>
      <c r="CV138" s="163"/>
      <c r="CW138" s="163"/>
      <c r="CX138" s="163"/>
      <c r="CY138" s="163"/>
      <c r="CZ138" s="163"/>
      <c r="DA138" s="163"/>
      <c r="DB138" s="163"/>
      <c r="DC138" s="301"/>
      <c r="DQ138" s="301"/>
    </row>
    <row r="139" spans="3:121" hidden="1">
      <c r="C139" s="153" t="s">
        <v>458</v>
      </c>
      <c r="D139" s="113">
        <v>1.3005371783997738E-2</v>
      </c>
      <c r="E139" s="113">
        <v>0.77466779756856097</v>
      </c>
      <c r="F139" s="113">
        <v>6.0220525869380828E-2</v>
      </c>
      <c r="G139" s="113">
        <v>1.1591744416171897E-2</v>
      </c>
      <c r="H139" s="113">
        <v>1.6680802940344925E-2</v>
      </c>
      <c r="I139" s="113">
        <v>3.7319762510602206E-2</v>
      </c>
      <c r="J139" s="113">
        <v>2.5445292620865142E-3</v>
      </c>
      <c r="K139" s="113">
        <v>6.5026858919988691E-3</v>
      </c>
      <c r="L139" s="113">
        <v>1.8377155781735936E-2</v>
      </c>
      <c r="M139" s="113">
        <v>5.9089623975120159E-2</v>
      </c>
      <c r="N139" s="113">
        <v>0.22533220243143906</v>
      </c>
      <c r="O139" s="320" t="s">
        <v>95</v>
      </c>
      <c r="P139" s="323">
        <f>ROWS($O$5:O139)</f>
        <v>135</v>
      </c>
      <c r="Q139" s="153">
        <f t="shared" si="6"/>
        <v>135</v>
      </c>
      <c r="R139" s="153" t="str">
        <f>IFERROR(SMALL($Q$5:$Q$142,ROWS(O$5:$O139)),"")</f>
        <v/>
      </c>
      <c r="T139" s="153" t="s">
        <v>458</v>
      </c>
      <c r="U139" s="153">
        <v>45</v>
      </c>
      <c r="V139" s="153">
        <v>2740</v>
      </c>
      <c r="W139" s="153">
        <v>215</v>
      </c>
      <c r="X139" s="153">
        <v>40</v>
      </c>
      <c r="Y139" s="153">
        <v>60</v>
      </c>
      <c r="Z139" s="153">
        <v>130</v>
      </c>
      <c r="AA139" s="153">
        <v>10</v>
      </c>
      <c r="AB139" s="153">
        <v>25</v>
      </c>
      <c r="AC139" s="153">
        <v>65</v>
      </c>
      <c r="AD139" s="153">
        <v>210</v>
      </c>
      <c r="AE139" s="153">
        <v>795</v>
      </c>
      <c r="AF139" s="320" t="s">
        <v>95</v>
      </c>
      <c r="AG139" s="323">
        <f>ROWS($AF$5:AF139)</f>
        <v>135</v>
      </c>
      <c r="AH139" s="153">
        <f t="shared" si="7"/>
        <v>135</v>
      </c>
      <c r="AI139" s="153" t="str">
        <f>IFERROR(SMALL($AH$5:$AH$142,ROWS($AF$5:AF139)),"")</f>
        <v/>
      </c>
      <c r="CR139" s="163"/>
      <c r="CS139" s="163"/>
      <c r="CT139" s="163"/>
      <c r="CU139" s="163"/>
      <c r="CV139" s="163"/>
      <c r="CW139" s="163"/>
      <c r="CX139" s="163"/>
      <c r="CY139" s="163"/>
      <c r="CZ139" s="163"/>
      <c r="DA139" s="163"/>
      <c r="DB139" s="163"/>
      <c r="DC139" s="301"/>
      <c r="DQ139" s="301"/>
    </row>
    <row r="140" spans="3:121" hidden="1">
      <c r="C140" s="153" t="s">
        <v>459</v>
      </c>
      <c r="D140" s="113">
        <v>6.8143100511073255E-3</v>
      </c>
      <c r="E140" s="113">
        <v>0.89778534923339015</v>
      </c>
      <c r="F140" s="113">
        <v>1.0221465076660987E-2</v>
      </c>
      <c r="G140" s="113">
        <v>0</v>
      </c>
      <c r="H140" s="113">
        <v>5.1107325383304937E-3</v>
      </c>
      <c r="I140" s="113">
        <v>4.2589437819420782E-2</v>
      </c>
      <c r="J140" s="113">
        <v>5.1107325383304937E-3</v>
      </c>
      <c r="K140" s="113">
        <v>5.1107325383304937E-3</v>
      </c>
      <c r="L140" s="113">
        <v>1.192504258943782E-2</v>
      </c>
      <c r="M140" s="113">
        <v>1.5332197614991482E-2</v>
      </c>
      <c r="N140" s="113">
        <v>0.10221465076660988</v>
      </c>
      <c r="O140" s="320" t="s">
        <v>95</v>
      </c>
      <c r="P140" s="323">
        <f>ROWS($O$5:O140)</f>
        <v>136</v>
      </c>
      <c r="Q140" s="153">
        <f t="shared" si="6"/>
        <v>136</v>
      </c>
      <c r="R140" s="153" t="str">
        <f>IFERROR(SMALL($Q$5:$Q$142,ROWS(O$5:$O140)),"")</f>
        <v/>
      </c>
      <c r="T140" s="153" t="s">
        <v>459</v>
      </c>
      <c r="U140" s="153">
        <v>5</v>
      </c>
      <c r="V140" s="153">
        <v>525</v>
      </c>
      <c r="W140" s="153">
        <v>5</v>
      </c>
      <c r="X140" s="153">
        <v>0</v>
      </c>
      <c r="Y140" s="153">
        <v>5</v>
      </c>
      <c r="Z140" s="153">
        <v>25</v>
      </c>
      <c r="AA140" s="153">
        <v>5</v>
      </c>
      <c r="AB140" s="153">
        <v>5</v>
      </c>
      <c r="AC140" s="153">
        <v>5</v>
      </c>
      <c r="AD140" s="153">
        <v>10</v>
      </c>
      <c r="AE140" s="153">
        <v>60</v>
      </c>
      <c r="AF140" s="320" t="s">
        <v>95</v>
      </c>
      <c r="AG140" s="323">
        <f>ROWS($AF$5:AF140)</f>
        <v>136</v>
      </c>
      <c r="AH140" s="153">
        <f t="shared" si="7"/>
        <v>136</v>
      </c>
      <c r="AI140" s="153" t="str">
        <f>IFERROR(SMALL($AH$5:$AH$142,ROWS($AF$5:AF140)),"")</f>
        <v/>
      </c>
      <c r="CR140" s="163"/>
      <c r="CS140" s="163"/>
      <c r="CT140" s="163"/>
      <c r="CU140" s="163"/>
      <c r="CV140" s="163"/>
      <c r="CW140" s="163"/>
      <c r="CX140" s="163"/>
      <c r="CY140" s="163"/>
      <c r="CZ140" s="163"/>
      <c r="DA140" s="163"/>
      <c r="DB140" s="163"/>
      <c r="DC140" s="301"/>
      <c r="DQ140" s="301"/>
    </row>
    <row r="141" spans="3:121" hidden="1">
      <c r="C141" s="153" t="s">
        <v>460</v>
      </c>
      <c r="D141" s="113">
        <v>8.6245024325519674E-3</v>
      </c>
      <c r="E141" s="113">
        <v>0.81977001326846533</v>
      </c>
      <c r="F141" s="113">
        <v>1.968155683325962E-2</v>
      </c>
      <c r="G141" s="113">
        <v>4.6439628482972135E-3</v>
      </c>
      <c r="H141" s="113">
        <v>1.4816452896948253E-2</v>
      </c>
      <c r="I141" s="113">
        <v>7.6735957540911101E-2</v>
      </c>
      <c r="J141" s="113">
        <v>1.9902697921273774E-3</v>
      </c>
      <c r="K141" s="113">
        <v>1.5479876160990713E-3</v>
      </c>
      <c r="L141" s="113">
        <v>1.680672268907563E-2</v>
      </c>
      <c r="M141" s="113">
        <v>3.5382574082264487E-2</v>
      </c>
      <c r="N141" s="113">
        <v>0.18022998673153473</v>
      </c>
      <c r="O141" s="320" t="s">
        <v>95</v>
      </c>
      <c r="P141" s="323">
        <f>ROWS($O$5:O141)</f>
        <v>137</v>
      </c>
      <c r="Q141" s="153">
        <f t="shared" si="6"/>
        <v>137</v>
      </c>
      <c r="R141" s="153" t="str">
        <f>IFERROR(SMALL($Q$5:$Q$142,ROWS(O$5:$O141)),"")</f>
        <v/>
      </c>
      <c r="T141" s="153" t="s">
        <v>460</v>
      </c>
      <c r="U141" s="153">
        <v>40</v>
      </c>
      <c r="V141" s="153">
        <v>3705</v>
      </c>
      <c r="W141" s="153">
        <v>90</v>
      </c>
      <c r="X141" s="153">
        <v>20</v>
      </c>
      <c r="Y141" s="153">
        <v>65</v>
      </c>
      <c r="Z141" s="153">
        <v>345</v>
      </c>
      <c r="AA141" s="153">
        <v>10</v>
      </c>
      <c r="AB141" s="153">
        <v>5</v>
      </c>
      <c r="AC141" s="153">
        <v>75</v>
      </c>
      <c r="AD141" s="153">
        <v>160</v>
      </c>
      <c r="AE141" s="153">
        <v>815</v>
      </c>
      <c r="AF141" s="320" t="s">
        <v>95</v>
      </c>
      <c r="AG141" s="323">
        <f>ROWS($AF$5:AF141)</f>
        <v>137</v>
      </c>
      <c r="AH141" s="153">
        <f t="shared" si="7"/>
        <v>137</v>
      </c>
      <c r="AI141" s="153" t="str">
        <f>IFERROR(SMALL($AH$5:$AH$142,ROWS($AF$5:AF141)),"")</f>
        <v/>
      </c>
      <c r="CR141" s="163"/>
      <c r="CS141" s="163"/>
      <c r="CT141" s="163"/>
      <c r="CU141" s="163"/>
      <c r="CV141" s="163"/>
      <c r="CW141" s="163"/>
      <c r="CX141" s="163"/>
      <c r="CY141" s="163"/>
      <c r="CZ141" s="163"/>
      <c r="DA141" s="163"/>
      <c r="DB141" s="163"/>
      <c r="DC141" s="301"/>
      <c r="DQ141" s="301"/>
    </row>
    <row r="142" spans="3:121" hidden="1">
      <c r="C142" s="153" t="s">
        <v>461</v>
      </c>
      <c r="D142" s="113">
        <v>4.3668122270742356E-3</v>
      </c>
      <c r="E142" s="113">
        <v>0.80567685589519655</v>
      </c>
      <c r="F142" s="113">
        <v>1.5283842794759825E-2</v>
      </c>
      <c r="G142" s="113">
        <v>2.1834061135371178E-3</v>
      </c>
      <c r="H142" s="113">
        <v>1.2008733624454149E-2</v>
      </c>
      <c r="I142" s="113">
        <v>8.1877729257641918E-2</v>
      </c>
      <c r="J142" s="113">
        <v>1.0917030567685589E-3</v>
      </c>
      <c r="K142" s="113">
        <v>2.1834061135371178E-3</v>
      </c>
      <c r="L142" s="113">
        <v>2.6200873362445413E-2</v>
      </c>
      <c r="M142" s="113">
        <v>4.9126637554585149E-2</v>
      </c>
      <c r="N142" s="113">
        <v>0.1943231441048035</v>
      </c>
      <c r="O142" s="320" t="s">
        <v>95</v>
      </c>
      <c r="P142" s="323">
        <f>ROWS($O$5:O142)</f>
        <v>138</v>
      </c>
      <c r="Q142" s="153">
        <f t="shared" si="6"/>
        <v>138</v>
      </c>
      <c r="R142" s="153" t="str">
        <f>IFERROR(SMALL($Q$5:$Q$142,ROWS(O$5:$O142)),"")</f>
        <v/>
      </c>
      <c r="T142" s="153" t="s">
        <v>461</v>
      </c>
      <c r="U142" s="153">
        <v>5</v>
      </c>
      <c r="V142" s="153">
        <v>740</v>
      </c>
      <c r="W142" s="153">
        <v>15</v>
      </c>
      <c r="X142" s="153">
        <v>0</v>
      </c>
      <c r="Y142" s="153">
        <v>10</v>
      </c>
      <c r="Z142" s="153">
        <v>75</v>
      </c>
      <c r="AA142" s="153">
        <v>0</v>
      </c>
      <c r="AB142" s="153">
        <v>0</v>
      </c>
      <c r="AC142" s="153">
        <v>25</v>
      </c>
      <c r="AD142" s="153">
        <v>45</v>
      </c>
      <c r="AE142" s="153">
        <v>180</v>
      </c>
      <c r="AF142" s="320" t="s">
        <v>95</v>
      </c>
      <c r="AG142" s="323">
        <f>ROWS($AF$5:AF142)</f>
        <v>138</v>
      </c>
      <c r="AH142" s="153">
        <f t="shared" si="7"/>
        <v>138</v>
      </c>
      <c r="AI142" s="153" t="str">
        <f>IFERROR(SMALL($AH$5:$AH$142,ROWS($AF$5:AF142)),"")</f>
        <v/>
      </c>
      <c r="CR142" s="163"/>
      <c r="CS142" s="163"/>
      <c r="CT142" s="163"/>
      <c r="CU142" s="163"/>
      <c r="CV142" s="163"/>
      <c r="CW142" s="163"/>
      <c r="CX142" s="163"/>
      <c r="CY142" s="163"/>
      <c r="CZ142" s="163"/>
      <c r="DA142" s="163"/>
      <c r="DB142" s="163"/>
      <c r="DC142" s="301"/>
      <c r="DQ142" s="301"/>
    </row>
    <row r="143" spans="3:121" hidden="1">
      <c r="E143" s="163"/>
      <c r="F143" s="163"/>
      <c r="G143" s="163"/>
      <c r="H143" s="163"/>
      <c r="I143" s="163"/>
      <c r="J143" s="163"/>
      <c r="K143" s="323"/>
      <c r="P143" s="163"/>
      <c r="AB143" s="323"/>
      <c r="AC143" s="323"/>
      <c r="AD143" s="323"/>
      <c r="AE143" s="323"/>
      <c r="AF143" s="323"/>
      <c r="AG143" s="163"/>
      <c r="CR143" s="163"/>
      <c r="CS143" s="163"/>
      <c r="CT143" s="163"/>
      <c r="CU143" s="163"/>
      <c r="CV143" s="163"/>
      <c r="CW143" s="163"/>
      <c r="CX143" s="163"/>
      <c r="CY143" s="163"/>
      <c r="CZ143" s="163"/>
      <c r="DA143" s="163"/>
      <c r="DB143" s="163"/>
      <c r="DC143" s="301"/>
      <c r="DQ143" s="301"/>
    </row>
    <row r="144" spans="3:121" hidden="1">
      <c r="E144" s="163"/>
      <c r="F144" s="163"/>
      <c r="G144" s="163"/>
      <c r="H144" s="163"/>
      <c r="I144" s="163"/>
      <c r="J144" s="163"/>
      <c r="K144" s="323"/>
      <c r="P144" s="163"/>
      <c r="AB144" s="323"/>
      <c r="AC144" s="323"/>
      <c r="AD144" s="323"/>
      <c r="AE144" s="323"/>
      <c r="AF144" s="323"/>
      <c r="AG144" s="163"/>
      <c r="CR144" s="163"/>
      <c r="CS144" s="163"/>
      <c r="CT144" s="163"/>
      <c r="CU144" s="163"/>
      <c r="CV144" s="163"/>
      <c r="CW144" s="163"/>
      <c r="CX144" s="163"/>
      <c r="CY144" s="163"/>
      <c r="CZ144" s="163"/>
      <c r="DA144" s="163"/>
      <c r="DB144" s="163"/>
      <c r="DC144" s="301"/>
      <c r="DQ144" s="301"/>
    </row>
    <row r="145" spans="5:121" hidden="1">
      <c r="E145" s="163"/>
      <c r="F145" s="163"/>
      <c r="G145" s="163"/>
      <c r="H145" s="163"/>
      <c r="I145" s="163"/>
      <c r="J145" s="163"/>
      <c r="K145" s="323"/>
      <c r="P145" s="163"/>
      <c r="AB145" s="323"/>
      <c r="AC145" s="323"/>
      <c r="AD145" s="323"/>
      <c r="AE145" s="323"/>
      <c r="AF145" s="323"/>
      <c r="AG145" s="163"/>
      <c r="CR145" s="163"/>
      <c r="CS145" s="163"/>
      <c r="CT145" s="163"/>
      <c r="CU145" s="163"/>
      <c r="CV145" s="163"/>
      <c r="CW145" s="163"/>
      <c r="CX145" s="163"/>
      <c r="CY145" s="163"/>
      <c r="CZ145" s="163"/>
      <c r="DA145" s="163"/>
      <c r="DB145" s="163"/>
      <c r="DC145" s="301"/>
      <c r="DQ145" s="301"/>
    </row>
    <row r="146" spans="5:121" hidden="1">
      <c r="E146" s="163"/>
      <c r="F146" s="163"/>
      <c r="G146" s="163"/>
      <c r="H146" s="163"/>
      <c r="I146" s="163"/>
      <c r="J146" s="163"/>
      <c r="K146" s="323"/>
      <c r="P146" s="163"/>
      <c r="AB146" s="323"/>
      <c r="AC146" s="323"/>
      <c r="AD146" s="323"/>
      <c r="AE146" s="323"/>
      <c r="AF146" s="323"/>
      <c r="AG146" s="163"/>
      <c r="CR146" s="163"/>
      <c r="CS146" s="163"/>
      <c r="CT146" s="163"/>
      <c r="CU146" s="163"/>
      <c r="CV146" s="163"/>
      <c r="CW146" s="163"/>
      <c r="CX146" s="163"/>
      <c r="CY146" s="163"/>
      <c r="CZ146" s="163"/>
      <c r="DA146" s="163"/>
      <c r="DB146" s="163"/>
      <c r="DC146" s="301"/>
      <c r="DQ146" s="301"/>
    </row>
    <row r="147" spans="5:121" hidden="1">
      <c r="E147" s="163"/>
      <c r="F147" s="163"/>
      <c r="G147" s="163"/>
      <c r="H147" s="163"/>
      <c r="I147" s="163"/>
      <c r="J147" s="163"/>
      <c r="K147" s="323"/>
      <c r="P147" s="163"/>
      <c r="AB147" s="323"/>
      <c r="AC147" s="323"/>
      <c r="AD147" s="323"/>
      <c r="AE147" s="323"/>
      <c r="AF147" s="323"/>
      <c r="AG147" s="163"/>
      <c r="CR147" s="163"/>
      <c r="CS147" s="163"/>
      <c r="CT147" s="163"/>
      <c r="CU147" s="163"/>
      <c r="CV147" s="163"/>
      <c r="CW147" s="163"/>
      <c r="CX147" s="163"/>
      <c r="CY147" s="163"/>
      <c r="CZ147" s="163"/>
      <c r="DA147" s="163"/>
      <c r="DB147" s="163"/>
      <c r="DC147" s="301"/>
      <c r="DQ147" s="301"/>
    </row>
    <row r="148" spans="5:121" hidden="1">
      <c r="E148" s="163"/>
      <c r="F148" s="163"/>
      <c r="G148" s="163"/>
      <c r="H148" s="163"/>
      <c r="I148" s="163"/>
      <c r="J148" s="163"/>
      <c r="K148" s="323"/>
      <c r="P148" s="163"/>
      <c r="AB148" s="323"/>
      <c r="AC148" s="323"/>
      <c r="AD148" s="323"/>
      <c r="AE148" s="323"/>
      <c r="AF148" s="323"/>
      <c r="AG148" s="163"/>
      <c r="CR148" s="163"/>
      <c r="CS148" s="163"/>
      <c r="CT148" s="163"/>
      <c r="CU148" s="163"/>
      <c r="CV148" s="163"/>
      <c r="CW148" s="163"/>
      <c r="CX148" s="163"/>
      <c r="CY148" s="163"/>
      <c r="CZ148" s="163"/>
      <c r="DA148" s="163"/>
      <c r="DB148" s="163"/>
      <c r="DC148" s="301"/>
      <c r="DQ148" s="301"/>
    </row>
    <row r="149" spans="5:121" hidden="1">
      <c r="E149" s="163"/>
      <c r="F149" s="163"/>
      <c r="G149" s="163"/>
      <c r="H149" s="163"/>
      <c r="I149" s="163"/>
      <c r="J149" s="163"/>
      <c r="K149" s="323"/>
      <c r="P149" s="163"/>
      <c r="AB149" s="323"/>
      <c r="AC149" s="323"/>
      <c r="AD149" s="323"/>
      <c r="AE149" s="323"/>
      <c r="AF149" s="323"/>
      <c r="AG149" s="163"/>
      <c r="CR149" s="163"/>
      <c r="CS149" s="163"/>
      <c r="CT149" s="163"/>
      <c r="CU149" s="163"/>
      <c r="CV149" s="163"/>
      <c r="CW149" s="163"/>
      <c r="CX149" s="163"/>
      <c r="CY149" s="163"/>
      <c r="CZ149" s="163"/>
      <c r="DA149" s="163"/>
      <c r="DB149" s="163"/>
      <c r="DC149" s="301"/>
      <c r="DQ149" s="301"/>
    </row>
    <row r="150" spans="5:121" hidden="1">
      <c r="E150" s="163"/>
      <c r="F150" s="163"/>
      <c r="G150" s="163"/>
      <c r="H150" s="163"/>
      <c r="I150" s="163"/>
      <c r="J150" s="163"/>
      <c r="K150" s="323"/>
      <c r="P150" s="163"/>
      <c r="AB150" s="323"/>
      <c r="AC150" s="323"/>
      <c r="AD150" s="323"/>
      <c r="AE150" s="323"/>
      <c r="AF150" s="323"/>
      <c r="AG150" s="163"/>
      <c r="CR150" s="163"/>
      <c r="CS150" s="163"/>
      <c r="CT150" s="163"/>
      <c r="CU150" s="163"/>
      <c r="CV150" s="163"/>
      <c r="CW150" s="163"/>
      <c r="CX150" s="163"/>
      <c r="CY150" s="163"/>
      <c r="CZ150" s="163"/>
      <c r="DA150" s="163"/>
      <c r="DB150" s="163"/>
      <c r="DC150" s="301"/>
      <c r="DQ150" s="301"/>
    </row>
    <row r="151" spans="5:121" hidden="1">
      <c r="E151" s="163"/>
      <c r="F151" s="163"/>
      <c r="G151" s="163"/>
      <c r="H151" s="163"/>
      <c r="I151" s="163"/>
      <c r="J151" s="163"/>
      <c r="K151" s="323"/>
      <c r="P151" s="163"/>
      <c r="AB151" s="323"/>
      <c r="AC151" s="323"/>
      <c r="AD151" s="323"/>
      <c r="AE151" s="323"/>
      <c r="AF151" s="323"/>
      <c r="AG151" s="163"/>
      <c r="CR151" s="163"/>
      <c r="CS151" s="163"/>
      <c r="CT151" s="163"/>
      <c r="CU151" s="163"/>
      <c r="CV151" s="163"/>
      <c r="CW151" s="163"/>
      <c r="CX151" s="163"/>
      <c r="CY151" s="163"/>
      <c r="CZ151" s="163"/>
      <c r="DA151" s="163"/>
      <c r="DB151" s="163"/>
      <c r="DC151" s="301"/>
      <c r="DQ151" s="301"/>
    </row>
    <row r="152" spans="5:121" hidden="1">
      <c r="E152" s="163"/>
      <c r="F152" s="163"/>
      <c r="G152" s="163"/>
      <c r="H152" s="163"/>
      <c r="I152" s="163"/>
      <c r="J152" s="163"/>
      <c r="K152" s="323"/>
      <c r="P152" s="163"/>
      <c r="AB152" s="323"/>
      <c r="AC152" s="323"/>
      <c r="AD152" s="323"/>
      <c r="AE152" s="323"/>
      <c r="AF152" s="323"/>
      <c r="AG152" s="163"/>
      <c r="CR152" s="163"/>
      <c r="CS152" s="163"/>
      <c r="CT152" s="163"/>
      <c r="CU152" s="163"/>
      <c r="CV152" s="163"/>
      <c r="CW152" s="163"/>
      <c r="CX152" s="163"/>
      <c r="CY152" s="163"/>
      <c r="CZ152" s="163"/>
      <c r="DA152" s="163"/>
      <c r="DB152" s="163"/>
      <c r="DC152" s="301"/>
      <c r="DQ152" s="301"/>
    </row>
    <row r="153" spans="5:121" hidden="1">
      <c r="CR153" s="163"/>
      <c r="CS153" s="163"/>
      <c r="CT153" s="163"/>
      <c r="CU153" s="163"/>
      <c r="CV153" s="163"/>
      <c r="CW153" s="163"/>
      <c r="CX153" s="163"/>
      <c r="CY153" s="163"/>
      <c r="CZ153" s="163"/>
      <c r="DA153" s="163"/>
      <c r="DB153" s="163"/>
      <c r="DC153" s="301"/>
      <c r="DQ153" s="301"/>
    </row>
    <row r="154" spans="5:121" hidden="1">
      <c r="CR154" s="163"/>
      <c r="CS154" s="163"/>
      <c r="CT154" s="163"/>
      <c r="CU154" s="163"/>
      <c r="CV154" s="163"/>
      <c r="CW154" s="163"/>
      <c r="CX154" s="163"/>
      <c r="CY154" s="163"/>
      <c r="CZ154" s="163"/>
      <c r="DA154" s="163"/>
      <c r="DB154" s="163"/>
      <c r="DC154" s="301"/>
      <c r="DQ154" s="301"/>
    </row>
    <row r="155" spans="5:121" hidden="1">
      <c r="CR155" s="163"/>
      <c r="CS155" s="163"/>
      <c r="CT155" s="163"/>
      <c r="CU155" s="163"/>
      <c r="CV155" s="163"/>
      <c r="CW155" s="163"/>
      <c r="CX155" s="163"/>
      <c r="CY155" s="163"/>
      <c r="CZ155" s="163"/>
      <c r="DA155" s="163"/>
      <c r="DB155" s="163"/>
      <c r="DC155" s="301"/>
      <c r="DQ155" s="301"/>
    </row>
  </sheetData>
  <sheetProtection algorithmName="SHA-512" hashValue="js9dUE7J5GESfr4TQ/QIxZSIBosZnsdqDrPojm5kcEon8dnibN6DRkGVKSzTzIvRzYkhIARN1oe533MVzmQzXA==" saltValue="R1lU7CQGThOnQttArNs06g==" spinCount="100000" sheet="1" objects="1" scenarios="1"/>
  <mergeCells count="3">
    <mergeCell ref="BB1:BR1"/>
    <mergeCell ref="BB3:BK3"/>
    <mergeCell ref="BB31:BH33"/>
  </mergeCells>
  <dataValidations count="2">
    <dataValidation type="list" allowBlank="1" showInputMessage="1" showErrorMessage="1" sqref="BO3:BO5" xr:uid="{00000000-0002-0000-1100-000000000000}">
      <formula1>$A$2:$A$6</formula1>
    </dataValidation>
    <dataValidation type="list" allowBlank="1" showInputMessage="1" showErrorMessage="1" sqref="BC4" xr:uid="{00000000-0002-0000-1100-000001000000}">
      <formula1>$A$1:$A$6</formula1>
    </dataValidation>
  </dataValidation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00B050"/>
  </sheetPr>
  <dimension ref="A1:BM97"/>
  <sheetViews>
    <sheetView topLeftCell="AS1" zoomScaleNormal="100" workbookViewId="0">
      <selection activeCell="AW28" sqref="AW27:AW28"/>
    </sheetView>
  </sheetViews>
  <sheetFormatPr defaultColWidth="0" defaultRowHeight="14.45" zeroHeight="1"/>
  <cols>
    <col min="1" max="1" width="31" style="153" hidden="1" customWidth="1"/>
    <col min="2" max="2" width="9.28515625" style="153" hidden="1" customWidth="1"/>
    <col min="3" max="3" width="104" style="153" hidden="1" customWidth="1"/>
    <col min="4" max="9" width="10.7109375" style="153" hidden="1" customWidth="1"/>
    <col min="10" max="10" width="16.28515625" style="153" hidden="1" customWidth="1"/>
    <col min="11" max="11" width="28.7109375" style="153" hidden="1" customWidth="1"/>
    <col min="12" max="18" width="9.28515625" style="153" hidden="1" customWidth="1"/>
    <col min="19" max="19" width="28.7109375" style="153" hidden="1" customWidth="1"/>
    <col min="20" max="20" width="9.28515625" style="153" hidden="1" customWidth="1"/>
    <col min="21" max="21" width="101.28515625" style="153" hidden="1" customWidth="1"/>
    <col min="22" max="28" width="9.28515625" style="153" hidden="1" customWidth="1"/>
    <col min="29" max="29" width="28.7109375" style="153" hidden="1" customWidth="1"/>
    <col min="30" max="44" width="9.28515625" style="153" hidden="1" customWidth="1"/>
    <col min="45" max="45" width="9.28515625" style="153" customWidth="1"/>
    <col min="46" max="46" width="98.5703125" style="153" bestFit="1" customWidth="1"/>
    <col min="47" max="53" width="11.5703125" style="153" customWidth="1"/>
    <col min="54" max="54" width="9.28515625" style="153" customWidth="1"/>
    <col min="55" max="55" width="97.28515625" style="153" bestFit="1" customWidth="1"/>
    <col min="56" max="65" width="9.28515625" style="153" customWidth="1"/>
    <col min="66" max="16384" width="9.28515625" style="153" hidden="1"/>
  </cols>
  <sheetData>
    <row r="1" spans="1:62">
      <c r="AT1" s="784" t="s">
        <v>495</v>
      </c>
      <c r="AU1" s="784"/>
      <c r="AV1" s="784"/>
      <c r="AW1" s="784"/>
      <c r="AX1" s="784"/>
    </row>
    <row r="2" spans="1:62" ht="18">
      <c r="C2" s="329" t="s">
        <v>496</v>
      </c>
      <c r="U2" s="329" t="s">
        <v>496</v>
      </c>
      <c r="AT2" s="125" t="s">
        <v>497</v>
      </c>
      <c r="AU2" s="330" t="s">
        <v>498</v>
      </c>
      <c r="BC2" s="329"/>
    </row>
    <row r="3" spans="1:62" ht="18">
      <c r="A3" s="284" t="s">
        <v>347</v>
      </c>
      <c r="S3" s="284" t="s">
        <v>347</v>
      </c>
      <c r="AU3" s="783" t="s">
        <v>50</v>
      </c>
      <c r="AV3" s="783"/>
      <c r="AW3" s="783"/>
      <c r="AX3" s="783"/>
      <c r="AY3" s="783"/>
      <c r="AZ3" s="783"/>
      <c r="BA3" s="783"/>
      <c r="BB3" s="783"/>
      <c r="BC3" s="783"/>
      <c r="BD3" s="783"/>
      <c r="BE3" s="783"/>
    </row>
    <row r="4" spans="1:62" ht="15" thickBot="1">
      <c r="A4" s="284" t="s">
        <v>498</v>
      </c>
      <c r="S4" s="284" t="s">
        <v>498</v>
      </c>
    </row>
    <row r="5" spans="1:62" ht="15" thickBot="1">
      <c r="A5" s="284" t="s">
        <v>499</v>
      </c>
      <c r="D5" s="273" t="s">
        <v>89</v>
      </c>
      <c r="E5" s="273" t="s">
        <v>90</v>
      </c>
      <c r="F5" s="273" t="s">
        <v>91</v>
      </c>
      <c r="G5" s="273" t="s">
        <v>92</v>
      </c>
      <c r="H5" s="273" t="s">
        <v>93</v>
      </c>
      <c r="I5" s="273" t="s">
        <v>94</v>
      </c>
      <c r="J5" s="166" t="s">
        <v>95</v>
      </c>
      <c r="S5" s="284" t="s">
        <v>499</v>
      </c>
      <c r="V5" s="273" t="s">
        <v>89</v>
      </c>
      <c r="W5" s="273" t="s">
        <v>90</v>
      </c>
      <c r="X5" s="273" t="s">
        <v>91</v>
      </c>
      <c r="Y5" s="273" t="s">
        <v>92</v>
      </c>
      <c r="Z5" s="273" t="s">
        <v>93</v>
      </c>
      <c r="AA5" s="273" t="s">
        <v>94</v>
      </c>
      <c r="AB5" s="273" t="s">
        <v>95</v>
      </c>
      <c r="AT5" s="317" t="s">
        <v>500</v>
      </c>
      <c r="AU5" s="251" t="s">
        <v>89</v>
      </c>
      <c r="AV5" s="251" t="s">
        <v>90</v>
      </c>
      <c r="AW5" s="251" t="s">
        <v>91</v>
      </c>
      <c r="AX5" s="251" t="s">
        <v>92</v>
      </c>
      <c r="AY5" s="251" t="s">
        <v>93</v>
      </c>
      <c r="AZ5" s="251" t="s">
        <v>94</v>
      </c>
      <c r="BA5" s="696" t="s">
        <v>95</v>
      </c>
      <c r="BC5" s="317" t="s">
        <v>500</v>
      </c>
      <c r="BD5" s="251" t="s">
        <v>89</v>
      </c>
      <c r="BE5" s="251" t="s">
        <v>90</v>
      </c>
      <c r="BF5" s="251" t="s">
        <v>91</v>
      </c>
      <c r="BG5" s="251" t="s">
        <v>92</v>
      </c>
      <c r="BH5" s="251" t="s">
        <v>93</v>
      </c>
      <c r="BI5" s="252" t="s">
        <v>94</v>
      </c>
      <c r="BJ5" s="532" t="s">
        <v>95</v>
      </c>
    </row>
    <row r="6" spans="1:62">
      <c r="C6" s="153" t="s">
        <v>501</v>
      </c>
      <c r="D6" s="331">
        <v>18975</v>
      </c>
      <c r="E6" s="331">
        <v>19250</v>
      </c>
      <c r="F6" s="331">
        <v>19890</v>
      </c>
      <c r="G6" s="331">
        <v>20235</v>
      </c>
      <c r="H6" s="331">
        <v>22840</v>
      </c>
      <c r="I6" s="331">
        <v>23580</v>
      </c>
      <c r="J6" s="331">
        <v>24250</v>
      </c>
      <c r="U6" s="153" t="s">
        <v>501</v>
      </c>
      <c r="V6" s="163">
        <v>0.45182649489200577</v>
      </c>
      <c r="W6" s="163">
        <v>0.44875967365967367</v>
      </c>
      <c r="X6" s="163">
        <v>0.45506337802590036</v>
      </c>
      <c r="Y6" s="163">
        <v>0.45610481235207934</v>
      </c>
      <c r="Z6" s="163">
        <v>0.47252550123109394</v>
      </c>
      <c r="AA6" s="163">
        <v>0.47623298461041325</v>
      </c>
      <c r="AB6" s="163">
        <v>0.47670532730489484</v>
      </c>
      <c r="AT6" s="256" t="s">
        <v>501</v>
      </c>
      <c r="AU6" s="129">
        <v>18975</v>
      </c>
      <c r="AV6" s="129">
        <v>19250</v>
      </c>
      <c r="AW6" s="129">
        <v>19890</v>
      </c>
      <c r="AX6" s="129">
        <v>20235</v>
      </c>
      <c r="AY6" s="129">
        <v>22840</v>
      </c>
      <c r="AZ6" s="129">
        <v>23580</v>
      </c>
      <c r="BA6" s="334">
        <v>23580</v>
      </c>
      <c r="BC6" s="318" t="s">
        <v>501</v>
      </c>
      <c r="BD6" s="101">
        <v>0.45182649489200577</v>
      </c>
      <c r="BE6" s="101">
        <v>0.44875967365967367</v>
      </c>
      <c r="BF6" s="101">
        <v>0.45506337802590036</v>
      </c>
      <c r="BG6" s="101">
        <v>0.45610481235207934</v>
      </c>
      <c r="BH6" s="101">
        <v>0.47252550123109394</v>
      </c>
      <c r="BI6" s="101">
        <v>0.47623298461041325</v>
      </c>
      <c r="BJ6" s="556">
        <v>0.47670532730489484</v>
      </c>
    </row>
    <row r="7" spans="1:62" ht="15" thickBot="1">
      <c r="C7" s="153" t="s">
        <v>502</v>
      </c>
      <c r="D7" s="331">
        <v>23020</v>
      </c>
      <c r="E7" s="331">
        <v>23650</v>
      </c>
      <c r="F7" s="331">
        <v>23815</v>
      </c>
      <c r="G7" s="331">
        <v>24130</v>
      </c>
      <c r="H7" s="331">
        <v>25495</v>
      </c>
      <c r="I7" s="331">
        <v>25935</v>
      </c>
      <c r="J7" s="331">
        <v>26625</v>
      </c>
      <c r="U7" s="153" t="s">
        <v>502</v>
      </c>
      <c r="V7" s="163">
        <v>0.54817350510799423</v>
      </c>
      <c r="W7" s="163">
        <v>0.55124032634032627</v>
      </c>
      <c r="X7" s="163">
        <v>0.54493662197409964</v>
      </c>
      <c r="Y7" s="163">
        <v>0.54389518764792066</v>
      </c>
      <c r="Z7" s="163">
        <v>0.52747449876890606</v>
      </c>
      <c r="AA7" s="163">
        <v>0.52376701538958681</v>
      </c>
      <c r="AB7" s="163">
        <v>0.52339296245331235</v>
      </c>
      <c r="AT7" s="256" t="s">
        <v>502</v>
      </c>
      <c r="AU7" s="129">
        <v>23020</v>
      </c>
      <c r="AV7" s="129">
        <v>23650</v>
      </c>
      <c r="AW7" s="129">
        <v>23815</v>
      </c>
      <c r="AX7" s="129">
        <v>24130</v>
      </c>
      <c r="AY7" s="129">
        <v>25495</v>
      </c>
      <c r="AZ7" s="129">
        <v>25935</v>
      </c>
      <c r="BA7" s="334">
        <v>25935</v>
      </c>
      <c r="BC7" s="319" t="s">
        <v>502</v>
      </c>
      <c r="BD7" s="107">
        <v>0.54817350510799423</v>
      </c>
      <c r="BE7" s="107">
        <v>0.55124032634032627</v>
      </c>
      <c r="BF7" s="107">
        <v>0.54493662197409964</v>
      </c>
      <c r="BG7" s="107">
        <v>0.54389518764792066</v>
      </c>
      <c r="BH7" s="107">
        <v>0.52747449876890606</v>
      </c>
      <c r="BI7" s="107">
        <v>0.52376701538958681</v>
      </c>
      <c r="BJ7" s="108">
        <v>0.52339296245331235</v>
      </c>
    </row>
    <row r="8" spans="1:62" ht="15" thickBot="1">
      <c r="C8" s="153" t="s">
        <v>503</v>
      </c>
      <c r="D8" s="331">
        <v>41995</v>
      </c>
      <c r="E8" s="331">
        <v>42900</v>
      </c>
      <c r="F8" s="331">
        <v>43705</v>
      </c>
      <c r="G8" s="331">
        <v>44365</v>
      </c>
      <c r="H8" s="331">
        <v>48330</v>
      </c>
      <c r="I8" s="331">
        <v>49515</v>
      </c>
      <c r="J8" s="331">
        <v>50870</v>
      </c>
      <c r="K8" s="331"/>
      <c r="V8" s="332"/>
      <c r="W8" s="332"/>
      <c r="X8" s="332"/>
      <c r="Y8" s="332"/>
      <c r="Z8" s="332"/>
      <c r="AA8" s="332"/>
      <c r="AB8" s="332"/>
      <c r="AT8" s="269" t="s">
        <v>503</v>
      </c>
      <c r="AU8" s="335">
        <v>41995</v>
      </c>
      <c r="AV8" s="335">
        <v>42900</v>
      </c>
      <c r="AW8" s="335">
        <v>43705</v>
      </c>
      <c r="AX8" s="335">
        <v>44365</v>
      </c>
      <c r="AY8" s="335">
        <v>48330</v>
      </c>
      <c r="AZ8" s="335">
        <v>49515</v>
      </c>
      <c r="BA8" s="336">
        <v>49515</v>
      </c>
      <c r="BD8" s="332"/>
      <c r="BE8" s="332"/>
      <c r="BF8" s="332"/>
      <c r="BG8" s="332"/>
      <c r="BH8" s="332"/>
      <c r="BI8" s="332"/>
    </row>
    <row r="9" spans="1:62">
      <c r="AT9" s="225"/>
      <c r="AU9" s="127"/>
      <c r="AV9" s="127"/>
      <c r="AW9" s="127"/>
      <c r="AX9" s="127"/>
      <c r="AY9" s="127"/>
      <c r="AZ9" s="127"/>
      <c r="BA9" s="127"/>
    </row>
    <row r="10" spans="1:62"/>
    <row r="11" spans="1:62" ht="18">
      <c r="C11" s="329" t="s">
        <v>504</v>
      </c>
      <c r="U11" s="329" t="s">
        <v>504</v>
      </c>
    </row>
    <row r="12" spans="1:62" ht="18">
      <c r="AU12" s="783" t="s">
        <v>505</v>
      </c>
      <c r="AV12" s="783"/>
      <c r="AW12" s="783"/>
      <c r="AX12" s="783"/>
      <c r="AY12" s="783"/>
      <c r="AZ12" s="783"/>
      <c r="BA12" s="783"/>
      <c r="BB12" s="783"/>
      <c r="BC12" s="783"/>
      <c r="BD12" s="783"/>
      <c r="BE12" s="783"/>
      <c r="BF12" s="329"/>
      <c r="BG12" s="329"/>
      <c r="BH12" s="329"/>
    </row>
    <row r="13" spans="1:62" ht="15" thickBot="1">
      <c r="D13" s="273" t="s">
        <v>89</v>
      </c>
      <c r="E13" s="273" t="s">
        <v>90</v>
      </c>
      <c r="F13" s="273" t="s">
        <v>91</v>
      </c>
      <c r="G13" s="273" t="s">
        <v>92</v>
      </c>
      <c r="H13" s="273" t="s">
        <v>93</v>
      </c>
      <c r="I13" s="273" t="s">
        <v>94</v>
      </c>
      <c r="J13" s="166" t="s">
        <v>95</v>
      </c>
      <c r="K13" s="166" t="s">
        <v>506</v>
      </c>
      <c r="L13" s="229" t="s">
        <v>225</v>
      </c>
      <c r="M13" s="229" t="s">
        <v>226</v>
      </c>
      <c r="N13" s="229" t="s">
        <v>227</v>
      </c>
      <c r="V13" s="273" t="s">
        <v>89</v>
      </c>
      <c r="W13" s="273" t="s">
        <v>90</v>
      </c>
      <c r="X13" s="273" t="s">
        <v>91</v>
      </c>
      <c r="Y13" s="273" t="s">
        <v>92</v>
      </c>
      <c r="Z13" s="273" t="s">
        <v>93</v>
      </c>
      <c r="AA13" s="273" t="s">
        <v>94</v>
      </c>
      <c r="AB13" s="273" t="s">
        <v>95</v>
      </c>
      <c r="AC13" s="166" t="s">
        <v>506</v>
      </c>
      <c r="AD13" s="229" t="s">
        <v>225</v>
      </c>
      <c r="AE13" s="229" t="s">
        <v>226</v>
      </c>
      <c r="AF13" s="229" t="s">
        <v>227</v>
      </c>
      <c r="AG13" s="229"/>
      <c r="AH13" s="229"/>
      <c r="AI13" s="229"/>
      <c r="AJ13" s="229"/>
      <c r="AK13" s="229"/>
      <c r="AL13" s="229"/>
      <c r="AM13" s="229"/>
      <c r="AN13" s="229"/>
      <c r="AO13" s="229"/>
      <c r="AP13" s="229"/>
    </row>
    <row r="14" spans="1:62" ht="15" thickBot="1">
      <c r="C14" s="153" t="s">
        <v>507</v>
      </c>
      <c r="D14" s="331">
        <v>360</v>
      </c>
      <c r="E14" s="331">
        <v>375</v>
      </c>
      <c r="F14" s="331">
        <v>550</v>
      </c>
      <c r="G14" s="331">
        <v>665</v>
      </c>
      <c r="H14" s="331">
        <v>1255</v>
      </c>
      <c r="I14" s="331">
        <v>1435</v>
      </c>
      <c r="J14" s="331">
        <v>1610</v>
      </c>
      <c r="K14" s="153" t="s">
        <v>498</v>
      </c>
      <c r="L14" s="153">
        <f>ROWS($K$14:K14)</f>
        <v>1</v>
      </c>
      <c r="M14" s="153">
        <f t="shared" ref="M14:M35" si="0">IF($AU$2=K14,L14,"")</f>
        <v>1</v>
      </c>
      <c r="N14" s="153">
        <f>IFERROR(SMALL($M$14:$M$35,ROWS($M$14:M14)),"")</f>
        <v>1</v>
      </c>
      <c r="U14" s="153" t="s">
        <v>507</v>
      </c>
      <c r="V14" s="163">
        <v>1.9018054080548973E-2</v>
      </c>
      <c r="W14" s="163">
        <v>1.9364952557658275E-2</v>
      </c>
      <c r="X14" s="163">
        <v>2.7613756347729904E-2</v>
      </c>
      <c r="Y14" s="163">
        <v>3.2813296110864837E-2</v>
      </c>
      <c r="Z14" s="163">
        <v>5.498644123755398E-2</v>
      </c>
      <c r="AA14" s="163">
        <v>6.0831519312168993E-2</v>
      </c>
      <c r="AB14" s="163">
        <v>6.6391752577319593E-2</v>
      </c>
      <c r="AC14" s="153" t="s">
        <v>498</v>
      </c>
      <c r="AD14" s="153">
        <f>ROWS($K$14:AC14)</f>
        <v>1</v>
      </c>
      <c r="AE14" s="153">
        <f>IF($AU$2=AC14,AD14,"")</f>
        <v>1</v>
      </c>
      <c r="AF14" s="153">
        <f>IFERROR(SMALL($AE$14:$AE$33,ROWS($M$14:AE14)),"")</f>
        <v>1</v>
      </c>
      <c r="AT14" s="317" t="s">
        <v>242</v>
      </c>
      <c r="AU14" s="251" t="s">
        <v>89</v>
      </c>
      <c r="AV14" s="251" t="s">
        <v>90</v>
      </c>
      <c r="AW14" s="251" t="s">
        <v>91</v>
      </c>
      <c r="AX14" s="251" t="s">
        <v>92</v>
      </c>
      <c r="AY14" s="251" t="s">
        <v>93</v>
      </c>
      <c r="AZ14" s="251" t="s">
        <v>94</v>
      </c>
      <c r="BA14" s="696" t="s">
        <v>95</v>
      </c>
      <c r="BC14" s="317" t="s">
        <v>242</v>
      </c>
      <c r="BD14" s="251" t="s">
        <v>89</v>
      </c>
      <c r="BE14" s="251" t="s">
        <v>90</v>
      </c>
      <c r="BF14" s="251" t="s">
        <v>91</v>
      </c>
      <c r="BG14" s="251" t="s">
        <v>92</v>
      </c>
      <c r="BH14" s="251" t="s">
        <v>93</v>
      </c>
      <c r="BI14" s="557" t="s">
        <v>94</v>
      </c>
      <c r="BJ14" s="560" t="s">
        <v>95</v>
      </c>
    </row>
    <row r="15" spans="1:62">
      <c r="C15" s="153" t="s">
        <v>508</v>
      </c>
      <c r="D15" s="331">
        <v>2090</v>
      </c>
      <c r="E15" s="331">
        <v>2120</v>
      </c>
      <c r="F15" s="331">
        <v>2350</v>
      </c>
      <c r="G15" s="331">
        <v>2405</v>
      </c>
      <c r="H15" s="331">
        <v>3015</v>
      </c>
      <c r="I15" s="331">
        <v>3195</v>
      </c>
      <c r="J15" s="331">
        <v>3235</v>
      </c>
      <c r="K15" s="153" t="s">
        <v>498</v>
      </c>
      <c r="L15" s="153">
        <f>ROWS($K$14:K15)</f>
        <v>2</v>
      </c>
      <c r="M15" s="153">
        <f t="shared" si="0"/>
        <v>2</v>
      </c>
      <c r="N15" s="153">
        <f>IFERROR(SMALL($M$14:$M$35,ROWS($M$14:M15)),"")</f>
        <v>2</v>
      </c>
      <c r="U15" s="153" t="s">
        <v>508</v>
      </c>
      <c r="V15" s="163">
        <v>0.11020921229817299</v>
      </c>
      <c r="W15" s="163">
        <v>0.11023650268364656</v>
      </c>
      <c r="X15" s="163">
        <v>0.11808285987229122</v>
      </c>
      <c r="Y15" s="163">
        <v>0.11896314768058852</v>
      </c>
      <c r="Z15" s="163">
        <v>0.13206930841772985</v>
      </c>
      <c r="AA15" s="163">
        <v>0.13554332213326348</v>
      </c>
      <c r="AB15" s="163">
        <v>0.13340206185567011</v>
      </c>
      <c r="AC15" s="153" t="s">
        <v>498</v>
      </c>
      <c r="AD15" s="153">
        <f>ROWS($K$14:AC15)</f>
        <v>2</v>
      </c>
      <c r="AE15" s="153">
        <f t="shared" ref="AE15:AE33" si="1">IF($AU$2=AC15,AD15,"")</f>
        <v>2</v>
      </c>
      <c r="AF15" s="153">
        <f>IFERROR(SMALL($AE$14:$AE$33,ROWS($M$14:AE15)),"")</f>
        <v>2</v>
      </c>
      <c r="AT15" s="256" t="str">
        <f>IFERROR(INDEX($C$14:$I$35,$N14,COLUMNS($AS$14:AS14)),"")</f>
        <v>25 &amp; under</v>
      </c>
      <c r="AU15" s="139">
        <f>IFERROR(INDEX($C$14:$I$35,$N14,COLUMNS($AS$14:AT14)),"")</f>
        <v>360</v>
      </c>
      <c r="AV15" s="139">
        <f>IFERROR(INDEX($C$14:$I$35,$N14,COLUMNS($AS$14:AU14)),"")</f>
        <v>375</v>
      </c>
      <c r="AW15" s="139">
        <f>IFERROR(INDEX($C$14:$I$35,$N14,COLUMNS($AS$14:AV14)),"")</f>
        <v>550</v>
      </c>
      <c r="AX15" s="139">
        <f>IFERROR(INDEX($C$14:$I$35,$N14,COLUMNS($AS$14:AW14)),"")</f>
        <v>665</v>
      </c>
      <c r="AY15" s="139">
        <f>IFERROR(INDEX($C$14:$I$35,$N14,COLUMNS($AS$14:AX14)),"")</f>
        <v>1255</v>
      </c>
      <c r="AZ15" s="139">
        <f>IFERROR(INDEX($C$14:$I$35,$N14,COLUMNS($AS$14:AY14)),"")</f>
        <v>1435</v>
      </c>
      <c r="BA15" s="140">
        <f>IFERROR(INDEX($C$14:$J$35,$N14,COLUMNS($AS$14:AZ14)),"")</f>
        <v>1610</v>
      </c>
      <c r="BC15" s="306" t="str">
        <f>IFERROR(INDEX($U$14:$AA$33,$AF14,COLUMNS($BB$15:BB15)),"")</f>
        <v>25 &amp; under</v>
      </c>
      <c r="BD15" s="101">
        <f>IFERROR(INDEX($U$14:$AA$33,$AF14,COLUMNS($BB$15:BC15)),"")</f>
        <v>1.9018054080548973E-2</v>
      </c>
      <c r="BE15" s="101">
        <f>IFERROR(INDEX($U$14:$AA$33,$AF14,COLUMNS($BB$15:BD15)),"")</f>
        <v>1.9364952557658275E-2</v>
      </c>
      <c r="BF15" s="101">
        <f>IFERROR(INDEX($U$14:$AA$33,$AF14,COLUMNS($BB$15:BE15)),"")</f>
        <v>2.7613756347729904E-2</v>
      </c>
      <c r="BG15" s="101">
        <f>IFERROR(INDEX($U$14:$AA$33,$AF14,COLUMNS($BB$15:BF15)),"")</f>
        <v>3.2813296110864837E-2</v>
      </c>
      <c r="BH15" s="101">
        <f>IFERROR(INDEX($U$14:$AA$33,$AF14,COLUMNS($BB$15:BG15)),"")</f>
        <v>5.498644123755398E-2</v>
      </c>
      <c r="BI15" s="101">
        <f>IFERROR(INDEX($U$14:$AA$33,$AF14,COLUMNS($BB$15:BH15)),"")</f>
        <v>6.0831519312168993E-2</v>
      </c>
      <c r="BJ15" s="529">
        <f>IFERROR(INDEX($U$14:$AB$33,$AF14,COLUMNS($BB$15:BI15)),"")</f>
        <v>6.6391752577319593E-2</v>
      </c>
    </row>
    <row r="16" spans="1:62">
      <c r="C16" s="153" t="s">
        <v>509</v>
      </c>
      <c r="D16" s="331">
        <v>3130</v>
      </c>
      <c r="E16" s="331">
        <v>3220</v>
      </c>
      <c r="F16" s="331">
        <v>3245</v>
      </c>
      <c r="G16" s="331">
        <v>3300</v>
      </c>
      <c r="H16" s="331">
        <v>3675</v>
      </c>
      <c r="I16" s="331">
        <v>3660</v>
      </c>
      <c r="J16" s="331">
        <v>3745</v>
      </c>
      <c r="K16" s="153" t="s">
        <v>498</v>
      </c>
      <c r="L16" s="153">
        <f>ROWS($K$14:K16)</f>
        <v>3</v>
      </c>
      <c r="M16" s="153">
        <f t="shared" si="0"/>
        <v>3</v>
      </c>
      <c r="N16" s="153">
        <f>IFERROR(SMALL($M$14:$M$35,ROWS($M$14:M16)),"")</f>
        <v>3</v>
      </c>
      <c r="U16" s="153" t="s">
        <v>509</v>
      </c>
      <c r="V16" s="163">
        <v>0.16489165179947876</v>
      </c>
      <c r="W16" s="163">
        <v>0.16721354222126877</v>
      </c>
      <c r="X16" s="163">
        <v>0.16324450701392729</v>
      </c>
      <c r="Y16" s="163">
        <v>0.16318533794512405</v>
      </c>
      <c r="Z16" s="163">
        <v>0.16101670795086878</v>
      </c>
      <c r="AA16" s="163">
        <v>0.15525349434971109</v>
      </c>
      <c r="AB16" s="163">
        <v>0.15443298969072164</v>
      </c>
      <c r="AC16" s="153" t="s">
        <v>498</v>
      </c>
      <c r="AD16" s="153">
        <f>ROWS($K$14:AC16)</f>
        <v>3</v>
      </c>
      <c r="AE16" s="153">
        <f t="shared" si="1"/>
        <v>3</v>
      </c>
      <c r="AF16" s="153">
        <f>IFERROR(SMALL($AE$14:$AE$33,ROWS($M$14:AE16)),"")</f>
        <v>3</v>
      </c>
      <c r="AT16" s="256" t="str">
        <f>IFERROR(INDEX($C$14:$I$35,$N15,COLUMNS($AS$14:AS15)),"")</f>
        <v>26-30</v>
      </c>
      <c r="AU16" s="139">
        <f>IFERROR(INDEX($C$14:$I$35,$N15,COLUMNS($AS$14:AT15)),"")</f>
        <v>2090</v>
      </c>
      <c r="AV16" s="139">
        <f>IFERROR(INDEX($C$14:$I$35,$N15,COLUMNS($AS$14:AU15)),"")</f>
        <v>2120</v>
      </c>
      <c r="AW16" s="139">
        <f>IFERROR(INDEX($C$14:$I$35,$N15,COLUMNS($AS$14:AV15)),"")</f>
        <v>2350</v>
      </c>
      <c r="AX16" s="139">
        <f>IFERROR(INDEX($C$14:$I$35,$N15,COLUMNS($AS$14:AW15)),"")</f>
        <v>2405</v>
      </c>
      <c r="AY16" s="139">
        <f>IFERROR(INDEX($C$14:$I$35,$N15,COLUMNS($AS$14:AX15)),"")</f>
        <v>3015</v>
      </c>
      <c r="AZ16" s="139">
        <f>IFERROR(INDEX($C$14:$I$35,$N15,COLUMNS($AS$14:AY15)),"")</f>
        <v>3195</v>
      </c>
      <c r="BA16" s="140">
        <f>IFERROR(INDEX($C$14:$J$35,$N15,COLUMNS($AS$14:AZ15)),"")</f>
        <v>3235</v>
      </c>
      <c r="BC16" s="306" t="str">
        <f>IFERROR(INDEX($U$14:$AA$33,$AF15,COLUMNS($BB$15:BB16)),"")</f>
        <v>26-30</v>
      </c>
      <c r="BD16" s="101">
        <f>IFERROR(INDEX($U$14:$AA$33,$AF15,COLUMNS($BB$15:BC16)),"")</f>
        <v>0.11020921229817299</v>
      </c>
      <c r="BE16" s="101">
        <f>IFERROR(INDEX($U$14:$AA$33,$AF15,COLUMNS($BB$15:BD16)),"")</f>
        <v>0.11023650268364656</v>
      </c>
      <c r="BF16" s="101">
        <f>IFERROR(INDEX($U$14:$AA$33,$AF15,COLUMNS($BB$15:BE16)),"")</f>
        <v>0.11808285987229122</v>
      </c>
      <c r="BG16" s="101">
        <f>IFERROR(INDEX($U$14:$AA$33,$AF15,COLUMNS($BB$15:BF16)),"")</f>
        <v>0.11896314768058852</v>
      </c>
      <c r="BH16" s="101">
        <f>IFERROR(INDEX($U$14:$AA$33,$AF15,COLUMNS($BB$15:BG16)),"")</f>
        <v>0.13206930841772985</v>
      </c>
      <c r="BI16" s="101">
        <f>IFERROR(INDEX($U$14:$AA$33,$AF15,COLUMNS($BB$15:BH16)),"")</f>
        <v>0.13554332213326348</v>
      </c>
      <c r="BJ16" s="529">
        <f>IFERROR(INDEX($U$14:$AB$33,$AF15,COLUMNS($BB$15:BI16)),"")</f>
        <v>0.13340206185567011</v>
      </c>
    </row>
    <row r="17" spans="3:62">
      <c r="C17" s="153" t="s">
        <v>510</v>
      </c>
      <c r="D17" s="331">
        <v>2720</v>
      </c>
      <c r="E17" s="331">
        <v>2785</v>
      </c>
      <c r="F17" s="331">
        <v>2960</v>
      </c>
      <c r="G17" s="331">
        <v>3030</v>
      </c>
      <c r="H17" s="331">
        <v>3310</v>
      </c>
      <c r="I17" s="331">
        <v>3440</v>
      </c>
      <c r="J17" s="331">
        <v>3570</v>
      </c>
      <c r="K17" s="153" t="s">
        <v>498</v>
      </c>
      <c r="L17" s="153">
        <f>ROWS($K$14:K17)</f>
        <v>4</v>
      </c>
      <c r="M17" s="153">
        <f t="shared" si="0"/>
        <v>4</v>
      </c>
      <c r="N17" s="153">
        <f>IFERROR(SMALL($M$14:$M$35,ROWS($M$14:M17)),"")</f>
        <v>4</v>
      </c>
      <c r="U17" s="153" t="s">
        <v>510</v>
      </c>
      <c r="V17" s="163">
        <v>0.14347921185018092</v>
      </c>
      <c r="W17" s="163">
        <v>0.1445964245402635</v>
      </c>
      <c r="X17" s="163">
        <v>0.14884911257479008</v>
      </c>
      <c r="Y17" s="163">
        <v>0.1496321489056881</v>
      </c>
      <c r="Z17" s="163">
        <v>0.14496381629792585</v>
      </c>
      <c r="AA17" s="163">
        <v>0.1458133748596811</v>
      </c>
      <c r="AB17" s="163">
        <v>0.14721649484536081</v>
      </c>
      <c r="AC17" s="153" t="s">
        <v>498</v>
      </c>
      <c r="AD17" s="153">
        <f>ROWS($K$14:AC17)</f>
        <v>4</v>
      </c>
      <c r="AE17" s="153">
        <f t="shared" si="1"/>
        <v>4</v>
      </c>
      <c r="AF17" s="153">
        <f>IFERROR(SMALL($AE$14:$AE$33,ROWS($M$14:AE17)),"")</f>
        <v>4</v>
      </c>
      <c r="AT17" s="256" t="str">
        <f>IFERROR(INDEX($C$14:$I$35,$N16,COLUMNS($AS$14:AS16)),"")</f>
        <v>31-35</v>
      </c>
      <c r="AU17" s="139">
        <f>IFERROR(INDEX($C$14:$I$35,$N16,COLUMNS($AS$14:AT16)),"")</f>
        <v>3130</v>
      </c>
      <c r="AV17" s="139">
        <f>IFERROR(INDEX($C$14:$I$35,$N16,COLUMNS($AS$14:AU16)),"")</f>
        <v>3220</v>
      </c>
      <c r="AW17" s="139">
        <f>IFERROR(INDEX($C$14:$I$35,$N16,COLUMNS($AS$14:AV16)),"")</f>
        <v>3245</v>
      </c>
      <c r="AX17" s="139">
        <f>IFERROR(INDEX($C$14:$I$35,$N16,COLUMNS($AS$14:AW16)),"")</f>
        <v>3300</v>
      </c>
      <c r="AY17" s="139">
        <f>IFERROR(INDEX($C$14:$I$35,$N16,COLUMNS($AS$14:AX16)),"")</f>
        <v>3675</v>
      </c>
      <c r="AZ17" s="139">
        <f>IFERROR(INDEX($C$14:$I$35,$N16,COLUMNS($AS$14:AY16)),"")</f>
        <v>3660</v>
      </c>
      <c r="BA17" s="140">
        <f>IFERROR(INDEX($C$14:$J$35,$N16,COLUMNS($AS$14:AZ16)),"")</f>
        <v>3745</v>
      </c>
      <c r="BC17" s="306" t="str">
        <f>IFERROR(INDEX($U$14:$AA$33,$AF16,COLUMNS($BB$15:BB17)),"")</f>
        <v>31-35</v>
      </c>
      <c r="BD17" s="101">
        <f>IFERROR(INDEX($U$14:$AA$33,$AF16,COLUMNS($BB$15:BC17)),"")</f>
        <v>0.16489165179947876</v>
      </c>
      <c r="BE17" s="101">
        <f>IFERROR(INDEX($U$14:$AA$33,$AF16,COLUMNS($BB$15:BD17)),"")</f>
        <v>0.16721354222126877</v>
      </c>
      <c r="BF17" s="101">
        <f>IFERROR(INDEX($U$14:$AA$33,$AF16,COLUMNS($BB$15:BE17)),"")</f>
        <v>0.16324450701392729</v>
      </c>
      <c r="BG17" s="101">
        <f>IFERROR(INDEX($U$14:$AA$33,$AF16,COLUMNS($BB$15:BF17)),"")</f>
        <v>0.16318533794512405</v>
      </c>
      <c r="BH17" s="101">
        <f>IFERROR(INDEX($U$14:$AA$33,$AF16,COLUMNS($BB$15:BG17)),"")</f>
        <v>0.16101670795086878</v>
      </c>
      <c r="BI17" s="101">
        <f>IFERROR(INDEX($U$14:$AA$33,$AF16,COLUMNS($BB$15:BH17)),"")</f>
        <v>0.15525349434971109</v>
      </c>
      <c r="BJ17" s="529">
        <f>IFERROR(INDEX($U$14:$AB$33,$AF16,COLUMNS($BB$15:BI17)),"")</f>
        <v>0.15443298969072164</v>
      </c>
    </row>
    <row r="18" spans="3:62">
      <c r="C18" s="153" t="s">
        <v>511</v>
      </c>
      <c r="D18" s="331">
        <v>2660</v>
      </c>
      <c r="E18" s="331">
        <v>2625</v>
      </c>
      <c r="F18" s="331">
        <v>2625</v>
      </c>
      <c r="G18" s="331">
        <v>2610</v>
      </c>
      <c r="H18" s="331">
        <v>2740</v>
      </c>
      <c r="I18" s="331">
        <v>2815</v>
      </c>
      <c r="J18" s="331">
        <v>2915</v>
      </c>
      <c r="K18" s="153" t="s">
        <v>498</v>
      </c>
      <c r="L18" s="153">
        <f>ROWS($K$14:K18)</f>
        <v>5</v>
      </c>
      <c r="M18" s="153">
        <f t="shared" si="0"/>
        <v>5</v>
      </c>
      <c r="N18" s="153">
        <f>IFERROR(SMALL($M$14:$M$35,ROWS($M$14:M18)),"")</f>
        <v>5</v>
      </c>
      <c r="U18" s="153" t="s">
        <v>511</v>
      </c>
      <c r="V18" s="163">
        <v>0.14013666393479343</v>
      </c>
      <c r="W18" s="163">
        <v>0.13623979900050853</v>
      </c>
      <c r="X18" s="163">
        <v>0.13205138518779225</v>
      </c>
      <c r="Y18" s="163">
        <v>0.12899571981147601</v>
      </c>
      <c r="Z18" s="163">
        <v>0.12008076144503611</v>
      </c>
      <c r="AA18" s="163">
        <v>0.11935474705271923</v>
      </c>
      <c r="AB18" s="163">
        <v>0.12020618556701031</v>
      </c>
      <c r="AC18" s="153" t="s">
        <v>498</v>
      </c>
      <c r="AD18" s="153">
        <f>ROWS($K$14:AC18)</f>
        <v>5</v>
      </c>
      <c r="AE18" s="153">
        <f t="shared" si="1"/>
        <v>5</v>
      </c>
      <c r="AF18" s="153">
        <f>IFERROR(SMALL($AE$14:$AE$33,ROWS($M$14:AE18)),"")</f>
        <v>5</v>
      </c>
      <c r="AT18" s="256" t="str">
        <f>IFERROR(INDEX($C$14:$I$35,$N17,COLUMNS($AS$14:AS17)),"")</f>
        <v>36-40</v>
      </c>
      <c r="AU18" s="139">
        <f>IFERROR(INDEX($C$14:$I$35,$N17,COLUMNS($AS$14:AT17)),"")</f>
        <v>2720</v>
      </c>
      <c r="AV18" s="139">
        <f>IFERROR(INDEX($C$14:$I$35,$N17,COLUMNS($AS$14:AU17)),"")</f>
        <v>2785</v>
      </c>
      <c r="AW18" s="139">
        <f>IFERROR(INDEX($C$14:$I$35,$N17,COLUMNS($AS$14:AV17)),"")</f>
        <v>2960</v>
      </c>
      <c r="AX18" s="139">
        <f>IFERROR(INDEX($C$14:$I$35,$N17,COLUMNS($AS$14:AW17)),"")</f>
        <v>3030</v>
      </c>
      <c r="AY18" s="139">
        <f>IFERROR(INDEX($C$14:$I$35,$N17,COLUMNS($AS$14:AX17)),"")</f>
        <v>3310</v>
      </c>
      <c r="AZ18" s="139">
        <f>IFERROR(INDEX($C$14:$I$35,$N17,COLUMNS($AS$14:AY17)),"")</f>
        <v>3440</v>
      </c>
      <c r="BA18" s="140">
        <f>IFERROR(INDEX($C$14:$J$35,$N17,COLUMNS($AS$14:AZ17)),"")</f>
        <v>3570</v>
      </c>
      <c r="BC18" s="306" t="str">
        <f>IFERROR(INDEX($U$14:$AA$33,$AF17,COLUMNS($BB$15:BB18)),"")</f>
        <v>36-40</v>
      </c>
      <c r="BD18" s="101">
        <f>IFERROR(INDEX($U$14:$AA$33,$AF17,COLUMNS($BB$15:BC18)),"")</f>
        <v>0.14347921185018092</v>
      </c>
      <c r="BE18" s="101">
        <f>IFERROR(INDEX($U$14:$AA$33,$AF17,COLUMNS($BB$15:BD18)),"")</f>
        <v>0.1445964245402635</v>
      </c>
      <c r="BF18" s="101">
        <f>IFERROR(INDEX($U$14:$AA$33,$AF17,COLUMNS($BB$15:BE18)),"")</f>
        <v>0.14884911257479008</v>
      </c>
      <c r="BG18" s="101">
        <f>IFERROR(INDEX($U$14:$AA$33,$AF17,COLUMNS($BB$15:BF18)),"")</f>
        <v>0.1496321489056881</v>
      </c>
      <c r="BH18" s="101">
        <f>IFERROR(INDEX($U$14:$AA$33,$AF17,COLUMNS($BB$15:BG18)),"")</f>
        <v>0.14496381629792585</v>
      </c>
      <c r="BI18" s="101">
        <f>IFERROR(INDEX($U$14:$AA$33,$AF17,COLUMNS($BB$15:BH18)),"")</f>
        <v>0.1458133748596811</v>
      </c>
      <c r="BJ18" s="529">
        <f>IFERROR(INDEX($U$14:$AB$33,$AF17,COLUMNS($BB$15:BI18)),"")</f>
        <v>0.14721649484536081</v>
      </c>
    </row>
    <row r="19" spans="3:62">
      <c r="C19" s="153" t="s">
        <v>512</v>
      </c>
      <c r="D19" s="331">
        <v>2635</v>
      </c>
      <c r="E19" s="331">
        <v>2620</v>
      </c>
      <c r="F19" s="331">
        <v>2555</v>
      </c>
      <c r="G19" s="331">
        <v>2520</v>
      </c>
      <c r="H19" s="331">
        <v>2685</v>
      </c>
      <c r="I19" s="331">
        <v>2695</v>
      </c>
      <c r="J19" s="331">
        <v>2700</v>
      </c>
      <c r="K19" s="153" t="s">
        <v>498</v>
      </c>
      <c r="L19" s="153">
        <f>ROWS($K$14:K19)</f>
        <v>6</v>
      </c>
      <c r="M19" s="153">
        <f t="shared" si="0"/>
        <v>6</v>
      </c>
      <c r="N19" s="153">
        <f>IFERROR(SMALL($M$14:$M$35,ROWS($M$14:M19)),"")</f>
        <v>6</v>
      </c>
      <c r="U19" s="153" t="s">
        <v>512</v>
      </c>
      <c r="V19" s="163">
        <v>0.1389956017719404</v>
      </c>
      <c r="W19" s="163">
        <v>0.13608968308920882</v>
      </c>
      <c r="X19" s="163">
        <v>0.12846648901402785</v>
      </c>
      <c r="Y19" s="163">
        <v>0.12458308809103393</v>
      </c>
      <c r="Z19" s="163">
        <v>0.11761815915224128</v>
      </c>
      <c r="AA19" s="163">
        <v>0.11434715806178149</v>
      </c>
      <c r="AB19" s="163">
        <v>0.11134020618556702</v>
      </c>
      <c r="AC19" s="153" t="s">
        <v>498</v>
      </c>
      <c r="AD19" s="153">
        <f>ROWS($K$14:AC19)</f>
        <v>6</v>
      </c>
      <c r="AE19" s="153">
        <f t="shared" si="1"/>
        <v>6</v>
      </c>
      <c r="AF19" s="153">
        <f>IFERROR(SMALL($AE$14:$AE$33,ROWS($M$14:AE19)),"")</f>
        <v>6</v>
      </c>
      <c r="AT19" s="256" t="str">
        <f>IFERROR(INDEX($C$14:$I$35,$N18,COLUMNS($AS$14:AS18)),"")</f>
        <v>41-45</v>
      </c>
      <c r="AU19" s="139">
        <f>IFERROR(INDEX($C$14:$I$35,$N18,COLUMNS($AS$14:AT18)),"")</f>
        <v>2660</v>
      </c>
      <c r="AV19" s="139">
        <f>IFERROR(INDEX($C$14:$I$35,$N18,COLUMNS($AS$14:AU18)),"")</f>
        <v>2625</v>
      </c>
      <c r="AW19" s="139">
        <f>IFERROR(INDEX($C$14:$I$35,$N18,COLUMNS($AS$14:AV18)),"")</f>
        <v>2625</v>
      </c>
      <c r="AX19" s="139">
        <f>IFERROR(INDEX($C$14:$I$35,$N18,COLUMNS($AS$14:AW18)),"")</f>
        <v>2610</v>
      </c>
      <c r="AY19" s="139">
        <f>IFERROR(INDEX($C$14:$I$35,$N18,COLUMNS($AS$14:AX18)),"")</f>
        <v>2740</v>
      </c>
      <c r="AZ19" s="139">
        <f>IFERROR(INDEX($C$14:$I$35,$N18,COLUMNS($AS$14:AY18)),"")</f>
        <v>2815</v>
      </c>
      <c r="BA19" s="140">
        <f>IFERROR(INDEX($C$14:$J$35,$N18,COLUMNS($AS$14:AZ18)),"")</f>
        <v>2915</v>
      </c>
      <c r="BC19" s="306" t="str">
        <f>IFERROR(INDEX($U$14:$AA$33,$AF18,COLUMNS($BB$15:BB19)),"")</f>
        <v>41-45</v>
      </c>
      <c r="BD19" s="101">
        <f>IFERROR(INDEX($U$14:$AA$33,$AF18,COLUMNS($BB$15:BC19)),"")</f>
        <v>0.14013666393479343</v>
      </c>
      <c r="BE19" s="101">
        <f>IFERROR(INDEX($U$14:$AA$33,$AF18,COLUMNS($BB$15:BD19)),"")</f>
        <v>0.13623979900050853</v>
      </c>
      <c r="BF19" s="101">
        <f>IFERROR(INDEX($U$14:$AA$33,$AF18,COLUMNS($BB$15:BE19)),"")</f>
        <v>0.13205138518779225</v>
      </c>
      <c r="BG19" s="101">
        <f>IFERROR(INDEX($U$14:$AA$33,$AF18,COLUMNS($BB$15:BF19)),"")</f>
        <v>0.12899571981147601</v>
      </c>
      <c r="BH19" s="101">
        <f>IFERROR(INDEX($U$14:$AA$33,$AF18,COLUMNS($BB$15:BG19)),"")</f>
        <v>0.12008076144503611</v>
      </c>
      <c r="BI19" s="101">
        <f>IFERROR(INDEX($U$14:$AA$33,$AF18,COLUMNS($BB$15:BH19)),"")</f>
        <v>0.11935474705271923</v>
      </c>
      <c r="BJ19" s="529">
        <f>IFERROR(INDEX($U$14:$AB$33,$AF18,COLUMNS($BB$15:BI19)),"")</f>
        <v>0.12020618556701031</v>
      </c>
    </row>
    <row r="20" spans="3:62">
      <c r="C20" s="153" t="s">
        <v>513</v>
      </c>
      <c r="D20" s="331">
        <v>2310</v>
      </c>
      <c r="E20" s="331">
        <v>2350</v>
      </c>
      <c r="F20" s="331">
        <v>2430</v>
      </c>
      <c r="G20" s="331">
        <v>2465</v>
      </c>
      <c r="H20" s="331">
        <v>2545</v>
      </c>
      <c r="I20" s="331">
        <v>2555</v>
      </c>
      <c r="J20" s="331">
        <v>2560</v>
      </c>
      <c r="K20" s="153" t="s">
        <v>498</v>
      </c>
      <c r="L20" s="153">
        <f>ROWS($K$14:K20)</f>
        <v>7</v>
      </c>
      <c r="M20" s="153">
        <f t="shared" si="0"/>
        <v>7</v>
      </c>
      <c r="N20" s="153">
        <f>IFERROR(SMALL($M$14:$M$35,ROWS($M$14:M20)),"")</f>
        <v>7</v>
      </c>
      <c r="U20" s="153" t="s">
        <v>513</v>
      </c>
      <c r="V20" s="163">
        <v>0.12173209546974605</v>
      </c>
      <c r="W20" s="163">
        <v>0.12204163872554188</v>
      </c>
      <c r="X20" s="163">
        <v>0.12213283724671929</v>
      </c>
      <c r="Y20" s="163">
        <v>0.12177163531271668</v>
      </c>
      <c r="Z20" s="163">
        <v>0.11146384278929118</v>
      </c>
      <c r="AA20" s="163">
        <v>0.10838495501100288</v>
      </c>
      <c r="AB20" s="163">
        <v>0.10556701030927836</v>
      </c>
      <c r="AC20" s="153" t="s">
        <v>498</v>
      </c>
      <c r="AD20" s="153">
        <f>ROWS($K$14:AC20)</f>
        <v>7</v>
      </c>
      <c r="AE20" s="153">
        <f t="shared" si="1"/>
        <v>7</v>
      </c>
      <c r="AF20" s="153">
        <f>IFERROR(SMALL($AE$14:$AE$33,ROWS($M$14:AE20)),"")</f>
        <v>7</v>
      </c>
      <c r="AT20" s="256" t="str">
        <f>IFERROR(INDEX($C$14:$I$35,$N19,COLUMNS($AS$14:AS19)),"")</f>
        <v>46-50</v>
      </c>
      <c r="AU20" s="139">
        <f>IFERROR(INDEX($C$14:$I$35,$N19,COLUMNS($AS$14:AT19)),"")</f>
        <v>2635</v>
      </c>
      <c r="AV20" s="139">
        <f>IFERROR(INDEX($C$14:$I$35,$N19,COLUMNS($AS$14:AU19)),"")</f>
        <v>2620</v>
      </c>
      <c r="AW20" s="139">
        <f>IFERROR(INDEX($C$14:$I$35,$N19,COLUMNS($AS$14:AV19)),"")</f>
        <v>2555</v>
      </c>
      <c r="AX20" s="139">
        <f>IFERROR(INDEX($C$14:$I$35,$N19,COLUMNS($AS$14:AW19)),"")</f>
        <v>2520</v>
      </c>
      <c r="AY20" s="139">
        <f>IFERROR(INDEX($C$14:$I$35,$N19,COLUMNS($AS$14:AX19)),"")</f>
        <v>2685</v>
      </c>
      <c r="AZ20" s="139">
        <f>IFERROR(INDEX($C$14:$I$35,$N19,COLUMNS($AS$14:AY19)),"")</f>
        <v>2695</v>
      </c>
      <c r="BA20" s="140">
        <f>IFERROR(INDEX($C$14:$J$35,$N19,COLUMNS($AS$14:AZ19)),"")</f>
        <v>2700</v>
      </c>
      <c r="BC20" s="306" t="str">
        <f>IFERROR(INDEX($U$14:$AA$33,$AF19,COLUMNS($BB$15:BB20)),"")</f>
        <v>46-50</v>
      </c>
      <c r="BD20" s="101">
        <f>IFERROR(INDEX($U$14:$AA$33,$AF19,COLUMNS($BB$15:BC20)),"")</f>
        <v>0.1389956017719404</v>
      </c>
      <c r="BE20" s="101">
        <f>IFERROR(INDEX($U$14:$AA$33,$AF19,COLUMNS($BB$15:BD20)),"")</f>
        <v>0.13608968308920882</v>
      </c>
      <c r="BF20" s="101">
        <f>IFERROR(INDEX($U$14:$AA$33,$AF19,COLUMNS($BB$15:BE20)),"")</f>
        <v>0.12846648901402785</v>
      </c>
      <c r="BG20" s="101">
        <f>IFERROR(INDEX($U$14:$AA$33,$AF19,COLUMNS($BB$15:BF20)),"")</f>
        <v>0.12458308809103393</v>
      </c>
      <c r="BH20" s="101">
        <f>IFERROR(INDEX($U$14:$AA$33,$AF19,COLUMNS($BB$15:BG20)),"")</f>
        <v>0.11761815915224128</v>
      </c>
      <c r="BI20" s="101">
        <f>IFERROR(INDEX($U$14:$AA$33,$AF19,COLUMNS($BB$15:BH20)),"")</f>
        <v>0.11434715806178149</v>
      </c>
      <c r="BJ20" s="529">
        <f>IFERROR(INDEX($U$14:$AB$33,$AF19,COLUMNS($BB$15:BI20)),"")</f>
        <v>0.11134020618556702</v>
      </c>
    </row>
    <row r="21" spans="3:62">
      <c r="C21" s="153" t="s">
        <v>514</v>
      </c>
      <c r="D21" s="331">
        <v>1785</v>
      </c>
      <c r="E21" s="331">
        <v>1815</v>
      </c>
      <c r="F21" s="331">
        <v>1785</v>
      </c>
      <c r="G21" s="331">
        <v>1810</v>
      </c>
      <c r="H21" s="331">
        <v>1985</v>
      </c>
      <c r="I21" s="331">
        <v>2060</v>
      </c>
      <c r="J21" s="331">
        <v>2110</v>
      </c>
      <c r="K21" s="153" t="s">
        <v>498</v>
      </c>
      <c r="L21" s="153">
        <f>ROWS($K$14:K21)</f>
        <v>8</v>
      </c>
      <c r="M21" s="153">
        <f t="shared" si="0"/>
        <v>8</v>
      </c>
      <c r="N21" s="153">
        <f>IFERROR(SMALL($M$14:$M$35,ROWS($M$14:M21)),"")</f>
        <v>8</v>
      </c>
      <c r="U21" s="153" t="s">
        <v>514</v>
      </c>
      <c r="V21" s="163">
        <v>9.3981885308758784E-2</v>
      </c>
      <c r="W21" s="163">
        <v>9.4280583779482313E-2</v>
      </c>
      <c r="X21" s="163">
        <v>8.9637488058725928E-2</v>
      </c>
      <c r="Y21" s="163">
        <v>8.9387791208242709E-2</v>
      </c>
      <c r="Z21" s="163">
        <v>8.6851831823179543E-2</v>
      </c>
      <c r="AA21" s="163">
        <v>8.7399560902977555E-2</v>
      </c>
      <c r="AB21" s="163">
        <v>8.7010309278350517E-2</v>
      </c>
      <c r="AC21" s="153" t="s">
        <v>498</v>
      </c>
      <c r="AD21" s="153">
        <f>ROWS($K$14:AC21)</f>
        <v>8</v>
      </c>
      <c r="AE21" s="153">
        <f t="shared" si="1"/>
        <v>8</v>
      </c>
      <c r="AF21" s="153">
        <f>IFERROR(SMALL($AE$14:$AE$33,ROWS($M$14:AE21)),"")</f>
        <v>8</v>
      </c>
      <c r="AT21" s="256" t="str">
        <f>IFERROR(INDEX($C$14:$I$35,$N20,COLUMNS($AS$14:AS20)),"")</f>
        <v>51-55</v>
      </c>
      <c r="AU21" s="139">
        <f>IFERROR(INDEX($C$14:$I$35,$N20,COLUMNS($AS$14:AT20)),"")</f>
        <v>2310</v>
      </c>
      <c r="AV21" s="139">
        <f>IFERROR(INDEX($C$14:$I$35,$N20,COLUMNS($AS$14:AU20)),"")</f>
        <v>2350</v>
      </c>
      <c r="AW21" s="139">
        <f>IFERROR(INDEX($C$14:$I$35,$N20,COLUMNS($AS$14:AV20)),"")</f>
        <v>2430</v>
      </c>
      <c r="AX21" s="139">
        <f>IFERROR(INDEX($C$14:$I$35,$N20,COLUMNS($AS$14:AW20)),"")</f>
        <v>2465</v>
      </c>
      <c r="AY21" s="139">
        <f>IFERROR(INDEX($C$14:$I$35,$N20,COLUMNS($AS$14:AX20)),"")</f>
        <v>2545</v>
      </c>
      <c r="AZ21" s="139">
        <f>IFERROR(INDEX($C$14:$I$35,$N20,COLUMNS($AS$14:AY20)),"")</f>
        <v>2555</v>
      </c>
      <c r="BA21" s="140">
        <f>IFERROR(INDEX($C$14:$J$35,$N20,COLUMNS($AS$14:AZ20)),"")</f>
        <v>2560</v>
      </c>
      <c r="BC21" s="306" t="str">
        <f>IFERROR(INDEX($U$14:$AA$33,$AF20,COLUMNS($BB$15:BB21)),"")</f>
        <v>51-55</v>
      </c>
      <c r="BD21" s="101">
        <f>IFERROR(INDEX($U$14:$AA$33,$AF20,COLUMNS($BB$15:BC21)),"")</f>
        <v>0.12173209546974605</v>
      </c>
      <c r="BE21" s="101">
        <f>IFERROR(INDEX($U$14:$AA$33,$AF20,COLUMNS($BB$15:BD21)),"")</f>
        <v>0.12204163872554188</v>
      </c>
      <c r="BF21" s="101">
        <f>IFERROR(INDEX($U$14:$AA$33,$AF20,COLUMNS($BB$15:BE21)),"")</f>
        <v>0.12213283724671929</v>
      </c>
      <c r="BG21" s="101">
        <f>IFERROR(INDEX($U$14:$AA$33,$AF20,COLUMNS($BB$15:BF21)),"")</f>
        <v>0.12177163531271668</v>
      </c>
      <c r="BH21" s="101">
        <f>IFERROR(INDEX($U$14:$AA$33,$AF20,COLUMNS($BB$15:BG21)),"")</f>
        <v>0.11146384278929118</v>
      </c>
      <c r="BI21" s="101">
        <f>IFERROR(INDEX($U$14:$AA$33,$AF20,COLUMNS($BB$15:BH21)),"")</f>
        <v>0.10838495501100288</v>
      </c>
      <c r="BJ21" s="529">
        <f>IFERROR(INDEX($U$14:$AB$33,$AF20,COLUMNS($BB$15:BI21)),"")</f>
        <v>0.10556701030927836</v>
      </c>
    </row>
    <row r="22" spans="3:62">
      <c r="C22" s="153" t="s">
        <v>515</v>
      </c>
      <c r="D22" s="331">
        <v>930</v>
      </c>
      <c r="E22" s="331">
        <v>955</v>
      </c>
      <c r="F22" s="331">
        <v>975</v>
      </c>
      <c r="G22" s="331">
        <v>990</v>
      </c>
      <c r="H22" s="331">
        <v>1095</v>
      </c>
      <c r="I22" s="331">
        <v>1155</v>
      </c>
      <c r="J22" s="331">
        <v>1175</v>
      </c>
      <c r="K22" s="153" t="s">
        <v>498</v>
      </c>
      <c r="L22" s="153">
        <f>ROWS($K$14:K22)</f>
        <v>9</v>
      </c>
      <c r="M22" s="153">
        <f t="shared" si="0"/>
        <v>9</v>
      </c>
      <c r="N22" s="153">
        <f>IFERROR(SMALL($M$14:$M$35,ROWS($M$14:M22)),"")</f>
        <v>9</v>
      </c>
      <c r="U22" s="153" t="s">
        <v>515</v>
      </c>
      <c r="V22" s="163">
        <v>4.9055132012722977E-2</v>
      </c>
      <c r="W22" s="163">
        <v>4.9614087832871641E-2</v>
      </c>
      <c r="X22" s="163">
        <v>4.8935089748101963E-2</v>
      </c>
      <c r="Y22" s="163">
        <v>4.8929854030795021E-2</v>
      </c>
      <c r="Z22" s="163">
        <v>4.793842443370875E-2</v>
      </c>
      <c r="AA22" s="163">
        <v>4.8891846171005275E-2</v>
      </c>
      <c r="AB22" s="163">
        <v>4.8453608247422682E-2</v>
      </c>
      <c r="AC22" s="153" t="s">
        <v>498</v>
      </c>
      <c r="AD22" s="153">
        <f>ROWS($K$14:AC22)</f>
        <v>9</v>
      </c>
      <c r="AE22" s="153">
        <f t="shared" si="1"/>
        <v>9</v>
      </c>
      <c r="AF22" s="153">
        <f>IFERROR(SMALL($AE$14:$AE$33,ROWS($M$14:AE22)),"")</f>
        <v>9</v>
      </c>
      <c r="AT22" s="256" t="str">
        <f>IFERROR(INDEX($C$14:$I$35,$N21,COLUMNS($AS$14:AS21)),"")</f>
        <v>56-60</v>
      </c>
      <c r="AU22" s="139">
        <f>IFERROR(INDEX($C$14:$I$35,$N21,COLUMNS($AS$14:AT21)),"")</f>
        <v>1785</v>
      </c>
      <c r="AV22" s="139">
        <f>IFERROR(INDEX($C$14:$I$35,$N21,COLUMNS($AS$14:AU21)),"")</f>
        <v>1815</v>
      </c>
      <c r="AW22" s="139">
        <f>IFERROR(INDEX($C$14:$I$35,$N21,COLUMNS($AS$14:AV21)),"")</f>
        <v>1785</v>
      </c>
      <c r="AX22" s="139">
        <f>IFERROR(INDEX($C$14:$I$35,$N21,COLUMNS($AS$14:AW21)),"")</f>
        <v>1810</v>
      </c>
      <c r="AY22" s="139">
        <f>IFERROR(INDEX($C$14:$I$35,$N21,COLUMNS($AS$14:AX21)),"")</f>
        <v>1985</v>
      </c>
      <c r="AZ22" s="139">
        <f>IFERROR(INDEX($C$14:$I$35,$N21,COLUMNS($AS$14:AY21)),"")</f>
        <v>2060</v>
      </c>
      <c r="BA22" s="140">
        <f>IFERROR(INDEX($C$14:$J$35,$N21,COLUMNS($AS$14:AZ21)),"")</f>
        <v>2110</v>
      </c>
      <c r="BC22" s="306" t="str">
        <f>IFERROR(INDEX($U$14:$AA$33,$AF21,COLUMNS($BB$15:BB22)),"")</f>
        <v>56-60</v>
      </c>
      <c r="BD22" s="101">
        <f>IFERROR(INDEX($U$14:$AA$33,$AF21,COLUMNS($BB$15:BC22)),"")</f>
        <v>9.3981885308758784E-2</v>
      </c>
      <c r="BE22" s="101">
        <f>IFERROR(INDEX($U$14:$AA$33,$AF21,COLUMNS($BB$15:BD22)),"")</f>
        <v>9.4280583779482313E-2</v>
      </c>
      <c r="BF22" s="101">
        <f>IFERROR(INDEX($U$14:$AA$33,$AF21,COLUMNS($BB$15:BE22)),"")</f>
        <v>8.9637488058725928E-2</v>
      </c>
      <c r="BG22" s="101">
        <f>IFERROR(INDEX($U$14:$AA$33,$AF21,COLUMNS($BB$15:BF22)),"")</f>
        <v>8.9387791208242709E-2</v>
      </c>
      <c r="BH22" s="101">
        <f>IFERROR(INDEX($U$14:$AA$33,$AF21,COLUMNS($BB$15:BG22)),"")</f>
        <v>8.6851831823179543E-2</v>
      </c>
      <c r="BI22" s="101">
        <f>IFERROR(INDEX($U$14:$AA$33,$AF21,COLUMNS($BB$15:BH22)),"")</f>
        <v>8.7399560902977555E-2</v>
      </c>
      <c r="BJ22" s="529">
        <f>IFERROR(INDEX($U$14:$AB$33,$AF21,COLUMNS($BB$15:BI22)),"")</f>
        <v>8.7010309278350517E-2</v>
      </c>
    </row>
    <row r="23" spans="3:62">
      <c r="C23" s="153" t="s">
        <v>516</v>
      </c>
      <c r="D23" s="331">
        <v>350</v>
      </c>
      <c r="E23" s="331">
        <v>390</v>
      </c>
      <c r="F23" s="331">
        <v>415</v>
      </c>
      <c r="G23" s="331">
        <v>440</v>
      </c>
      <c r="H23" s="331">
        <v>525</v>
      </c>
      <c r="I23" s="331">
        <v>570</v>
      </c>
      <c r="J23" s="331">
        <v>630</v>
      </c>
      <c r="K23" s="153" t="s">
        <v>498</v>
      </c>
      <c r="L23" s="153">
        <f>ROWS($K$14:K23)</f>
        <v>10</v>
      </c>
      <c r="M23" s="153">
        <f t="shared" si="0"/>
        <v>10</v>
      </c>
      <c r="N23" s="153">
        <f>IFERROR(SMALL($M$14:$M$35,ROWS($M$14:M23)),"")</f>
        <v>10</v>
      </c>
      <c r="U23" s="153" t="s">
        <v>516</v>
      </c>
      <c r="V23" s="163">
        <v>1.8499437374661042E-2</v>
      </c>
      <c r="W23" s="163">
        <v>2.0322785569549636E-2</v>
      </c>
      <c r="X23" s="163">
        <v>2.0986474935894211E-2</v>
      </c>
      <c r="Y23" s="163">
        <v>2.173798090347016E-2</v>
      </c>
      <c r="Z23" s="163">
        <v>2.3010268578657241E-2</v>
      </c>
      <c r="AA23" s="163">
        <v>2.4180022145689119E-2</v>
      </c>
      <c r="AB23" s="163">
        <v>2.597938144329897E-2</v>
      </c>
      <c r="AC23" s="153" t="s">
        <v>498</v>
      </c>
      <c r="AD23" s="153">
        <f>ROWS($K$14:AC23)</f>
        <v>10</v>
      </c>
      <c r="AE23" s="153">
        <f t="shared" si="1"/>
        <v>10</v>
      </c>
      <c r="AF23" s="153">
        <f>IFERROR(SMALL($AE$14:$AE$33,ROWS($M$14:AE23)),"")</f>
        <v>10</v>
      </c>
      <c r="AT23" s="256" t="str">
        <f>IFERROR(INDEX($C$14:$I$35,$N22,COLUMNS($AS$14:AS22)),"")</f>
        <v>61-65</v>
      </c>
      <c r="AU23" s="139">
        <f>IFERROR(INDEX($C$14:$I$35,$N22,COLUMNS($AS$14:AT22)),"")</f>
        <v>930</v>
      </c>
      <c r="AV23" s="139">
        <f>IFERROR(INDEX($C$14:$I$35,$N22,COLUMNS($AS$14:AU22)),"")</f>
        <v>955</v>
      </c>
      <c r="AW23" s="139">
        <f>IFERROR(INDEX($C$14:$I$35,$N22,COLUMNS($AS$14:AV22)),"")</f>
        <v>975</v>
      </c>
      <c r="AX23" s="139">
        <f>IFERROR(INDEX($C$14:$I$35,$N22,COLUMNS($AS$14:AW22)),"")</f>
        <v>990</v>
      </c>
      <c r="AY23" s="139">
        <f>IFERROR(INDEX($C$14:$I$35,$N22,COLUMNS($AS$14:AX22)),"")</f>
        <v>1095</v>
      </c>
      <c r="AZ23" s="139">
        <f>IFERROR(INDEX($C$14:$I$35,$N22,COLUMNS($AS$14:AY22)),"")</f>
        <v>1155</v>
      </c>
      <c r="BA23" s="140">
        <f>IFERROR(INDEX($C$14:$J$35,$N22,COLUMNS($AS$14:AZ22)),"")</f>
        <v>1175</v>
      </c>
      <c r="BC23" s="306" t="str">
        <f>IFERROR(INDEX($U$14:$AA$33,$AF22,COLUMNS($BB$15:BB23)),"")</f>
        <v>61-65</v>
      </c>
      <c r="BD23" s="101">
        <f>IFERROR(INDEX($U$14:$AA$33,$AF22,COLUMNS($BB$15:BC23)),"")</f>
        <v>4.9055132012722977E-2</v>
      </c>
      <c r="BE23" s="101">
        <f>IFERROR(INDEX($U$14:$AA$33,$AF22,COLUMNS($BB$15:BD23)),"")</f>
        <v>4.9614087832871641E-2</v>
      </c>
      <c r="BF23" s="101">
        <f>IFERROR(INDEX($U$14:$AA$33,$AF22,COLUMNS($BB$15:BE23)),"")</f>
        <v>4.8935089748101963E-2</v>
      </c>
      <c r="BG23" s="101">
        <f>IFERROR(INDEX($U$14:$AA$33,$AF22,COLUMNS($BB$15:BF23)),"")</f>
        <v>4.8929854030795021E-2</v>
      </c>
      <c r="BH23" s="101">
        <f>IFERROR(INDEX($U$14:$AA$33,$AF22,COLUMNS($BB$15:BG23)),"")</f>
        <v>4.793842443370875E-2</v>
      </c>
      <c r="BI23" s="101">
        <f>IFERROR(INDEX($U$14:$AA$33,$AF22,COLUMNS($BB$15:BH23)),"")</f>
        <v>4.8891846171005275E-2</v>
      </c>
      <c r="BJ23" s="529">
        <f>IFERROR(INDEX($U$14:$AB$33,$AF22,COLUMNS($BB$15:BI23)),"")</f>
        <v>4.8453608247422682E-2</v>
      </c>
    </row>
    <row r="24" spans="3:62" ht="15" thickBot="1">
      <c r="C24" s="153" t="s">
        <v>211</v>
      </c>
      <c r="D24" s="331">
        <v>18975</v>
      </c>
      <c r="E24" s="331">
        <v>19250</v>
      </c>
      <c r="F24" s="331">
        <v>19890</v>
      </c>
      <c r="G24" s="331">
        <v>20235</v>
      </c>
      <c r="H24" s="331">
        <v>22840</v>
      </c>
      <c r="I24" s="331">
        <v>23580</v>
      </c>
      <c r="J24" s="331">
        <v>24250</v>
      </c>
      <c r="K24" s="153" t="s">
        <v>498</v>
      </c>
      <c r="L24" s="153">
        <f>ROWS($K$14:K24)</f>
        <v>11</v>
      </c>
      <c r="M24" s="153">
        <f t="shared" si="0"/>
        <v>11</v>
      </c>
      <c r="N24" s="153">
        <f>IFERROR(SMALL($M$14:$M$35,ROWS($M$14:M24)),"")</f>
        <v>11</v>
      </c>
      <c r="U24" s="153" t="s">
        <v>507</v>
      </c>
      <c r="V24" s="163">
        <v>6.7732287261424579E-2</v>
      </c>
      <c r="W24" s="163">
        <v>7.274081209529179E-2</v>
      </c>
      <c r="X24" s="163">
        <v>7.2838308771045884E-2</v>
      </c>
      <c r="Y24" s="163">
        <v>7.2151947520732562E-2</v>
      </c>
      <c r="Z24" s="163">
        <v>8.8738366092831186E-2</v>
      </c>
      <c r="AA24" s="163">
        <v>9.5881859149781021E-2</v>
      </c>
      <c r="AB24" s="163">
        <v>9.7276995305164315E-2</v>
      </c>
      <c r="AC24" s="153" t="s">
        <v>499</v>
      </c>
      <c r="AD24" s="153">
        <f>ROWS($K$14:AC24)</f>
        <v>11</v>
      </c>
      <c r="AE24" s="153" t="str">
        <f t="shared" si="1"/>
        <v/>
      </c>
      <c r="AF24" s="153" t="str">
        <f>IFERROR(SMALL($AE$14:$AE$33,ROWS($M$14:AE24)),"")</f>
        <v/>
      </c>
      <c r="AT24" s="256" t="str">
        <f>IFERROR(INDEX($C$14:$I$35,$N23,COLUMNS($AS$14:AS23)),"")</f>
        <v>66 &amp; over</v>
      </c>
      <c r="AU24" s="139">
        <f>IFERROR(INDEX($C$14:$I$35,$N23,COLUMNS($AS$14:AT23)),"")</f>
        <v>350</v>
      </c>
      <c r="AV24" s="139">
        <f>IFERROR(INDEX($C$14:$I$35,$N23,COLUMNS($AS$14:AU23)),"")</f>
        <v>390</v>
      </c>
      <c r="AW24" s="139">
        <f>IFERROR(INDEX($C$14:$I$35,$N23,COLUMNS($AS$14:AV23)),"")</f>
        <v>415</v>
      </c>
      <c r="AX24" s="139">
        <f>IFERROR(INDEX($C$14:$I$35,$N23,COLUMNS($AS$14:AW23)),"")</f>
        <v>440</v>
      </c>
      <c r="AY24" s="139">
        <f>IFERROR(INDEX($C$14:$I$35,$N23,COLUMNS($AS$14:AX23)),"")</f>
        <v>525</v>
      </c>
      <c r="AZ24" s="139">
        <f>IFERROR(INDEX($C$14:$I$35,$N23,COLUMNS($AS$14:AY23)),"")</f>
        <v>570</v>
      </c>
      <c r="BA24" s="140">
        <f>IFERROR(INDEX($C$14:$J$35,$N23,COLUMNS($AS$14:AZ23)),"")</f>
        <v>630</v>
      </c>
      <c r="BC24" s="307" t="str">
        <f>IFERROR(INDEX($U$14:$AA$33,$AF23,COLUMNS($BB$15:BB24)),"")</f>
        <v>66 &amp; over</v>
      </c>
      <c r="BD24" s="107">
        <f>IFERROR(INDEX($U$14:$AA$33,$AF23,COLUMNS($BB$15:BC24)),"")</f>
        <v>1.8499437374661042E-2</v>
      </c>
      <c r="BE24" s="107">
        <f>IFERROR(INDEX($U$14:$AA$33,$AF23,COLUMNS($BB$15:BD24)),"")</f>
        <v>2.0322785569549636E-2</v>
      </c>
      <c r="BF24" s="107">
        <f>IFERROR(INDEX($U$14:$AA$33,$AF23,COLUMNS($BB$15:BE24)),"")</f>
        <v>2.0986474935894211E-2</v>
      </c>
      <c r="BG24" s="107">
        <f>IFERROR(INDEX($U$14:$AA$33,$AF23,COLUMNS($BB$15:BF24)),"")</f>
        <v>2.173798090347016E-2</v>
      </c>
      <c r="BH24" s="107">
        <f>IFERROR(INDEX($U$14:$AA$33,$AF23,COLUMNS($BB$15:BG24)),"")</f>
        <v>2.3010268578657241E-2</v>
      </c>
      <c r="BI24" s="105">
        <f>IFERROR(INDEX($U$14:$AA$33,$AF23,COLUMNS($BB$15:BH24)),"")</f>
        <v>2.4180022145689119E-2</v>
      </c>
      <c r="BJ24" s="531">
        <f>IFERROR(INDEX($U$14:$AB$33,$AF23,COLUMNS($BB$15:BI24)),"")</f>
        <v>2.597938144329897E-2</v>
      </c>
    </row>
    <row r="25" spans="3:62" ht="15" thickBot="1">
      <c r="C25" s="153" t="s">
        <v>507</v>
      </c>
      <c r="D25" s="331">
        <v>1560</v>
      </c>
      <c r="E25" s="331">
        <v>1720</v>
      </c>
      <c r="F25" s="331">
        <v>1735</v>
      </c>
      <c r="G25" s="331">
        <v>1740</v>
      </c>
      <c r="H25" s="331">
        <v>2260</v>
      </c>
      <c r="I25" s="331">
        <v>2485</v>
      </c>
      <c r="J25" s="331">
        <v>2590</v>
      </c>
      <c r="K25" s="153" t="s">
        <v>499</v>
      </c>
      <c r="L25" s="153">
        <f>ROWS($K$14:K25)</f>
        <v>12</v>
      </c>
      <c r="M25" s="153" t="str">
        <f t="shared" si="0"/>
        <v/>
      </c>
      <c r="N25" s="153" t="str">
        <f>IFERROR(SMALL($M$14:$M$35,ROWS($M$14:M25)),"")</f>
        <v/>
      </c>
      <c r="U25" s="153" t="s">
        <v>508</v>
      </c>
      <c r="V25" s="163">
        <v>9.2788489733681728E-2</v>
      </c>
      <c r="W25" s="163">
        <v>9.1666557426545184E-2</v>
      </c>
      <c r="X25" s="163">
        <v>9.1172271906621319E-2</v>
      </c>
      <c r="Y25" s="163">
        <v>9.1246506928538071E-2</v>
      </c>
      <c r="Z25" s="163">
        <v>8.7428613792527227E-2</v>
      </c>
      <c r="AA25" s="163">
        <v>8.8604866469575008E-2</v>
      </c>
      <c r="AB25" s="163">
        <v>9.089201877934272E-2</v>
      </c>
      <c r="AC25" s="153" t="s">
        <v>499</v>
      </c>
      <c r="AD25" s="153">
        <f>ROWS($K$14:AC25)</f>
        <v>12</v>
      </c>
      <c r="AE25" s="153" t="str">
        <f t="shared" si="1"/>
        <v/>
      </c>
      <c r="AF25" s="153" t="str">
        <f>IFERROR(SMALL($AE$14:$AE$33,ROWS($M$14:AE25)),"")</f>
        <v/>
      </c>
      <c r="AT25" s="269" t="str">
        <f>IFERROR(INDEX($C$14:$I$35,$N24,COLUMNS($AS$14:AS24)),"")</f>
        <v>Total</v>
      </c>
      <c r="AU25" s="148">
        <f>IFERROR(INDEX($C$14:$I$35,$N24,COLUMNS($AS$14:AT24)),"")</f>
        <v>18975</v>
      </c>
      <c r="AV25" s="148">
        <f>IFERROR(INDEX($C$14:$I$35,$N24,COLUMNS($AS$14:AU24)),"")</f>
        <v>19250</v>
      </c>
      <c r="AW25" s="148">
        <f>IFERROR(INDEX($C$14:$I$35,$N24,COLUMNS($AS$14:AV24)),"")</f>
        <v>19890</v>
      </c>
      <c r="AX25" s="148">
        <f>IFERROR(INDEX($C$14:$I$35,$N24,COLUMNS($AS$14:AW24)),"")</f>
        <v>20235</v>
      </c>
      <c r="AY25" s="148">
        <f>IFERROR(INDEX($C$14:$I$35,$N24,COLUMNS($AS$14:AX24)),"")</f>
        <v>22840</v>
      </c>
      <c r="AZ25" s="148">
        <f>IFERROR(INDEX($C$14:$I$35,$N24,COLUMNS($AS$14:AY24)),"")</f>
        <v>23580</v>
      </c>
      <c r="BA25" s="149">
        <f>IFERROR(INDEX($C$14:$J$35,$N24,COLUMNS($AS$14:AZ24)),"")</f>
        <v>24250</v>
      </c>
      <c r="BC25" s="163" t="str">
        <f>IFERROR(INDEX($C$14:$I$33,$N24,COLUMNS($AR$15:BB25)),"")</f>
        <v/>
      </c>
      <c r="BD25" s="163" t="str">
        <f>IFERROR(INDEX($C$14:$I$33,$N24,COLUMNS($AR$15:BC25)),"")</f>
        <v/>
      </c>
      <c r="BE25" s="163" t="str">
        <f>IFERROR(INDEX($C$14:$I$33,$N24,COLUMNS($AR$15:BD25)),"")</f>
        <v/>
      </c>
      <c r="BF25" s="163" t="str">
        <f>IFERROR(INDEX($C$14:$I$33,$N24,COLUMNS($AR$15:BE25)),"")</f>
        <v/>
      </c>
      <c r="BG25" s="163" t="str">
        <f>IFERROR(INDEX($C$14:$I$33,$N24,COLUMNS($AR$15:BF25)),"")</f>
        <v/>
      </c>
      <c r="BH25" s="163" t="str">
        <f>IFERROR(INDEX($C$14:$I$33,$N24,COLUMNS($AR$15:BG25)),"")</f>
        <v/>
      </c>
      <c r="BI25" s="163" t="str">
        <f>IFERROR(INDEX($C$14:$I$33,$N24,COLUMNS($AR$15:BH25)),"")</f>
        <v/>
      </c>
    </row>
    <row r="26" spans="3:62">
      <c r="C26" s="153" t="s">
        <v>508</v>
      </c>
      <c r="D26" s="331">
        <v>2135</v>
      </c>
      <c r="E26" s="331">
        <v>2170</v>
      </c>
      <c r="F26" s="331">
        <v>2170</v>
      </c>
      <c r="G26" s="331">
        <v>2200</v>
      </c>
      <c r="H26" s="331">
        <v>2230</v>
      </c>
      <c r="I26" s="331">
        <v>2300</v>
      </c>
      <c r="J26" s="331">
        <v>2420</v>
      </c>
      <c r="K26" s="153" t="s">
        <v>499</v>
      </c>
      <c r="L26" s="153">
        <f>ROWS($K$14:K26)</f>
        <v>13</v>
      </c>
      <c r="M26" s="153" t="str">
        <f t="shared" si="0"/>
        <v/>
      </c>
      <c r="N26" s="153" t="str">
        <f>IFERROR(SMALL($M$14:$M$35,ROWS($M$14:M26)),"")</f>
        <v/>
      </c>
      <c r="U26" s="153" t="s">
        <v>509</v>
      </c>
      <c r="V26" s="163">
        <v>0.11778821822415392</v>
      </c>
      <c r="W26" s="163">
        <v>0.11831085735453128</v>
      </c>
      <c r="X26" s="163">
        <v>0.11652307175546878</v>
      </c>
      <c r="Y26" s="163">
        <v>0.11504104242411181</v>
      </c>
      <c r="Z26" s="163">
        <v>0.11751133726141347</v>
      </c>
      <c r="AA26" s="163">
        <v>0.11294492629114371</v>
      </c>
      <c r="AB26" s="163">
        <v>0.11342723004694835</v>
      </c>
      <c r="AC26" s="153" t="s">
        <v>499</v>
      </c>
      <c r="AD26" s="153">
        <f>ROWS($K$14:AC26)</f>
        <v>13</v>
      </c>
      <c r="AE26" s="153" t="str">
        <f t="shared" si="1"/>
        <v/>
      </c>
      <c r="AF26" s="153" t="str">
        <f>IFERROR(SMALL($AE$14:$AE$33,ROWS($M$14:AE26)),"")</f>
        <v/>
      </c>
      <c r="AT26" s="153" t="str">
        <f>IFERROR(INDEX($C$14:$I$35,$N25,COLUMNS($AS$14:AS25)),"")</f>
        <v/>
      </c>
      <c r="AU26" s="153" t="str">
        <f>IFERROR(INDEX($C$14:$I$35,$N25,COLUMNS($AS$14:AT25)),"")</f>
        <v/>
      </c>
      <c r="AV26" s="153" t="str">
        <f>IFERROR(INDEX($C$14:$I$35,$N25,COLUMNS($AS$14:AU25)),"")</f>
        <v/>
      </c>
      <c r="AW26" s="153" t="str">
        <f>IFERROR(INDEX($C$14:$I$35,$N25,COLUMNS($AS$14:AV25)),"")</f>
        <v/>
      </c>
      <c r="AX26" s="153" t="str">
        <f>IFERROR(INDEX($C$14:$I$35,$N25,COLUMNS($AS$14:AW25)),"")</f>
        <v/>
      </c>
      <c r="AY26" s="153" t="str">
        <f>IFERROR(INDEX($C$14:$I$35,$N25,COLUMNS($AS$14:AX25)),"")</f>
        <v/>
      </c>
      <c r="AZ26" s="153" t="str">
        <f>IFERROR(INDEX($C$14:$I$35,$N25,COLUMNS($AS$14:AY25)),"")</f>
        <v/>
      </c>
    </row>
    <row r="27" spans="3:62">
      <c r="C27" s="153" t="s">
        <v>509</v>
      </c>
      <c r="D27" s="331">
        <v>2710</v>
      </c>
      <c r="E27" s="331">
        <v>2800</v>
      </c>
      <c r="F27" s="331">
        <v>2775</v>
      </c>
      <c r="G27" s="331">
        <v>2775</v>
      </c>
      <c r="H27" s="331">
        <v>2995</v>
      </c>
      <c r="I27" s="331">
        <v>2930</v>
      </c>
      <c r="J27" s="331">
        <v>3020</v>
      </c>
      <c r="K27" s="153" t="s">
        <v>499</v>
      </c>
      <c r="L27" s="153">
        <f>ROWS($K$14:K27)</f>
        <v>14</v>
      </c>
      <c r="M27" s="153" t="str">
        <f t="shared" si="0"/>
        <v/>
      </c>
      <c r="N27" s="153" t="str">
        <f>IFERROR(SMALL($M$14:$M$35,ROWS($M$14:M27)),"")</f>
        <v/>
      </c>
      <c r="U27" s="153" t="s">
        <v>510</v>
      </c>
      <c r="V27" s="163">
        <v>0.11380332718635762</v>
      </c>
      <c r="W27" s="163">
        <v>0.11207021588526152</v>
      </c>
      <c r="X27" s="163">
        <v>0.11473065457446362</v>
      </c>
      <c r="Y27" s="163">
        <v>0.11886409853994481</v>
      </c>
      <c r="Z27" s="163">
        <v>0.11879049337141383</v>
      </c>
      <c r="AA27" s="163">
        <v>0.12091136698492583</v>
      </c>
      <c r="AB27" s="163">
        <v>0.12169014084507042</v>
      </c>
      <c r="AC27" s="153" t="s">
        <v>499</v>
      </c>
      <c r="AD27" s="153">
        <f>ROWS($K$14:AC27)</f>
        <v>14</v>
      </c>
      <c r="AE27" s="153" t="str">
        <f t="shared" si="1"/>
        <v/>
      </c>
      <c r="AF27" s="153" t="str">
        <f>IFERROR(SMALL($AE$14:$AE$33,ROWS($M$14:AE27)),"")</f>
        <v/>
      </c>
    </row>
    <row r="28" spans="3:62">
      <c r="C28" s="153" t="s">
        <v>510</v>
      </c>
      <c r="D28" s="331">
        <v>2620</v>
      </c>
      <c r="E28" s="331">
        <v>2650</v>
      </c>
      <c r="F28" s="331">
        <v>2735</v>
      </c>
      <c r="G28" s="331">
        <v>2870</v>
      </c>
      <c r="H28" s="331">
        <v>3030</v>
      </c>
      <c r="I28" s="331">
        <v>3135</v>
      </c>
      <c r="J28" s="331">
        <v>3240</v>
      </c>
      <c r="K28" s="153" t="s">
        <v>499</v>
      </c>
      <c r="L28" s="153">
        <f>ROWS($K$14:K28)</f>
        <v>15</v>
      </c>
      <c r="M28" s="153" t="str">
        <f t="shared" si="0"/>
        <v/>
      </c>
      <c r="N28" s="153" t="str">
        <f>IFERROR(SMALL($M$14:$M$35,ROWS($M$14:M28)),"")</f>
        <v/>
      </c>
      <c r="U28" s="153" t="s">
        <v>511</v>
      </c>
      <c r="V28" s="163">
        <v>0.13250142814011628</v>
      </c>
      <c r="W28" s="163">
        <v>0.13210894186071589</v>
      </c>
      <c r="X28" s="163">
        <v>0.12875802997858674</v>
      </c>
      <c r="Y28" s="163">
        <v>0.12556035227649007</v>
      </c>
      <c r="Z28" s="163">
        <v>0.11762430781022673</v>
      </c>
      <c r="AA28" s="163">
        <v>0.11327268401571848</v>
      </c>
      <c r="AB28" s="163">
        <v>0.11098591549295775</v>
      </c>
      <c r="AC28" s="153" t="s">
        <v>499</v>
      </c>
      <c r="AD28" s="153">
        <f>ROWS($K$14:AC28)</f>
        <v>15</v>
      </c>
      <c r="AE28" s="153" t="str">
        <f t="shared" si="1"/>
        <v/>
      </c>
      <c r="AF28" s="153" t="str">
        <f>IFERROR(SMALL($AE$14:$AE$33,ROWS($M$14:AE28)),"")</f>
        <v/>
      </c>
    </row>
    <row r="29" spans="3:62" ht="18">
      <c r="C29" s="153" t="s">
        <v>511</v>
      </c>
      <c r="D29" s="331">
        <v>3050</v>
      </c>
      <c r="E29" s="331">
        <v>3125</v>
      </c>
      <c r="F29" s="331">
        <v>3065</v>
      </c>
      <c r="G29" s="331">
        <v>3030</v>
      </c>
      <c r="H29" s="331">
        <v>3000</v>
      </c>
      <c r="I29" s="331">
        <v>2940</v>
      </c>
      <c r="J29" s="331">
        <v>2955</v>
      </c>
      <c r="K29" s="153" t="s">
        <v>499</v>
      </c>
      <c r="L29" s="153">
        <f>ROWS($K$14:K29)</f>
        <v>16</v>
      </c>
      <c r="M29" s="153" t="str">
        <f t="shared" si="0"/>
        <v/>
      </c>
      <c r="N29" s="153" t="str">
        <f>IFERROR(SMALL($M$14:$M$35,ROWS($M$14:M29)),"")</f>
        <v/>
      </c>
      <c r="U29" s="153" t="s">
        <v>512</v>
      </c>
      <c r="V29" s="163">
        <v>0.14456296740365213</v>
      </c>
      <c r="W29" s="163">
        <v>0.13937756811192054</v>
      </c>
      <c r="X29" s="163">
        <v>0.13741991014821345</v>
      </c>
      <c r="Y29" s="163">
        <v>0.13551853280845225</v>
      </c>
      <c r="Z29" s="163">
        <v>0.13246110655437082</v>
      </c>
      <c r="AA29" s="163">
        <v>0.12989501341685883</v>
      </c>
      <c r="AB29" s="163">
        <v>0.12957746478873239</v>
      </c>
      <c r="AC29" s="153" t="s">
        <v>499</v>
      </c>
      <c r="AD29" s="153">
        <f>ROWS($K$14:AC29)</f>
        <v>16</v>
      </c>
      <c r="AE29" s="153" t="str">
        <f t="shared" si="1"/>
        <v/>
      </c>
      <c r="AF29" s="153" t="str">
        <f>IFERROR(SMALL($AE$14:$AE$33,ROWS($M$14:AE29)),"")</f>
        <v/>
      </c>
      <c r="AU29" s="783" t="s">
        <v>517</v>
      </c>
      <c r="AV29" s="783"/>
      <c r="AW29" s="783"/>
      <c r="AX29" s="783"/>
      <c r="AY29" s="783"/>
      <c r="AZ29" s="783"/>
      <c r="BA29" s="783"/>
      <c r="BB29" s="783"/>
      <c r="BC29" s="783"/>
      <c r="BD29" s="783"/>
      <c r="BE29" s="783"/>
    </row>
    <row r="30" spans="3:62" ht="15" thickBot="1">
      <c r="C30" s="153" t="s">
        <v>512</v>
      </c>
      <c r="D30" s="331">
        <v>3330</v>
      </c>
      <c r="E30" s="331">
        <v>3295</v>
      </c>
      <c r="F30" s="331">
        <v>3275</v>
      </c>
      <c r="G30" s="331">
        <v>3270</v>
      </c>
      <c r="H30" s="331">
        <v>3375</v>
      </c>
      <c r="I30" s="331">
        <v>3370</v>
      </c>
      <c r="J30" s="331">
        <v>3450</v>
      </c>
      <c r="K30" s="153" t="s">
        <v>499</v>
      </c>
      <c r="L30" s="153">
        <f>ROWS($K$14:K30)</f>
        <v>17</v>
      </c>
      <c r="M30" s="153" t="str">
        <f t="shared" si="0"/>
        <v/>
      </c>
      <c r="N30" s="153" t="str">
        <f>IFERROR(SMALL($M$14:$M$35,ROWS($M$14:M30)),"")</f>
        <v/>
      </c>
      <c r="U30" s="153" t="s">
        <v>513</v>
      </c>
      <c r="V30" s="163">
        <v>0.14701958561129827</v>
      </c>
      <c r="W30" s="163">
        <v>0.14671216130100334</v>
      </c>
      <c r="X30" s="163">
        <v>0.14892303816601588</v>
      </c>
      <c r="Y30" s="163">
        <v>0.14923138959076102</v>
      </c>
      <c r="Z30" s="163">
        <v>0.13871959650685647</v>
      </c>
      <c r="AA30" s="163">
        <v>0.13681995574113925</v>
      </c>
      <c r="AB30" s="163">
        <v>0.13032863849765258</v>
      </c>
      <c r="AC30" s="153" t="s">
        <v>499</v>
      </c>
      <c r="AD30" s="153">
        <f>ROWS($K$14:AC30)</f>
        <v>17</v>
      </c>
      <c r="AE30" s="153" t="str">
        <f t="shared" si="1"/>
        <v/>
      </c>
      <c r="AF30" s="153" t="str">
        <f>IFERROR(SMALL($AE$14:$AE$33,ROWS($M$14:AE30)),"")</f>
        <v/>
      </c>
    </row>
    <row r="31" spans="3:62" ht="15" thickBot="1">
      <c r="C31" s="153" t="s">
        <v>513</v>
      </c>
      <c r="D31" s="331">
        <v>3385</v>
      </c>
      <c r="E31" s="331">
        <v>3470</v>
      </c>
      <c r="F31" s="331">
        <v>3545</v>
      </c>
      <c r="G31" s="331">
        <v>3600</v>
      </c>
      <c r="H31" s="331">
        <v>3535</v>
      </c>
      <c r="I31" s="331">
        <v>3550</v>
      </c>
      <c r="J31" s="331">
        <v>3470</v>
      </c>
      <c r="K31" s="153" t="s">
        <v>499</v>
      </c>
      <c r="L31" s="153">
        <f>ROWS($K$14:K31)</f>
        <v>18</v>
      </c>
      <c r="M31" s="153" t="str">
        <f t="shared" si="0"/>
        <v/>
      </c>
      <c r="N31" s="153" t="str">
        <f>IFERROR(SMALL($M$14:$M$35,ROWS($M$14:M31)),"")</f>
        <v/>
      </c>
      <c r="U31" s="153" t="s">
        <v>514</v>
      </c>
      <c r="V31" s="163">
        <v>0.11919615803157764</v>
      </c>
      <c r="W31" s="163">
        <v>0.11877981462444726</v>
      </c>
      <c r="X31" s="163">
        <v>0.12072049376495779</v>
      </c>
      <c r="Y31" s="163">
        <v>0.12110405716390986</v>
      </c>
      <c r="Z31" s="163">
        <v>0.12032579451049431</v>
      </c>
      <c r="AA31" s="163">
        <v>0.11942334691535635</v>
      </c>
      <c r="AB31" s="163">
        <v>0.11849765258215962</v>
      </c>
      <c r="AC31" s="153" t="s">
        <v>499</v>
      </c>
      <c r="AD31" s="153">
        <f>ROWS($K$14:AC31)</f>
        <v>18</v>
      </c>
      <c r="AE31" s="153" t="str">
        <f t="shared" si="1"/>
        <v/>
      </c>
      <c r="AF31" s="153" t="str">
        <f>IFERROR(SMALL($AE$14:$AE$33,ROWS($M$14:AE31)),"")</f>
        <v/>
      </c>
      <c r="AT31" s="317" t="s">
        <v>518</v>
      </c>
      <c r="AU31" s="251" t="s">
        <v>89</v>
      </c>
      <c r="AV31" s="251" t="s">
        <v>90</v>
      </c>
      <c r="AW31" s="251" t="s">
        <v>91</v>
      </c>
      <c r="AX31" s="251" t="s">
        <v>92</v>
      </c>
      <c r="AY31" s="251" t="s">
        <v>93</v>
      </c>
      <c r="AZ31" s="252" t="s">
        <v>94</v>
      </c>
      <c r="BA31" s="532" t="s">
        <v>95</v>
      </c>
      <c r="BC31" s="317" t="s">
        <v>519</v>
      </c>
      <c r="BD31" s="251" t="s">
        <v>89</v>
      </c>
      <c r="BE31" s="251" t="s">
        <v>90</v>
      </c>
      <c r="BF31" s="251" t="s">
        <v>91</v>
      </c>
      <c r="BG31" s="251" t="s">
        <v>92</v>
      </c>
      <c r="BH31" s="251" t="s">
        <v>93</v>
      </c>
      <c r="BI31" s="251" t="s">
        <v>94</v>
      </c>
      <c r="BJ31" s="560" t="s">
        <v>95</v>
      </c>
    </row>
    <row r="32" spans="3:62">
      <c r="C32" s="153" t="s">
        <v>514</v>
      </c>
      <c r="D32" s="331">
        <v>2745</v>
      </c>
      <c r="E32" s="331">
        <v>2810</v>
      </c>
      <c r="F32" s="331">
        <v>2875</v>
      </c>
      <c r="G32" s="331">
        <v>2920</v>
      </c>
      <c r="H32" s="331">
        <v>3070</v>
      </c>
      <c r="I32" s="331">
        <v>3095</v>
      </c>
      <c r="J32" s="331">
        <v>3155</v>
      </c>
      <c r="K32" s="153" t="s">
        <v>499</v>
      </c>
      <c r="L32" s="153">
        <f>ROWS($K$14:K32)</f>
        <v>19</v>
      </c>
      <c r="M32" s="153" t="str">
        <f t="shared" si="0"/>
        <v/>
      </c>
      <c r="N32" s="153" t="str">
        <f>IFERROR(SMALL($M$14:$M$35,ROWS($M$14:M32)),"")</f>
        <v/>
      </c>
      <c r="U32" s="153" t="s">
        <v>515</v>
      </c>
      <c r="V32" s="163">
        <v>5.2401338867783545E-2</v>
      </c>
      <c r="W32" s="163">
        <v>5.3739373931473038E-2</v>
      </c>
      <c r="X32" s="163">
        <v>5.3479867321660997E-2</v>
      </c>
      <c r="Y32" s="163">
        <v>5.5155613924792929E-2</v>
      </c>
      <c r="Z32" s="163">
        <v>6.0454933969106485E-2</v>
      </c>
      <c r="AA32" s="163">
        <v>6.3936663326108506E-2</v>
      </c>
      <c r="AB32" s="163">
        <v>6.7230046948356811E-2</v>
      </c>
      <c r="AC32" s="153" t="s">
        <v>499</v>
      </c>
      <c r="AD32" s="153">
        <f>ROWS($K$14:AC32)</f>
        <v>19</v>
      </c>
      <c r="AE32" s="153" t="str">
        <f t="shared" si="1"/>
        <v/>
      </c>
      <c r="AF32" s="153" t="str">
        <f>IFERROR(SMALL($AE$14:$AE$33,ROWS($M$14:AE32)),"")</f>
        <v/>
      </c>
      <c r="AT32" s="547" t="str">
        <f>IFERROR(INDEX($C$41:$I$66,$N41,COLUMNS($AS$30:AS30)),"")</f>
        <v>No known disability</v>
      </c>
      <c r="AU32" s="548">
        <f>IFERROR(INDEX($C$41:$I$66,$N41,COLUMNS($AS$30:AT30)),"")</f>
        <v>17525</v>
      </c>
      <c r="AV32" s="548">
        <f>IFERROR(INDEX($C$41:$I$66,$N41,COLUMNS($AS$30:AU30)),"")</f>
        <v>17950</v>
      </c>
      <c r="AW32" s="548">
        <f>IFERROR(INDEX($C$41:$I$66,$N41,COLUMNS($AS$30:AV30)),"")</f>
        <v>18645</v>
      </c>
      <c r="AX32" s="548">
        <f>IFERROR(INDEX($C$41:$I$66,$N41,COLUMNS($AS$30:AW30)),"")</f>
        <v>19120</v>
      </c>
      <c r="AY32" s="548">
        <f>IFERROR(INDEX($C$41:$I$66,$N41,COLUMNS($AS$30:AX30)),"")</f>
        <v>21640</v>
      </c>
      <c r="AZ32" s="548">
        <f>IFERROR(INDEX($C$41:$I$66,$N41,COLUMNS($AS$30:AY30)),"")</f>
        <v>22350</v>
      </c>
      <c r="BA32" s="554">
        <f>IFERROR(INDEX($C$41:$J$66,$N41,COLUMNS($AS$30:AZ30)),"")</f>
        <v>22970</v>
      </c>
      <c r="BC32" s="340" t="str">
        <f>IFERROR(INDEX($U$40:$AA$63,$AF40,COLUMNS($BB$32:BB32)),"")</f>
        <v>No known disability</v>
      </c>
      <c r="BD32" s="101">
        <f>IFERROR(INDEX($U$40:$AA$63,$AF40,COLUMNS($BB$32:BC32)),"")</f>
        <v>0.92368059746331077</v>
      </c>
      <c r="BE32" s="101">
        <f>IFERROR(INDEX($U$40:$AA$63,$AF40,COLUMNS($BB$32:BD32)),"")</f>
        <v>0.93243693183854592</v>
      </c>
      <c r="BF32" s="101">
        <f>IFERROR(INDEX($U$40:$AA$63,$AF40,COLUMNS($BB$32:BE32)),"")</f>
        <v>0.93734526622756298</v>
      </c>
      <c r="BG32" s="101">
        <f>IFERROR(INDEX($U$40:$AA$63,$AF40,COLUMNS($BB$32:BF32)),"")</f>
        <v>0.94483444353348567</v>
      </c>
      <c r="BH32" s="101">
        <f>IFERROR(INDEX($U$40:$AA$63,$AF40,COLUMNS($BB$32:BG32)),"")</f>
        <v>0.94750330923129933</v>
      </c>
      <c r="BI32" s="101">
        <f>IFERROR(INDEX($U$40:$AA$63,$AF40,COLUMNS($BB$32:BH32)),"")</f>
        <v>0.94786645241921075</v>
      </c>
      <c r="BJ32" s="529" t="str">
        <f>IFERROR(INDEX($U$40:$AB$63,$AF40,COLUMNS($BB$32:BI32)),"")</f>
        <v/>
      </c>
    </row>
    <row r="33" spans="3:62">
      <c r="C33" s="153" t="s">
        <v>515</v>
      </c>
      <c r="D33" s="331">
        <v>1205</v>
      </c>
      <c r="E33" s="331">
        <v>1270</v>
      </c>
      <c r="F33" s="331">
        <v>1275</v>
      </c>
      <c r="G33" s="331">
        <v>1330</v>
      </c>
      <c r="H33" s="331">
        <v>1540</v>
      </c>
      <c r="I33" s="331">
        <v>1660</v>
      </c>
      <c r="J33" s="331">
        <v>1790</v>
      </c>
      <c r="K33" s="153" t="s">
        <v>499</v>
      </c>
      <c r="L33" s="153">
        <f>ROWS($K$14:K33)</f>
        <v>20</v>
      </c>
      <c r="M33" s="153" t="str">
        <f t="shared" si="0"/>
        <v/>
      </c>
      <c r="N33" s="153" t="str">
        <f>IFERROR(SMALL($M$14:$M$35,ROWS($M$14:M33)),"")</f>
        <v/>
      </c>
      <c r="U33" s="153" t="s">
        <v>516</v>
      </c>
      <c r="V33" s="163">
        <v>1.2207068370443256E-2</v>
      </c>
      <c r="W33" s="163">
        <v>1.4493697408810223E-2</v>
      </c>
      <c r="X33" s="163">
        <v>1.543435361296553E-2</v>
      </c>
      <c r="Y33" s="163">
        <v>1.612645882226664E-2</v>
      </c>
      <c r="Z33" s="163">
        <v>1.7945842389609536E-2</v>
      </c>
      <c r="AA33" s="163">
        <v>1.8309317689392868E-2</v>
      </c>
      <c r="AB33" s="163">
        <v>1.9906103286384976E-2</v>
      </c>
      <c r="AC33" s="153" t="s">
        <v>499</v>
      </c>
      <c r="AD33" s="153">
        <f>ROWS($K$14:AC33)</f>
        <v>20</v>
      </c>
      <c r="AE33" s="153" t="str">
        <f t="shared" si="1"/>
        <v/>
      </c>
      <c r="AF33" s="153" t="str">
        <f>IFERROR(SMALL($AE$14:$AE$33,ROWS($M$14:AE33)),"")</f>
        <v/>
      </c>
      <c r="AT33" s="549" t="str">
        <f>IFERROR(INDEX($C$41:$I$66,$N42,COLUMNS($AS$30:AS31)),"")</f>
        <v>A disability, impairment or medical condition that is not listed above</v>
      </c>
      <c r="AU33" s="131">
        <f>IFERROR(INDEX($C$41:$I$66,$N42,COLUMNS($AS$30:AT31)),"")</f>
        <v>65</v>
      </c>
      <c r="AV33" s="131">
        <f>IFERROR(INDEX($C$41:$I$66,$N42,COLUMNS($AS$30:AU31)),"")</f>
        <v>70</v>
      </c>
      <c r="AW33" s="131">
        <f>IFERROR(INDEX($C$41:$I$66,$N42,COLUMNS($AS$30:AV31)),"")</f>
        <v>70</v>
      </c>
      <c r="AX33" s="131">
        <f>IFERROR(INDEX($C$41:$I$66,$N42,COLUMNS($AS$30:AW31)),"")</f>
        <v>75</v>
      </c>
      <c r="AY33" s="131">
        <f>IFERROR(INDEX($C$41:$I$66,$N42,COLUMNS($AS$30:AX31)),"")</f>
        <v>75</v>
      </c>
      <c r="AZ33" s="131">
        <f>IFERROR(INDEX($C$41:$I$66,$N42,COLUMNS($AS$30:AY31)),"")</f>
        <v>90</v>
      </c>
      <c r="BA33" s="550">
        <f>IFERROR(INDEX($C$41:$J$66,$N42,COLUMNS($AS$30:AZ31)),"")</f>
        <v>100</v>
      </c>
      <c r="BC33" s="340" t="str">
        <f>IFERROR(INDEX($U$40:$AA$63,$AF41,COLUMNS($BB$32:BB33)),"")</f>
        <v>A disability, impairment or medical condition that is not listed above</v>
      </c>
      <c r="BD33" s="101">
        <f>IFERROR(INDEX($U$40:$AA$63,$AF41,COLUMNS($BB$32:BC33)),"")</f>
        <v>3.5048791607263799E-3</v>
      </c>
      <c r="BE33" s="101">
        <f>IFERROR(INDEX($U$40:$AA$63,$AF41,COLUMNS($BB$32:BD33)),"")</f>
        <v>3.7139403660646619E-3</v>
      </c>
      <c r="BF33" s="101">
        <f>IFERROR(INDEX($U$40:$AA$63,$AF41,COLUMNS($BB$32:BE33)),"")</f>
        <v>3.4441148373472773E-3</v>
      </c>
      <c r="BG33" s="101">
        <f>IFERROR(INDEX($U$40:$AA$63,$AF41,COLUMNS($BB$32:BF33)),"")</f>
        <v>3.802305796514866E-3</v>
      </c>
      <c r="BH33" s="101">
        <f>IFERROR(INDEX($U$40:$AA$63,$AF41,COLUMNS($BB$32:BG33)),"")</f>
        <v>3.374255559793201E-3</v>
      </c>
      <c r="BI33" s="101">
        <f>IFERROR(INDEX($U$40:$AA$63,$AF41,COLUMNS($BB$32:BH33)),"")</f>
        <v>3.8167599016293743E-3</v>
      </c>
      <c r="BJ33" s="529" t="str">
        <f>IFERROR(INDEX($U$40:$AB$63,$AF41,COLUMNS($BB$32:BI33)),"")</f>
        <v/>
      </c>
    </row>
    <row r="34" spans="3:62">
      <c r="C34" s="153" t="s">
        <v>516</v>
      </c>
      <c r="D34" s="331">
        <v>280</v>
      </c>
      <c r="E34" s="331">
        <v>345</v>
      </c>
      <c r="F34" s="331">
        <v>370</v>
      </c>
      <c r="G34" s="331">
        <v>390</v>
      </c>
      <c r="H34" s="331">
        <v>460</v>
      </c>
      <c r="I34" s="331">
        <v>475</v>
      </c>
      <c r="J34" s="331">
        <v>530</v>
      </c>
      <c r="K34" s="153" t="s">
        <v>499</v>
      </c>
      <c r="L34" s="153">
        <f>ROWS($K$14:K34)</f>
        <v>21</v>
      </c>
      <c r="M34" s="153" t="str">
        <f t="shared" si="0"/>
        <v/>
      </c>
      <c r="N34" s="153" t="str">
        <f>IFERROR(SMALL($M$14:$M$35,ROWS($M$14:M34)),"")</f>
        <v/>
      </c>
      <c r="V34" s="163"/>
      <c r="W34" s="163"/>
      <c r="X34" s="163"/>
      <c r="Y34" s="163"/>
      <c r="Z34" s="163"/>
      <c r="AA34" s="163"/>
      <c r="AB34" s="163"/>
      <c r="AT34" s="549" t="str">
        <f>IFERROR(INDEX($C$41:$I$66,$N43,COLUMNS($AS$30:AS32)),"")</f>
        <v>A long standing illness or health condition such as cancer, HIV, diabetes, chronic heart disease, or epilepsy</v>
      </c>
      <c r="AU34" s="131">
        <f>IFERROR(INDEX($C$41:$I$66,$N43,COLUMNS($AS$30:AT32)),"")</f>
        <v>150</v>
      </c>
      <c r="AV34" s="131">
        <f>IFERROR(INDEX($C$41:$I$66,$N43,COLUMNS($AS$30:AU32)),"")</f>
        <v>150</v>
      </c>
      <c r="AW34" s="131">
        <f>IFERROR(INDEX($C$41:$I$66,$N43,COLUMNS($AS$30:AV32)),"")</f>
        <v>145</v>
      </c>
      <c r="AX34" s="131">
        <f>IFERROR(INDEX($C$41:$I$66,$N43,COLUMNS($AS$30:AW32)),"")</f>
        <v>155</v>
      </c>
      <c r="AY34" s="131">
        <f>IFERROR(INDEX($C$41:$I$66,$N43,COLUMNS($AS$30:AX32)),"")</f>
        <v>175</v>
      </c>
      <c r="AZ34" s="131">
        <f>IFERROR(INDEX($C$41:$I$66,$N43,COLUMNS($AS$30:AY32)),"")</f>
        <v>170</v>
      </c>
      <c r="BA34" s="550">
        <f>IFERROR(INDEX($C$41:$J$66,$N43,COLUMNS($AS$30:AZ32)),"")</f>
        <v>185</v>
      </c>
      <c r="BC34" s="340" t="str">
        <f>IFERROR(INDEX($U$40:$AA$63,$AF42,COLUMNS($BB$32:BB34)),"")</f>
        <v>A long standing illness or health condition such as cancer, HIV, diabetes, chronic heart disease, or epilepsy</v>
      </c>
      <c r="BD34" s="101">
        <f>IFERROR(INDEX($U$40:$AA$63,$AF42,COLUMNS($BB$32:BC34)),"")</f>
        <v>7.9515957741171268E-3</v>
      </c>
      <c r="BE34" s="101">
        <f>IFERROR(INDEX($U$40:$AA$63,$AF42,COLUMNS($BB$32:BD34)),"")</f>
        <v>7.7473315468327879E-3</v>
      </c>
      <c r="BF34" s="101">
        <f>IFERROR(INDEX($U$40:$AA$63,$AF42,COLUMNS($BB$32:BE34)),"")</f>
        <v>7.2954899693297801E-3</v>
      </c>
      <c r="BG34" s="101">
        <f>IFERROR(INDEX($U$40:$AA$63,$AF42,COLUMNS($BB$32:BF34)),"")</f>
        <v>7.6233908522274916E-3</v>
      </c>
      <c r="BH34" s="101">
        <f>IFERROR(INDEX($U$40:$AA$63,$AF42,COLUMNS($BB$32:BG34)),"")</f>
        <v>7.5743411203351655E-3</v>
      </c>
      <c r="BI34" s="101">
        <f>IFERROR(INDEX($U$40:$AA$63,$AF42,COLUMNS($BB$32:BH34)),"")</f>
        <v>7.2641422616677278E-3</v>
      </c>
      <c r="BJ34" s="529" t="str">
        <f>IFERROR(INDEX($U$40:$AB$63,$AF42,COLUMNS($BB$32:BI34)),"")</f>
        <v/>
      </c>
    </row>
    <row r="35" spans="3:62">
      <c r="C35" s="153" t="s">
        <v>211</v>
      </c>
      <c r="D35" s="331">
        <v>23020</v>
      </c>
      <c r="E35" s="331">
        <v>23650</v>
      </c>
      <c r="F35" s="331">
        <v>23815</v>
      </c>
      <c r="G35" s="331">
        <v>24130</v>
      </c>
      <c r="H35" s="331">
        <v>25495</v>
      </c>
      <c r="I35" s="331">
        <v>25935</v>
      </c>
      <c r="J35" s="331">
        <v>26625</v>
      </c>
      <c r="K35" s="153" t="s">
        <v>499</v>
      </c>
      <c r="L35" s="153">
        <f>ROWS($K$14:K35)</f>
        <v>22</v>
      </c>
      <c r="M35" s="153" t="str">
        <f t="shared" si="0"/>
        <v/>
      </c>
      <c r="N35" s="153" t="str">
        <f>IFERROR(SMALL($M$14:$M$35,ROWS($M$14:M35)),"")</f>
        <v/>
      </c>
      <c r="AT35" s="549" t="str">
        <f>IFERROR(INDEX($C$41:$I$66,$N44,COLUMNS($AS$30:AS33)),"")</f>
        <v>A mental health condition, such as depression, schizophrenia or anxiety disorder</v>
      </c>
      <c r="AU35" s="131">
        <f>IFERROR(INDEX($C$41:$I$66,$N44,COLUMNS($AS$30:AT33)),"")</f>
        <v>50</v>
      </c>
      <c r="AV35" s="131">
        <f>IFERROR(INDEX($C$41:$I$66,$N44,COLUMNS($AS$30:AU33)),"")</f>
        <v>50</v>
      </c>
      <c r="AW35" s="131">
        <f>IFERROR(INDEX($C$41:$I$66,$N44,COLUMNS($AS$30:AV33)),"")</f>
        <v>55</v>
      </c>
      <c r="AX35" s="131">
        <f>IFERROR(INDEX($C$41:$I$66,$N44,COLUMNS($AS$30:AW33)),"")</f>
        <v>70</v>
      </c>
      <c r="AY35" s="131">
        <f>IFERROR(INDEX($C$41:$I$66,$N44,COLUMNS($AS$30:AX33)),"")</f>
        <v>85</v>
      </c>
      <c r="AZ35" s="131">
        <f>IFERROR(INDEX($C$41:$I$66,$N44,COLUMNS($AS$30:AY33)),"")</f>
        <v>95</v>
      </c>
      <c r="BA35" s="550">
        <f>IFERROR(INDEX($C$41:$J$66,$N44,COLUMNS($AS$30:AZ33)),"")</f>
        <v>115</v>
      </c>
      <c r="BC35" s="340" t="str">
        <f>IFERROR(INDEX($U$40:$AA$63,$AF43,COLUMNS($BB$32:BB35)),"")</f>
        <v>A mental health condition, such as depression, schizophrenia or anxiety disorder</v>
      </c>
      <c r="BD35" s="101">
        <f>IFERROR(INDEX($U$40:$AA$63,$AF43,COLUMNS($BB$32:BC35)),"")</f>
        <v>2.7406573888386727E-3</v>
      </c>
      <c r="BE35" s="101">
        <f>IFERROR(INDEX($U$40:$AA$63,$AF43,COLUMNS($BB$32:BD35)),"")</f>
        <v>2.4932746513441086E-3</v>
      </c>
      <c r="BF35" s="101">
        <f>IFERROR(INDEX($U$40:$AA$63,$AF43,COLUMNS($BB$32:BE35)),"")</f>
        <v>2.7653476796219018E-3</v>
      </c>
      <c r="BG35" s="101">
        <f>IFERROR(INDEX($U$40:$AA$63,$AF43,COLUMNS($BB$32:BF35)),"")</f>
        <v>3.4558778834193477E-3</v>
      </c>
      <c r="BH35" s="101">
        <f>IFERROR(INDEX($U$40:$AA$63,$AF43,COLUMNS($BB$32:BG35)),"")</f>
        <v>3.6496781846452539E-3</v>
      </c>
      <c r="BI35" s="101">
        <f>IFERROR(INDEX($U$40:$AA$63,$AF43,COLUMNS($BB$32:BH35)),"")</f>
        <v>3.9910586038037826E-3</v>
      </c>
      <c r="BJ35" s="529" t="str">
        <f>IFERROR(INDEX($U$40:$AB$63,$AF43,COLUMNS($BB$32:BI35)),"")</f>
        <v/>
      </c>
    </row>
    <row r="36" spans="3:62">
      <c r="AT36" s="549" t="str">
        <f>IFERROR(INDEX($C$41:$I$66,$N45,COLUMNS($AS$30:AS34)),"")</f>
        <v>A physical impairment or mobility issues, such as difficulty using arms or using a wheelchair or crutches</v>
      </c>
      <c r="AU36" s="131">
        <f>IFERROR(INDEX($C$41:$I$66,$N45,COLUMNS($AS$30:AT34)),"")</f>
        <v>60</v>
      </c>
      <c r="AV36" s="131">
        <f>IFERROR(INDEX($C$41:$I$66,$N45,COLUMNS($AS$30:AU34)),"")</f>
        <v>60</v>
      </c>
      <c r="AW36" s="131">
        <f>IFERROR(INDEX($C$41:$I$66,$N45,COLUMNS($AS$30:AV34)),"")</f>
        <v>55</v>
      </c>
      <c r="AX36" s="131">
        <f>IFERROR(INDEX($C$41:$I$66,$N45,COLUMNS($AS$30:AW34)),"")</f>
        <v>65</v>
      </c>
      <c r="AY36" s="131">
        <f>IFERROR(INDEX($C$41:$I$66,$N45,COLUMNS($AS$30:AX34)),"")</f>
        <v>70</v>
      </c>
      <c r="AZ36" s="131">
        <f>IFERROR(INDEX($C$41:$I$66,$N45,COLUMNS($AS$30:AY34)),"")</f>
        <v>70</v>
      </c>
      <c r="BA36" s="550">
        <f>IFERROR(INDEX($C$41:$J$66,$N45,COLUMNS($AS$30:AZ34)),"")</f>
        <v>80</v>
      </c>
      <c r="BC36" s="340" t="str">
        <f>IFERROR(INDEX($U$40:$AA$63,$AF44,COLUMNS($BB$32:BB36)),"")</f>
        <v>A physical impairment or mobility issues, such as difficulty using arms or using a wheelchair or crutches</v>
      </c>
      <c r="BD36" s="101">
        <f>IFERROR(INDEX($U$40:$AA$63,$AF44,COLUMNS($BB$32:BC36)),"")</f>
        <v>3.1622969871215457E-3</v>
      </c>
      <c r="BE36" s="101">
        <f>IFERROR(INDEX($U$40:$AA$63,$AF44,COLUMNS($BB$32:BD36)),"")</f>
        <v>3.0127068703741313E-3</v>
      </c>
      <c r="BF36" s="101">
        <f>IFERROR(INDEX($U$40:$AA$63,$AF44,COLUMNS($BB$32:BE36)),"")</f>
        <v>2.7150686309015035E-3</v>
      </c>
      <c r="BG36" s="101">
        <f>IFERROR(INDEX($U$40:$AA$63,$AF44,COLUMNS($BB$32:BF36)),"")</f>
        <v>3.1134034985759885E-3</v>
      </c>
      <c r="BH36" s="101">
        <f>IFERROR(INDEX($U$40:$AA$63,$AF44,COLUMNS($BB$32:BG36)),"")</f>
        <v>3.1526914132508493E-3</v>
      </c>
      <c r="BI36" s="101">
        <f>IFERROR(INDEX($U$40:$AA$63,$AF44,COLUMNS($BB$32:BH36)),"")</f>
        <v>3.0109994779520619E-3</v>
      </c>
      <c r="BJ36" s="529" t="str">
        <f>IFERROR(INDEX($U$40:$AB$63,$AF44,COLUMNS($BB$32:BI36)),"")</f>
        <v/>
      </c>
    </row>
    <row r="37" spans="3:62" ht="18">
      <c r="U37" s="329" t="s">
        <v>520</v>
      </c>
      <c r="AT37" s="549" t="str">
        <f>IFERROR(INDEX($C$41:$I$66,$N46,COLUMNS($AS$30:AS35)),"")</f>
        <v>A social/communication impairment such as Asperger's syndrome/other autistic spectrum disorder</v>
      </c>
      <c r="AU37" s="131">
        <f>IFERROR(INDEX($C$41:$I$66,$N46,COLUMNS($AS$30:AT35)),"")</f>
        <v>10</v>
      </c>
      <c r="AV37" s="131">
        <f>IFERROR(INDEX($C$41:$I$66,$N46,COLUMNS($AS$30:AU35)),"")</f>
        <v>10</v>
      </c>
      <c r="AW37" s="131">
        <f>IFERROR(INDEX($C$41:$I$66,$N46,COLUMNS($AS$30:AV35)),"")</f>
        <v>10</v>
      </c>
      <c r="AX37" s="131">
        <f>IFERROR(INDEX($C$41:$I$66,$N46,COLUMNS($AS$30:AW35)),"")</f>
        <v>10</v>
      </c>
      <c r="AY37" s="131">
        <f>IFERROR(INDEX($C$41:$I$66,$N46,COLUMNS($AS$30:AX35)),"")</f>
        <v>15</v>
      </c>
      <c r="AZ37" s="131">
        <f>IFERROR(INDEX($C$41:$I$66,$N46,COLUMNS($AS$30:AY35)),"")</f>
        <v>20</v>
      </c>
      <c r="BA37" s="550">
        <f>IFERROR(INDEX($C$41:$J$66,$N46,COLUMNS($AS$30:AZ35)),"")</f>
        <v>20</v>
      </c>
      <c r="BC37" s="340" t="str">
        <f>IFERROR(INDEX($U$40:$AA$63,$AF45,COLUMNS($BB$32:BB37)),"")</f>
        <v>A social/communication impairment such as Asperger's syndrome/other autistic spectrum disorder</v>
      </c>
      <c r="BD37" s="101">
        <f>IFERROR(INDEX($U$40:$AA$63,$AF45,COLUMNS($BB$32:BC37)),"")</f>
        <v>3.9581417288804679E-4</v>
      </c>
      <c r="BE37" s="101">
        <f>IFERROR(INDEX($U$40:$AA$63,$AF45,COLUMNS($BB$32:BD37)),"")</f>
        <v>4.1554577522401814E-4</v>
      </c>
      <c r="BF37" s="101">
        <f>IFERROR(INDEX($U$40:$AA$63,$AF45,COLUMNS($BB$32:BE37)),"")</f>
        <v>4.0223238976318568E-4</v>
      </c>
      <c r="BG37" s="101">
        <f>IFERROR(INDEX($U$40:$AA$63,$AF45,COLUMNS($BB$32:BF37)),"")</f>
        <v>4.4477192836799836E-4</v>
      </c>
      <c r="BH37" s="101">
        <f>IFERROR(INDEX($U$40:$AA$63,$AF45,COLUMNS($BB$32:BG37)),"")</f>
        <v>6.5681071109392698E-4</v>
      </c>
      <c r="BI37" s="101">
        <f>IFERROR(INDEX($U$40:$AA$63,$AF45,COLUMNS($BB$32:BH37)),"")</f>
        <v>7.6335198032587484E-4</v>
      </c>
      <c r="BJ37" s="529" t="str">
        <f>IFERROR(INDEX($U$40:$AB$63,$AF45,COLUMNS($BB$32:BI37)),"")</f>
        <v/>
      </c>
    </row>
    <row r="38" spans="3:62" ht="18">
      <c r="C38" s="329" t="s">
        <v>520</v>
      </c>
      <c r="AT38" s="549" t="str">
        <f>IFERROR(INDEX($C$41:$I$66,$N47,COLUMNS($AS$30:AS36)),"")</f>
        <v>A specific learning difficulty such as dyslexia, dyspraxia or AD(H)D</v>
      </c>
      <c r="AU38" s="131">
        <f>IFERROR(INDEX($C$41:$I$66,$N47,COLUMNS($AS$30:AT36)),"")</f>
        <v>85</v>
      </c>
      <c r="AV38" s="131">
        <f>IFERROR(INDEX($C$41:$I$66,$N47,COLUMNS($AS$30:AU36)),"")</f>
        <v>95</v>
      </c>
      <c r="AW38" s="131">
        <f>IFERROR(INDEX($C$41:$I$66,$N47,COLUMNS($AS$30:AV36)),"")</f>
        <v>100</v>
      </c>
      <c r="AX38" s="131">
        <f>IFERROR(INDEX($C$41:$I$66,$N47,COLUMNS($AS$30:AW36)),"")</f>
        <v>110</v>
      </c>
      <c r="AY38" s="131">
        <f>IFERROR(INDEX($C$41:$I$66,$N47,COLUMNS($AS$30:AX36)),"")</f>
        <v>145</v>
      </c>
      <c r="AZ38" s="131">
        <f>IFERROR(INDEX($C$41:$I$66,$N47,COLUMNS($AS$30:AY36)),"")</f>
        <v>160</v>
      </c>
      <c r="BA38" s="550">
        <f>IFERROR(INDEX($C$41:$J$66,$N47,COLUMNS($AS$30:AZ36)),"")</f>
        <v>150</v>
      </c>
      <c r="BC38" s="340" t="str">
        <f>IFERROR(INDEX($U$40:$AA$63,$AF46,COLUMNS($BB$32:BB38)),"")</f>
        <v>A specific learning difficulty such as dyslexia, dyspraxia or AD(H)D</v>
      </c>
      <c r="BD38" s="101">
        <f>IFERROR(INDEX($U$40:$AA$63,$AF46,COLUMNS($BB$32:BC38)),"")</f>
        <v>4.4272157819701639E-3</v>
      </c>
      <c r="BE38" s="101">
        <f>IFERROR(INDEX($U$40:$AA$63,$AF46,COLUMNS($BB$32:BD38)),"")</f>
        <v>4.9346060807852147E-3</v>
      </c>
      <c r="BF38" s="101">
        <f>IFERROR(INDEX($U$40:$AA$63,$AF46,COLUMNS($BB$32:BE38)),"")</f>
        <v>5.0279048720398211E-3</v>
      </c>
      <c r="BG38" s="101">
        <f>IFERROR(INDEX($U$40:$AA$63,$AF46,COLUMNS($BB$32:BF38)),"")</f>
        <v>5.5349395530239799E-3</v>
      </c>
      <c r="BH38" s="101">
        <f>IFERROR(INDEX($U$40:$AA$63,$AF46,COLUMNS($BB$32:BG38)),"")</f>
        <v>6.4406858329870481E-3</v>
      </c>
      <c r="BI38" s="101">
        <f>IFERROR(INDEX($U$40:$AA$63,$AF46,COLUMNS($BB$32:BH38)),"")</f>
        <v>6.7637226301207661E-3</v>
      </c>
      <c r="BJ38" s="529" t="str">
        <f>IFERROR(INDEX($U$40:$AB$63,$AF46,COLUMNS($BB$32:BI38)),"")</f>
        <v/>
      </c>
    </row>
    <row r="39" spans="3:62">
      <c r="V39" s="273" t="s">
        <v>89</v>
      </c>
      <c r="W39" s="273" t="s">
        <v>90</v>
      </c>
      <c r="X39" s="273" t="s">
        <v>91</v>
      </c>
      <c r="Y39" s="273" t="s">
        <v>92</v>
      </c>
      <c r="Z39" s="273" t="s">
        <v>93</v>
      </c>
      <c r="AA39" s="273" t="s">
        <v>94</v>
      </c>
      <c r="AB39" s="273" t="s">
        <v>95</v>
      </c>
      <c r="AC39" s="166" t="s">
        <v>506</v>
      </c>
      <c r="AD39" s="229" t="s">
        <v>225</v>
      </c>
      <c r="AE39" s="229" t="s">
        <v>226</v>
      </c>
      <c r="AF39" s="229" t="s">
        <v>227</v>
      </c>
      <c r="AG39" s="229"/>
      <c r="AH39" s="229"/>
      <c r="AI39" s="229"/>
      <c r="AJ39" s="229"/>
      <c r="AK39" s="229"/>
      <c r="AL39" s="229"/>
      <c r="AM39" s="229"/>
      <c r="AN39" s="229"/>
      <c r="AO39" s="229"/>
      <c r="AP39" s="229"/>
      <c r="AT39" s="549" t="str">
        <f>IFERROR(INDEX($C$41:$I$66,$N48,COLUMNS($AS$30:AS37)),"")</f>
        <v>Blind or a serious visual impairment uncorrected by glasses</v>
      </c>
      <c r="AU39" s="131">
        <f>IFERROR(INDEX($C$41:$I$66,$N48,COLUMNS($AS$30:AT37)),"")</f>
        <v>15</v>
      </c>
      <c r="AV39" s="131">
        <f>IFERROR(INDEX($C$41:$I$66,$N48,COLUMNS($AS$30:AU37)),"")</f>
        <v>15</v>
      </c>
      <c r="AW39" s="131">
        <f>IFERROR(INDEX($C$41:$I$66,$N48,COLUMNS($AS$30:AV37)),"")</f>
        <v>15</v>
      </c>
      <c r="AX39" s="131">
        <f>IFERROR(INDEX($C$41:$I$66,$N48,COLUMNS($AS$30:AW37)),"")</f>
        <v>15</v>
      </c>
      <c r="AY39" s="131">
        <f>IFERROR(INDEX($C$41:$I$66,$N48,COLUMNS($AS$30:AX37)),"")</f>
        <v>15</v>
      </c>
      <c r="AZ39" s="131">
        <f>IFERROR(INDEX($C$41:$I$66,$N48,COLUMNS($AS$30:AY37)),"")</f>
        <v>20</v>
      </c>
      <c r="BA39" s="550">
        <f>IFERROR(INDEX($C$41:$J$66,$N48,COLUMNS($AS$30:AZ37)),"")</f>
        <v>20</v>
      </c>
      <c r="BC39" s="340" t="str">
        <f>IFERROR(INDEX($U$40:$AA$63,$AF47,COLUMNS($BB$32:BB39)),"")</f>
        <v>Blind or a serious visual impairment uncorrected by glasses</v>
      </c>
      <c r="BD39" s="101">
        <f>IFERROR(INDEX($U$40:$AA$63,$AF47,COLUMNS($BB$32:BC39)),"")</f>
        <v>8.0480458322243335E-4</v>
      </c>
      <c r="BE39" s="101">
        <f>IFERROR(INDEX($U$40:$AA$63,$AF47,COLUMNS($BB$32:BD39)),"")</f>
        <v>7.7239570969764358E-4</v>
      </c>
      <c r="BF39" s="101">
        <f>IFERROR(INDEX($U$40:$AA$63,$AF47,COLUMNS($BB$32:BE39)),"")</f>
        <v>6.7876715772537588E-4</v>
      </c>
      <c r="BG39" s="101">
        <f>IFERROR(INDEX($U$40:$AA$63,$AF47,COLUMNS($BB$32:BF39)),"")</f>
        <v>8.4012475358399689E-4</v>
      </c>
      <c r="BH39" s="101">
        <f>IFERROR(INDEX($U$40:$AA$63,$AF47,COLUMNS($BB$32:BG39)),"")</f>
        <v>7.4438547257311722E-4</v>
      </c>
      <c r="BI39" s="101">
        <f>IFERROR(INDEX($U$40:$AA$63,$AF47,COLUMNS($BB$32:BH39)),"")</f>
        <v>7.6335198032587484E-4</v>
      </c>
      <c r="BJ39" s="529" t="str">
        <f>IFERROR(INDEX($U$40:$AB$63,$AF47,COLUMNS($BB$32:BI39)),"")</f>
        <v/>
      </c>
    </row>
    <row r="40" spans="3:62">
      <c r="D40" s="273" t="s">
        <v>89</v>
      </c>
      <c r="E40" s="273" t="s">
        <v>90</v>
      </c>
      <c r="F40" s="273" t="s">
        <v>91</v>
      </c>
      <c r="G40" s="273" t="s">
        <v>92</v>
      </c>
      <c r="H40" s="273" t="s">
        <v>93</v>
      </c>
      <c r="I40" s="273" t="s">
        <v>94</v>
      </c>
      <c r="J40" s="166" t="s">
        <v>95</v>
      </c>
      <c r="K40" s="153" t="s">
        <v>506</v>
      </c>
      <c r="L40" s="229" t="s">
        <v>225</v>
      </c>
      <c r="M40" s="229" t="s">
        <v>226</v>
      </c>
      <c r="N40" s="229" t="s">
        <v>227</v>
      </c>
      <c r="U40" s="153" t="s">
        <v>269</v>
      </c>
      <c r="V40" s="163">
        <v>0.92368059746331077</v>
      </c>
      <c r="W40" s="163">
        <v>0.93243693183854592</v>
      </c>
      <c r="X40" s="163">
        <v>0.93734526622756298</v>
      </c>
      <c r="Y40" s="163">
        <v>0.94483444353348567</v>
      </c>
      <c r="Z40" s="163">
        <v>0.94750330923129933</v>
      </c>
      <c r="AA40" s="163">
        <v>0.94786645241921075</v>
      </c>
      <c r="AB40" s="163" t="e">
        <f>J41/Q$55</f>
        <v>#DIV/0!</v>
      </c>
      <c r="AC40" s="153" t="s">
        <v>498</v>
      </c>
      <c r="AD40" s="153">
        <f>ROWS($K$40:AC40)</f>
        <v>1</v>
      </c>
      <c r="AE40" s="153">
        <f>IF($AU$2=AC40,AD40,"")</f>
        <v>1</v>
      </c>
      <c r="AF40" s="153">
        <f>IFERROR(SMALL($AE$40:$AE$66,ROWS($M$40:AE40)),"")</f>
        <v>1</v>
      </c>
      <c r="AT40" s="549" t="str">
        <f>IFERROR(INDEX($C$41:$I$66,$N49,COLUMNS($AS$30:AS38)),"")</f>
        <v>Deaf or serious hearing impairment</v>
      </c>
      <c r="AU40" s="131">
        <f>IFERROR(INDEX($C$41:$I$66,$N49,COLUMNS($AS$30:AT38)),"")</f>
        <v>45</v>
      </c>
      <c r="AV40" s="131">
        <f>IFERROR(INDEX($C$41:$I$66,$N49,COLUMNS($AS$30:AU38)),"")</f>
        <v>40</v>
      </c>
      <c r="AW40" s="131">
        <f>IFERROR(INDEX($C$41:$I$66,$N49,COLUMNS($AS$30:AV38)),"")</f>
        <v>40</v>
      </c>
      <c r="AX40" s="131">
        <f>IFERROR(INDEX($C$41:$I$66,$N49,COLUMNS($AS$30:AW38)),"")</f>
        <v>35</v>
      </c>
      <c r="AY40" s="131">
        <f>IFERROR(INDEX($C$41:$I$66,$N49,COLUMNS($AS$30:AX38)),"")</f>
        <v>40</v>
      </c>
      <c r="AZ40" s="131">
        <f>IFERROR(INDEX($C$41:$I$66,$N49,COLUMNS($AS$30:AY38)),"")</f>
        <v>35</v>
      </c>
      <c r="BA40" s="550">
        <f>IFERROR(INDEX($C$41:$J$66,$N49,COLUMNS($AS$30:AZ38)),"")</f>
        <v>40</v>
      </c>
      <c r="BC40" s="340" t="str">
        <f>IFERROR(INDEX($U$40:$AA$63,$AF48,COLUMNS($BB$32:BB40)),"")</f>
        <v>Deaf or serious hearing impairment</v>
      </c>
      <c r="BD40" s="101">
        <f>IFERROR(INDEX($U$40:$AA$63,$AF48,COLUMNS($BB$32:BC40)),"")</f>
        <v>2.3174366420622393E-3</v>
      </c>
      <c r="BE40" s="101">
        <f>IFERROR(INDEX($U$40:$AA$63,$AF48,COLUMNS($BB$32:BD40)),"")</f>
        <v>1.972284135656996E-3</v>
      </c>
      <c r="BF40" s="101">
        <f>IFERROR(INDEX($U$40:$AA$63,$AF48,COLUMNS($BB$32:BE40)),"")</f>
        <v>1.9608829000955304E-3</v>
      </c>
      <c r="BG40" s="101">
        <f>IFERROR(INDEX($U$40:$AA$63,$AF48,COLUMNS($BB$32:BF40)),"")</f>
        <v>1.7296686103199937E-3</v>
      </c>
      <c r="BH40" s="101">
        <f>IFERROR(INDEX($U$40:$AA$63,$AF48,COLUMNS($BB$32:BG40)),"")</f>
        <v>1.6639204681046149E-3</v>
      </c>
      <c r="BI40" s="101">
        <f>IFERROR(INDEX($U$40:$AA$63,$AF48,COLUMNS($BB$32:BH40)),"")</f>
        <v>1.5267039606517497E-3</v>
      </c>
      <c r="BJ40" s="529" t="str">
        <f>IFERROR(INDEX($U$40:$AB$63,$AF48,COLUMNS($BB$32:BI40)),"")</f>
        <v/>
      </c>
    </row>
    <row r="41" spans="3:62">
      <c r="C41" s="153" t="s">
        <v>269</v>
      </c>
      <c r="D41" s="331">
        <v>17525</v>
      </c>
      <c r="E41" s="331">
        <v>17950</v>
      </c>
      <c r="F41" s="331">
        <v>18645</v>
      </c>
      <c r="G41" s="331">
        <v>19120</v>
      </c>
      <c r="H41" s="331">
        <v>21640</v>
      </c>
      <c r="I41" s="331">
        <v>22350</v>
      </c>
      <c r="J41" s="331">
        <v>22970</v>
      </c>
      <c r="K41" s="153" t="s">
        <v>498</v>
      </c>
      <c r="L41" s="153">
        <f>ROWS($K$41:K41)</f>
        <v>1</v>
      </c>
      <c r="M41" s="153">
        <f>IF($AU$2=K41,L41,"")</f>
        <v>1</v>
      </c>
      <c r="N41" s="153">
        <f>IFERROR(SMALL($M$41:$M$66,ROWS($M$41:M41)),"")</f>
        <v>1</v>
      </c>
      <c r="U41" s="153" t="s">
        <v>265</v>
      </c>
      <c r="V41" s="163">
        <v>3.5048791607263799E-3</v>
      </c>
      <c r="W41" s="163">
        <v>3.7139403660646619E-3</v>
      </c>
      <c r="X41" s="163">
        <v>3.4441148373472773E-3</v>
      </c>
      <c r="Y41" s="163">
        <v>3.802305796514866E-3</v>
      </c>
      <c r="Z41" s="163">
        <v>3.374255559793201E-3</v>
      </c>
      <c r="AA41" s="163">
        <v>3.8167599016293743E-3</v>
      </c>
      <c r="AB41" s="163" t="e">
        <f t="shared" ref="AB41:AB51" si="2">J42/Q$55</f>
        <v>#DIV/0!</v>
      </c>
      <c r="AC41" s="153" t="s">
        <v>498</v>
      </c>
      <c r="AD41" s="153">
        <f>ROWS($K$40:AC41)</f>
        <v>2</v>
      </c>
      <c r="AE41" s="153">
        <f t="shared" ref="AE41:AE63" si="3">IF($AU$2=AC41,AD41,"")</f>
        <v>2</v>
      </c>
      <c r="AF41" s="153">
        <f>IFERROR(SMALL($AE$40:$AE$66,ROWS($M$40:AE41)),"")</f>
        <v>2</v>
      </c>
      <c r="AT41" s="549" t="str">
        <f>IFERROR(INDEX($C$41:$I$66,$N50,COLUMNS($AS$30:AS39)),"")</f>
        <v>General learning disability (such as Downs syndrome)</v>
      </c>
      <c r="AU41" s="131">
        <f>IFERROR(INDEX($C$41:$I$66,$N50,COLUMNS($AS$30:AT39)),"")</f>
        <v>5</v>
      </c>
      <c r="AV41" s="131">
        <f>IFERROR(INDEX($C$41:$I$66,$N50,COLUMNS($AS$30:AU39)),"")</f>
        <v>5</v>
      </c>
      <c r="AW41" s="131">
        <f>IFERROR(INDEX($C$41:$I$66,$N50,COLUMNS($AS$30:AV39)),"")</f>
        <v>0</v>
      </c>
      <c r="AX41" s="131">
        <f>IFERROR(INDEX($C$41:$I$66,$N50,COLUMNS($AS$30:AW39)),"")</f>
        <v>0</v>
      </c>
      <c r="AY41" s="131">
        <f>IFERROR(INDEX($C$41:$I$66,$N50,COLUMNS($AS$30:AX39)),"")</f>
        <v>10</v>
      </c>
      <c r="AZ41" s="131">
        <f>IFERROR(INDEX($C$41:$I$66,$N50,COLUMNS($AS$30:AY39)),"")</f>
        <v>5</v>
      </c>
      <c r="BA41" s="550">
        <f>IFERROR(INDEX($C$41:$J$66,$N50,COLUMNS($AS$30:AZ39)),"")</f>
        <v>10</v>
      </c>
      <c r="BC41" s="340" t="str">
        <f>IFERROR(INDEX($U$40:$AA$63,$AF49,COLUMNS($BB$32:BB41)),"")</f>
        <v>General learning disability (such as Downs syndrome)</v>
      </c>
      <c r="BD41" s="101">
        <f>IFERROR(INDEX($U$40:$AA$63,$AF49,COLUMNS($BB$32:BC41)),"")</f>
        <v>2.1081979914143638E-4</v>
      </c>
      <c r="BE41" s="101">
        <f>IFERROR(INDEX($U$40:$AA$63,$AF49,COLUMNS($BB$32:BD41)),"")</f>
        <v>1.5582966570900679E-4</v>
      </c>
      <c r="BF41" s="101">
        <f>IFERROR(INDEX($U$40:$AA$63,$AF49,COLUMNS($BB$32:BE41)),"")</f>
        <v>1.0055809744079642E-4</v>
      </c>
      <c r="BG41" s="101">
        <f>IFERROR(INDEX($U$40:$AA$63,$AF49,COLUMNS($BB$32:BF41)),"")</f>
        <v>9.8838206303999632E-5</v>
      </c>
      <c r="BH41" s="101">
        <f>IFERROR(INDEX($U$40:$AA$63,$AF49,COLUMNS($BB$32:BG41)),"")</f>
        <v>3.5029904591676105E-4</v>
      </c>
      <c r="BI41" s="101">
        <f>IFERROR(INDEX($U$40:$AA$63,$AF49,COLUMNS($BB$32:BH41)),"")</f>
        <v>2.9685910346006247E-4</v>
      </c>
      <c r="BJ41" s="529" t="str">
        <f>IFERROR(INDEX($U$40:$AB$63,$AF49,COLUMNS($BB$32:BI41)),"")</f>
        <v/>
      </c>
    </row>
    <row r="42" spans="3:62">
      <c r="C42" s="153" t="s">
        <v>265</v>
      </c>
      <c r="D42" s="331">
        <v>65</v>
      </c>
      <c r="E42" s="331">
        <v>70</v>
      </c>
      <c r="F42" s="331">
        <v>70</v>
      </c>
      <c r="G42" s="331">
        <v>75</v>
      </c>
      <c r="H42" s="331">
        <v>75</v>
      </c>
      <c r="I42" s="331">
        <v>90</v>
      </c>
      <c r="J42" s="331">
        <v>100</v>
      </c>
      <c r="K42" s="153" t="s">
        <v>498</v>
      </c>
      <c r="L42" s="153">
        <f>ROWS($K$41:K42)</f>
        <v>2</v>
      </c>
      <c r="M42" s="153">
        <f t="shared" ref="M42:M66" si="4">IF($AU$2=K42,L42,"")</f>
        <v>2</v>
      </c>
      <c r="N42" s="153">
        <f>IFERROR(SMALL($M$41:$M$66,ROWS($M$41:M42)),"")</f>
        <v>2</v>
      </c>
      <c r="U42" s="153" t="s">
        <v>251</v>
      </c>
      <c r="V42" s="163">
        <v>7.9515957741171268E-3</v>
      </c>
      <c r="W42" s="163">
        <v>7.7473315468327879E-3</v>
      </c>
      <c r="X42" s="163">
        <v>7.2954899693297801E-3</v>
      </c>
      <c r="Y42" s="163">
        <v>7.6233908522274916E-3</v>
      </c>
      <c r="Z42" s="163">
        <v>7.5743411203351655E-3</v>
      </c>
      <c r="AA42" s="163">
        <v>7.2641422616677278E-3</v>
      </c>
      <c r="AB42" s="163" t="e">
        <f t="shared" si="2"/>
        <v>#DIV/0!</v>
      </c>
      <c r="AC42" s="153" t="s">
        <v>498</v>
      </c>
      <c r="AD42" s="153">
        <f>ROWS($K$40:AC42)</f>
        <v>3</v>
      </c>
      <c r="AE42" s="153">
        <f t="shared" si="3"/>
        <v>3</v>
      </c>
      <c r="AF42" s="153">
        <f>IFERROR(SMALL($AE$40:$AE$66,ROWS($M$40:AE42)),"")</f>
        <v>3</v>
      </c>
      <c r="AT42" s="549" t="str">
        <f>IFERROR(INDEX($C$41:$I$66,$N51,COLUMNS($AS$30:AS40)),"")</f>
        <v>Two or more impairments and/or disabling medical conditions</v>
      </c>
      <c r="AU42" s="131">
        <f>IFERROR(INDEX($C$41:$I$66,$N51,COLUMNS($AS$30:AT40)),"")</f>
        <v>30</v>
      </c>
      <c r="AV42" s="131">
        <f>IFERROR(INDEX($C$41:$I$66,$N51,COLUMNS($AS$30:AU40)),"")</f>
        <v>30</v>
      </c>
      <c r="AW42" s="131">
        <f>IFERROR(INDEX($C$41:$I$66,$N51,COLUMNS($AS$30:AV40)),"")</f>
        <v>30</v>
      </c>
      <c r="AX42" s="131">
        <f>IFERROR(INDEX($C$41:$I$66,$N51,COLUMNS($AS$30:AW40)),"")</f>
        <v>40</v>
      </c>
      <c r="AY42" s="131">
        <f>IFERROR(INDEX($C$41:$I$66,$N51,COLUMNS($AS$30:AX40)),"")</f>
        <v>55</v>
      </c>
      <c r="AZ42" s="131">
        <f>IFERROR(INDEX($C$41:$I$66,$N51,COLUMNS($AS$30:AY40)),"")</f>
        <v>60</v>
      </c>
      <c r="BA42" s="550">
        <f>IFERROR(INDEX($C$41:$J$66,$N51,COLUMNS($AS$30:AZ40)),"")</f>
        <v>70</v>
      </c>
      <c r="BC42" s="340" t="str">
        <f>IFERROR(INDEX($U$40:$AA$63,$AF50,COLUMNS($BB$32:BB42)),"")</f>
        <v>Two or more impairments and/or disabling medical conditions</v>
      </c>
      <c r="BD42" s="101">
        <f>IFERROR(INDEX($U$40:$AA$63,$AF50,COLUMNS($BB$32:BC42)),"")</f>
        <v>1.6686387102044689E-3</v>
      </c>
      <c r="BE42" s="101">
        <f>IFERROR(INDEX($U$40:$AA$63,$AF50,COLUMNS($BB$32:BD42)),"")</f>
        <v>1.6102398789930702E-3</v>
      </c>
      <c r="BF42" s="101">
        <f>IFERROR(INDEX($U$40:$AA$63,$AF50,COLUMNS($BB$32:BE42)),"")</f>
        <v>1.6089295590527427E-3</v>
      </c>
      <c r="BG42" s="101">
        <f>IFERROR(INDEX($U$40:$AA$63,$AF50,COLUMNS($BB$32:BF42)),"")</f>
        <v>1.9273450229279929E-3</v>
      </c>
      <c r="BH42" s="101">
        <f>IFERROR(INDEX($U$40:$AA$63,$AF50,COLUMNS($BB$32:BG42)),"")</f>
        <v>2.3956076002632498E-3</v>
      </c>
      <c r="BI42" s="101">
        <f>IFERROR(INDEX($U$40:$AA$63,$AF50,COLUMNS($BB$32:BH42)),"")</f>
        <v>2.4503598568460586E-3</v>
      </c>
      <c r="BJ42" s="529" t="str">
        <f>IFERROR(INDEX($U$40:$AB$63,$AF50,COLUMNS($BB$32:BI42)),"")</f>
        <v/>
      </c>
    </row>
    <row r="43" spans="3:62" ht="15" thickBot="1">
      <c r="C43" s="153" t="s">
        <v>251</v>
      </c>
      <c r="D43" s="331">
        <v>150</v>
      </c>
      <c r="E43" s="331">
        <v>150</v>
      </c>
      <c r="F43" s="331">
        <v>145</v>
      </c>
      <c r="G43" s="331">
        <v>155</v>
      </c>
      <c r="H43" s="331">
        <v>175</v>
      </c>
      <c r="I43" s="331">
        <v>170</v>
      </c>
      <c r="J43" s="331">
        <v>185</v>
      </c>
      <c r="K43" s="153" t="s">
        <v>498</v>
      </c>
      <c r="L43" s="153">
        <f>ROWS($K$41:K43)</f>
        <v>3</v>
      </c>
      <c r="M43" s="153">
        <f t="shared" si="4"/>
        <v>3</v>
      </c>
      <c r="N43" s="153">
        <f>IFERROR(SMALL($M$41:$M$66,ROWS($M$41:M43)),"")</f>
        <v>3</v>
      </c>
      <c r="U43" s="153" t="s">
        <v>253</v>
      </c>
      <c r="V43" s="163">
        <v>2.7406573888386727E-3</v>
      </c>
      <c r="W43" s="163">
        <v>2.4932746513441086E-3</v>
      </c>
      <c r="X43" s="163">
        <v>2.7653476796219018E-3</v>
      </c>
      <c r="Y43" s="163">
        <v>3.4558778834193477E-3</v>
      </c>
      <c r="Z43" s="163">
        <v>3.6496781846452539E-3</v>
      </c>
      <c r="AA43" s="163">
        <v>3.9910586038037826E-3</v>
      </c>
      <c r="AB43" s="163" t="e">
        <f t="shared" si="2"/>
        <v>#DIV/0!</v>
      </c>
      <c r="AC43" s="153" t="s">
        <v>498</v>
      </c>
      <c r="AD43" s="153">
        <f>ROWS($K$40:AC43)</f>
        <v>4</v>
      </c>
      <c r="AE43" s="153">
        <f t="shared" si="3"/>
        <v>4</v>
      </c>
      <c r="AF43" s="153">
        <f>IFERROR(SMALL($AE$40:$AE$66,ROWS($M$40:AE43)),"")</f>
        <v>4</v>
      </c>
      <c r="AT43" s="549" t="str">
        <f>IFERROR(INDEX($C$41:$I$66,$N52,COLUMNS($AS$30:AS41)),"")</f>
        <v>Information refused</v>
      </c>
      <c r="AU43" s="131">
        <f>IFERROR(INDEX($C$41:$I$66,$N52,COLUMNS($AS$30:AT41)),"")</f>
        <v>930</v>
      </c>
      <c r="AV43" s="131">
        <f>IFERROR(INDEX($C$41:$I$66,$N52,COLUMNS($AS$30:AU41)),"")</f>
        <v>785</v>
      </c>
      <c r="AW43" s="131">
        <f>IFERROR(INDEX($C$41:$I$66,$N52,COLUMNS($AS$30:AV41)),"")</f>
        <v>730</v>
      </c>
      <c r="AX43" s="131">
        <f>IFERROR(INDEX($C$41:$I$66,$N52,COLUMNS($AS$30:AW41)),"")</f>
        <v>540</v>
      </c>
      <c r="AY43" s="131">
        <f>IFERROR(INDEX($C$41:$I$66,$N52,COLUMNS($AS$30:AX41)),"")</f>
        <v>515</v>
      </c>
      <c r="AZ43" s="131">
        <f>IFERROR(INDEX($C$41:$I$66,$N52,COLUMNS($AS$30:AY41)),"")</f>
        <v>505</v>
      </c>
      <c r="BA43" s="550">
        <f>IFERROR(INDEX($C$41:$J$66,$N52,COLUMNS($AS$30:AZ41)),"")</f>
        <v>495</v>
      </c>
      <c r="BC43" s="341" t="str">
        <f>IFERROR(INDEX($U$40:$AA$63,$AF51,COLUMNS($BB$32:BB43)),"")</f>
        <v>Information refused</v>
      </c>
      <c r="BD43" s="107">
        <f>IFERROR(INDEX($U$40:$AA$63,$AF51,COLUMNS($BB$32:BC43)),"")</f>
        <v>4.9135770585894578E-2</v>
      </c>
      <c r="BE43" s="107">
        <f>IFERROR(INDEX($U$40:$AA$63,$AF51,COLUMNS($BB$32:BD43)),"")</f>
        <v>4.0735432912991469E-2</v>
      </c>
      <c r="BF43" s="107">
        <f>IFERROR(INDEX($U$40:$AA$63,$AF51,COLUMNS($BB$32:BE43)),"")</f>
        <v>3.6655437679119107E-2</v>
      </c>
      <c r="BG43" s="107">
        <f>IFERROR(INDEX($U$40:$AA$63,$AF51,COLUMNS($BB$32:BF43)),"")</f>
        <v>2.659439617021718E-2</v>
      </c>
      <c r="BH43" s="107">
        <f>IFERROR(INDEX($U$40:$AA$63,$AF51,COLUMNS($BB$32:BG43)),"")</f>
        <v>2.2493577485930019E-2</v>
      </c>
      <c r="BI43" s="107">
        <f>IFERROR(INDEX($U$40:$AA$63,$AF51,COLUMNS($BB$32:BH43)),"")</f>
        <v>2.1486237824005806E-2</v>
      </c>
      <c r="BJ43" s="531" t="str">
        <f>IFERROR(INDEX($U$40:$AB$63,$AF51,COLUMNS($BB$32:BI43)),"")</f>
        <v/>
      </c>
    </row>
    <row r="44" spans="3:62">
      <c r="C44" s="153" t="s">
        <v>253</v>
      </c>
      <c r="D44" s="331">
        <v>50</v>
      </c>
      <c r="E44" s="331">
        <v>50</v>
      </c>
      <c r="F44" s="331">
        <v>55</v>
      </c>
      <c r="G44" s="331">
        <v>70</v>
      </c>
      <c r="H44" s="331">
        <v>85</v>
      </c>
      <c r="I44" s="331">
        <v>95</v>
      </c>
      <c r="J44" s="331">
        <v>115</v>
      </c>
      <c r="K44" s="153" t="s">
        <v>498</v>
      </c>
      <c r="L44" s="153">
        <f>ROWS($K$41:K44)</f>
        <v>4</v>
      </c>
      <c r="M44" s="153">
        <f t="shared" si="4"/>
        <v>4</v>
      </c>
      <c r="N44" s="153">
        <f>IFERROR(SMALL($M$41:$M$66,ROWS($M$41:M44)),"")</f>
        <v>4</v>
      </c>
      <c r="U44" s="153" t="s">
        <v>255</v>
      </c>
      <c r="V44" s="163">
        <v>3.1622969871215457E-3</v>
      </c>
      <c r="W44" s="163">
        <v>3.0127068703741313E-3</v>
      </c>
      <c r="X44" s="163">
        <v>2.7150686309015035E-3</v>
      </c>
      <c r="Y44" s="163">
        <v>3.1134034985759885E-3</v>
      </c>
      <c r="Z44" s="163">
        <v>3.1526914132508493E-3</v>
      </c>
      <c r="AA44" s="163">
        <v>3.0109994779520619E-3</v>
      </c>
      <c r="AB44" s="163" t="e">
        <f t="shared" si="2"/>
        <v>#DIV/0!</v>
      </c>
      <c r="AC44" s="153" t="s">
        <v>498</v>
      </c>
      <c r="AD44" s="153">
        <f>ROWS($K$40:AC44)</f>
        <v>5</v>
      </c>
      <c r="AE44" s="153">
        <f t="shared" si="3"/>
        <v>5</v>
      </c>
      <c r="AF44" s="153">
        <f>IFERROR(SMALL($AE$40:$AE$66,ROWS($M$40:AE44)),"")</f>
        <v>5</v>
      </c>
      <c r="AT44" s="549" t="str">
        <f>IFERROR(INDEX($C$41:$I$66,$N53,COLUMNS($AS$30:AS42)),"")</f>
        <v xml:space="preserve">Total </v>
      </c>
      <c r="AU44" s="131">
        <f>IFERROR(INDEX($C$41:$I$66,$N53,COLUMNS($AS$30:AT42)),"")</f>
        <v>18975</v>
      </c>
      <c r="AV44" s="131">
        <f>IFERROR(INDEX($C$41:$I$66,$N53,COLUMNS($AS$30:AU42)),"")</f>
        <v>19250</v>
      </c>
      <c r="AW44" s="131">
        <f>IFERROR(INDEX($C$41:$I$66,$N53,COLUMNS($AS$30:AV42)),"")</f>
        <v>19890</v>
      </c>
      <c r="AX44" s="131">
        <f>IFERROR(INDEX($C$41:$I$66,$N53,COLUMNS($AS$30:AW42)),"")</f>
        <v>20235</v>
      </c>
      <c r="AY44" s="131">
        <f>IFERROR(INDEX($C$41:$I$66,$N53,COLUMNS($AS$30:AX42)),"")</f>
        <v>22840</v>
      </c>
      <c r="AZ44" s="131">
        <f>IFERROR(INDEX($C$41:$I$66,$N53,COLUMNS($AS$30:AY42)),"")</f>
        <v>23580</v>
      </c>
      <c r="BA44" s="555">
        <f>IFERROR(INDEX($C$41:$J$66,$N53,COLUMNS($AS$30:AZ42)),"")</f>
        <v>24250</v>
      </c>
      <c r="BC44" s="333" t="str">
        <f>IFERROR(INDEX($C$40:$I$63,$N52,COLUMNS($AR$41:BB53)),"")</f>
        <v/>
      </c>
      <c r="BD44" s="333" t="str">
        <f>IFERROR(INDEX($C$40:$I$63,$N52,COLUMNS($AR$41:BC53)),"")</f>
        <v/>
      </c>
      <c r="BE44" s="333" t="str">
        <f>IFERROR(INDEX($C$40:$I$63,$N52,COLUMNS($AR$41:BD53)),"")</f>
        <v/>
      </c>
      <c r="BF44" s="333" t="str">
        <f>IFERROR(INDEX($C$40:$I$63,$N52,COLUMNS($AR$41:BE53)),"")</f>
        <v/>
      </c>
      <c r="BG44" s="333" t="str">
        <f>IFERROR(INDEX($C$40:$I$63,$N52,COLUMNS($AR$41:BF53)),"")</f>
        <v/>
      </c>
      <c r="BH44" s="333" t="str">
        <f>IFERROR(INDEX($C$40:$I$63,$N52,COLUMNS($AR$41:BG53)),"")</f>
        <v/>
      </c>
      <c r="BI44" s="333" t="str">
        <f>IFERROR(INDEX($C$40:$I$63,$N52,COLUMNS($AR$41:BH53)),"")</f>
        <v/>
      </c>
    </row>
    <row r="45" spans="3:62">
      <c r="C45" s="153" t="s">
        <v>255</v>
      </c>
      <c r="D45" s="331">
        <v>60</v>
      </c>
      <c r="E45" s="331">
        <v>60</v>
      </c>
      <c r="F45" s="331">
        <v>55</v>
      </c>
      <c r="G45" s="331">
        <v>65</v>
      </c>
      <c r="H45" s="331">
        <v>70</v>
      </c>
      <c r="I45" s="331">
        <v>70</v>
      </c>
      <c r="J45" s="331">
        <v>80</v>
      </c>
      <c r="K45" s="153" t="s">
        <v>498</v>
      </c>
      <c r="L45" s="153">
        <f>ROWS($K$41:K45)</f>
        <v>5</v>
      </c>
      <c r="M45" s="153">
        <f t="shared" si="4"/>
        <v>5</v>
      </c>
      <c r="N45" s="153">
        <f>IFERROR(SMALL($M$41:$M$66,ROWS($M$41:M45)),"")</f>
        <v>5</v>
      </c>
      <c r="U45" s="153" t="s">
        <v>418</v>
      </c>
      <c r="V45" s="163">
        <v>3.9581417288804679E-4</v>
      </c>
      <c r="W45" s="163">
        <v>4.1554577522401814E-4</v>
      </c>
      <c r="X45" s="163">
        <v>4.0223238976318568E-4</v>
      </c>
      <c r="Y45" s="163">
        <v>4.4477192836799836E-4</v>
      </c>
      <c r="Z45" s="163">
        <v>6.5681071109392698E-4</v>
      </c>
      <c r="AA45" s="163">
        <v>7.6335198032587484E-4</v>
      </c>
      <c r="AB45" s="163" t="e">
        <f t="shared" si="2"/>
        <v>#DIV/0!</v>
      </c>
      <c r="AC45" s="153" t="s">
        <v>498</v>
      </c>
      <c r="AD45" s="153">
        <f>ROWS($K$40:AC45)</f>
        <v>6</v>
      </c>
      <c r="AE45" s="153">
        <f t="shared" si="3"/>
        <v>6</v>
      </c>
      <c r="AF45" s="153">
        <f>IFERROR(SMALL($AE$40:$AE$66,ROWS($M$40:AE45)),"")</f>
        <v>6</v>
      </c>
      <c r="AT45" s="551"/>
      <c r="AU45" s="551"/>
      <c r="AV45" s="551"/>
      <c r="AW45" s="551"/>
      <c r="AX45" s="551"/>
      <c r="AY45" s="551"/>
      <c r="AZ45" s="551"/>
      <c r="BA45" s="548"/>
      <c r="BC45" s="333" t="str">
        <f>IFERROR(INDEX($C$40:$I$63,$N53,COLUMNS($AR$41:BB54)),"")</f>
        <v/>
      </c>
      <c r="BD45" s="333" t="str">
        <f>IFERROR(INDEX($C$40:$I$63,$N53,COLUMNS($AR$41:BC54)),"")</f>
        <v/>
      </c>
      <c r="BE45" s="333" t="str">
        <f>IFERROR(INDEX($C$40:$I$63,$N53,COLUMNS($AR$41:BD54)),"")</f>
        <v/>
      </c>
      <c r="BF45" s="333" t="str">
        <f>IFERROR(INDEX($C$40:$I$63,$N53,COLUMNS($AR$41:BE54)),"")</f>
        <v/>
      </c>
      <c r="BG45" s="333" t="str">
        <f>IFERROR(INDEX($C$40:$I$63,$N53,COLUMNS($AR$41:BF54)),"")</f>
        <v/>
      </c>
      <c r="BH45" s="333" t="str">
        <f>IFERROR(INDEX($C$40:$I$63,$N53,COLUMNS($AR$41:BG54)),"")</f>
        <v/>
      </c>
      <c r="BI45" s="333" t="str">
        <f>IFERROR(INDEX($C$40:$I$63,$N53,COLUMNS($AR$41:BH54)),"")</f>
        <v/>
      </c>
    </row>
    <row r="46" spans="3:62">
      <c r="C46" s="153" t="s">
        <v>418</v>
      </c>
      <c r="D46" s="331">
        <v>10</v>
      </c>
      <c r="E46" s="331">
        <v>10</v>
      </c>
      <c r="F46" s="331">
        <v>10</v>
      </c>
      <c r="G46" s="331">
        <v>10</v>
      </c>
      <c r="H46" s="331">
        <v>15</v>
      </c>
      <c r="I46" s="331">
        <v>20</v>
      </c>
      <c r="J46" s="331">
        <v>20</v>
      </c>
      <c r="K46" s="153" t="s">
        <v>498</v>
      </c>
      <c r="L46" s="153">
        <f>ROWS($K$41:K46)</f>
        <v>6</v>
      </c>
      <c r="M46" s="153">
        <f t="shared" si="4"/>
        <v>6</v>
      </c>
      <c r="N46" s="153">
        <f>IFERROR(SMALL($M$41:$M$66,ROWS($M$41:M46)),"")</f>
        <v>6</v>
      </c>
      <c r="U46" s="153" t="s">
        <v>259</v>
      </c>
      <c r="V46" s="163">
        <v>4.4272157819701639E-3</v>
      </c>
      <c r="W46" s="163">
        <v>4.9346060807852147E-3</v>
      </c>
      <c r="X46" s="163">
        <v>5.0279048720398211E-3</v>
      </c>
      <c r="Y46" s="163">
        <v>5.5349395530239799E-3</v>
      </c>
      <c r="Z46" s="163">
        <v>6.4406858329870481E-3</v>
      </c>
      <c r="AA46" s="163">
        <v>6.7637226301207661E-3</v>
      </c>
      <c r="AB46" s="163" t="e">
        <f t="shared" si="2"/>
        <v>#DIV/0!</v>
      </c>
      <c r="AC46" s="153" t="s">
        <v>498</v>
      </c>
      <c r="AD46" s="153">
        <f>ROWS($K$40:AC46)</f>
        <v>7</v>
      </c>
      <c r="AE46" s="153">
        <f t="shared" si="3"/>
        <v>7</v>
      </c>
      <c r="AF46" s="153">
        <f>IFERROR(SMALL($AE$40:$AE$66,ROWS($M$40:AE46)),"")</f>
        <v>7</v>
      </c>
      <c r="AT46" s="153" t="str">
        <f>IFERROR(INDEX($C$41:$I$66,$N55,COLUMNS($AS$40:AS54)),"")</f>
        <v/>
      </c>
      <c r="AU46" s="153" t="str">
        <f>IFERROR(INDEX($C$41:$I$66,$N55,COLUMNS($AS$40:AT54)),"")</f>
        <v/>
      </c>
      <c r="AV46" s="153" t="str">
        <f>IFERROR(INDEX($C$41:$I$66,$N55,COLUMNS($AS$40:AU54)),"")</f>
        <v/>
      </c>
      <c r="AW46" s="153" t="str">
        <f>IFERROR(INDEX($C$41:$I$66,$N55,COLUMNS($AS$40:AV54)),"")</f>
        <v/>
      </c>
      <c r="AX46" s="153" t="str">
        <f>IFERROR(INDEX($C$41:$I$66,$N55,COLUMNS($AS$40:AW54)),"")</f>
        <v/>
      </c>
      <c r="AY46" s="153" t="str">
        <f>IFERROR(INDEX($C$41:$I$66,$N55,COLUMNS($AS$40:AX54)),"")</f>
        <v/>
      </c>
      <c r="AZ46" s="153" t="str">
        <f>IFERROR(INDEX($C$41:$I$66,$N55,COLUMNS($AS$40:AY54)),"")</f>
        <v/>
      </c>
    </row>
    <row r="47" spans="3:62">
      <c r="C47" s="153" t="s">
        <v>259</v>
      </c>
      <c r="D47" s="331">
        <v>85</v>
      </c>
      <c r="E47" s="331">
        <v>95</v>
      </c>
      <c r="F47" s="331">
        <v>100</v>
      </c>
      <c r="G47" s="331">
        <v>110</v>
      </c>
      <c r="H47" s="331">
        <v>145</v>
      </c>
      <c r="I47" s="331">
        <v>160</v>
      </c>
      <c r="J47" s="331">
        <v>150</v>
      </c>
      <c r="K47" s="153" t="s">
        <v>498</v>
      </c>
      <c r="L47" s="153">
        <f>ROWS($K$41:K47)</f>
        <v>7</v>
      </c>
      <c r="M47" s="153">
        <f t="shared" si="4"/>
        <v>7</v>
      </c>
      <c r="N47" s="153">
        <f>IFERROR(SMALL($M$41:$M$66,ROWS($M$41:M47)),"")</f>
        <v>7</v>
      </c>
      <c r="U47" s="153" t="s">
        <v>261</v>
      </c>
      <c r="V47" s="163">
        <v>8.0480458322243335E-4</v>
      </c>
      <c r="W47" s="163">
        <v>7.7239570969764358E-4</v>
      </c>
      <c r="X47" s="163">
        <v>6.7876715772537588E-4</v>
      </c>
      <c r="Y47" s="163">
        <v>8.4012475358399689E-4</v>
      </c>
      <c r="Z47" s="163">
        <v>7.4438547257311722E-4</v>
      </c>
      <c r="AA47" s="163">
        <v>7.6335198032587484E-4</v>
      </c>
      <c r="AB47" s="163" t="e">
        <f>J49/Q$55</f>
        <v>#DIV/0!</v>
      </c>
      <c r="AC47" s="153" t="s">
        <v>498</v>
      </c>
      <c r="AD47" s="153">
        <f>ROWS($K$40:AC47)</f>
        <v>8</v>
      </c>
      <c r="AE47" s="153">
        <f t="shared" si="3"/>
        <v>8</v>
      </c>
      <c r="AF47" s="153">
        <f>IFERROR(SMALL($AE$40:$AE$66,ROWS($M$40:AE47)),"")</f>
        <v>8</v>
      </c>
    </row>
    <row r="48" spans="3:62" ht="18">
      <c r="C48" s="153" t="s">
        <v>261</v>
      </c>
      <c r="D48" s="331">
        <v>15</v>
      </c>
      <c r="E48" s="331">
        <v>15</v>
      </c>
      <c r="F48" s="331">
        <v>15</v>
      </c>
      <c r="G48" s="331">
        <v>15</v>
      </c>
      <c r="H48" s="331">
        <v>15</v>
      </c>
      <c r="I48" s="331">
        <v>20</v>
      </c>
      <c r="J48" s="331">
        <v>20</v>
      </c>
      <c r="K48" s="153" t="s">
        <v>498</v>
      </c>
      <c r="L48" s="153">
        <f>ROWS($K$41:K48)</f>
        <v>8</v>
      </c>
      <c r="M48" s="153">
        <f t="shared" si="4"/>
        <v>8</v>
      </c>
      <c r="N48" s="153">
        <f>IFERROR(SMALL($M$41:$M$66,ROWS($M$41:M48)),"")</f>
        <v>8</v>
      </c>
      <c r="U48" s="153" t="s">
        <v>521</v>
      </c>
      <c r="V48" s="163">
        <v>2.3174366420622393E-3</v>
      </c>
      <c r="W48" s="163">
        <v>1.972284135656996E-3</v>
      </c>
      <c r="X48" s="163">
        <v>1.9608829000955304E-3</v>
      </c>
      <c r="Y48" s="163">
        <v>1.7296686103199937E-3</v>
      </c>
      <c r="Z48" s="163">
        <v>1.6639204681046149E-3</v>
      </c>
      <c r="AA48" s="163">
        <v>1.5267039606517497E-3</v>
      </c>
      <c r="AB48" s="163" t="e">
        <f>J48/Q$55</f>
        <v>#DIV/0!</v>
      </c>
      <c r="AC48" s="153" t="s">
        <v>498</v>
      </c>
      <c r="AD48" s="153">
        <f>ROWS($K$40:AC48)</f>
        <v>9</v>
      </c>
      <c r="AE48" s="153">
        <f t="shared" si="3"/>
        <v>9</v>
      </c>
      <c r="AF48" s="153">
        <f>IFERROR(SMALL($AE$40:$AE$66,ROWS($M$40:AE48)),"")</f>
        <v>9</v>
      </c>
      <c r="AU48" s="783" t="s">
        <v>522</v>
      </c>
      <c r="AV48" s="783"/>
      <c r="AW48" s="783"/>
      <c r="AX48" s="783"/>
      <c r="AY48" s="783"/>
      <c r="AZ48" s="783"/>
      <c r="BA48" s="783"/>
      <c r="BB48" s="783"/>
      <c r="BC48" s="783"/>
      <c r="BD48" s="783"/>
      <c r="BE48" s="783"/>
    </row>
    <row r="49" spans="3:62" ht="15" thickBot="1">
      <c r="C49" s="153" t="s">
        <v>521</v>
      </c>
      <c r="D49" s="331">
        <v>45</v>
      </c>
      <c r="E49" s="331">
        <v>40</v>
      </c>
      <c r="F49" s="331">
        <v>40</v>
      </c>
      <c r="G49" s="331">
        <v>35</v>
      </c>
      <c r="H49" s="331">
        <v>40</v>
      </c>
      <c r="I49" s="331">
        <v>35</v>
      </c>
      <c r="J49" s="331">
        <v>40</v>
      </c>
      <c r="K49" s="153" t="s">
        <v>498</v>
      </c>
      <c r="L49" s="153">
        <f>ROWS($K$41:K49)</f>
        <v>9</v>
      </c>
      <c r="M49" s="153">
        <f t="shared" si="4"/>
        <v>9</v>
      </c>
      <c r="N49" s="153">
        <f>IFERROR(SMALL($M$41:$M$66,ROWS($M$41:M49)),"")</f>
        <v>9</v>
      </c>
      <c r="U49" s="153" t="s">
        <v>523</v>
      </c>
      <c r="V49" s="163">
        <v>2.1081979914143638E-4</v>
      </c>
      <c r="W49" s="163">
        <v>1.5582966570900679E-4</v>
      </c>
      <c r="X49" s="163">
        <v>1.0055809744079642E-4</v>
      </c>
      <c r="Y49" s="163">
        <v>9.8838206303999632E-5</v>
      </c>
      <c r="Z49" s="163">
        <v>3.5029904591676105E-4</v>
      </c>
      <c r="AA49" s="163">
        <v>2.9685910346006247E-4</v>
      </c>
      <c r="AB49" s="163" t="e">
        <f t="shared" si="2"/>
        <v>#DIV/0!</v>
      </c>
      <c r="AC49" s="153" t="s">
        <v>498</v>
      </c>
      <c r="AD49" s="153">
        <f>ROWS($K$40:AC49)</f>
        <v>10</v>
      </c>
      <c r="AE49" s="153">
        <f t="shared" si="3"/>
        <v>10</v>
      </c>
      <c r="AF49" s="153">
        <f>IFERROR(SMALL($AE$40:$AE$66,ROWS($M$40:AE49)),"")</f>
        <v>10</v>
      </c>
    </row>
    <row r="50" spans="3:62" ht="15" thickBot="1">
      <c r="C50" s="153" t="s">
        <v>523</v>
      </c>
      <c r="D50" s="331">
        <v>5</v>
      </c>
      <c r="E50" s="331">
        <v>5</v>
      </c>
      <c r="F50" s="331">
        <v>0</v>
      </c>
      <c r="G50" s="331">
        <v>0</v>
      </c>
      <c r="H50" s="331">
        <v>10</v>
      </c>
      <c r="I50" s="331">
        <v>5</v>
      </c>
      <c r="J50" s="331">
        <v>10</v>
      </c>
      <c r="K50" s="153" t="s">
        <v>498</v>
      </c>
      <c r="L50" s="153">
        <f>ROWS($K$41:K50)</f>
        <v>10</v>
      </c>
      <c r="M50" s="153">
        <f t="shared" si="4"/>
        <v>10</v>
      </c>
      <c r="N50" s="153">
        <f>IFERROR(SMALL($M$41:$M$66,ROWS($M$41:M50)),"")</f>
        <v>10</v>
      </c>
      <c r="U50" s="153" t="s">
        <v>267</v>
      </c>
      <c r="V50" s="163">
        <v>1.6686387102044689E-3</v>
      </c>
      <c r="W50" s="163">
        <v>1.6102398789930702E-3</v>
      </c>
      <c r="X50" s="163">
        <v>1.6089295590527427E-3</v>
      </c>
      <c r="Y50" s="163">
        <v>1.9273450229279929E-3</v>
      </c>
      <c r="Z50" s="163">
        <v>2.3956076002632498E-3</v>
      </c>
      <c r="AA50" s="163">
        <v>2.4503598568460586E-3</v>
      </c>
      <c r="AB50" s="163" t="e">
        <f t="shared" si="2"/>
        <v>#DIV/0!</v>
      </c>
      <c r="AC50" s="153" t="s">
        <v>498</v>
      </c>
      <c r="AD50" s="153">
        <f>ROWS($K$40:AC50)</f>
        <v>11</v>
      </c>
      <c r="AE50" s="153">
        <f t="shared" si="3"/>
        <v>11</v>
      </c>
      <c r="AF50" s="153">
        <f>IFERROR(SMALL($AE$40:$AE$66,ROWS($M$40:AE50)),"")</f>
        <v>11</v>
      </c>
      <c r="AT50" s="317" t="s">
        <v>524</v>
      </c>
      <c r="AU50" s="251" t="s">
        <v>89</v>
      </c>
      <c r="AV50" s="251" t="s">
        <v>90</v>
      </c>
      <c r="AW50" s="251" t="s">
        <v>91</v>
      </c>
      <c r="AX50" s="251" t="s">
        <v>92</v>
      </c>
      <c r="AY50" s="251" t="s">
        <v>93</v>
      </c>
      <c r="AZ50" s="252" t="s">
        <v>94</v>
      </c>
      <c r="BA50" s="532" t="s">
        <v>95</v>
      </c>
      <c r="BC50" s="317" t="s">
        <v>524</v>
      </c>
      <c r="BD50" s="251" t="s">
        <v>89</v>
      </c>
      <c r="BE50" s="251" t="s">
        <v>90</v>
      </c>
      <c r="BF50" s="251" t="s">
        <v>91</v>
      </c>
      <c r="BG50" s="251" t="s">
        <v>92</v>
      </c>
      <c r="BH50" s="251" t="s">
        <v>93</v>
      </c>
      <c r="BI50" s="251" t="s">
        <v>94</v>
      </c>
      <c r="BJ50" s="560" t="s">
        <v>95</v>
      </c>
    </row>
    <row r="51" spans="3:62">
      <c r="C51" s="153" t="s">
        <v>267</v>
      </c>
      <c r="D51" s="331">
        <v>30</v>
      </c>
      <c r="E51" s="331">
        <v>30</v>
      </c>
      <c r="F51" s="331">
        <v>30</v>
      </c>
      <c r="G51" s="331">
        <v>40</v>
      </c>
      <c r="H51" s="331">
        <v>55</v>
      </c>
      <c r="I51" s="331">
        <v>60</v>
      </c>
      <c r="J51" s="331">
        <v>70</v>
      </c>
      <c r="K51" s="153" t="s">
        <v>498</v>
      </c>
      <c r="L51" s="153">
        <f>ROWS($K$41:K51)</f>
        <v>11</v>
      </c>
      <c r="M51" s="153">
        <f t="shared" si="4"/>
        <v>11</v>
      </c>
      <c r="N51" s="153">
        <f>IFERROR(SMALL($M$41:$M$66,ROWS($M$41:M51)),"")</f>
        <v>11</v>
      </c>
      <c r="U51" s="153" t="s">
        <v>525</v>
      </c>
      <c r="V51" s="163">
        <v>4.9135770585894578E-2</v>
      </c>
      <c r="W51" s="163">
        <v>4.0735432912991469E-2</v>
      </c>
      <c r="X51" s="163">
        <v>3.6655437679119107E-2</v>
      </c>
      <c r="Y51" s="163">
        <v>2.659439617021718E-2</v>
      </c>
      <c r="Z51" s="163">
        <v>2.2493577485930019E-2</v>
      </c>
      <c r="AA51" s="163">
        <v>2.1486237824005806E-2</v>
      </c>
      <c r="AB51" s="163" t="e">
        <f t="shared" si="2"/>
        <v>#DIV/0!</v>
      </c>
      <c r="AC51" s="153" t="s">
        <v>498</v>
      </c>
      <c r="AD51" s="153">
        <f>ROWS($K$40:AC51)</f>
        <v>12</v>
      </c>
      <c r="AE51" s="153">
        <f t="shared" si="3"/>
        <v>12</v>
      </c>
      <c r="AF51" s="153">
        <f>IFERROR(SMALL($AE$40:$AE$66,ROWS($M$40:AE51)),"")</f>
        <v>12</v>
      </c>
      <c r="AT51" s="256" t="str">
        <f>IFERROR(INDEX($C$72:$I$83,$N72,COLUMNS($AS$48:AS48)),"")</f>
        <v>Asian, Asian Scottish or Asian British</v>
      </c>
      <c r="AU51" s="131">
        <f>IFERROR(INDEX($C$72:$I$83,$N72,COLUMNS($AS$48:AT48)),"")</f>
        <v>1240</v>
      </c>
      <c r="AV51" s="131">
        <f>IFERROR(INDEX($C$72:$I$83,$N72,COLUMNS($AS$48:AU48)),"")</f>
        <v>1305</v>
      </c>
      <c r="AW51" s="131">
        <f>IFERROR(INDEX($C$72:$I$83,$N72,COLUMNS($AS$48:AV48)),"")</f>
        <v>1340</v>
      </c>
      <c r="AX51" s="131">
        <f>IFERROR(INDEX($C$72:$I$83,$N72,COLUMNS($AS$48:AW48)),"")</f>
        <v>1390</v>
      </c>
      <c r="AY51" s="131">
        <f>IFERROR(INDEX($C$72:$I$83,$N72,COLUMNS($AS$48:AX48)),"")</f>
        <v>1655</v>
      </c>
      <c r="AZ51" s="337">
        <f>IFERROR(INDEX($C$72:$I$83,$N72,COLUMNS($AS$48:AY48)),"")</f>
        <v>1730</v>
      </c>
      <c r="BA51" s="552">
        <f>IFERROR(INDEX($C$72:$J$83,$N72,COLUMNS($AS$48:AZ48)),"")</f>
        <v>1955</v>
      </c>
      <c r="BC51" s="318" t="str">
        <f>IFERROR(INDEX($U$69:$AA$80,$AF69,COLUMNS($BB$51:BB51)),"")</f>
        <v>Asian, Asian Scottish or Asian British</v>
      </c>
      <c r="BD51" s="115">
        <f>IFERROR(INDEX($U$69:$AA$80,$AF69,COLUMNS($BB$51:BC51)),"")</f>
        <v>7.2791312004696213E-2</v>
      </c>
      <c r="BE51" s="115">
        <f>IFERROR(INDEX($U$69:$AA$80,$AF69,COLUMNS($BB$51:BD51)),"")</f>
        <v>7.5433526011560698E-2</v>
      </c>
      <c r="BF51" s="115">
        <f>IFERROR(INDEX($U$69:$AA$80,$AF69,COLUMNS($BB$51:BE51)),"")</f>
        <v>7.6571428571428568E-2</v>
      </c>
      <c r="BG51" s="115">
        <f>IFERROR(INDEX($U$69:$AA$80,$AF69,COLUMNS($BB$51:BF51)),"")</f>
        <v>7.859768165111676E-2</v>
      </c>
      <c r="BH51" s="115">
        <f>IFERROR(INDEX($U$69:$AA$80,$AF69,COLUMNS($BB$51:BG51)),"")</f>
        <v>8.3691529709228829E-2</v>
      </c>
      <c r="BI51" s="115">
        <f>IFERROR(INDEX($U$69:$AA$80,$AF69,COLUMNS($BB$51:BH51)),"")</f>
        <v>8.6327345309381243E-2</v>
      </c>
      <c r="BJ51" s="558">
        <f>IFERROR(INDEX($U$69:$AB$80,$AF69,COLUMNS($BB$51:BI51)),"")</f>
        <v>9.490291262135922E-2</v>
      </c>
    </row>
    <row r="52" spans="3:62">
      <c r="C52" s="153" t="s">
        <v>525</v>
      </c>
      <c r="D52" s="331">
        <v>930</v>
      </c>
      <c r="E52" s="331">
        <v>785</v>
      </c>
      <c r="F52" s="331">
        <v>730</v>
      </c>
      <c r="G52" s="331">
        <v>540</v>
      </c>
      <c r="H52" s="331">
        <v>515</v>
      </c>
      <c r="I52" s="331">
        <v>505</v>
      </c>
      <c r="J52" s="331">
        <v>495</v>
      </c>
      <c r="K52" s="153" t="s">
        <v>498</v>
      </c>
      <c r="L52" s="153">
        <f>ROWS($K$41:K52)</f>
        <v>12</v>
      </c>
      <c r="M52" s="153">
        <f t="shared" si="4"/>
        <v>12</v>
      </c>
      <c r="N52" s="153">
        <f>IFERROR(SMALL($M$41:$M$66,ROWS($M$41:M52)),"")</f>
        <v>12</v>
      </c>
      <c r="U52" s="153" t="s">
        <v>269</v>
      </c>
      <c r="V52" s="163">
        <v>0.91333633079852039</v>
      </c>
      <c r="W52" s="163">
        <v>0.92120798994934494</v>
      </c>
      <c r="X52" s="163">
        <v>0.92489146408027878</v>
      </c>
      <c r="Y52" s="163">
        <v>0.92951817889084543</v>
      </c>
      <c r="Z52" s="163">
        <v>0.93170341935962175</v>
      </c>
      <c r="AA52" s="163">
        <v>0.9304505820398794</v>
      </c>
      <c r="AB52" s="163">
        <f>J54/$J7</f>
        <v>0.92957746478873238</v>
      </c>
      <c r="AC52" s="153" t="s">
        <v>499</v>
      </c>
      <c r="AD52" s="153">
        <f>ROWS($K$40:AC52)</f>
        <v>13</v>
      </c>
      <c r="AE52" s="153" t="str">
        <f t="shared" si="3"/>
        <v/>
      </c>
      <c r="AF52" s="153" t="str">
        <f>IFERROR(SMALL($AE$40:$AE$66,ROWS($M$40:AE52)),"")</f>
        <v/>
      </c>
      <c r="AT52" s="256" t="str">
        <f>IFERROR(INDEX($C$72:$I$83,$N73,COLUMNS($AS$48:AS49)),"")</f>
        <v>Black, African or Caribbean</v>
      </c>
      <c r="AU52" s="131">
        <f>IFERROR(INDEX($C$72:$I$83,$N73,COLUMNS($AS$48:AT49)),"")</f>
        <v>180</v>
      </c>
      <c r="AV52" s="131">
        <f>IFERROR(INDEX($C$72:$I$83,$N73,COLUMNS($AS$48:AU49)),"")</f>
        <v>190</v>
      </c>
      <c r="AW52" s="131">
        <f>IFERROR(INDEX($C$72:$I$83,$N73,COLUMNS($AS$48:AV49)),"")</f>
        <v>200</v>
      </c>
      <c r="AX52" s="131">
        <f>IFERROR(INDEX($C$72:$I$83,$N73,COLUMNS($AS$48:AW49)),"")</f>
        <v>185</v>
      </c>
      <c r="AY52" s="131">
        <f>IFERROR(INDEX($C$72:$I$83,$N73,COLUMNS($AS$48:AX49)),"")</f>
        <v>245</v>
      </c>
      <c r="AZ52" s="337">
        <f>IFERROR(INDEX($C$72:$I$83,$N73,COLUMNS($AS$48:AY49)),"")</f>
        <v>265</v>
      </c>
      <c r="BA52" s="552">
        <f>IFERROR(INDEX($C$72:$J$83,$N73,COLUMNS($AS$48:AZ49)),"")</f>
        <v>310</v>
      </c>
      <c r="BC52" s="318" t="str">
        <f>IFERROR(INDEX($U$69:$AA$80,$AF70,COLUMNS($BB$51:BB52)),"")</f>
        <v>Black, African or Caribbean</v>
      </c>
      <c r="BD52" s="115">
        <f>IFERROR(INDEX($U$69:$AA$80,$AF70,COLUMNS($BB$51:BC52)),"")</f>
        <v>1.0566480774875257E-2</v>
      </c>
      <c r="BE52" s="115">
        <f>IFERROR(INDEX($U$69:$AA$80,$AF70,COLUMNS($BB$51:BD52)),"")</f>
        <v>1.0982658959537572E-2</v>
      </c>
      <c r="BF52" s="115">
        <f>IFERROR(INDEX($U$69:$AA$80,$AF70,COLUMNS($BB$51:BE52)),"")</f>
        <v>1.1428571428571429E-2</v>
      </c>
      <c r="BG52" s="115">
        <f>IFERROR(INDEX($U$69:$AA$80,$AF70,COLUMNS($BB$51:BF52)),"")</f>
        <v>1.0460842521911224E-2</v>
      </c>
      <c r="BH52" s="115">
        <f>IFERROR(INDEX($U$69:$AA$80,$AF70,COLUMNS($BB$51:BG52)),"")</f>
        <v>1.2389380530973451E-2</v>
      </c>
      <c r="BI52" s="115">
        <f>IFERROR(INDEX($U$69:$AA$80,$AF70,COLUMNS($BB$51:BH52)),"")</f>
        <v>1.3223552894211578E-2</v>
      </c>
      <c r="BJ52" s="558">
        <f>IFERROR(INDEX($U$69:$AB$80,$AF70,COLUMNS($BB$51:BI52)),"")</f>
        <v>1.5048543689320388E-2</v>
      </c>
    </row>
    <row r="53" spans="3:62">
      <c r="C53" s="153" t="s">
        <v>503</v>
      </c>
      <c r="D53" s="331">
        <v>18975</v>
      </c>
      <c r="E53" s="331">
        <v>19250</v>
      </c>
      <c r="F53" s="331">
        <v>19890</v>
      </c>
      <c r="G53" s="331">
        <v>20235</v>
      </c>
      <c r="H53" s="331">
        <v>22840</v>
      </c>
      <c r="I53" s="331">
        <v>23580</v>
      </c>
      <c r="J53" s="331">
        <v>24250</v>
      </c>
      <c r="K53" s="153" t="s">
        <v>498</v>
      </c>
      <c r="L53" s="153">
        <f>ROWS($K$41:K53)</f>
        <v>13</v>
      </c>
      <c r="M53" s="153">
        <f t="shared" si="4"/>
        <v>13</v>
      </c>
      <c r="N53" s="153">
        <f>IFERROR(SMALL($M$41:$M$66,ROWS($M$41:M53)),"")</f>
        <v>13</v>
      </c>
      <c r="U53" s="153" t="s">
        <v>265</v>
      </c>
      <c r="V53" s="163">
        <v>5.7560019896218196E-3</v>
      </c>
      <c r="W53" s="163">
        <v>5.8143935629800317E-3</v>
      </c>
      <c r="X53" s="163">
        <v>5.8151740353528988E-3</v>
      </c>
      <c r="Y53" s="163">
        <v>5.8458568639501761E-3</v>
      </c>
      <c r="Z53" s="163">
        <v>5.7638515425775406E-3</v>
      </c>
      <c r="AA53" s="163">
        <v>5.7068403808313408E-3</v>
      </c>
      <c r="AB53" s="163">
        <f>J55/J$7</f>
        <v>5.8215962441314556E-3</v>
      </c>
      <c r="AC53" s="153" t="s">
        <v>499</v>
      </c>
      <c r="AD53" s="153">
        <f>ROWS($K$40:AC53)</f>
        <v>14</v>
      </c>
      <c r="AE53" s="153" t="str">
        <f t="shared" si="3"/>
        <v/>
      </c>
      <c r="AF53" s="153" t="str">
        <f>IFERROR(SMALL($AE$40:$AE$66,ROWS($M$40:AE53)),"")</f>
        <v/>
      </c>
      <c r="AT53" s="256" t="str">
        <f>IFERROR(INDEX($C$72:$I$83,$N74,COLUMNS($AS$48:AS50)),"")</f>
        <v>Mixed or multiple ethnic group</v>
      </c>
      <c r="AU53" s="131">
        <f>IFERROR(INDEX($C$72:$I$83,$N74,COLUMNS($AS$48:AT50)),"")</f>
        <v>220</v>
      </c>
      <c r="AV53" s="131">
        <f>IFERROR(INDEX($C$72:$I$83,$N74,COLUMNS($AS$48:AU50)),"")</f>
        <v>240</v>
      </c>
      <c r="AW53" s="131">
        <f>IFERROR(INDEX($C$72:$I$83,$N74,COLUMNS($AS$48:AV50)),"")</f>
        <v>260</v>
      </c>
      <c r="AX53" s="131">
        <f>IFERROR(INDEX($C$72:$I$83,$N74,COLUMNS($AS$48:AW50)),"")</f>
        <v>255</v>
      </c>
      <c r="AY53" s="131">
        <f>IFERROR(INDEX($C$72:$I$83,$N74,COLUMNS($AS$48:AX50)),"")</f>
        <v>335</v>
      </c>
      <c r="AZ53" s="337">
        <f>IFERROR(INDEX($C$72:$I$83,$N74,COLUMNS($AS$48:AY50)),"")</f>
        <v>395</v>
      </c>
      <c r="BA53" s="552">
        <f>IFERROR(INDEX($C$72:$J$83,$N74,COLUMNS($AS$48:AZ50)),"")</f>
        <v>435</v>
      </c>
      <c r="BC53" s="318" t="str">
        <f>IFERROR(INDEX($U$69:$AA$80,$AF71,COLUMNS($BB$51:BB53)),"")</f>
        <v>Mixed or multiple ethnic group</v>
      </c>
      <c r="BD53" s="115">
        <f>IFERROR(INDEX($U$69:$AA$80,$AF71,COLUMNS($BB$51:BC53)),"")</f>
        <v>1.2914587613736424E-2</v>
      </c>
      <c r="BE53" s="115">
        <f>IFERROR(INDEX($U$69:$AA$80,$AF71,COLUMNS($BB$51:BD53)),"")</f>
        <v>1.3872832369942197E-2</v>
      </c>
      <c r="BF53" s="115">
        <f>IFERROR(INDEX($U$69:$AA$80,$AF71,COLUMNS($BB$51:BE53)),"")</f>
        <v>1.4857142857142857E-2</v>
      </c>
      <c r="BG53" s="115">
        <f>IFERROR(INDEX($U$69:$AA$80,$AF71,COLUMNS($BB$51:BF53)),"")</f>
        <v>1.441899915182358E-2</v>
      </c>
      <c r="BH53" s="115">
        <f>IFERROR(INDEX($U$69:$AA$80,$AF71,COLUMNS($BB$51:BG53)),"")</f>
        <v>1.6940581542351455E-2</v>
      </c>
      <c r="BI53" s="115">
        <f>IFERROR(INDEX($U$69:$AA$80,$AF71,COLUMNS($BB$51:BH53)),"")</f>
        <v>1.971057884231537E-2</v>
      </c>
      <c r="BJ53" s="558">
        <f>IFERROR(INDEX($U$69:$AB$80,$AF71,COLUMNS($BB$51:BI53)),"")</f>
        <v>2.1116504854368931E-2</v>
      </c>
    </row>
    <row r="54" spans="3:62">
      <c r="C54" s="153" t="s">
        <v>269</v>
      </c>
      <c r="D54" s="440">
        <v>21025</v>
      </c>
      <c r="E54" s="440">
        <v>21785</v>
      </c>
      <c r="F54" s="440">
        <v>22030</v>
      </c>
      <c r="G54" s="440">
        <v>22430</v>
      </c>
      <c r="H54" s="440">
        <v>23750</v>
      </c>
      <c r="I54" s="440">
        <v>24130</v>
      </c>
      <c r="J54" s="331">
        <v>24750</v>
      </c>
      <c r="K54" s="153" t="s">
        <v>499</v>
      </c>
      <c r="L54" s="153">
        <f>ROWS($K$41:K54)</f>
        <v>14</v>
      </c>
      <c r="M54" s="153" t="str">
        <f t="shared" si="4"/>
        <v/>
      </c>
      <c r="N54" s="153" t="str">
        <f>IFERROR(SMALL($M$41:$M$66,ROWS($M$41:M54)),"")</f>
        <v/>
      </c>
      <c r="U54" s="153" t="s">
        <v>251</v>
      </c>
      <c r="V54" s="163">
        <v>1.2473364915321607E-2</v>
      </c>
      <c r="W54" s="163">
        <v>1.2003022638922778E-2</v>
      </c>
      <c r="X54" s="163">
        <v>1.1752109837511021E-2</v>
      </c>
      <c r="Y54" s="163">
        <v>1.1800292665824283E-2</v>
      </c>
      <c r="Z54" s="163">
        <v>1.1023258203995783E-2</v>
      </c>
      <c r="AA54" s="163">
        <v>1.1248259510083177E-2</v>
      </c>
      <c r="AB54" s="163">
        <f t="shared" ref="AB54:AB63" si="5">J56/J$7</f>
        <v>1.0892018779342722E-2</v>
      </c>
      <c r="AC54" s="153" t="s">
        <v>499</v>
      </c>
      <c r="AD54" s="153">
        <f>ROWS($K$40:AC54)</f>
        <v>15</v>
      </c>
      <c r="AE54" s="153" t="str">
        <f t="shared" si="3"/>
        <v/>
      </c>
      <c r="AF54" s="153" t="str">
        <f>IFERROR(SMALL($AE$40:$AE$66,ROWS($M$40:AE54)),"")</f>
        <v/>
      </c>
      <c r="AT54" s="256" t="str">
        <f>IFERROR(INDEX($C$72:$I$83,$N75,COLUMNS($AS$48:AS51)),"")</f>
        <v>Other ethnic group</v>
      </c>
      <c r="AU54" s="131">
        <f>IFERROR(INDEX($C$72:$I$83,$N75,COLUMNS($AS$48:AT51)),"")</f>
        <v>290</v>
      </c>
      <c r="AV54" s="131">
        <f>IFERROR(INDEX($C$72:$I$83,$N75,COLUMNS($AS$48:AU51)),"")</f>
        <v>350</v>
      </c>
      <c r="AW54" s="131">
        <f>IFERROR(INDEX($C$72:$I$83,$N75,COLUMNS($AS$48:AV51)),"")</f>
        <v>350</v>
      </c>
      <c r="AX54" s="131">
        <f>IFERROR(INDEX($C$72:$I$83,$N75,COLUMNS($AS$48:AW51)),"")</f>
        <v>410</v>
      </c>
      <c r="AY54" s="131">
        <f>IFERROR(INDEX($C$72:$I$83,$N75,COLUMNS($AS$48:AX51)),"")</f>
        <v>510</v>
      </c>
      <c r="AZ54" s="337">
        <f>IFERROR(INDEX($C$72:$I$83,$N75,COLUMNS($AS$48:AY51)),"")</f>
        <v>535</v>
      </c>
      <c r="BA54" s="552">
        <f>IFERROR(INDEX($C$72:$J$83,$N75,COLUMNS($AS$48:AZ51)),"")</f>
        <v>605</v>
      </c>
      <c r="BC54" s="318" t="str">
        <f>IFERROR(INDEX($U$69:$AA$80,$AF72,COLUMNS($BB$51:BB54)),"")</f>
        <v>Other ethnic group</v>
      </c>
      <c r="BD54" s="115">
        <f>IFERROR(INDEX($U$69:$AA$80,$AF72,COLUMNS($BB$51:BC54)),"")</f>
        <v>1.7023774581743468E-2</v>
      </c>
      <c r="BE54" s="115">
        <f>IFERROR(INDEX($U$69:$AA$80,$AF72,COLUMNS($BB$51:BD54)),"")</f>
        <v>2.023121387283237E-2</v>
      </c>
      <c r="BF54" s="115">
        <f>IFERROR(INDEX($U$69:$AA$80,$AF72,COLUMNS($BB$51:BE54)),"")</f>
        <v>0.02</v>
      </c>
      <c r="BG54" s="115">
        <f>IFERROR(INDEX($U$69:$AA$80,$AF72,COLUMNS($BB$51:BF54)),"")</f>
        <v>2.3183488832343793E-2</v>
      </c>
      <c r="BH54" s="115">
        <f>IFERROR(INDEX($U$69:$AA$80,$AF72,COLUMNS($BB$51:BG54)),"")</f>
        <v>2.5790139064475349E-2</v>
      </c>
      <c r="BI54" s="115">
        <f>IFERROR(INDEX($U$69:$AA$80,$AF72,COLUMNS($BB$51:BH54)),"")</f>
        <v>2.6696606786427147E-2</v>
      </c>
      <c r="BJ54" s="558">
        <f>IFERROR(INDEX($U$69:$AB$80,$AF72,COLUMNS($BB$51:BI54)),"")</f>
        <v>2.9368932038834953E-2</v>
      </c>
    </row>
    <row r="55" spans="3:62">
      <c r="C55" s="153" t="s">
        <v>265</v>
      </c>
      <c r="D55" s="331">
        <v>135</v>
      </c>
      <c r="E55" s="331">
        <v>140</v>
      </c>
      <c r="F55" s="331">
        <v>140</v>
      </c>
      <c r="G55" s="331">
        <v>140</v>
      </c>
      <c r="H55" s="331">
        <v>145</v>
      </c>
      <c r="I55" s="331">
        <v>150</v>
      </c>
      <c r="J55" s="331">
        <v>155</v>
      </c>
      <c r="K55" s="153" t="s">
        <v>499</v>
      </c>
      <c r="L55" s="153">
        <f>ROWS($K$41:K55)</f>
        <v>15</v>
      </c>
      <c r="M55" s="153" t="str">
        <f t="shared" si="4"/>
        <v/>
      </c>
      <c r="N55" s="153" t="str">
        <f>IFERROR(SMALL($M$41:$M$66,ROWS($M$41:M55)),"")</f>
        <v/>
      </c>
      <c r="U55" s="153" t="s">
        <v>253</v>
      </c>
      <c r="V55" s="163">
        <v>4.8220092139473359E-3</v>
      </c>
      <c r="W55" s="163">
        <v>5.0743798367825724E-3</v>
      </c>
      <c r="X55" s="163">
        <v>5.0804047529075871E-3</v>
      </c>
      <c r="Y55" s="163">
        <v>6.509348770882278E-3</v>
      </c>
      <c r="Z55" s="163">
        <v>7.1253820110875887E-3</v>
      </c>
      <c r="AA55" s="163">
        <v>7.5149062285149995E-3</v>
      </c>
      <c r="AB55" s="163">
        <f t="shared" si="5"/>
        <v>8.0751173708920182E-3</v>
      </c>
      <c r="AC55" s="153" t="s">
        <v>499</v>
      </c>
      <c r="AD55" s="153">
        <f>ROWS($K$40:AC55)</f>
        <v>16</v>
      </c>
      <c r="AE55" s="153" t="str">
        <f t="shared" si="3"/>
        <v/>
      </c>
      <c r="AF55" s="153" t="str">
        <f>IFERROR(SMALL($AE$40:$AE$66,ROWS($M$40:AE55)),"")</f>
        <v/>
      </c>
      <c r="AT55" s="256" t="str">
        <f>IFERROR(INDEX($C$72:$I$83,$N76,COLUMNS($AS$48:AS52)),"")</f>
        <v>White</v>
      </c>
      <c r="AU55" s="131">
        <f>IFERROR(INDEX($C$72:$I$83,$N76,COLUMNS($AS$48:AT52)),"")</f>
        <v>15105</v>
      </c>
      <c r="AV55" s="131">
        <f>IFERROR(INDEX($C$72:$I$83,$N76,COLUMNS($AS$48:AU52)),"")</f>
        <v>15220</v>
      </c>
      <c r="AW55" s="131">
        <f>IFERROR(INDEX($C$72:$I$83,$N76,COLUMNS($AS$48:AV52)),"")</f>
        <v>15355</v>
      </c>
      <c r="AX55" s="131">
        <f>IFERROR(INDEX($C$72:$I$83,$N76,COLUMNS($AS$48:AW52)),"")</f>
        <v>15445</v>
      </c>
      <c r="AY55" s="131">
        <f>IFERROR(INDEX($C$72:$I$83,$N76,COLUMNS($AS$48:AX52)),"")</f>
        <v>17030</v>
      </c>
      <c r="AZ55" s="337">
        <f>IFERROR(INDEX($C$72:$I$83,$N76,COLUMNS($AS$48:AY52)),"")</f>
        <v>17115</v>
      </c>
      <c r="BA55" s="552">
        <f>IFERROR(INDEX($C$72:$J$83,$N76,COLUMNS($AS$48:AZ52)),"")</f>
        <v>17290</v>
      </c>
      <c r="BC55" s="318" t="str">
        <f>IFERROR(INDEX($U$69:$AA$80,$AF73,COLUMNS($BB$51:BB55)),"")</f>
        <v>White</v>
      </c>
      <c r="BD55" s="115">
        <f>IFERROR(INDEX($U$69:$AA$80,$AF73,COLUMNS($BB$51:BC55)),"")</f>
        <v>0.88670384502494859</v>
      </c>
      <c r="BE55" s="115">
        <f>IFERROR(INDEX($U$69:$AA$80,$AF73,COLUMNS($BB$51:BD55)),"")</f>
        <v>0.87976878612716758</v>
      </c>
      <c r="BF55" s="698">
        <f>IFERROR(INDEX($U$69:$AA$80,$AF73,COLUMNS($BB$51:BE55)),"")</f>
        <v>0.87742857142857145</v>
      </c>
      <c r="BG55" s="698">
        <f>IFERROR(INDEX($U$69:$AA$80,$AF73,COLUMNS($BB$51:BF55)),"")</f>
        <v>0.87333898784280461</v>
      </c>
      <c r="BH55" s="698">
        <f>IFERROR(INDEX($U$69:$AA$80,$AF73,COLUMNS($BB$51:BG55)),"")</f>
        <v>0.86118836915297092</v>
      </c>
      <c r="BI55" s="698">
        <f>IFERROR(INDEX($U$69:$AA$80,$AF73,COLUMNS($BB$51:BH55)),"")</f>
        <v>0.85404191616766467</v>
      </c>
      <c r="BJ55" s="699">
        <f>IFERROR(INDEX($U$69:$AB$80,$AF73,COLUMNS($BB$51:BI55)),"")</f>
        <v>0.83932038834951461</v>
      </c>
    </row>
    <row r="56" spans="3:62" ht="15" thickBot="1">
      <c r="C56" s="153" t="s">
        <v>251</v>
      </c>
      <c r="D56" s="331">
        <v>285</v>
      </c>
      <c r="E56" s="331">
        <v>285</v>
      </c>
      <c r="F56" s="331">
        <v>280</v>
      </c>
      <c r="G56" s="331">
        <v>285</v>
      </c>
      <c r="H56" s="331">
        <v>280</v>
      </c>
      <c r="I56" s="331">
        <v>290</v>
      </c>
      <c r="J56" s="331">
        <v>290</v>
      </c>
      <c r="K56" s="153" t="s">
        <v>499</v>
      </c>
      <c r="L56" s="153">
        <f>ROWS($K$41:K56)</f>
        <v>16</v>
      </c>
      <c r="M56" s="153" t="str">
        <f t="shared" si="4"/>
        <v/>
      </c>
      <c r="N56" s="153" t="str">
        <f>IFERROR(SMALL($M$41:$M$66,ROWS($M$41:M56)),"")</f>
        <v/>
      </c>
      <c r="U56" s="153" t="s">
        <v>255</v>
      </c>
      <c r="V56" s="163">
        <v>3.3449973826481516E-3</v>
      </c>
      <c r="W56" s="163">
        <v>2.7486224115905603E-3</v>
      </c>
      <c r="X56" s="163">
        <v>2.8970903136415166E-3</v>
      </c>
      <c r="Y56" s="163">
        <v>2.9009639903339879E-3</v>
      </c>
      <c r="Z56" s="163">
        <v>2.9027154903412144E-3</v>
      </c>
      <c r="AA56" s="163">
        <v>2.7763007258098413E-3</v>
      </c>
      <c r="AB56" s="163">
        <f t="shared" si="5"/>
        <v>3.0046948356807512E-3</v>
      </c>
      <c r="AC56" s="153" t="s">
        <v>499</v>
      </c>
      <c r="AD56" s="153">
        <f>ROWS($K$40:AC56)</f>
        <v>17</v>
      </c>
      <c r="AE56" s="153" t="str">
        <f t="shared" si="3"/>
        <v/>
      </c>
      <c r="AF56" s="153" t="str">
        <f>IFERROR(SMALL($AE$40:$AE$66,ROWS($M$40:AE56)),"")</f>
        <v/>
      </c>
      <c r="AT56" s="269" t="str">
        <f>IFERROR(INDEX($C$72:$I$83,$N77,COLUMNS($AS$48:AS53)),"")</f>
        <v>Total Black and Minority Ethnic</v>
      </c>
      <c r="AU56" s="338">
        <f>IFERROR(INDEX($C$72:$I$83,$N77,COLUMNS($AS$48:AT53)),"")</f>
        <v>1930</v>
      </c>
      <c r="AV56" s="338">
        <f>IFERROR(INDEX($C$72:$I$83,$N77,COLUMNS($AS$48:AU53)),"")</f>
        <v>2080</v>
      </c>
      <c r="AW56" s="338">
        <f>IFERROR(INDEX($C$72:$I$83,$N77,COLUMNS($AS$48:AV53)),"")</f>
        <v>2145</v>
      </c>
      <c r="AX56" s="338">
        <f>IFERROR(INDEX($C$72:$I$83,$N77,COLUMNS($AS$48:AW53)),"")</f>
        <v>2240</v>
      </c>
      <c r="AY56" s="338">
        <f>IFERROR(INDEX($C$72:$I$83,$N77,COLUMNS($AS$48:AX53)),"")</f>
        <v>2745</v>
      </c>
      <c r="AZ56" s="339">
        <f>IFERROR(INDEX($C$72:$I$83,$N77,COLUMNS($AS$48:AY53)),"")</f>
        <v>2925</v>
      </c>
      <c r="BA56" s="553">
        <f>IFERROR(INDEX($C$72:$J$83,$N77,COLUMNS($AS$48:AZ53)),"")</f>
        <v>3310</v>
      </c>
      <c r="BC56" s="319" t="str">
        <f>IFERROR(INDEX($U$69:$AA$80,$AF74,COLUMNS($BB$51:BB56)),"")</f>
        <v>Total Black and Minority Ethnic</v>
      </c>
      <c r="BD56" s="246">
        <f>IFERROR(INDEX($U$69:$AA$80,$AF74,COLUMNS($BB$51:BC56)),"")</f>
        <v>0.11329615497505137</v>
      </c>
      <c r="BE56" s="246">
        <f>IFERROR(INDEX($U$69:$AA$80,$AF74,COLUMNS($BB$51:BD56)),"")</f>
        <v>0.12023121387283237</v>
      </c>
      <c r="BF56" s="246">
        <f>IFERROR(INDEX($U$69:$AA$80,$AF74,COLUMNS($BB$51:BE56)),"")</f>
        <v>0.12257142857142857</v>
      </c>
      <c r="BG56" s="246">
        <f>IFERROR(INDEX($U$69:$AA$80,$AF74,COLUMNS($BB$51:BF56)),"")</f>
        <v>0.12666101215719536</v>
      </c>
      <c r="BH56" s="246">
        <f>IFERROR(INDEX($U$69:$AA$80,$AF74,COLUMNS($BB$51:BG56)),"")</f>
        <v>0.13881163084702908</v>
      </c>
      <c r="BI56" s="246">
        <f>IFERROR(INDEX($U$69:$AA$80,$AF74,COLUMNS($BB$51:BH56)),"")</f>
        <v>0.14595808383233533</v>
      </c>
      <c r="BJ56" s="559">
        <f>IFERROR(INDEX($U$69:$AB$80,$AF74,COLUMNS($BB$51:BI56)),"")</f>
        <v>0.16067961165048544</v>
      </c>
    </row>
    <row r="57" spans="3:62">
      <c r="C57" s="153" t="s">
        <v>253</v>
      </c>
      <c r="D57" s="331">
        <v>110</v>
      </c>
      <c r="E57" s="331">
        <v>120</v>
      </c>
      <c r="F57" s="331">
        <v>120</v>
      </c>
      <c r="G57" s="331">
        <v>155</v>
      </c>
      <c r="H57" s="331">
        <v>180</v>
      </c>
      <c r="I57" s="331">
        <v>195</v>
      </c>
      <c r="J57" s="331">
        <v>215</v>
      </c>
      <c r="K57" s="153" t="s">
        <v>499</v>
      </c>
      <c r="L57" s="153">
        <f>ROWS($K$41:K57)</f>
        <v>17</v>
      </c>
      <c r="M57" s="153" t="str">
        <f t="shared" si="4"/>
        <v/>
      </c>
      <c r="N57" s="153" t="str">
        <f>IFERROR(SMALL($M$41:$M$66,ROWS($M$41:M57)),"")</f>
        <v/>
      </c>
      <c r="U57" s="153" t="s">
        <v>418</v>
      </c>
      <c r="V57" s="163">
        <v>3.6881854258029621E-4</v>
      </c>
      <c r="W57" s="163">
        <v>4.6515148503840247E-4</v>
      </c>
      <c r="X57" s="163">
        <v>5.4582860981651764E-4</v>
      </c>
      <c r="Y57" s="163">
        <v>5.3875045534774058E-4</v>
      </c>
      <c r="Z57" s="163">
        <v>7.0606593008299811E-4</v>
      </c>
      <c r="AA57" s="163">
        <v>8.4831411066411825E-4</v>
      </c>
      <c r="AB57" s="163">
        <f t="shared" si="5"/>
        <v>1.1267605633802818E-3</v>
      </c>
      <c r="AC57" s="153" t="s">
        <v>499</v>
      </c>
      <c r="AD57" s="153">
        <f>ROWS($K$40:AC57)</f>
        <v>18</v>
      </c>
      <c r="AE57" s="153" t="str">
        <f t="shared" si="3"/>
        <v/>
      </c>
      <c r="AF57" s="153" t="str">
        <f>IFERROR(SMALL($AE$40:$AE$66,ROWS($M$40:AE57)),"")</f>
        <v/>
      </c>
      <c r="AT57" s="225"/>
      <c r="AU57" s="130"/>
      <c r="AV57" s="130"/>
      <c r="AW57" s="130"/>
      <c r="AX57" s="130"/>
      <c r="AY57" s="130"/>
      <c r="AZ57" s="130"/>
      <c r="BA57" s="130"/>
      <c r="BD57" s="113"/>
      <c r="BE57" s="113"/>
      <c r="BF57" s="113"/>
      <c r="BG57" s="113"/>
      <c r="BH57" s="113"/>
      <c r="BI57" s="113"/>
    </row>
    <row r="58" spans="3:62">
      <c r="C58" s="153" t="s">
        <v>255</v>
      </c>
      <c r="D58" s="331">
        <v>75</v>
      </c>
      <c r="E58" s="331">
        <v>65</v>
      </c>
      <c r="F58" s="331">
        <v>70</v>
      </c>
      <c r="G58" s="331">
        <v>70</v>
      </c>
      <c r="H58" s="331">
        <v>75</v>
      </c>
      <c r="I58" s="331">
        <v>70</v>
      </c>
      <c r="J58" s="331">
        <v>80</v>
      </c>
      <c r="K58" s="153" t="s">
        <v>499</v>
      </c>
      <c r="L58" s="153">
        <f>ROWS($K$41:K58)</f>
        <v>18</v>
      </c>
      <c r="M58" s="153" t="str">
        <f t="shared" si="4"/>
        <v/>
      </c>
      <c r="N58" s="153" t="str">
        <f>IFERROR(SMALL($M$41:$M$66,ROWS($M$41:M58)),"")</f>
        <v/>
      </c>
      <c r="U58" s="153" t="s">
        <v>259</v>
      </c>
      <c r="V58" s="163">
        <v>5.7342812273968313E-3</v>
      </c>
      <c r="W58" s="163">
        <v>6.1315423027789419E-3</v>
      </c>
      <c r="X58" s="163">
        <v>6.0041147079816937E-3</v>
      </c>
      <c r="Y58" s="163">
        <v>7.2109676331159134E-3</v>
      </c>
      <c r="Z58" s="163">
        <v>7.7631949012625639E-3</v>
      </c>
      <c r="AA58" s="163">
        <v>7.8472911209661218E-3</v>
      </c>
      <c r="AB58" s="163">
        <f t="shared" si="5"/>
        <v>8.4507042253521118E-3</v>
      </c>
      <c r="AC58" s="153" t="s">
        <v>499</v>
      </c>
      <c r="AD58" s="153">
        <f>ROWS($K$40:AC58)</f>
        <v>19</v>
      </c>
      <c r="AE58" s="153" t="str">
        <f t="shared" si="3"/>
        <v/>
      </c>
      <c r="AF58" s="153" t="str">
        <f>IFERROR(SMALL($AE$40:$AE$66,ROWS($M$40:AE58)),"")</f>
        <v/>
      </c>
      <c r="AT58" s="153" t="str">
        <f>IFERROR(INDEX($C$72:$I$83,#REF!,COLUMNS($AS$71:AS77)),"")</f>
        <v/>
      </c>
      <c r="AU58" s="153" t="str">
        <f>IFERROR(INDEX($C$72:$I$83,#REF!,COLUMNS($AS$71:AT77)),"")</f>
        <v/>
      </c>
      <c r="AV58" s="153" t="str">
        <f>IFERROR(INDEX($C$72:$I$83,#REF!,COLUMNS($AS$71:AU77)),"")</f>
        <v/>
      </c>
      <c r="AW58" s="153" t="str">
        <f>IFERROR(INDEX($C$72:$I$83,#REF!,COLUMNS($AS$71:AV77)),"")</f>
        <v/>
      </c>
      <c r="AX58" s="153" t="str">
        <f>IFERROR(INDEX($C$72:$I$83,#REF!,COLUMNS($AS$71:AW77)),"")</f>
        <v/>
      </c>
      <c r="AY58" s="153" t="str">
        <f>IFERROR(INDEX($C$72:$I$83,#REF!,COLUMNS($AS$71:AX77)),"")</f>
        <v/>
      </c>
      <c r="AZ58" s="153" t="str">
        <f>IFERROR(INDEX($C$72:$I$83,#REF!,COLUMNS($AS$71:AY77)),"")</f>
        <v/>
      </c>
      <c r="BC58" s="153" t="str">
        <f>IFERROR(INDEX($C$70:$I$81,$N76,COLUMNS($AR$69:BB75)),"")</f>
        <v/>
      </c>
      <c r="BD58" s="163" t="str">
        <f>IFERROR(INDEX($C$70:$I$81,$N76,COLUMNS($AR$69:BC75)),"")</f>
        <v/>
      </c>
      <c r="BE58" s="163" t="str">
        <f>IFERROR(INDEX($C$70:$I$81,$N76,COLUMNS($AR$69:BD75)),"")</f>
        <v/>
      </c>
      <c r="BF58" s="163" t="str">
        <f>IFERROR(INDEX($C$70:$I$81,$N76,COLUMNS($AR$69:BE75)),"")</f>
        <v/>
      </c>
      <c r="BG58" s="163" t="str">
        <f>IFERROR(INDEX($C$70:$I$81,$N76,COLUMNS($AR$69:BF75)),"")</f>
        <v/>
      </c>
      <c r="BH58" s="163" t="str">
        <f>IFERROR(INDEX($C$70:$I$81,$N76,COLUMNS($AR$69:BG75)),"")</f>
        <v/>
      </c>
      <c r="BI58" s="163" t="str">
        <f>IFERROR(INDEX($C$70:$I$81,$N76,COLUMNS($AR$69:BH75)),"")</f>
        <v/>
      </c>
    </row>
    <row r="59" spans="3:62">
      <c r="C59" s="153" t="s">
        <v>418</v>
      </c>
      <c r="D59" s="331">
        <v>10</v>
      </c>
      <c r="E59" s="331">
        <v>10</v>
      </c>
      <c r="F59" s="331">
        <v>15</v>
      </c>
      <c r="G59" s="331">
        <v>15</v>
      </c>
      <c r="H59" s="331">
        <v>20</v>
      </c>
      <c r="I59" s="331">
        <v>20</v>
      </c>
      <c r="J59" s="331">
        <v>30</v>
      </c>
      <c r="K59" s="153" t="s">
        <v>499</v>
      </c>
      <c r="L59" s="153">
        <f>ROWS($K$41:K59)</f>
        <v>19</v>
      </c>
      <c r="M59" s="153" t="str">
        <f t="shared" si="4"/>
        <v/>
      </c>
      <c r="N59" s="153" t="str">
        <f>IFERROR(SMALL($M$41:$M$66,ROWS($M$41:M59)),"")</f>
        <v/>
      </c>
      <c r="U59" s="153" t="s">
        <v>261</v>
      </c>
      <c r="V59" s="163">
        <v>7.7021822849807444E-4</v>
      </c>
      <c r="W59" s="163">
        <v>7.2436772170071217E-4</v>
      </c>
      <c r="X59" s="163">
        <v>5.668220178863837E-4</v>
      </c>
      <c r="Y59" s="163">
        <v>6.2163514078585459E-4</v>
      </c>
      <c r="Z59" s="163">
        <v>6.2761416007377604E-4</v>
      </c>
      <c r="AA59" s="163">
        <v>6.169557168466314E-4</v>
      </c>
      <c r="AB59" s="163">
        <f t="shared" si="5"/>
        <v>5.6338028169014088E-4</v>
      </c>
      <c r="AC59" s="153" t="s">
        <v>499</v>
      </c>
      <c r="AD59" s="153">
        <f>ROWS($K$40:AC59)</f>
        <v>20</v>
      </c>
      <c r="AE59" s="153" t="str">
        <f t="shared" si="3"/>
        <v/>
      </c>
      <c r="AF59" s="153" t="str">
        <f>IFERROR(SMALL($AE$40:$AE$66,ROWS($M$40:AE59)),"")</f>
        <v/>
      </c>
      <c r="AT59" s="153" t="str">
        <f>IFERROR(INDEX($C$72:$I$83,$N78,COLUMNS($AS$71:AS78)),"")</f>
        <v/>
      </c>
      <c r="AU59" s="153" t="str">
        <f>IFERROR(INDEX($C$72:$I$83,$N78,COLUMNS($AS$71:AT78)),"")</f>
        <v/>
      </c>
      <c r="AV59" s="153" t="str">
        <f>IFERROR(INDEX($C$72:$I$83,$N78,COLUMNS($AS$71:AU78)),"")</f>
        <v/>
      </c>
      <c r="AW59" s="153" t="str">
        <f>IFERROR(INDEX($C$72:$I$83,$N78,COLUMNS($AS$71:AV78)),"")</f>
        <v/>
      </c>
      <c r="AX59" s="153" t="str">
        <f>IFERROR(INDEX($C$72:$I$83,$N78,COLUMNS($AS$71:AW78)),"")</f>
        <v/>
      </c>
      <c r="AY59" s="153" t="str">
        <f>IFERROR(INDEX($C$72:$I$83,$N78,COLUMNS($AS$71:AX78)),"")</f>
        <v/>
      </c>
      <c r="AZ59" s="153" t="str">
        <f>IFERROR(INDEX($C$72:$I$83,$N78,COLUMNS($AS$71:AY78)),"")</f>
        <v/>
      </c>
      <c r="BD59" s="163" t="str">
        <f>IFERROR(INDEX($C$70:$I$81,$N77,COLUMNS($AR$69:BC76)),"")</f>
        <v/>
      </c>
      <c r="BE59" s="163" t="str">
        <f>IFERROR(INDEX($C$70:$I$81,$N77,COLUMNS($AR$69:BD76)),"")</f>
        <v/>
      </c>
      <c r="BF59" s="163" t="str">
        <f>IFERROR(INDEX($C$70:$I$81,$N77,COLUMNS($AR$69:BE76)),"")</f>
        <v/>
      </c>
      <c r="BG59" s="163" t="str">
        <f>IFERROR(INDEX($C$70:$I$81,$N77,COLUMNS($AR$69:BF76)),"")</f>
        <v/>
      </c>
      <c r="BH59" s="163" t="str">
        <f>IFERROR(INDEX($C$70:$I$81,$N77,COLUMNS($AR$69:BG76)),"")</f>
        <v/>
      </c>
      <c r="BI59" s="163" t="str">
        <f>IFERROR(INDEX($C$70:$I$81,$N77,COLUMNS($AR$69:BH76)),"")</f>
        <v/>
      </c>
    </row>
    <row r="60" spans="3:62" ht="18">
      <c r="C60" s="153" t="s">
        <v>259</v>
      </c>
      <c r="D60" s="331">
        <v>130</v>
      </c>
      <c r="E60" s="331">
        <v>145</v>
      </c>
      <c r="F60" s="331">
        <v>145</v>
      </c>
      <c r="G60" s="331">
        <v>175</v>
      </c>
      <c r="H60" s="331">
        <v>200</v>
      </c>
      <c r="I60" s="331">
        <v>205</v>
      </c>
      <c r="J60" s="331">
        <v>225</v>
      </c>
      <c r="K60" s="153" t="s">
        <v>499</v>
      </c>
      <c r="L60" s="153">
        <f>ROWS($K$41:K60)</f>
        <v>20</v>
      </c>
      <c r="M60" s="153" t="str">
        <f t="shared" si="4"/>
        <v/>
      </c>
      <c r="N60" s="153" t="str">
        <f>IFERROR(SMALL($M$41:$M$66,ROWS($M$41:M60)),"")</f>
        <v/>
      </c>
      <c r="U60" s="153" t="s">
        <v>521</v>
      </c>
      <c r="V60" s="163">
        <v>2.390587090482179E-3</v>
      </c>
      <c r="W60" s="163">
        <v>2.3270260201512082E-3</v>
      </c>
      <c r="X60" s="163">
        <v>2.0153671747071421E-3</v>
      </c>
      <c r="Y60" s="163">
        <v>2.3622135349862473E-3</v>
      </c>
      <c r="Z60" s="163">
        <v>2.4712307552904934E-3</v>
      </c>
      <c r="AA60" s="163">
        <v>2.660621528901098E-3</v>
      </c>
      <c r="AB60" s="163">
        <f t="shared" si="5"/>
        <v>2.8169014084507044E-3</v>
      </c>
      <c r="AC60" s="153" t="s">
        <v>499</v>
      </c>
      <c r="AD60" s="153">
        <f>ROWS($K$40:AC60)</f>
        <v>21</v>
      </c>
      <c r="AE60" s="153" t="str">
        <f t="shared" si="3"/>
        <v/>
      </c>
      <c r="AF60" s="153" t="str">
        <f>IFERROR(SMALL($AE$40:$AE$66,ROWS($M$40:AE60)),"")</f>
        <v/>
      </c>
      <c r="AU60" s="783" t="s">
        <v>526</v>
      </c>
      <c r="AV60" s="783"/>
      <c r="AW60" s="783"/>
      <c r="AX60" s="783"/>
      <c r="AY60" s="783"/>
      <c r="AZ60" s="783"/>
      <c r="BA60" s="783"/>
      <c r="BB60" s="783"/>
      <c r="BC60" s="783"/>
      <c r="BD60" s="783"/>
      <c r="BE60" s="783"/>
      <c r="BF60" s="163"/>
      <c r="BG60" s="163"/>
      <c r="BH60" s="163"/>
      <c r="BI60" s="163"/>
    </row>
    <row r="61" spans="3:62" ht="15" thickBot="1">
      <c r="C61" s="153" t="s">
        <v>261</v>
      </c>
      <c r="D61" s="331">
        <v>20</v>
      </c>
      <c r="E61" s="331">
        <v>15</v>
      </c>
      <c r="F61" s="331">
        <v>15</v>
      </c>
      <c r="G61" s="331">
        <v>15</v>
      </c>
      <c r="H61" s="331">
        <v>15</v>
      </c>
      <c r="I61" s="331">
        <v>15</v>
      </c>
      <c r="J61" s="331">
        <v>15</v>
      </c>
      <c r="K61" s="153" t="s">
        <v>499</v>
      </c>
      <c r="L61" s="153">
        <f>ROWS($K$41:K61)</f>
        <v>21</v>
      </c>
      <c r="M61" s="153" t="str">
        <f t="shared" si="4"/>
        <v/>
      </c>
      <c r="N61" s="153" t="str">
        <f>IFERROR(SMALL($M$41:$M$66,ROWS($M$41:M61)),"")</f>
        <v/>
      </c>
      <c r="U61" s="153" t="s">
        <v>523</v>
      </c>
      <c r="V61" s="163">
        <v>3.9097372004978398E-4</v>
      </c>
      <c r="W61" s="163">
        <v>4.228649863985477E-4</v>
      </c>
      <c r="X61" s="163">
        <v>5.8781542595624976E-4</v>
      </c>
      <c r="Y61" s="163">
        <v>5.3875045534774058E-4</v>
      </c>
      <c r="Z61" s="163">
        <v>6.2761416007377604E-4</v>
      </c>
      <c r="AA61" s="163">
        <v>5.7839598454371695E-4</v>
      </c>
      <c r="AB61" s="163">
        <f t="shared" si="5"/>
        <v>5.6338028169014088E-4</v>
      </c>
      <c r="AC61" s="153" t="s">
        <v>499</v>
      </c>
      <c r="AD61" s="153">
        <f>ROWS($K$40:AC61)</f>
        <v>22</v>
      </c>
      <c r="AE61" s="153" t="str">
        <f t="shared" si="3"/>
        <v/>
      </c>
      <c r="AF61" s="153" t="str">
        <f>IFERROR(SMALL($AE$40:$AE$66,ROWS($M$40:AE61)),"")</f>
        <v/>
      </c>
    </row>
    <row r="62" spans="3:62" ht="15" thickBot="1">
      <c r="C62" s="153" t="s">
        <v>521</v>
      </c>
      <c r="D62" s="331">
        <v>55</v>
      </c>
      <c r="E62" s="331">
        <v>55</v>
      </c>
      <c r="F62" s="331">
        <v>50</v>
      </c>
      <c r="G62" s="331">
        <v>55</v>
      </c>
      <c r="H62" s="331">
        <v>65</v>
      </c>
      <c r="I62" s="331">
        <v>70</v>
      </c>
      <c r="J62" s="331">
        <v>75</v>
      </c>
      <c r="K62" s="153" t="s">
        <v>499</v>
      </c>
      <c r="L62" s="153">
        <f>ROWS($K$41:K62)</f>
        <v>22</v>
      </c>
      <c r="M62" s="153" t="str">
        <f t="shared" si="4"/>
        <v/>
      </c>
      <c r="N62" s="153" t="str">
        <f>IFERROR(SMALL($M$41:$M$66,ROWS($M$41:M62)),"")</f>
        <v/>
      </c>
      <c r="U62" s="153" t="s">
        <v>267</v>
      </c>
      <c r="V62" s="163">
        <v>3.142559878711264E-3</v>
      </c>
      <c r="W62" s="163">
        <v>2.9600549047898339E-3</v>
      </c>
      <c r="X62" s="163">
        <v>3.2329848427593735E-3</v>
      </c>
      <c r="Y62" s="163">
        <v>3.6469261592770134E-3</v>
      </c>
      <c r="Z62" s="163">
        <v>3.4240275020524947E-3</v>
      </c>
      <c r="AA62" s="163">
        <v>4.288613426730147E-3</v>
      </c>
      <c r="AB62" s="163">
        <f t="shared" si="5"/>
        <v>4.507042253521127E-3</v>
      </c>
      <c r="AC62" s="153" t="s">
        <v>499</v>
      </c>
      <c r="AD62" s="153">
        <f>ROWS($K$40:AC62)</f>
        <v>23</v>
      </c>
      <c r="AE62" s="153" t="str">
        <f t="shared" si="3"/>
        <v/>
      </c>
      <c r="AF62" s="153" t="str">
        <f>IFERROR(SMALL($AE$40:$AE$66,ROWS($M$40:AE62)),"")</f>
        <v/>
      </c>
      <c r="AT62" s="317" t="s">
        <v>527</v>
      </c>
      <c r="AU62" s="251" t="s">
        <v>89</v>
      </c>
      <c r="AV62" s="251" t="s">
        <v>90</v>
      </c>
      <c r="AW62" s="251" t="s">
        <v>91</v>
      </c>
      <c r="AX62" s="251" t="s">
        <v>92</v>
      </c>
      <c r="AY62" s="251" t="s">
        <v>93</v>
      </c>
      <c r="AZ62" s="252" t="s">
        <v>94</v>
      </c>
      <c r="BA62" s="532" t="s">
        <v>95</v>
      </c>
      <c r="BC62" s="317" t="s">
        <v>527</v>
      </c>
      <c r="BD62" s="342" t="s">
        <v>89</v>
      </c>
      <c r="BE62" s="342" t="s">
        <v>90</v>
      </c>
      <c r="BF62" s="342" t="s">
        <v>91</v>
      </c>
      <c r="BG62" s="342" t="s">
        <v>92</v>
      </c>
      <c r="BH62" s="342" t="s">
        <v>93</v>
      </c>
      <c r="BI62" s="342" t="s">
        <v>94</v>
      </c>
      <c r="BJ62" s="560" t="s">
        <v>95</v>
      </c>
    </row>
    <row r="63" spans="3:62">
      <c r="C63" s="153" t="s">
        <v>523</v>
      </c>
      <c r="D63" s="331">
        <v>10</v>
      </c>
      <c r="E63" s="331">
        <v>10</v>
      </c>
      <c r="F63" s="331">
        <v>15</v>
      </c>
      <c r="G63" s="331">
        <v>15</v>
      </c>
      <c r="H63" s="331">
        <v>15</v>
      </c>
      <c r="I63" s="331">
        <v>15</v>
      </c>
      <c r="J63" s="331">
        <v>15</v>
      </c>
      <c r="K63" s="153" t="s">
        <v>499</v>
      </c>
      <c r="L63" s="153">
        <f>ROWS($K$41:K63)</f>
        <v>23</v>
      </c>
      <c r="M63" s="153" t="str">
        <f t="shared" si="4"/>
        <v/>
      </c>
      <c r="N63" s="153" t="str">
        <f>IFERROR(SMALL($M$41:$M$66,ROWS($M$41:M63)),"")</f>
        <v/>
      </c>
      <c r="U63" s="153" t="s">
        <v>525</v>
      </c>
      <c r="V63" s="163">
        <v>4.746942259697777E-2</v>
      </c>
      <c r="W63" s="163">
        <v>4.0120161314535011E-2</v>
      </c>
      <c r="X63" s="163">
        <v>3.6610824201200827E-2</v>
      </c>
      <c r="Y63" s="163">
        <v>2.8506529862730529E-2</v>
      </c>
      <c r="Z63" s="163">
        <v>2.5861625983540033E-2</v>
      </c>
      <c r="AA63" s="163">
        <v>2.5462919226229567E-2</v>
      </c>
      <c r="AB63" s="163">
        <f t="shared" si="5"/>
        <v>2.4600938967136152E-2</v>
      </c>
      <c r="AC63" s="153" t="s">
        <v>499</v>
      </c>
      <c r="AD63" s="153">
        <f>ROWS($K$40:AC63)</f>
        <v>24</v>
      </c>
      <c r="AE63" s="153" t="str">
        <f t="shared" si="3"/>
        <v/>
      </c>
      <c r="AF63" s="153" t="str">
        <f>IFERROR(SMALL($AE$40:$AE$66,ROWS($M$40:AE63)),"")</f>
        <v/>
      </c>
      <c r="AT63" s="256" t="str">
        <f>IFERROR(INDEX($C$90:$I$97,$N90,COLUMNS($AS$59:AS59)),"")</f>
        <v xml:space="preserve">Male </v>
      </c>
      <c r="AU63" s="131">
        <f>IFERROR(INDEX($C$90:$I$97,$N90,COLUMNS($AS$59:AT59)),"")</f>
        <v>10740</v>
      </c>
      <c r="AV63" s="131">
        <f>IFERROR(INDEX($C$90:$I$97,$N90,COLUMNS($AS$59:AU59)),"")</f>
        <v>10780</v>
      </c>
      <c r="AW63" s="131">
        <f>IFERROR(INDEX($C$90:$I$97,$N90,COLUMNS($AS$59:AV59)),"")</f>
        <v>11100</v>
      </c>
      <c r="AX63" s="131">
        <f>IFERROR(INDEX($C$90:$I$97,$N90,COLUMNS($AS$59:AW59)),"")</f>
        <v>11265</v>
      </c>
      <c r="AY63" s="131">
        <f>IFERROR(INDEX($C$90:$I$97,$N90,COLUMNS($AS$59:AX59)),"")</f>
        <v>12560</v>
      </c>
      <c r="AZ63" s="337">
        <f>IFERROR(INDEX($C$90:$I$97,$N90,COLUMNS($AS$59:AY59)),"")</f>
        <v>12870</v>
      </c>
      <c r="BA63" s="337">
        <f>IFERROR(INDEX($C$90:$J$97,$N90,COLUMNS($AS$59:AZ59)),"")</f>
        <v>13190</v>
      </c>
      <c r="BC63" s="318" t="str">
        <f>IFERROR(INDEX($U$87:$AA$90,$AF87,COLUMNS($BB$62:BB62)),"")</f>
        <v xml:space="preserve">Male </v>
      </c>
      <c r="BD63" s="115">
        <f>IFERROR(INDEX($U$87:$AA$90,$AF87,COLUMNS($BB$62:BC62)),"")</f>
        <v>0.56596683277510007</v>
      </c>
      <c r="BE63" s="115">
        <f>IFERROR(INDEX($U$87:$AA$90,$AF87,COLUMNS($BB$62:BD62)),"")</f>
        <v>0.55995520416543076</v>
      </c>
      <c r="BF63" s="115">
        <f>IFERROR(INDEX($U$87:$AA$90,$AF87,COLUMNS($BB$62:BE62)),"")</f>
        <v>0.55810347428226659</v>
      </c>
      <c r="BG63" s="115">
        <f>IFERROR(INDEX($U$87:$AA$90,$AF87,COLUMNS($BB$62:BF62)),"")</f>
        <v>0.55678971529160481</v>
      </c>
      <c r="BH63" s="115">
        <f>IFERROR(INDEX($U$87:$AA$90,$AF87,COLUMNS($BB$62:BG62)),"")</f>
        <v>0.550065834326942</v>
      </c>
      <c r="BI63" s="115">
        <f>IFERROR(INDEX($U$87:$AA$90,$AF87,COLUMNS($BB$62:BH62)),"")</f>
        <v>0.54572353075885704</v>
      </c>
      <c r="BJ63" s="558">
        <f>IFERROR(INDEX($U$87:$AB$90,$AF87,COLUMNS($BB$62:BI62)),"")</f>
        <v>0.54391752577319585</v>
      </c>
    </row>
    <row r="64" spans="3:62" ht="15" thickBot="1">
      <c r="C64" s="153" t="s">
        <v>267</v>
      </c>
      <c r="D64" s="331">
        <v>70</v>
      </c>
      <c r="E64" s="331">
        <v>70</v>
      </c>
      <c r="F64" s="331">
        <v>75</v>
      </c>
      <c r="G64" s="331">
        <v>90</v>
      </c>
      <c r="H64" s="331">
        <v>85</v>
      </c>
      <c r="I64" s="331">
        <v>110</v>
      </c>
      <c r="J64" s="331">
        <v>120</v>
      </c>
      <c r="K64" s="153" t="s">
        <v>499</v>
      </c>
      <c r="L64" s="153">
        <f>ROWS($K$41:K64)</f>
        <v>24</v>
      </c>
      <c r="M64" s="153" t="str">
        <f t="shared" si="4"/>
        <v/>
      </c>
      <c r="N64" s="153" t="str">
        <f>IFERROR(SMALL($M$41:$M$66,ROWS($M$41:M64)),"")</f>
        <v/>
      </c>
      <c r="U64" s="153" t="s">
        <v>0</v>
      </c>
      <c r="V64" s="163"/>
      <c r="W64" s="163"/>
      <c r="X64" s="163"/>
      <c r="Y64" s="163"/>
      <c r="Z64" s="163"/>
      <c r="AA64" s="163"/>
      <c r="AB64" s="163"/>
      <c r="AC64" s="153" t="s">
        <v>0</v>
      </c>
      <c r="AD64" s="153" t="s">
        <v>0</v>
      </c>
      <c r="AT64" s="256" t="str">
        <f>IFERROR(INDEX($C$90:$I$97,$N91,COLUMNS($AS$59:AS60)),"")</f>
        <v xml:space="preserve">Female </v>
      </c>
      <c r="AU64" s="131">
        <f>IFERROR(INDEX($C$90:$I$97,$N91,COLUMNS($AS$59:AT60)),"")</f>
        <v>8235</v>
      </c>
      <c r="AV64" s="131">
        <f>IFERROR(INDEX($C$90:$I$97,$N91,COLUMNS($AS$59:AU60)),"")</f>
        <v>8470</v>
      </c>
      <c r="AW64" s="131">
        <f>IFERROR(INDEX($C$90:$I$97,$N91,COLUMNS($AS$59:AV60)),"")</f>
        <v>8790</v>
      </c>
      <c r="AX64" s="131">
        <f>IFERROR(INDEX($C$90:$I$97,$N91,COLUMNS($AS$59:AW60)),"")</f>
        <v>8970</v>
      </c>
      <c r="AY64" s="131">
        <f>IFERROR(INDEX($C$90:$I$97,$N91,COLUMNS($AS$59:AX60)),"")</f>
        <v>10270</v>
      </c>
      <c r="AZ64" s="337">
        <f>IFERROR(INDEX($C$90:$I$97,$N91,COLUMNS($AS$59:AY60)),"")</f>
        <v>10710</v>
      </c>
      <c r="BA64" s="337">
        <f>IFERROR(INDEX($C$90:$J$97,$N91,COLUMNS($AS$59:AZ60)),"")</f>
        <v>11055</v>
      </c>
      <c r="BC64" s="319" t="str">
        <f>IFERROR(INDEX($U$87:$AA$90,$AF88,COLUMNS($BB$62:BB63)),"")</f>
        <v xml:space="preserve">Female </v>
      </c>
      <c r="BD64" s="246">
        <f>IFERROR(INDEX($U$87:$AA$90,$AF88,COLUMNS($BB$62:BC63)),"")</f>
        <v>0.43403316722489993</v>
      </c>
      <c r="BE64" s="246">
        <f>IFERROR(INDEX($U$87:$AA$90,$AF88,COLUMNS($BB$62:BD63)),"")</f>
        <v>0.44004479583456912</v>
      </c>
      <c r="BF64" s="246">
        <f>IFERROR(INDEX($U$87:$AA$90,$AF88,COLUMNS($BB$62:BE63)),"")</f>
        <v>0.44189652571773336</v>
      </c>
      <c r="BG64" s="246">
        <f>IFERROR(INDEX($U$87:$AA$90,$AF88,COLUMNS($BB$62:BF63)),"")</f>
        <v>0.44321028470839513</v>
      </c>
      <c r="BH64" s="246">
        <f>IFERROR(INDEX($U$87:$AA$90,$AF88,COLUMNS($BB$62:BG63)),"")</f>
        <v>0.44971522876936004</v>
      </c>
      <c r="BI64" s="246">
        <f>IFERROR(INDEX($U$87:$AA$90,$AF88,COLUMNS($BB$62:BH63)),"")</f>
        <v>0.45410683539579816</v>
      </c>
      <c r="BJ64" s="559">
        <f>IFERROR(INDEX($U$87:$AB$90,$AF88,COLUMNS($BB$62:BI63)),"")</f>
        <v>0.45587628865979379</v>
      </c>
    </row>
    <row r="65" spans="3:61">
      <c r="C65" s="153" t="s">
        <v>525</v>
      </c>
      <c r="D65" s="331">
        <v>1095</v>
      </c>
      <c r="E65" s="331">
        <v>950</v>
      </c>
      <c r="F65" s="331">
        <v>870</v>
      </c>
      <c r="G65" s="331">
        <v>690</v>
      </c>
      <c r="H65" s="331">
        <v>660</v>
      </c>
      <c r="I65" s="331">
        <v>660</v>
      </c>
      <c r="J65" s="331">
        <v>655</v>
      </c>
      <c r="K65" s="153" t="s">
        <v>499</v>
      </c>
      <c r="L65" s="153">
        <f>ROWS($K$41:K65)</f>
        <v>25</v>
      </c>
      <c r="M65" s="153" t="str">
        <f t="shared" si="4"/>
        <v/>
      </c>
      <c r="N65" s="153" t="str">
        <f>IFERROR(SMALL($M$41:$M$66,ROWS($M$41:M65)),"")</f>
        <v/>
      </c>
      <c r="AT65" s="256" t="str">
        <f>IFERROR(INDEX($C$90:$I$97,$N92,COLUMNS($AS$59:AS61)),"")</f>
        <v>Other/ Unknown</v>
      </c>
      <c r="AU65" s="131">
        <f>IFERROR(INDEX($C$90:$I$97,$N92,COLUMNS($AS$59:AT61)),"")</f>
        <v>0</v>
      </c>
      <c r="AV65" s="131">
        <f>IFERROR(INDEX($C$90:$I$97,$N92,COLUMNS($AS$59:AU61)),"")</f>
        <v>0</v>
      </c>
      <c r="AW65" s="131">
        <f>IFERROR(INDEX($C$90:$I$97,$N92,COLUMNS($AS$59:AV61)),"")</f>
        <v>0</v>
      </c>
      <c r="AX65" s="131">
        <f>IFERROR(INDEX($C$90:$I$97,$N92,COLUMNS($AS$59:AW61)),"")</f>
        <v>0</v>
      </c>
      <c r="AY65" s="131">
        <f>IFERROR(INDEX($C$90:$I$97,$N92,COLUMNS($AS$59:AX61)),"")</f>
        <v>5</v>
      </c>
      <c r="AZ65" s="337">
        <f>IFERROR(INDEX($C$90:$I$97,$N92,COLUMNS($AS$59:AY61)),"")</f>
        <v>5</v>
      </c>
      <c r="BA65" s="337">
        <f>IFERROR(INDEX($C$90:$J$97,$N92,COLUMNS($AS$59:AZ61)),"")</f>
        <v>5</v>
      </c>
      <c r="BC65" s="153" t="str">
        <f>IFERROR(INDEX($C$88:$I$91,$N91,COLUMNS($AR$87:BB90)),"")</f>
        <v/>
      </c>
      <c r="BD65" s="153" t="str">
        <f>IFERROR(INDEX($C$88:$I$91,$N91,COLUMNS($AR$87:BC90)),"")</f>
        <v/>
      </c>
      <c r="BE65" s="153" t="str">
        <f>IFERROR(INDEX($C$88:$I$91,$N91,COLUMNS($AR$87:BD90)),"")</f>
        <v/>
      </c>
      <c r="BF65" s="153" t="str">
        <f>IFERROR(INDEX($C$88:$I$91,$N91,COLUMNS($AR$87:BE90)),"")</f>
        <v/>
      </c>
      <c r="BG65" s="153" t="str">
        <f>IFERROR(INDEX($C$88:$I$91,$N91,COLUMNS($AR$87:BF90)),"")</f>
        <v/>
      </c>
      <c r="BH65" s="153" t="str">
        <f>IFERROR(INDEX($C$88:$I$91,$N91,COLUMNS($AR$87:BG90)),"")</f>
        <v/>
      </c>
      <c r="BI65" s="153" t="str">
        <f>IFERROR(INDEX($C$88:$I$91,$N91,COLUMNS($AR$87:BH90)),"")</f>
        <v/>
      </c>
    </row>
    <row r="66" spans="3:61" ht="18.600000000000001" thickBot="1">
      <c r="C66" s="153" t="s">
        <v>503</v>
      </c>
      <c r="D66" s="331">
        <v>23020</v>
      </c>
      <c r="E66" s="331">
        <v>23650</v>
      </c>
      <c r="F66" s="331">
        <v>23815</v>
      </c>
      <c r="G66" s="331">
        <v>24130</v>
      </c>
      <c r="H66" s="331">
        <v>25495</v>
      </c>
      <c r="I66" s="331">
        <v>25935</v>
      </c>
      <c r="J66" s="331">
        <v>26625</v>
      </c>
      <c r="K66" s="153" t="s">
        <v>499</v>
      </c>
      <c r="L66" s="153">
        <f>ROWS($K$41:K66)</f>
        <v>26</v>
      </c>
      <c r="M66" s="153" t="str">
        <f t="shared" si="4"/>
        <v/>
      </c>
      <c r="N66" s="153" t="str">
        <f>IFERROR(SMALL($M$41:$M$66,ROWS($M$41:M66)),"")</f>
        <v/>
      </c>
      <c r="U66" s="329" t="s">
        <v>528</v>
      </c>
      <c r="AT66" s="269" t="str">
        <f>IFERROR(INDEX($C$90:$I$97,$N93,COLUMNS($AS$59:AS62)),"")</f>
        <v xml:space="preserve">Total </v>
      </c>
      <c r="AU66" s="338">
        <f>IFERROR(INDEX($C$90:$I$97,$N93,COLUMNS($AS$59:AT62)),"")</f>
        <v>18975</v>
      </c>
      <c r="AV66" s="338">
        <f>IFERROR(INDEX($C$90:$I$97,$N93,COLUMNS($AS$59:AU62)),"")</f>
        <v>19250</v>
      </c>
      <c r="AW66" s="338">
        <f>IFERROR(INDEX($C$90:$I$97,$N93,COLUMNS($AS$59:AV62)),"")</f>
        <v>19890</v>
      </c>
      <c r="AX66" s="338">
        <f>IFERROR(INDEX($C$90:$I$97,$N93,COLUMNS($AS$59:AW62)),"")</f>
        <v>20235</v>
      </c>
      <c r="AY66" s="338">
        <f>IFERROR(INDEX($C$90:$I$97,$N93,COLUMNS($AS$59:AX62)),"")</f>
        <v>22840</v>
      </c>
      <c r="AZ66" s="339">
        <f>IFERROR(INDEX($C$90:$I$97,$N93,COLUMNS($AS$59:AY62)),"")</f>
        <v>23580</v>
      </c>
      <c r="BA66" s="553">
        <f>IFERROR(INDEX($C$90:$J$97,$N93,COLUMNS($AS$59:AZ62)),"")</f>
        <v>24250</v>
      </c>
    </row>
    <row r="67" spans="3:61">
      <c r="AT67" s="153" t="str">
        <f>IFERROR(INDEX($C$90:$I$97,#REF!,COLUMNS($AS$89:AS93)),"")</f>
        <v/>
      </c>
      <c r="AU67" s="153" t="str">
        <f>IFERROR(INDEX($C$90:$I$97,#REF!,COLUMNS($AS$89:AT93)),"")</f>
        <v/>
      </c>
      <c r="AV67" s="153" t="str">
        <f>IFERROR(INDEX($C$90:$I$97,#REF!,COLUMNS($AS$89:AU93)),"")</f>
        <v/>
      </c>
      <c r="AW67" s="153" t="str">
        <f>IFERROR(INDEX($C$90:$I$97,#REF!,COLUMNS($AS$89:AV93)),"")</f>
        <v/>
      </c>
      <c r="AX67" s="153" t="str">
        <f>IFERROR(INDEX($C$90:$I$97,#REF!,COLUMNS($AS$89:AW93)),"")</f>
        <v/>
      </c>
      <c r="AY67" s="153" t="str">
        <f>IFERROR(INDEX($C$90:$I$97,#REF!,COLUMNS($AS$89:AX93)),"")</f>
        <v/>
      </c>
      <c r="AZ67" s="153" t="str">
        <f>IFERROR(INDEX($C$90:$I$97,#REF!,COLUMNS($AS$89:AY93)),"")</f>
        <v/>
      </c>
    </row>
    <row r="68" spans="3:61">
      <c r="V68" s="273" t="s">
        <v>89</v>
      </c>
      <c r="W68" s="273" t="s">
        <v>90</v>
      </c>
      <c r="X68" s="273" t="s">
        <v>91</v>
      </c>
      <c r="Y68" s="273" t="s">
        <v>92</v>
      </c>
      <c r="Z68" s="273" t="s">
        <v>93</v>
      </c>
      <c r="AA68" s="273" t="s">
        <v>94</v>
      </c>
      <c r="AB68" s="273" t="s">
        <v>95</v>
      </c>
      <c r="AC68" s="166" t="s">
        <v>506</v>
      </c>
      <c r="AD68" s="229" t="s">
        <v>225</v>
      </c>
      <c r="AE68" s="229" t="s">
        <v>226</v>
      </c>
      <c r="AF68" s="229" t="s">
        <v>227</v>
      </c>
      <c r="AG68" s="229"/>
      <c r="AH68" s="229"/>
      <c r="AI68" s="229"/>
      <c r="AJ68" s="229"/>
      <c r="AK68" s="229"/>
      <c r="AL68" s="229"/>
      <c r="AM68" s="229"/>
      <c r="AN68" s="229"/>
      <c r="AO68" s="229"/>
      <c r="AP68" s="229"/>
      <c r="AT68" s="153" t="str">
        <f>IFERROR(INDEX($C$90:$I$97,$N94,COLUMNS($AS$89:AS94)),"")</f>
        <v/>
      </c>
      <c r="AU68" s="153" t="str">
        <f>IFERROR(INDEX($C$90:$I$97,$N94,COLUMNS($AS$89:AT94)),"")</f>
        <v/>
      </c>
      <c r="AV68" s="153" t="str">
        <f>IFERROR(INDEX($C$90:$I$97,$N94,COLUMNS($AS$89:AU94)),"")</f>
        <v/>
      </c>
      <c r="AW68" s="153" t="str">
        <f>IFERROR(INDEX($C$90:$I$97,$N94,COLUMNS($AS$89:AV94)),"")</f>
        <v/>
      </c>
      <c r="AX68" s="153" t="str">
        <f>IFERROR(INDEX($C$90:$I$97,$N94,COLUMNS($AS$89:AW94)),"")</f>
        <v/>
      </c>
      <c r="AY68" s="153" t="str">
        <f>IFERROR(INDEX($C$90:$I$97,$N94,COLUMNS($AS$89:AX94)),"")</f>
        <v/>
      </c>
      <c r="AZ68" s="153" t="str">
        <f>IFERROR(INDEX($C$90:$I$97,$N94,COLUMNS($AS$89:AY94)),"")</f>
        <v/>
      </c>
    </row>
    <row r="69" spans="3:61" ht="18">
      <c r="C69" s="329" t="s">
        <v>528</v>
      </c>
      <c r="U69" s="311" t="s">
        <v>273</v>
      </c>
      <c r="V69" s="163">
        <f t="shared" ref="V69:AA74" si="6">D72/(D$76+D$77)</f>
        <v>7.2791312004696213E-2</v>
      </c>
      <c r="W69" s="163">
        <f t="shared" si="6"/>
        <v>7.5433526011560698E-2</v>
      </c>
      <c r="X69" s="163">
        <f t="shared" si="6"/>
        <v>7.6571428571428568E-2</v>
      </c>
      <c r="Y69" s="163">
        <f t="shared" si="6"/>
        <v>7.859768165111676E-2</v>
      </c>
      <c r="Z69" s="163">
        <f t="shared" si="6"/>
        <v>8.3691529709228829E-2</v>
      </c>
      <c r="AA69" s="163">
        <f t="shared" si="6"/>
        <v>8.6327345309381243E-2</v>
      </c>
      <c r="AB69" s="163">
        <f>J72/(J$76+J$77)</f>
        <v>9.490291262135922E-2</v>
      </c>
      <c r="AC69" s="153" t="s">
        <v>498</v>
      </c>
      <c r="AD69" s="153">
        <f>ROWS($K$69:AC69)</f>
        <v>1</v>
      </c>
      <c r="AE69" s="153">
        <f>IF($AU$2=AC69,AD69,"")</f>
        <v>1</v>
      </c>
      <c r="AF69" s="153">
        <f>IFERROR(SMALL($AE$69:$AE$83,ROWS($M$69:AE69)),"")</f>
        <v>1</v>
      </c>
      <c r="AY69" s="233" t="s">
        <v>82</v>
      </c>
    </row>
    <row r="70" spans="3:61">
      <c r="U70" s="311" t="s">
        <v>274</v>
      </c>
      <c r="V70" s="163">
        <f t="shared" si="6"/>
        <v>1.0566480774875257E-2</v>
      </c>
      <c r="W70" s="163">
        <f t="shared" si="6"/>
        <v>1.0982658959537572E-2</v>
      </c>
      <c r="X70" s="163">
        <f t="shared" si="6"/>
        <v>1.1428571428571429E-2</v>
      </c>
      <c r="Y70" s="163">
        <f t="shared" si="6"/>
        <v>1.0460842521911224E-2</v>
      </c>
      <c r="Z70" s="163">
        <f t="shared" si="6"/>
        <v>1.2389380530973451E-2</v>
      </c>
      <c r="AA70" s="163">
        <f t="shared" si="6"/>
        <v>1.3223552894211578E-2</v>
      </c>
      <c r="AB70" s="163">
        <f t="shared" ref="AB70:AB74" si="7">J73/(J$76+J$77)</f>
        <v>1.5048543689320388E-2</v>
      </c>
      <c r="AC70" s="153" t="s">
        <v>498</v>
      </c>
      <c r="AD70" s="153">
        <f>ROWS($K$69:AC70)</f>
        <v>2</v>
      </c>
      <c r="AE70" s="153">
        <f t="shared" ref="AE70:AE80" si="8">IF($AU$2=AC70,AD70,"")</f>
        <v>2</v>
      </c>
      <c r="AF70" s="153">
        <f>IFERROR(SMALL($AE$69:$AE$83,ROWS($M$69:AE70)),"")</f>
        <v>2</v>
      </c>
      <c r="AY70" s="194" t="s">
        <v>83</v>
      </c>
    </row>
    <row r="71" spans="3:61">
      <c r="D71" s="273" t="s">
        <v>89</v>
      </c>
      <c r="E71" s="273" t="s">
        <v>90</v>
      </c>
      <c r="F71" s="273" t="s">
        <v>91</v>
      </c>
      <c r="G71" s="273" t="s">
        <v>92</v>
      </c>
      <c r="H71" s="273" t="s">
        <v>93</v>
      </c>
      <c r="I71" s="273" t="s">
        <v>94</v>
      </c>
      <c r="J71" s="166" t="s">
        <v>95</v>
      </c>
      <c r="K71" s="153" t="s">
        <v>506</v>
      </c>
      <c r="L71" s="229" t="s">
        <v>225</v>
      </c>
      <c r="M71" s="229" t="s">
        <v>226</v>
      </c>
      <c r="N71" s="229" t="s">
        <v>227</v>
      </c>
      <c r="U71" s="153" t="s">
        <v>275</v>
      </c>
      <c r="V71" s="163">
        <f t="shared" si="6"/>
        <v>1.2914587613736424E-2</v>
      </c>
      <c r="W71" s="163">
        <f t="shared" si="6"/>
        <v>1.3872832369942197E-2</v>
      </c>
      <c r="X71" s="163">
        <f t="shared" si="6"/>
        <v>1.4857142857142857E-2</v>
      </c>
      <c r="Y71" s="163">
        <f t="shared" si="6"/>
        <v>1.441899915182358E-2</v>
      </c>
      <c r="Z71" s="163">
        <f t="shared" si="6"/>
        <v>1.6940581542351455E-2</v>
      </c>
      <c r="AA71" s="163">
        <f t="shared" si="6"/>
        <v>1.971057884231537E-2</v>
      </c>
      <c r="AB71" s="163">
        <f t="shared" si="7"/>
        <v>2.1116504854368931E-2</v>
      </c>
      <c r="AC71" s="153" t="s">
        <v>498</v>
      </c>
      <c r="AD71" s="153">
        <f>ROWS($K$69:AC71)</f>
        <v>3</v>
      </c>
      <c r="AE71" s="153">
        <f t="shared" si="8"/>
        <v>3</v>
      </c>
      <c r="AF71" s="153">
        <f>IFERROR(SMALL($AE$69:$AE$83,ROWS($M$69:AE71)),"")</f>
        <v>3</v>
      </c>
      <c r="AY71" s="194" t="s">
        <v>84</v>
      </c>
    </row>
    <row r="72" spans="3:61">
      <c r="C72" s="311" t="s">
        <v>273</v>
      </c>
      <c r="D72" s="332">
        <v>1240</v>
      </c>
      <c r="E72" s="332">
        <v>1305</v>
      </c>
      <c r="F72" s="332">
        <v>1340</v>
      </c>
      <c r="G72" s="332">
        <v>1390</v>
      </c>
      <c r="H72" s="332">
        <v>1655</v>
      </c>
      <c r="I72" s="332">
        <v>1730</v>
      </c>
      <c r="J72" s="332">
        <v>1955</v>
      </c>
      <c r="K72" s="153" t="s">
        <v>498</v>
      </c>
      <c r="L72" s="153">
        <f>ROWS($K$72:K72)</f>
        <v>1</v>
      </c>
      <c r="M72" s="153">
        <f t="shared" ref="M72:M77" si="9">IF($AU$2=K72,L72,"")</f>
        <v>1</v>
      </c>
      <c r="N72" s="153">
        <f>IFERROR(SMALL($M$72:$M$82,ROWS($M$72:M72)),"")</f>
        <v>1</v>
      </c>
      <c r="U72" s="153" t="s">
        <v>276</v>
      </c>
      <c r="V72" s="163">
        <f t="shared" si="6"/>
        <v>1.7023774581743468E-2</v>
      </c>
      <c r="W72" s="163">
        <f t="shared" si="6"/>
        <v>2.023121387283237E-2</v>
      </c>
      <c r="X72" s="163">
        <f t="shared" si="6"/>
        <v>0.02</v>
      </c>
      <c r="Y72" s="163">
        <f t="shared" si="6"/>
        <v>2.3183488832343793E-2</v>
      </c>
      <c r="Z72" s="163">
        <f t="shared" si="6"/>
        <v>2.5790139064475349E-2</v>
      </c>
      <c r="AA72" s="163">
        <f t="shared" si="6"/>
        <v>2.6696606786427147E-2</v>
      </c>
      <c r="AB72" s="163">
        <f t="shared" si="7"/>
        <v>2.9368932038834953E-2</v>
      </c>
      <c r="AC72" s="153" t="s">
        <v>498</v>
      </c>
      <c r="AD72" s="153">
        <f>ROWS($K$69:AC72)</f>
        <v>4</v>
      </c>
      <c r="AE72" s="153">
        <f t="shared" si="8"/>
        <v>4</v>
      </c>
      <c r="AF72" s="153">
        <f>IFERROR(SMALL($AE$69:$AE$83,ROWS($M$69:AE72)),"")</f>
        <v>4</v>
      </c>
      <c r="AY72" s="194" t="s">
        <v>85</v>
      </c>
    </row>
    <row r="73" spans="3:61" ht="14.25" customHeight="1">
      <c r="C73" s="311" t="s">
        <v>274</v>
      </c>
      <c r="D73" s="332">
        <v>180</v>
      </c>
      <c r="E73" s="332">
        <v>190</v>
      </c>
      <c r="F73" s="332">
        <v>200</v>
      </c>
      <c r="G73" s="332">
        <v>185</v>
      </c>
      <c r="H73" s="332">
        <v>245</v>
      </c>
      <c r="I73" s="332">
        <v>265</v>
      </c>
      <c r="J73" s="332">
        <v>310</v>
      </c>
      <c r="K73" s="153" t="s">
        <v>498</v>
      </c>
      <c r="L73" s="153">
        <f>ROWS($K$72:K73)</f>
        <v>2</v>
      </c>
      <c r="M73" s="153">
        <f t="shared" si="9"/>
        <v>2</v>
      </c>
      <c r="N73" s="153">
        <f>IFERROR(SMALL($M$72:$M$82,ROWS($M$72:M73)),"")</f>
        <v>2</v>
      </c>
      <c r="U73" s="153" t="s">
        <v>277</v>
      </c>
      <c r="V73" s="163">
        <f t="shared" si="6"/>
        <v>0.88670384502494859</v>
      </c>
      <c r="W73" s="163">
        <f t="shared" si="6"/>
        <v>0.87976878612716758</v>
      </c>
      <c r="X73" s="163">
        <f t="shared" si="6"/>
        <v>0.87742857142857145</v>
      </c>
      <c r="Y73" s="163">
        <f t="shared" si="6"/>
        <v>0.87333898784280461</v>
      </c>
      <c r="Z73" s="163">
        <f t="shared" si="6"/>
        <v>0.86118836915297092</v>
      </c>
      <c r="AA73" s="163">
        <f t="shared" si="6"/>
        <v>0.85404191616766467</v>
      </c>
      <c r="AB73" s="163">
        <f t="shared" si="7"/>
        <v>0.83932038834951461</v>
      </c>
      <c r="AC73" s="153" t="s">
        <v>498</v>
      </c>
      <c r="AD73" s="153">
        <f>ROWS($K$69:AC73)</f>
        <v>5</v>
      </c>
      <c r="AE73" s="153">
        <f t="shared" si="8"/>
        <v>5</v>
      </c>
      <c r="AF73" s="153">
        <f>IFERROR(SMALL($AE$69:$AE$83,ROWS($M$69:AE73)),"")</f>
        <v>5</v>
      </c>
    </row>
    <row r="74" spans="3:61" hidden="1">
      <c r="C74" s="153" t="s">
        <v>275</v>
      </c>
      <c r="D74" s="332">
        <v>220</v>
      </c>
      <c r="E74" s="332">
        <v>240</v>
      </c>
      <c r="F74" s="332">
        <v>260</v>
      </c>
      <c r="G74" s="332">
        <v>255</v>
      </c>
      <c r="H74" s="332">
        <v>335</v>
      </c>
      <c r="I74" s="332">
        <v>395</v>
      </c>
      <c r="J74" s="332">
        <v>435</v>
      </c>
      <c r="K74" s="153" t="s">
        <v>498</v>
      </c>
      <c r="L74" s="153">
        <f>ROWS($K$72:K74)</f>
        <v>3</v>
      </c>
      <c r="M74" s="153">
        <f t="shared" si="9"/>
        <v>3</v>
      </c>
      <c r="N74" s="153">
        <f>IFERROR(SMALL($M$72:$M$82,ROWS($M$72:M74)),"")</f>
        <v>3</v>
      </c>
      <c r="U74" s="153" t="s">
        <v>328</v>
      </c>
      <c r="V74" s="163">
        <f t="shared" si="6"/>
        <v>0.11329615497505137</v>
      </c>
      <c r="W74" s="163">
        <f t="shared" si="6"/>
        <v>0.12023121387283237</v>
      </c>
      <c r="X74" s="163">
        <f t="shared" si="6"/>
        <v>0.12257142857142857</v>
      </c>
      <c r="Y74" s="163">
        <f t="shared" si="6"/>
        <v>0.12666101215719536</v>
      </c>
      <c r="Z74" s="163">
        <f t="shared" si="6"/>
        <v>0.13881163084702908</v>
      </c>
      <c r="AA74" s="163">
        <f t="shared" si="6"/>
        <v>0.14595808383233533</v>
      </c>
      <c r="AB74" s="163">
        <f t="shared" si="7"/>
        <v>0.16067961165048544</v>
      </c>
      <c r="AC74" s="153" t="s">
        <v>498</v>
      </c>
      <c r="AD74" s="153">
        <f>ROWS($K$69:AC74)</f>
        <v>6</v>
      </c>
      <c r="AE74" s="153">
        <f t="shared" si="8"/>
        <v>6</v>
      </c>
      <c r="AF74" s="153">
        <f>IFERROR(SMALL($AE$69:$AE$83,ROWS($M$69:AE74)),"")</f>
        <v>6</v>
      </c>
    </row>
    <row r="75" spans="3:61" hidden="1">
      <c r="C75" s="153" t="s">
        <v>276</v>
      </c>
      <c r="D75" s="332">
        <v>290</v>
      </c>
      <c r="E75" s="332">
        <v>350</v>
      </c>
      <c r="F75" s="332">
        <v>350</v>
      </c>
      <c r="G75" s="332">
        <v>410</v>
      </c>
      <c r="H75" s="332">
        <v>510</v>
      </c>
      <c r="I75" s="332">
        <v>535</v>
      </c>
      <c r="J75" s="332">
        <v>605</v>
      </c>
      <c r="K75" s="153" t="s">
        <v>498</v>
      </c>
      <c r="L75" s="153">
        <f>ROWS($K$72:K75)</f>
        <v>4</v>
      </c>
      <c r="M75" s="153">
        <f t="shared" si="9"/>
        <v>4</v>
      </c>
      <c r="N75" s="153">
        <f>IFERROR(SMALL($M$72:$M$82,ROWS($M$72:M75)),"")</f>
        <v>4</v>
      </c>
      <c r="U75" s="311" t="s">
        <v>273</v>
      </c>
      <c r="V75" s="163">
        <f t="shared" ref="V75:AA80" si="10">D78/(D$82+D$83)</f>
        <v>2.1626704278326282E-2</v>
      </c>
      <c r="W75" s="163">
        <f t="shared" si="10"/>
        <v>2.131560852624341E-2</v>
      </c>
      <c r="X75" s="163">
        <f t="shared" si="10"/>
        <v>2.1098003629764064E-2</v>
      </c>
      <c r="Y75" s="163">
        <f t="shared" si="10"/>
        <v>2.2762776166034369E-2</v>
      </c>
      <c r="Z75" s="163">
        <f t="shared" si="10"/>
        <v>2.3824718145075516E-2</v>
      </c>
      <c r="AA75" s="163">
        <f t="shared" si="10"/>
        <v>2.524271844660194E-2</v>
      </c>
      <c r="AB75" s="163">
        <f>J78/(J$82+J$83)</f>
        <v>2.5919732441471572E-2</v>
      </c>
      <c r="AC75" s="153" t="s">
        <v>499</v>
      </c>
      <c r="AD75" s="153">
        <f>ROWS($K$69:AC75)</f>
        <v>7</v>
      </c>
      <c r="AE75" s="153" t="str">
        <f t="shared" si="8"/>
        <v/>
      </c>
      <c r="AF75" s="153" t="str">
        <f>IFERROR(SMALL($AE$69:$AE$83,ROWS($M$69:AE75)),"")</f>
        <v/>
      </c>
    </row>
    <row r="76" spans="3:61" hidden="1">
      <c r="C76" s="153" t="s">
        <v>277</v>
      </c>
      <c r="D76" s="332">
        <v>15105</v>
      </c>
      <c r="E76" s="332">
        <v>15220</v>
      </c>
      <c r="F76" s="332">
        <v>15355</v>
      </c>
      <c r="G76" s="332">
        <v>15445</v>
      </c>
      <c r="H76" s="332">
        <v>17030</v>
      </c>
      <c r="I76" s="332">
        <v>17115</v>
      </c>
      <c r="J76" s="332">
        <v>17290</v>
      </c>
      <c r="K76" s="153" t="s">
        <v>498</v>
      </c>
      <c r="L76" s="153">
        <f>ROWS($K$72:K76)</f>
        <v>5</v>
      </c>
      <c r="M76" s="153">
        <f t="shared" si="9"/>
        <v>5</v>
      </c>
      <c r="N76" s="153">
        <f>IFERROR(SMALL($M$72:$M$82,ROWS($M$72:M76)),"")</f>
        <v>5</v>
      </c>
      <c r="U76" s="311" t="s">
        <v>274</v>
      </c>
      <c r="V76" s="163">
        <f t="shared" si="10"/>
        <v>4.2313117066290554E-3</v>
      </c>
      <c r="W76" s="163">
        <f t="shared" si="10"/>
        <v>4.5840018336007335E-3</v>
      </c>
      <c r="X76" s="163">
        <f t="shared" si="10"/>
        <v>4.3103448275862068E-3</v>
      </c>
      <c r="Y76" s="163">
        <f t="shared" si="10"/>
        <v>4.9096183887525104E-3</v>
      </c>
      <c r="Z76" s="163">
        <f t="shared" si="10"/>
        <v>5.318017443097213E-3</v>
      </c>
      <c r="AA76" s="163">
        <f t="shared" si="10"/>
        <v>6.0409924487594387E-3</v>
      </c>
      <c r="AB76" s="163">
        <f t="shared" ref="AB76:AB80" si="11">J79/(J$82+J$83)</f>
        <v>7.3160535117056859E-3</v>
      </c>
      <c r="AC76" s="153" t="s">
        <v>499</v>
      </c>
      <c r="AD76" s="153">
        <f>ROWS($K$69:AC76)</f>
        <v>8</v>
      </c>
      <c r="AE76" s="153" t="str">
        <f t="shared" si="8"/>
        <v/>
      </c>
      <c r="AF76" s="153" t="str">
        <f>IFERROR(SMALL($AE$69:$AE$83,ROWS($M$69:AE76)),"")</f>
        <v/>
      </c>
    </row>
    <row r="77" spans="3:61" hidden="1">
      <c r="C77" s="153" t="s">
        <v>328</v>
      </c>
      <c r="D77" s="332">
        <v>1930</v>
      </c>
      <c r="E77" s="332">
        <v>2080</v>
      </c>
      <c r="F77" s="332">
        <v>2145</v>
      </c>
      <c r="G77" s="332">
        <v>2240</v>
      </c>
      <c r="H77" s="332">
        <v>2745</v>
      </c>
      <c r="I77" s="332">
        <v>2925</v>
      </c>
      <c r="J77" s="332">
        <v>3310</v>
      </c>
      <c r="K77" s="153" t="s">
        <v>498</v>
      </c>
      <c r="L77" s="153">
        <f>ROWS($K$72:K77)</f>
        <v>6</v>
      </c>
      <c r="M77" s="153">
        <f t="shared" si="9"/>
        <v>6</v>
      </c>
      <c r="N77" s="153">
        <f>IFERROR(SMALL($M$72:$M$82,ROWS($M$72:M77)),"")</f>
        <v>6</v>
      </c>
      <c r="U77" s="153" t="s">
        <v>275</v>
      </c>
      <c r="V77" s="163">
        <f t="shared" si="10"/>
        <v>6.8171133051245884E-3</v>
      </c>
      <c r="W77" s="163">
        <f t="shared" si="10"/>
        <v>6.8760027504010997E-3</v>
      </c>
      <c r="X77" s="163">
        <f t="shared" si="10"/>
        <v>7.486388384754991E-3</v>
      </c>
      <c r="Y77" s="163">
        <f t="shared" si="10"/>
        <v>8.4802499442088817E-3</v>
      </c>
      <c r="Z77" s="163">
        <f t="shared" si="10"/>
        <v>9.5724313975749844E-3</v>
      </c>
      <c r="AA77" s="163">
        <f t="shared" si="10"/>
        <v>1.0355987055016181E-2</v>
      </c>
      <c r="AB77" s="163">
        <f t="shared" si="11"/>
        <v>1.1705685618729096E-2</v>
      </c>
      <c r="AC77" s="153" t="s">
        <v>499</v>
      </c>
      <c r="AD77" s="153">
        <f>ROWS($K$69:AC77)</f>
        <v>9</v>
      </c>
      <c r="AE77" s="153" t="str">
        <f t="shared" si="8"/>
        <v/>
      </c>
      <c r="AF77" s="153" t="str">
        <f>IFERROR(SMALL($AE$69:$AE$83,ROWS($M$69:AE77)),"")</f>
        <v/>
      </c>
    </row>
    <row r="78" spans="3:61" hidden="1">
      <c r="C78" s="311" t="s">
        <v>273</v>
      </c>
      <c r="D78" s="332">
        <v>460</v>
      </c>
      <c r="E78" s="332">
        <v>465</v>
      </c>
      <c r="F78" s="332">
        <v>465</v>
      </c>
      <c r="G78" s="332">
        <v>510</v>
      </c>
      <c r="H78" s="332">
        <v>560</v>
      </c>
      <c r="I78" s="332">
        <v>585</v>
      </c>
      <c r="J78" s="332">
        <v>620</v>
      </c>
      <c r="K78" s="153" t="s">
        <v>499</v>
      </c>
      <c r="L78" s="153">
        <f>ROWS($K$72:K78)</f>
        <v>7</v>
      </c>
      <c r="M78" s="153" t="str">
        <f>IF($AU$2=K79,L79,"")</f>
        <v/>
      </c>
      <c r="N78" s="153" t="str">
        <f>IFERROR(SMALL($M$72:$M$82,ROWS($M$72:M78)),"")</f>
        <v/>
      </c>
      <c r="U78" s="153" t="s">
        <v>276</v>
      </c>
      <c r="V78" s="163">
        <f t="shared" si="10"/>
        <v>4.2313117066290554E-3</v>
      </c>
      <c r="W78" s="163">
        <f t="shared" si="10"/>
        <v>5.2716021086408431E-3</v>
      </c>
      <c r="X78" s="163">
        <f t="shared" si="10"/>
        <v>4.9909255898366606E-3</v>
      </c>
      <c r="Y78" s="163">
        <f t="shared" si="10"/>
        <v>6.0254407498326265E-3</v>
      </c>
      <c r="Z78" s="163">
        <f t="shared" si="10"/>
        <v>7.6579451180599873E-3</v>
      </c>
      <c r="AA78" s="163">
        <f t="shared" si="10"/>
        <v>9.0614886731391585E-3</v>
      </c>
      <c r="AB78" s="163">
        <f t="shared" si="11"/>
        <v>9.8244147157190639E-3</v>
      </c>
      <c r="AC78" s="153" t="s">
        <v>499</v>
      </c>
      <c r="AD78" s="153">
        <f>ROWS($K$69:AC78)</f>
        <v>10</v>
      </c>
      <c r="AE78" s="153" t="str">
        <f t="shared" si="8"/>
        <v/>
      </c>
      <c r="AF78" s="153" t="str">
        <f>IFERROR(SMALL($AE$69:$AE$83,ROWS($M$69:AE78)),"")</f>
        <v/>
      </c>
    </row>
    <row r="79" spans="3:61" hidden="1">
      <c r="C79" s="311" t="s">
        <v>274</v>
      </c>
      <c r="D79" s="332">
        <v>90</v>
      </c>
      <c r="E79" s="332">
        <v>100</v>
      </c>
      <c r="F79" s="332">
        <v>95</v>
      </c>
      <c r="G79" s="332">
        <v>110</v>
      </c>
      <c r="H79" s="332">
        <v>125</v>
      </c>
      <c r="I79" s="332">
        <v>140</v>
      </c>
      <c r="J79" s="332">
        <v>175</v>
      </c>
      <c r="K79" s="153" t="s">
        <v>499</v>
      </c>
      <c r="L79" s="153">
        <f>ROWS($K$72:K79)</f>
        <v>8</v>
      </c>
      <c r="M79" s="153" t="str">
        <f>IF($AU$2=K80,L80,"")</f>
        <v/>
      </c>
      <c r="N79" s="153" t="str">
        <f>IFERROR(SMALL($M$72:$M$82,ROWS($M$72:M79)),"")</f>
        <v/>
      </c>
      <c r="U79" s="153" t="s">
        <v>277</v>
      </c>
      <c r="V79" s="163">
        <f t="shared" si="10"/>
        <v>0.96309355900329097</v>
      </c>
      <c r="W79" s="163">
        <f t="shared" si="10"/>
        <v>0.9619527847811139</v>
      </c>
      <c r="X79" s="163">
        <f t="shared" si="10"/>
        <v>0.96234119782214156</v>
      </c>
      <c r="Y79" s="163">
        <f t="shared" si="10"/>
        <v>0.95804507922338766</v>
      </c>
      <c r="Z79" s="163">
        <f t="shared" si="10"/>
        <v>0.95362688789619232</v>
      </c>
      <c r="AA79" s="163">
        <f t="shared" si="10"/>
        <v>0.94951456310679616</v>
      </c>
      <c r="AB79" s="163">
        <f t="shared" si="11"/>
        <v>0.945443143812709</v>
      </c>
      <c r="AC79" s="153" t="s">
        <v>499</v>
      </c>
      <c r="AD79" s="153">
        <f>ROWS($K$69:AC79)</f>
        <v>11</v>
      </c>
      <c r="AE79" s="153" t="str">
        <f t="shared" si="8"/>
        <v/>
      </c>
      <c r="AF79" s="153" t="str">
        <f>IFERROR(SMALL($AE$69:$AE$83,ROWS($M$69:AE79)),"")</f>
        <v/>
      </c>
    </row>
    <row r="80" spans="3:61" hidden="1">
      <c r="C80" s="153" t="s">
        <v>275</v>
      </c>
      <c r="D80" s="332">
        <v>145</v>
      </c>
      <c r="E80" s="332">
        <v>150</v>
      </c>
      <c r="F80" s="332">
        <v>165</v>
      </c>
      <c r="G80" s="332">
        <v>190</v>
      </c>
      <c r="H80" s="332">
        <v>225</v>
      </c>
      <c r="I80" s="332">
        <v>240</v>
      </c>
      <c r="J80" s="332">
        <v>280</v>
      </c>
      <c r="K80" s="153" t="s">
        <v>499</v>
      </c>
      <c r="L80" s="153">
        <f>ROWS($K$72:K80)</f>
        <v>9</v>
      </c>
      <c r="M80" s="153" t="str">
        <f>IF($AU$2=K81,L81,"")</f>
        <v/>
      </c>
      <c r="N80" s="153" t="str">
        <f>IFERROR(SMALL($M$72:$M$82,ROWS($M$72:M80)),"")</f>
        <v/>
      </c>
      <c r="U80" s="153" t="s">
        <v>328</v>
      </c>
      <c r="V80" s="163">
        <f t="shared" si="10"/>
        <v>3.6906440996708978E-2</v>
      </c>
      <c r="W80" s="163">
        <f t="shared" si="10"/>
        <v>3.8047215218886085E-2</v>
      </c>
      <c r="X80" s="163">
        <f t="shared" si="10"/>
        <v>3.7658802177858441E-2</v>
      </c>
      <c r="Y80" s="163">
        <f t="shared" si="10"/>
        <v>4.1954920776612364E-2</v>
      </c>
      <c r="Z80" s="163">
        <f t="shared" si="10"/>
        <v>4.63731121038077E-2</v>
      </c>
      <c r="AA80" s="163">
        <f t="shared" si="10"/>
        <v>5.0485436893203881E-2</v>
      </c>
      <c r="AB80" s="163">
        <f t="shared" si="11"/>
        <v>5.4556856187290968E-2</v>
      </c>
      <c r="AC80" s="153" t="s">
        <v>499</v>
      </c>
      <c r="AD80" s="153">
        <f>ROWS($K$69:AC80)</f>
        <v>12</v>
      </c>
      <c r="AE80" s="153" t="str">
        <f t="shared" si="8"/>
        <v/>
      </c>
      <c r="AF80" s="153" t="str">
        <f>IFERROR(SMALL($AE$69:$AE$83,ROWS($M$69:AE80)),"")</f>
        <v/>
      </c>
    </row>
    <row r="81" spans="3:42" hidden="1">
      <c r="C81" s="153" t="s">
        <v>276</v>
      </c>
      <c r="D81" s="332">
        <v>90</v>
      </c>
      <c r="E81" s="332">
        <v>115</v>
      </c>
      <c r="F81" s="332">
        <v>110</v>
      </c>
      <c r="G81" s="332">
        <v>135</v>
      </c>
      <c r="H81" s="332">
        <v>180</v>
      </c>
      <c r="I81" s="332">
        <v>210</v>
      </c>
      <c r="J81" s="332">
        <v>235</v>
      </c>
      <c r="K81" s="153" t="s">
        <v>499</v>
      </c>
      <c r="L81" s="153">
        <f>ROWS($K$72:K81)</f>
        <v>10</v>
      </c>
      <c r="M81" s="153" t="str">
        <f>IF($AU$2=K82,L82,"")</f>
        <v/>
      </c>
      <c r="N81" s="153" t="str">
        <f>IFERROR(SMALL($M$72:$M$82,ROWS($M$72:M81)),"")</f>
        <v/>
      </c>
      <c r="V81" s="163"/>
      <c r="W81" s="163"/>
      <c r="X81" s="163"/>
      <c r="Y81" s="163"/>
      <c r="Z81" s="163"/>
      <c r="AA81" s="163"/>
      <c r="AB81" s="163"/>
    </row>
    <row r="82" spans="3:42" hidden="1">
      <c r="C82" s="153" t="s">
        <v>277</v>
      </c>
      <c r="D82" s="332">
        <v>20485</v>
      </c>
      <c r="E82" s="332">
        <v>20985</v>
      </c>
      <c r="F82" s="332">
        <v>21210</v>
      </c>
      <c r="G82" s="332">
        <v>21465</v>
      </c>
      <c r="H82" s="332">
        <v>22415</v>
      </c>
      <c r="I82" s="332">
        <v>22005</v>
      </c>
      <c r="J82" s="332">
        <v>22615</v>
      </c>
      <c r="K82" s="153" t="s">
        <v>499</v>
      </c>
      <c r="L82" s="153">
        <f>ROWS($K$72:K82)</f>
        <v>11</v>
      </c>
      <c r="M82" s="153" t="str">
        <f>IF($AU$2=K83,L83,"")</f>
        <v/>
      </c>
      <c r="N82" s="153" t="str">
        <f>IFERROR(SMALL($M$72:$M$82,ROWS($M$72:M82)),"")</f>
        <v/>
      </c>
      <c r="V82" s="163"/>
      <c r="W82" s="163"/>
      <c r="X82" s="163"/>
      <c r="Y82" s="163"/>
      <c r="Z82" s="163"/>
      <c r="AA82" s="163"/>
      <c r="AB82" s="163"/>
    </row>
    <row r="83" spans="3:42" hidden="1">
      <c r="C83" s="153" t="s">
        <v>328</v>
      </c>
      <c r="D83" s="332">
        <v>785</v>
      </c>
      <c r="E83" s="332">
        <v>830</v>
      </c>
      <c r="F83" s="332">
        <v>830</v>
      </c>
      <c r="G83" s="332">
        <v>940</v>
      </c>
      <c r="H83" s="332">
        <v>1090</v>
      </c>
      <c r="I83" s="332">
        <v>1170</v>
      </c>
      <c r="J83" s="332">
        <v>1305</v>
      </c>
      <c r="K83" s="153" t="s">
        <v>499</v>
      </c>
      <c r="L83" s="153">
        <f>ROWS($K$72:K83)</f>
        <v>12</v>
      </c>
    </row>
    <row r="84" spans="3:42" ht="18" hidden="1">
      <c r="D84" s="332"/>
      <c r="E84" s="332"/>
      <c r="F84" s="332"/>
      <c r="G84" s="332"/>
      <c r="H84" s="332"/>
      <c r="I84" s="332"/>
      <c r="J84" s="332"/>
      <c r="U84" s="329" t="s">
        <v>529</v>
      </c>
    </row>
    <row r="85" spans="3:42" hidden="1">
      <c r="D85" s="332"/>
      <c r="E85" s="332"/>
      <c r="F85" s="332"/>
      <c r="G85" s="332"/>
      <c r="H85" s="332"/>
      <c r="I85" s="332"/>
      <c r="J85" s="332"/>
    </row>
    <row r="86" spans="3:42" hidden="1">
      <c r="V86" s="273" t="s">
        <v>89</v>
      </c>
      <c r="W86" s="273" t="s">
        <v>90</v>
      </c>
      <c r="X86" s="273" t="s">
        <v>91</v>
      </c>
      <c r="Y86" s="273" t="s">
        <v>92</v>
      </c>
      <c r="Z86" s="273" t="s">
        <v>93</v>
      </c>
      <c r="AA86" s="273" t="s">
        <v>94</v>
      </c>
      <c r="AB86" s="273" t="s">
        <v>95</v>
      </c>
      <c r="AC86" s="166" t="s">
        <v>506</v>
      </c>
      <c r="AD86" s="229" t="s">
        <v>225</v>
      </c>
      <c r="AE86" s="229" t="s">
        <v>226</v>
      </c>
      <c r="AF86" s="229" t="s">
        <v>227</v>
      </c>
      <c r="AG86" s="229"/>
      <c r="AH86" s="229"/>
      <c r="AI86" s="229"/>
      <c r="AJ86" s="229"/>
      <c r="AK86" s="229"/>
      <c r="AL86" s="229"/>
      <c r="AM86" s="229"/>
      <c r="AN86" s="229"/>
      <c r="AO86" s="229"/>
      <c r="AP86" s="229"/>
    </row>
    <row r="87" spans="3:42" ht="18" hidden="1">
      <c r="C87" s="329" t="s">
        <v>529</v>
      </c>
      <c r="U87" s="153" t="s">
        <v>530</v>
      </c>
      <c r="V87" s="163">
        <v>0.56596683277510007</v>
      </c>
      <c r="W87" s="163">
        <v>0.55995520416543076</v>
      </c>
      <c r="X87" s="163">
        <v>0.55810347428226659</v>
      </c>
      <c r="Y87" s="163">
        <v>0.55678971529160481</v>
      </c>
      <c r="Z87" s="163">
        <v>0.550065834326942</v>
      </c>
      <c r="AA87" s="163">
        <v>0.54572353075885704</v>
      </c>
      <c r="AB87" s="163">
        <f>J90/J93</f>
        <v>0.54391752577319585</v>
      </c>
      <c r="AC87" s="153" t="s">
        <v>498</v>
      </c>
      <c r="AD87" s="301">
        <f>ROWS($K$87:AC87)</f>
        <v>1</v>
      </c>
      <c r="AE87" s="153">
        <f>IF($AU$2=AC87,AD87,"")</f>
        <v>1</v>
      </c>
      <c r="AF87" s="153">
        <f>IFERROR(SMALL($AE$87:$AE$97,ROWS($M$87:AE87)),"")</f>
        <v>1</v>
      </c>
    </row>
    <row r="88" spans="3:42" hidden="1">
      <c r="U88" s="153" t="s">
        <v>531</v>
      </c>
      <c r="V88" s="163">
        <v>0.43403316722489993</v>
      </c>
      <c r="W88" s="163">
        <v>0.44004479583456912</v>
      </c>
      <c r="X88" s="163">
        <v>0.44189652571773336</v>
      </c>
      <c r="Y88" s="163">
        <v>0.44321028470839513</v>
      </c>
      <c r="Z88" s="163">
        <v>0.44971522876936004</v>
      </c>
      <c r="AA88" s="163">
        <v>0.45410683539579816</v>
      </c>
      <c r="AB88" s="163">
        <f>J91/J93</f>
        <v>0.45587628865979379</v>
      </c>
      <c r="AC88" s="153" t="s">
        <v>498</v>
      </c>
      <c r="AD88" s="301">
        <f>ROWS($K$87:AC88)</f>
        <v>2</v>
      </c>
      <c r="AE88" s="153">
        <f>IF($AU$2=AC88,AD88,"")</f>
        <v>2</v>
      </c>
      <c r="AF88" s="153">
        <f>IFERROR(SMALL($AE$87:$AE$97,ROWS($M$87:AE88)),"")</f>
        <v>2</v>
      </c>
    </row>
    <row r="89" spans="3:42" hidden="1">
      <c r="D89" s="273" t="s">
        <v>89</v>
      </c>
      <c r="E89" s="273" t="s">
        <v>90</v>
      </c>
      <c r="F89" s="273" t="s">
        <v>91</v>
      </c>
      <c r="G89" s="273" t="s">
        <v>92</v>
      </c>
      <c r="H89" s="273" t="s">
        <v>93</v>
      </c>
      <c r="I89" s="273" t="s">
        <v>94</v>
      </c>
      <c r="J89" s="166" t="s">
        <v>95</v>
      </c>
      <c r="K89" s="153" t="s">
        <v>506</v>
      </c>
      <c r="L89" s="229" t="s">
        <v>225</v>
      </c>
      <c r="M89" s="229" t="s">
        <v>226</v>
      </c>
      <c r="N89" s="229" t="s">
        <v>227</v>
      </c>
      <c r="U89" s="153" t="s">
        <v>530</v>
      </c>
      <c r="V89" s="163">
        <v>0.3719289557309145</v>
      </c>
      <c r="W89" s="163">
        <v>0.37012780248483929</v>
      </c>
      <c r="X89" s="163">
        <v>0.36989881177310319</v>
      </c>
      <c r="Y89" s="163">
        <v>0.36922267841032147</v>
      </c>
      <c r="Z89" s="163">
        <v>0.36675417961611195</v>
      </c>
      <c r="AA89" s="163">
        <v>0.36380052286976838</v>
      </c>
      <c r="AB89" s="163">
        <f>J94/J97</f>
        <v>0.36544600938967137</v>
      </c>
      <c r="AC89" s="153" t="s">
        <v>499</v>
      </c>
      <c r="AD89" s="301">
        <f>ROWS($K$87:AC89)</f>
        <v>3</v>
      </c>
      <c r="AE89" s="153" t="str">
        <f>IF($AU$2=AC89,AD89,"")</f>
        <v/>
      </c>
      <c r="AF89" s="153" t="str">
        <f>IFERROR(SMALL($AE$87:$AE$97,ROWS($M$87:AE89)),"")</f>
        <v/>
      </c>
    </row>
    <row r="90" spans="3:42" hidden="1">
      <c r="C90" s="153" t="s">
        <v>530</v>
      </c>
      <c r="D90" s="331">
        <v>10740</v>
      </c>
      <c r="E90" s="331">
        <v>10780</v>
      </c>
      <c r="F90" s="331">
        <v>11100</v>
      </c>
      <c r="G90" s="331">
        <v>11265</v>
      </c>
      <c r="H90" s="331">
        <v>12560</v>
      </c>
      <c r="I90" s="331">
        <v>12870</v>
      </c>
      <c r="J90" s="331">
        <v>13190</v>
      </c>
      <c r="K90" s="153" t="s">
        <v>498</v>
      </c>
      <c r="L90" s="153">
        <f>ROWS($K$90:K90)</f>
        <v>1</v>
      </c>
      <c r="M90" s="153">
        <f>IF($AU$2=K90,L90,"")</f>
        <v>1</v>
      </c>
      <c r="N90" s="153">
        <f>IFERROR(SMALL($M$90:$M$97,ROWS($M$90:M90)),"")</f>
        <v>1</v>
      </c>
      <c r="U90" s="153" t="s">
        <v>240</v>
      </c>
      <c r="V90" s="163">
        <v>0.62807104426908544</v>
      </c>
      <c r="W90" s="163">
        <v>0.62987219751516077</v>
      </c>
      <c r="X90" s="163">
        <v>0.63010118822689676</v>
      </c>
      <c r="Y90" s="163">
        <v>0.63077732158967859</v>
      </c>
      <c r="Z90" s="163">
        <v>0.63316736861387879</v>
      </c>
      <c r="AA90" s="163">
        <v>0.63612235769536285</v>
      </c>
      <c r="AB90" s="163">
        <f>J95/J97</f>
        <v>0.63436619718309861</v>
      </c>
      <c r="AC90" s="153" t="s">
        <v>499</v>
      </c>
      <c r="AD90" s="301">
        <f>ROWS($K$87:AC90)</f>
        <v>4</v>
      </c>
      <c r="AE90" s="153" t="str">
        <f>IF($AU$2=AC90,AD90,"")</f>
        <v/>
      </c>
      <c r="AF90" s="153" t="str">
        <f>IFERROR(SMALL($AE$87:$AE$97,ROWS($M$87:AE90)),"")</f>
        <v/>
      </c>
    </row>
    <row r="91" spans="3:42" hidden="1">
      <c r="C91" s="153" t="s">
        <v>531</v>
      </c>
      <c r="D91" s="331">
        <v>8235</v>
      </c>
      <c r="E91" s="331">
        <v>8470</v>
      </c>
      <c r="F91" s="331">
        <v>8790</v>
      </c>
      <c r="G91" s="331">
        <v>8970</v>
      </c>
      <c r="H91" s="331">
        <v>10270</v>
      </c>
      <c r="I91" s="331">
        <v>10710</v>
      </c>
      <c r="J91" s="331">
        <v>11055</v>
      </c>
      <c r="K91" s="153" t="s">
        <v>498</v>
      </c>
      <c r="L91" s="153">
        <f>ROWS($K$90:K91)</f>
        <v>2</v>
      </c>
      <c r="M91" s="153">
        <f t="shared" ref="M91:M97" si="12">IF($AU$2=K91,L91,"")</f>
        <v>2</v>
      </c>
      <c r="N91" s="153">
        <f>IFERROR(SMALL($M$90:$M$97,ROWS($M$90:M91)),"")</f>
        <v>2</v>
      </c>
      <c r="V91" s="163"/>
      <c r="W91" s="163"/>
      <c r="X91" s="163"/>
      <c r="Y91" s="163"/>
      <c r="Z91" s="163"/>
      <c r="AA91" s="163"/>
      <c r="AB91" s="163"/>
    </row>
    <row r="92" spans="3:42" hidden="1">
      <c r="C92" s="153" t="s">
        <v>532</v>
      </c>
      <c r="D92" s="331">
        <v>0</v>
      </c>
      <c r="E92" s="331">
        <v>0</v>
      </c>
      <c r="F92" s="331">
        <v>0</v>
      </c>
      <c r="G92" s="331">
        <v>0</v>
      </c>
      <c r="H92" s="331">
        <v>5</v>
      </c>
      <c r="I92" s="331">
        <v>5</v>
      </c>
      <c r="J92" s="331">
        <v>5</v>
      </c>
      <c r="K92" s="153" t="s">
        <v>498</v>
      </c>
      <c r="L92" s="153">
        <f>ROWS($K$90:K92)</f>
        <v>3</v>
      </c>
      <c r="M92" s="153">
        <f t="shared" si="12"/>
        <v>3</v>
      </c>
      <c r="N92" s="153">
        <f>IFERROR(SMALL($M$90:$M$97,ROWS($M$90:M92)),"")</f>
        <v>3</v>
      </c>
      <c r="V92" s="163"/>
      <c r="W92" s="163"/>
      <c r="X92" s="163"/>
      <c r="Y92" s="163"/>
      <c r="Z92" s="163"/>
      <c r="AA92" s="163"/>
      <c r="AB92" s="163"/>
    </row>
    <row r="93" spans="3:42" hidden="1">
      <c r="C93" s="153" t="s">
        <v>503</v>
      </c>
      <c r="D93" s="331">
        <v>18975</v>
      </c>
      <c r="E93" s="331">
        <v>19250</v>
      </c>
      <c r="F93" s="331">
        <v>19890</v>
      </c>
      <c r="G93" s="331">
        <v>20235</v>
      </c>
      <c r="H93" s="331">
        <v>22840</v>
      </c>
      <c r="I93" s="331">
        <v>23580</v>
      </c>
      <c r="J93" s="331">
        <v>24250</v>
      </c>
      <c r="K93" s="153" t="s">
        <v>498</v>
      </c>
      <c r="L93" s="153">
        <f>ROWS($K$90:K93)</f>
        <v>4</v>
      </c>
      <c r="M93" s="153">
        <f t="shared" si="12"/>
        <v>4</v>
      </c>
      <c r="N93" s="153">
        <f>IFERROR(SMALL($M$90:$M$97,ROWS($M$90:M93)),"")</f>
        <v>4</v>
      </c>
      <c r="V93" s="332"/>
    </row>
    <row r="94" spans="3:42" hidden="1">
      <c r="C94" s="153" t="s">
        <v>530</v>
      </c>
      <c r="D94" s="331">
        <v>8560</v>
      </c>
      <c r="E94" s="331">
        <v>8755</v>
      </c>
      <c r="F94" s="331">
        <v>8810</v>
      </c>
      <c r="G94" s="331">
        <v>8910</v>
      </c>
      <c r="H94" s="331">
        <v>9350</v>
      </c>
      <c r="I94" s="331">
        <v>9435</v>
      </c>
      <c r="J94" s="331">
        <v>9730</v>
      </c>
      <c r="K94" s="153" t="s">
        <v>499</v>
      </c>
      <c r="L94" s="153">
        <f>ROWS($K$90:K94)</f>
        <v>5</v>
      </c>
      <c r="M94" s="153" t="str">
        <f t="shared" si="12"/>
        <v/>
      </c>
      <c r="N94" s="153" t="str">
        <f>IFERROR(SMALL($M$90:$M$97,ROWS($M$90:M94)),"")</f>
        <v/>
      </c>
    </row>
    <row r="95" spans="3:42" hidden="1">
      <c r="C95" s="153" t="s">
        <v>240</v>
      </c>
      <c r="D95" s="331">
        <v>14460</v>
      </c>
      <c r="E95" s="331">
        <v>14895</v>
      </c>
      <c r="F95" s="331">
        <v>15005</v>
      </c>
      <c r="G95" s="331">
        <v>15220</v>
      </c>
      <c r="H95" s="331">
        <v>16140</v>
      </c>
      <c r="I95" s="331">
        <v>16495</v>
      </c>
      <c r="J95" s="331">
        <v>16890</v>
      </c>
      <c r="K95" s="153" t="s">
        <v>499</v>
      </c>
      <c r="L95" s="153">
        <f>ROWS($K$90:K95)</f>
        <v>6</v>
      </c>
      <c r="M95" s="153" t="str">
        <f t="shared" si="12"/>
        <v/>
      </c>
      <c r="N95" s="153" t="str">
        <f>IFERROR(SMALL($M$90:$M$97,ROWS($M$90:M95)),"")</f>
        <v/>
      </c>
    </row>
    <row r="96" spans="3:42" hidden="1">
      <c r="C96" s="153" t="s">
        <v>532</v>
      </c>
      <c r="D96" s="331">
        <v>0</v>
      </c>
      <c r="E96" s="331">
        <v>0</v>
      </c>
      <c r="F96" s="331">
        <v>0</v>
      </c>
      <c r="G96" s="331">
        <v>0</v>
      </c>
      <c r="H96" s="331">
        <v>0</v>
      </c>
      <c r="I96" s="331">
        <v>0</v>
      </c>
      <c r="J96" s="331">
        <v>5</v>
      </c>
      <c r="K96" s="153" t="s">
        <v>499</v>
      </c>
      <c r="L96" s="153">
        <f>ROWS($K$90:K96)</f>
        <v>7</v>
      </c>
      <c r="M96" s="153" t="str">
        <f t="shared" si="12"/>
        <v/>
      </c>
      <c r="N96" s="153" t="str">
        <f>IFERROR(SMALL($M$90:$M$97,ROWS($M$90:M96)),"")</f>
        <v/>
      </c>
    </row>
    <row r="97" spans="3:14" hidden="1">
      <c r="C97" s="153" t="s">
        <v>503</v>
      </c>
      <c r="D97" s="331">
        <v>23020</v>
      </c>
      <c r="E97" s="331">
        <v>23650</v>
      </c>
      <c r="F97" s="331">
        <v>23815</v>
      </c>
      <c r="G97" s="331">
        <v>24130</v>
      </c>
      <c r="H97" s="331">
        <v>25495</v>
      </c>
      <c r="I97" s="331">
        <v>25935</v>
      </c>
      <c r="J97" s="331">
        <v>26625</v>
      </c>
      <c r="K97" s="153" t="s">
        <v>499</v>
      </c>
      <c r="L97" s="153">
        <f>ROWS($K$90:K97)</f>
        <v>8</v>
      </c>
      <c r="M97" s="153" t="str">
        <f t="shared" si="12"/>
        <v/>
      </c>
      <c r="N97" s="153" t="str">
        <f>IFERROR(SMALL($M$90:$M$97,ROWS($M$90:M97)),"")</f>
        <v/>
      </c>
    </row>
  </sheetData>
  <sheetProtection algorithmName="SHA-512" hashValue="gvMXY+rgh4yo3LH1XxAwLK9NfB6BRsfSobUDxu/Xs/UrV3S63rZIp/PwH4s+xLHZD5FFOttjgS7Y/li4yTzxyQ==" saltValue="f7lUkiX2lYqyUiw4ADsYlA==" spinCount="100000" sheet="1" objects="1" scenarios="1"/>
  <mergeCells count="6">
    <mergeCell ref="AU60:BE60"/>
    <mergeCell ref="AT1:AX1"/>
    <mergeCell ref="AU3:BE3"/>
    <mergeCell ref="AU12:BE12"/>
    <mergeCell ref="AU29:BE29"/>
    <mergeCell ref="AU48:BE48"/>
  </mergeCells>
  <dataValidations disablePrompts="1" count="1">
    <dataValidation type="list" allowBlank="1" showInputMessage="1" showErrorMessage="1" sqref="AU2" xr:uid="{00000000-0002-0000-1200-000000000000}">
      <formula1>$A$4:$A$5</formula1>
    </dataValidation>
  </dataValidations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00B050"/>
  </sheetPr>
  <dimension ref="A1:AU188"/>
  <sheetViews>
    <sheetView showGridLines="0" topLeftCell="AB1" zoomScale="90" zoomScaleNormal="90" workbookViewId="0">
      <selection activeCell="AB78" sqref="A78:XFD1048576"/>
    </sheetView>
  </sheetViews>
  <sheetFormatPr defaultColWidth="0" defaultRowHeight="14.45" zeroHeight="1"/>
  <cols>
    <col min="1" max="27" width="0" hidden="1" customWidth="1"/>
    <col min="28" max="28" width="8.85546875" customWidth="1"/>
    <col min="29" max="29" width="31" customWidth="1"/>
    <col min="30" max="30" width="25.28515625" customWidth="1"/>
    <col min="31" max="39" width="8.85546875" customWidth="1"/>
    <col min="40" max="40" width="27.28515625" customWidth="1"/>
    <col min="41" max="41" width="25" customWidth="1"/>
    <col min="42" max="47" width="8.85546875" customWidth="1"/>
    <col min="48" max="16384" width="8.85546875" hidden="1"/>
  </cols>
  <sheetData>
    <row r="1" spans="1:45">
      <c r="AC1" s="643" t="s">
        <v>533</v>
      </c>
    </row>
    <row r="2" spans="1:45">
      <c r="A2" t="s">
        <v>534</v>
      </c>
      <c r="E2" t="s">
        <v>535</v>
      </c>
      <c r="AC2" s="441"/>
      <c r="AD2" s="441"/>
      <c r="AE2" s="441"/>
      <c r="AF2" s="441"/>
      <c r="AG2" s="441"/>
      <c r="AH2" s="441"/>
      <c r="AI2" s="441"/>
      <c r="AJ2" s="441"/>
      <c r="AK2" s="441"/>
      <c r="AL2" s="441"/>
      <c r="AM2" s="441"/>
      <c r="AN2" s="441"/>
      <c r="AO2" s="441"/>
    </row>
    <row r="3" spans="1:45">
      <c r="A3" t="s">
        <v>536</v>
      </c>
      <c r="AC3" s="782" t="s">
        <v>537</v>
      </c>
      <c r="AD3" s="782"/>
      <c r="AE3" s="782"/>
      <c r="AF3" s="782"/>
      <c r="AG3" s="782"/>
      <c r="AH3" s="782"/>
      <c r="AI3" s="782"/>
      <c r="AJ3" s="782"/>
      <c r="AK3" s="782"/>
      <c r="AL3" s="782"/>
      <c r="AM3" s="782"/>
      <c r="AN3" s="782"/>
      <c r="AO3" s="782"/>
    </row>
    <row r="4" spans="1:45">
      <c r="AC4" s="782"/>
      <c r="AD4" s="782"/>
      <c r="AE4" s="782"/>
      <c r="AF4" s="782"/>
      <c r="AG4" s="782"/>
      <c r="AH4" s="782"/>
      <c r="AI4" s="782"/>
      <c r="AJ4" s="782"/>
      <c r="AK4" s="782"/>
      <c r="AL4" s="782"/>
      <c r="AM4" s="782"/>
      <c r="AN4" s="782"/>
      <c r="AO4" s="782"/>
    </row>
    <row r="5" spans="1:45">
      <c r="AC5" s="217" t="s">
        <v>538</v>
      </c>
      <c r="AD5" s="222" t="s">
        <v>536</v>
      </c>
      <c r="AE5" s="153"/>
      <c r="AF5" s="153"/>
      <c r="AG5" s="153"/>
      <c r="AH5" s="153"/>
      <c r="AI5" s="153"/>
      <c r="AJ5" s="153"/>
      <c r="AK5" s="153"/>
      <c r="AL5" s="153"/>
      <c r="AM5" s="153"/>
      <c r="AN5" s="153"/>
      <c r="AO5" s="153"/>
    </row>
    <row r="6" spans="1:45" ht="15" thickBot="1">
      <c r="AC6" s="153"/>
      <c r="AD6" s="153"/>
      <c r="AE6" s="153"/>
      <c r="AF6" s="153"/>
      <c r="AG6" s="153"/>
      <c r="AH6" s="153"/>
      <c r="AI6" s="153"/>
      <c r="AJ6" s="153"/>
      <c r="AK6" s="153"/>
      <c r="AL6" s="153"/>
      <c r="AM6" s="153"/>
      <c r="AN6" s="153"/>
      <c r="AO6" s="153"/>
    </row>
    <row r="7" spans="1:45" ht="29.1" customHeight="1">
      <c r="AC7" s="759" t="s">
        <v>293</v>
      </c>
      <c r="AD7" s="760"/>
      <c r="AE7" s="703" t="s">
        <v>294</v>
      </c>
      <c r="AF7" s="133" t="s">
        <v>539</v>
      </c>
      <c r="AG7" s="133" t="s">
        <v>69</v>
      </c>
      <c r="AH7" s="133" t="s">
        <v>540</v>
      </c>
      <c r="AI7" s="133" t="s">
        <v>541</v>
      </c>
      <c r="AJ7" s="134" t="s">
        <v>542</v>
      </c>
      <c r="AK7" s="153"/>
      <c r="AL7" s="153"/>
      <c r="AM7" s="153"/>
      <c r="AN7" s="759" t="s">
        <v>293</v>
      </c>
      <c r="AO7" s="760"/>
      <c r="AP7" s="132" t="s">
        <v>294</v>
      </c>
      <c r="AQ7" s="584" t="s">
        <v>539</v>
      </c>
      <c r="AR7" s="133" t="s">
        <v>69</v>
      </c>
      <c r="AS7" s="134" t="s">
        <v>540</v>
      </c>
    </row>
    <row r="8" spans="1:45">
      <c r="AC8" s="442" t="s">
        <v>503</v>
      </c>
      <c r="AD8" s="443"/>
      <c r="AE8" s="356" t="s">
        <v>91</v>
      </c>
      <c r="AF8" s="622">
        <f>INDEX($C$12:$K$139,$K12,COLUMNS(M12:$M12))</f>
        <v>1255</v>
      </c>
      <c r="AG8" s="622">
        <f>INDEX($C$12:$K$139,$K12,COLUMNS($M12:N12))</f>
        <v>420</v>
      </c>
      <c r="AH8" s="622">
        <f>INDEX($C$12:$K$139,$K12,COLUMNS($M12:O12))</f>
        <v>30775</v>
      </c>
      <c r="AI8" s="622">
        <f>INDEX($C$12:$K$139,$K12,COLUMNS($M12:P12))</f>
        <v>4765</v>
      </c>
      <c r="AJ8" s="622">
        <f>INDEX($C$12:$K$139,$K12,COLUMNS($M12:Q12))</f>
        <v>32450</v>
      </c>
      <c r="AK8" s="153"/>
      <c r="AL8" s="153"/>
      <c r="AM8" s="153"/>
      <c r="AN8" s="442" t="s">
        <v>503</v>
      </c>
      <c r="AO8" s="443"/>
      <c r="AP8" s="98" t="s">
        <v>91</v>
      </c>
      <c r="AQ8" s="625">
        <f>INDEX($R$12:$T$139,$X12,COLUMNS($Y12:Y12))</f>
        <v>3.8674884437596299E-2</v>
      </c>
      <c r="AR8" s="625">
        <f>INDEX($R$12:$T$139,$X12,COLUMNS($Y12:Z12))</f>
        <v>1.2942989214175655E-2</v>
      </c>
      <c r="AS8" s="625">
        <f>INDEX($R$12:$T$139,$X12,COLUMNS($Y12:AA12))</f>
        <v>0.94838212634822805</v>
      </c>
    </row>
    <row r="9" spans="1:45">
      <c r="AC9" s="444"/>
      <c r="AD9" s="445"/>
      <c r="AE9" s="265" t="s">
        <v>92</v>
      </c>
      <c r="AF9" s="623">
        <f>INDEX($C$12:$K$139,$K13,COLUMNS(M13:$M13))</f>
        <v>1265</v>
      </c>
      <c r="AG9" s="623">
        <f>INDEX($C$12:$K$139,$K13,COLUMNS($M13:N13))</f>
        <v>435</v>
      </c>
      <c r="AH9" s="623">
        <f>INDEX($C$12:$K$139,$K13,COLUMNS($M13:O13))</f>
        <v>31635</v>
      </c>
      <c r="AI9" s="623">
        <f>INDEX($C$12:$K$139,$K13,COLUMNS($M13:P13))</f>
        <v>4055</v>
      </c>
      <c r="AJ9" s="623">
        <f>INDEX($C$12:$K$139,$K13,COLUMNS($M13:Q13))</f>
        <v>33340</v>
      </c>
      <c r="AK9" s="153"/>
      <c r="AL9" s="153"/>
      <c r="AM9" s="153"/>
      <c r="AN9" s="444"/>
      <c r="AO9" s="445"/>
      <c r="AP9" s="97" t="s">
        <v>92</v>
      </c>
      <c r="AQ9" s="626">
        <f>INDEX($R$12:$T$139,$X13,COLUMNS($Y13:Y13))</f>
        <v>3.7942411517696457E-2</v>
      </c>
      <c r="AR9" s="626">
        <f>INDEX($R$12:$T$139,$X13,COLUMNS($Y13:Z13))</f>
        <v>1.3047390521895621E-2</v>
      </c>
      <c r="AS9" s="626">
        <f>INDEX($R$12:$T$139,$X13,COLUMNS($Y13:AA13))</f>
        <v>0.94886022795440916</v>
      </c>
    </row>
    <row r="10" spans="1:45">
      <c r="AC10" s="444"/>
      <c r="AD10" s="445"/>
      <c r="AE10" s="265" t="s">
        <v>93</v>
      </c>
      <c r="AF10" s="623">
        <f>INDEX($C$12:$K$139,$K14,COLUMNS(M14:$M14))</f>
        <v>1100</v>
      </c>
      <c r="AG10" s="623">
        <f>INDEX($C$12:$K$139,$K14,COLUMNS($M14:N14))</f>
        <v>480</v>
      </c>
      <c r="AH10" s="623">
        <f>INDEX($C$12:$K$139,$K14,COLUMNS($M14:O14))</f>
        <v>32225</v>
      </c>
      <c r="AI10" s="623">
        <f>INDEX($C$12:$K$139,$K14,COLUMNS($M14:P14))</f>
        <v>3915</v>
      </c>
      <c r="AJ10" s="623">
        <f>INDEX($C$12:$K$139,$K14,COLUMNS($M14:Q14))</f>
        <v>33810</v>
      </c>
      <c r="AK10" s="153"/>
      <c r="AL10" s="153"/>
      <c r="AM10" s="153"/>
      <c r="AN10" s="444"/>
      <c r="AO10" s="445"/>
      <c r="AP10" s="97" t="s">
        <v>93</v>
      </c>
      <c r="AQ10" s="626">
        <f>INDEX($R$12:$T$139,$X14,COLUMNS($Y14:Y14))</f>
        <v>3.2534753031647441E-2</v>
      </c>
      <c r="AR10" s="626">
        <f>INDEX($R$12:$T$139,$X14,COLUMNS($Y14:Z14))</f>
        <v>1.419698314108252E-2</v>
      </c>
      <c r="AS10" s="626">
        <f>INDEX($R$12:$T$139,$X14,COLUMNS($Y14:AA14))</f>
        <v>0.95312037858621712</v>
      </c>
    </row>
    <row r="11" spans="1:45" ht="15" thickBot="1">
      <c r="C11" t="s">
        <v>543</v>
      </c>
      <c r="D11" t="s">
        <v>544</v>
      </c>
      <c r="E11" t="s">
        <v>545</v>
      </c>
      <c r="F11" t="s">
        <v>546</v>
      </c>
      <c r="G11" t="s">
        <v>547</v>
      </c>
      <c r="H11" t="s">
        <v>548</v>
      </c>
      <c r="I11" s="229" t="s">
        <v>225</v>
      </c>
      <c r="J11" s="229" t="s">
        <v>226</v>
      </c>
      <c r="K11" s="229" t="s">
        <v>227</v>
      </c>
      <c r="L11" s="229"/>
      <c r="R11" t="s">
        <v>543</v>
      </c>
      <c r="S11" t="s">
        <v>544</v>
      </c>
      <c r="T11" t="s">
        <v>545</v>
      </c>
      <c r="U11" t="s">
        <v>548</v>
      </c>
      <c r="V11" s="229" t="s">
        <v>225</v>
      </c>
      <c r="W11" s="229" t="s">
        <v>226</v>
      </c>
      <c r="X11" s="229" t="s">
        <v>227</v>
      </c>
      <c r="AC11" s="456"/>
      <c r="AD11" s="457"/>
      <c r="AE11" s="316" t="s">
        <v>94</v>
      </c>
      <c r="AF11" s="623">
        <f>INDEX($C$12:$K$139,$K15,COLUMNS(M15:$M15))</f>
        <v>935</v>
      </c>
      <c r="AG11" s="623">
        <f>INDEX($C$12:$K$139,$K15,COLUMNS($M15:N15))</f>
        <v>400</v>
      </c>
      <c r="AH11" s="623">
        <f>INDEX($C$12:$K$139,$K15,COLUMNS($M15:O15))</f>
        <v>26510</v>
      </c>
      <c r="AI11" s="623">
        <f>INDEX($C$12:$K$139,$K15,COLUMNS($M15:P15))</f>
        <v>3170</v>
      </c>
      <c r="AJ11" s="623">
        <f>INDEX($C$12:$K$139,$K15,COLUMNS($M15:Q15))</f>
        <v>27845</v>
      </c>
      <c r="AK11" s="153"/>
      <c r="AL11" s="153"/>
      <c r="AM11" s="153"/>
      <c r="AN11" s="456"/>
      <c r="AO11" s="457"/>
      <c r="AP11" s="458" t="s">
        <v>94</v>
      </c>
      <c r="AQ11" s="626">
        <f>INDEX($R$12:$T$139,$X15,COLUMNS($Y15:Y15))</f>
        <v>3.3578739450529721E-2</v>
      </c>
      <c r="AR11" s="626">
        <f>INDEX($R$12:$T$139,$X15,COLUMNS($Y15:Z15))</f>
        <v>1.4365236128568864E-2</v>
      </c>
      <c r="AS11" s="626">
        <f>INDEX($R$12:$T$139,$X15,COLUMNS($Y15:AA15))</f>
        <v>0.95205602442090143</v>
      </c>
    </row>
    <row r="12" spans="1:45" ht="25.5" customHeight="1">
      <c r="A12" t="s">
        <v>211</v>
      </c>
      <c r="B12" t="s">
        <v>91</v>
      </c>
      <c r="C12">
        <v>440</v>
      </c>
      <c r="D12">
        <v>125</v>
      </c>
      <c r="E12">
        <v>11160</v>
      </c>
      <c r="F12">
        <v>1735</v>
      </c>
      <c r="G12">
        <v>11730</v>
      </c>
      <c r="H12" t="s">
        <v>534</v>
      </c>
      <c r="I12" s="153">
        <f>ROWS(H$12:$I12)</f>
        <v>1</v>
      </c>
      <c r="J12" s="153" t="str">
        <f>IF($AD$5=H12,I12,"")</f>
        <v/>
      </c>
      <c r="K12" s="153">
        <f>IFERROR(SMALL($J$12:$J$139,ROWS(J$12:J12)),"")</f>
        <v>65</v>
      </c>
      <c r="L12" s="153"/>
      <c r="P12" t="s">
        <v>211</v>
      </c>
      <c r="Q12" t="s">
        <v>91</v>
      </c>
      <c r="R12" s="391">
        <v>3.7510656436487641E-2</v>
      </c>
      <c r="S12" s="391">
        <v>1.0656436487638534E-2</v>
      </c>
      <c r="T12" s="391">
        <v>0.95140664961636834</v>
      </c>
      <c r="U12" t="s">
        <v>534</v>
      </c>
      <c r="V12" s="153">
        <f>ROWS($I$12:U12)</f>
        <v>1</v>
      </c>
      <c r="W12" s="153" t="str">
        <f>IF($AD$5=U12,V12,"")</f>
        <v/>
      </c>
      <c r="X12" s="153">
        <f>IFERROR(SMALL($J$12:$J$139,ROWS(W$12:W12)),"")</f>
        <v>65</v>
      </c>
      <c r="Z12" t="s">
        <v>0</v>
      </c>
      <c r="AC12" s="444" t="s">
        <v>229</v>
      </c>
      <c r="AD12" s="445" t="s">
        <v>230</v>
      </c>
      <c r="AE12" s="265" t="s">
        <v>91</v>
      </c>
      <c r="AF12" s="622">
        <f>INDEX($C$12:$K$139,$K16,COLUMNS(M16:$M16))</f>
        <v>340</v>
      </c>
      <c r="AG12" s="622">
        <f>INDEX($C$12:$K$139,$K16,COLUMNS($M16:N16))</f>
        <v>120</v>
      </c>
      <c r="AH12" s="622">
        <f>INDEX($C$12:$K$139,$K16,COLUMNS($M16:O16))</f>
        <v>8580</v>
      </c>
      <c r="AI12" s="622">
        <f>INDEX($C$12:$K$139,$K16,COLUMNS($M16:P16))</f>
        <v>1265</v>
      </c>
      <c r="AJ12" s="622">
        <f>INDEX($C$12:$K$139,$K16,COLUMNS($M16:Q16))</f>
        <v>9035</v>
      </c>
      <c r="AK12" s="153"/>
      <c r="AL12" s="153"/>
      <c r="AM12" s="153"/>
      <c r="AN12" s="444" t="s">
        <v>229</v>
      </c>
      <c r="AO12" s="445" t="s">
        <v>230</v>
      </c>
      <c r="AP12" s="97" t="s">
        <v>91</v>
      </c>
      <c r="AQ12" s="625">
        <f>INDEX($R$12:$T$139,$X16,COLUMNS($Y16:Y16))</f>
        <v>3.7631433314886553E-2</v>
      </c>
      <c r="AR12" s="625">
        <f>INDEX($R$12:$T$139,$X16,COLUMNS($Y16:Z16))</f>
        <v>1.3281682346430549E-2</v>
      </c>
      <c r="AS12" s="625">
        <f>INDEX($R$12:$T$139,$X16,COLUMNS($Y16:AA16))</f>
        <v>0.94964028776978415</v>
      </c>
    </row>
    <row r="13" spans="1:45">
      <c r="B13" t="s">
        <v>92</v>
      </c>
      <c r="C13">
        <v>390</v>
      </c>
      <c r="D13">
        <v>135</v>
      </c>
      <c r="E13">
        <v>10850</v>
      </c>
      <c r="F13">
        <v>1525</v>
      </c>
      <c r="G13">
        <v>11380</v>
      </c>
      <c r="H13" t="s">
        <v>534</v>
      </c>
      <c r="I13" s="153">
        <f>ROWS(H$12:$I13)</f>
        <v>2</v>
      </c>
      <c r="J13" s="153" t="str">
        <f t="shared" ref="J13:J76" si="0">IF($AD$5=H13,I13,"")</f>
        <v/>
      </c>
      <c r="K13" s="153">
        <f>IFERROR(SMALL($J$12:$J$139,ROWS(J$12:J13)),"")</f>
        <v>66</v>
      </c>
      <c r="L13" s="153"/>
      <c r="Q13" t="s">
        <v>92</v>
      </c>
      <c r="R13" s="391">
        <v>3.4270650263620389E-2</v>
      </c>
      <c r="S13" s="391">
        <v>1.1862917398945518E-2</v>
      </c>
      <c r="T13" s="391">
        <v>0.95342706502636199</v>
      </c>
      <c r="U13" t="s">
        <v>534</v>
      </c>
      <c r="V13" s="153">
        <f>ROWS($I$12:U13)</f>
        <v>2</v>
      </c>
      <c r="W13" s="153" t="str">
        <f t="shared" ref="W13:W76" si="1">IF($AD$5=U13,V13,"")</f>
        <v/>
      </c>
      <c r="X13" s="153">
        <f>IFERROR(SMALL($J$12:$J$139,ROWS(W$12:W13)),"")</f>
        <v>66</v>
      </c>
      <c r="AC13" s="446"/>
      <c r="AD13" s="445"/>
      <c r="AE13" s="265" t="s">
        <v>92</v>
      </c>
      <c r="AF13" s="623">
        <f>INDEX($C$12:$K$139,$K17,COLUMNS(M17:$M17))</f>
        <v>330</v>
      </c>
      <c r="AG13" s="623">
        <f>INDEX($C$12:$K$139,$K17,COLUMNS($M17:N17))</f>
        <v>115</v>
      </c>
      <c r="AH13" s="623">
        <f>INDEX($C$12:$K$139,$K17,COLUMNS($M17:O17))</f>
        <v>8885</v>
      </c>
      <c r="AI13" s="623">
        <f>INDEX($C$12:$K$139,$K17,COLUMNS($M17:P17))</f>
        <v>1175</v>
      </c>
      <c r="AJ13" s="623">
        <f>INDEX($C$12:$K$139,$K17,COLUMNS($M17:Q17))</f>
        <v>9335</v>
      </c>
      <c r="AK13" s="153"/>
      <c r="AL13" s="153"/>
      <c r="AM13" s="153"/>
      <c r="AN13" s="446"/>
      <c r="AO13" s="445"/>
      <c r="AP13" s="97" t="s">
        <v>92</v>
      </c>
      <c r="AQ13" s="626">
        <f>INDEX($R$12:$T$139,$X17,COLUMNS($Y17:Y17))</f>
        <v>3.5350830208891272E-2</v>
      </c>
      <c r="AR13" s="626">
        <f>INDEX($R$12:$T$139,$X17,COLUMNS($Y17:Z17))</f>
        <v>1.2319228709159078E-2</v>
      </c>
      <c r="AS13" s="626">
        <f>INDEX($R$12:$T$139,$X17,COLUMNS($Y17:AA17))</f>
        <v>0.95179432244242101</v>
      </c>
    </row>
    <row r="14" spans="1:45">
      <c r="B14" t="s">
        <v>93</v>
      </c>
      <c r="C14">
        <v>380</v>
      </c>
      <c r="D14">
        <v>150</v>
      </c>
      <c r="E14">
        <v>11185</v>
      </c>
      <c r="F14">
        <v>1375</v>
      </c>
      <c r="G14">
        <v>11710</v>
      </c>
      <c r="H14" t="s">
        <v>534</v>
      </c>
      <c r="I14" s="153">
        <f>ROWS(H$12:$I14)</f>
        <v>3</v>
      </c>
      <c r="J14" s="153" t="str">
        <f t="shared" si="0"/>
        <v/>
      </c>
      <c r="K14" s="153">
        <f>IFERROR(SMALL($J$12:$J$139,ROWS(J$12:J14)),"")</f>
        <v>67</v>
      </c>
      <c r="L14" s="153"/>
      <c r="Q14" t="s">
        <v>93</v>
      </c>
      <c r="R14" s="391">
        <v>3.2450896669513236E-2</v>
      </c>
      <c r="S14" s="391">
        <v>1.2809564474807857E-2</v>
      </c>
      <c r="T14" s="391">
        <v>0.95516652433817251</v>
      </c>
      <c r="U14" t="s">
        <v>534</v>
      </c>
      <c r="V14" s="153">
        <f>ROWS($I$12:U14)</f>
        <v>3</v>
      </c>
      <c r="W14" s="153" t="str">
        <f t="shared" si="1"/>
        <v/>
      </c>
      <c r="X14" s="153">
        <f>IFERROR(SMALL($J$12:$J$139,ROWS(W$12:W14)),"")</f>
        <v>67</v>
      </c>
      <c r="AC14" s="446"/>
      <c r="AD14" s="445"/>
      <c r="AE14" s="265" t="s">
        <v>93</v>
      </c>
      <c r="AF14" s="623">
        <f>INDEX($C$12:$K$139,$K18,COLUMNS(M18:$M18))</f>
        <v>310</v>
      </c>
      <c r="AG14" s="623">
        <f>INDEX($C$12:$K$139,$K18,COLUMNS($M18:N18))</f>
        <v>155</v>
      </c>
      <c r="AH14" s="623">
        <f>INDEX($C$12:$K$139,$K18,COLUMNS($M18:O18))</f>
        <v>9180</v>
      </c>
      <c r="AI14" s="623">
        <f>INDEX($C$12:$K$139,$K18,COLUMNS($M18:P18))</f>
        <v>1175</v>
      </c>
      <c r="AJ14" s="623">
        <f>INDEX($C$12:$K$139,$K18,COLUMNS($M18:Q18))</f>
        <v>9645</v>
      </c>
      <c r="AK14" s="153"/>
      <c r="AL14" s="153"/>
      <c r="AM14" s="153"/>
      <c r="AN14" s="446"/>
      <c r="AO14" s="445"/>
      <c r="AP14" s="97" t="s">
        <v>93</v>
      </c>
      <c r="AQ14" s="626">
        <f>INDEX($R$12:$T$139,$X18,COLUMNS($Y18:Y18))</f>
        <v>3.2141005702436498E-2</v>
      </c>
      <c r="AR14" s="626">
        <f>INDEX($R$12:$T$139,$X18,COLUMNS($Y18:Z18))</f>
        <v>1.6070502851218249E-2</v>
      </c>
      <c r="AS14" s="626">
        <f>INDEX($R$12:$T$139,$X18,COLUMNS($Y18:AA18))</f>
        <v>0.95178849144634525</v>
      </c>
    </row>
    <row r="15" spans="1:45">
      <c r="B15" t="s">
        <v>94</v>
      </c>
      <c r="C15">
        <v>580</v>
      </c>
      <c r="D15">
        <v>215</v>
      </c>
      <c r="E15">
        <v>14650</v>
      </c>
      <c r="F15">
        <v>2165</v>
      </c>
      <c r="G15">
        <v>15445</v>
      </c>
      <c r="H15" t="s">
        <v>534</v>
      </c>
      <c r="I15" s="153">
        <f>ROWS(H$12:$I15)</f>
        <v>4</v>
      </c>
      <c r="J15" s="153" t="str">
        <f t="shared" si="0"/>
        <v/>
      </c>
      <c r="K15" s="153">
        <f>IFERROR(SMALL($J$12:$J$139,ROWS(J$12:J15)),"")</f>
        <v>68</v>
      </c>
      <c r="L15" s="153"/>
      <c r="Q15" t="s">
        <v>94</v>
      </c>
      <c r="R15" s="391">
        <v>3.755260602136614E-2</v>
      </c>
      <c r="S15" s="391">
        <v>1.3920362576885724E-2</v>
      </c>
      <c r="T15" s="391">
        <v>0.9485270314017481</v>
      </c>
      <c r="U15" t="s">
        <v>534</v>
      </c>
      <c r="V15" s="153">
        <f>ROWS($I$12:U15)</f>
        <v>4</v>
      </c>
      <c r="W15" s="153" t="str">
        <f t="shared" si="1"/>
        <v/>
      </c>
      <c r="X15" s="153">
        <f>IFERROR(SMALL($J$12:$J$139,ROWS(W$12:W15)),"")</f>
        <v>68</v>
      </c>
      <c r="AC15" s="446"/>
      <c r="AD15" s="445"/>
      <c r="AE15" s="265" t="s">
        <v>94</v>
      </c>
      <c r="AF15" s="623">
        <f>INDEX($C$12:$K$139,$K19,COLUMNS(M19:$M19))</f>
        <v>350</v>
      </c>
      <c r="AG15" s="623">
        <f>INDEX($C$12:$K$139,$K19,COLUMNS($M19:N19))</f>
        <v>155</v>
      </c>
      <c r="AH15" s="623">
        <f>INDEX($C$12:$K$139,$K19,COLUMNS($M19:O19))</f>
        <v>9150</v>
      </c>
      <c r="AI15" s="623">
        <f>INDEX($C$12:$K$139,$K19,COLUMNS($M19:P19))</f>
        <v>1245</v>
      </c>
      <c r="AJ15" s="623">
        <f>INDEX($C$12:$K$139,$K19,COLUMNS($M19:Q19))</f>
        <v>9655</v>
      </c>
      <c r="AK15" s="153"/>
      <c r="AL15" s="153"/>
      <c r="AM15" s="153"/>
      <c r="AN15" s="446"/>
      <c r="AO15" s="445"/>
      <c r="AP15" s="97" t="s">
        <v>94</v>
      </c>
      <c r="AQ15" s="626">
        <f>INDEX($R$12:$T$139,$X19,COLUMNS($Y19:Y19))</f>
        <v>3.6250647332988092E-2</v>
      </c>
      <c r="AR15" s="626">
        <f>INDEX($R$12:$T$139,$X19,COLUMNS($Y19:Z19))</f>
        <v>1.605385810460901E-2</v>
      </c>
      <c r="AS15" s="626">
        <f>INDEX($R$12:$T$139,$X19,COLUMNS($Y19:AA19))</f>
        <v>0.94769549456240287</v>
      </c>
    </row>
    <row r="16" spans="1:45">
      <c r="A16" t="s">
        <v>230</v>
      </c>
      <c r="B16" t="s">
        <v>91</v>
      </c>
      <c r="C16">
        <v>95</v>
      </c>
      <c r="D16">
        <v>30</v>
      </c>
      <c r="E16">
        <v>2605</v>
      </c>
      <c r="F16">
        <v>370</v>
      </c>
      <c r="G16">
        <v>2730</v>
      </c>
      <c r="H16" t="s">
        <v>534</v>
      </c>
      <c r="I16" s="153">
        <f>ROWS(H$12:$I16)</f>
        <v>5</v>
      </c>
      <c r="J16" s="153" t="str">
        <f t="shared" si="0"/>
        <v/>
      </c>
      <c r="K16" s="153">
        <f>IFERROR(SMALL($J$12:$J$139,ROWS(J$12:J16)),"")</f>
        <v>69</v>
      </c>
      <c r="L16" s="153"/>
      <c r="P16" t="s">
        <v>230</v>
      </c>
      <c r="Q16" t="s">
        <v>91</v>
      </c>
      <c r="R16" s="391">
        <v>3.47985347985348E-2</v>
      </c>
      <c r="S16" s="391">
        <v>1.098901098901099E-2</v>
      </c>
      <c r="T16" s="391">
        <v>0.95421245421245426</v>
      </c>
      <c r="U16" t="s">
        <v>534</v>
      </c>
      <c r="V16" s="153">
        <f>ROWS($I$12:U16)</f>
        <v>5</v>
      </c>
      <c r="W16" s="153" t="str">
        <f t="shared" si="1"/>
        <v/>
      </c>
      <c r="X16" s="153">
        <f>IFERROR(SMALL($J$12:$J$139,ROWS(W$12:W16)),"")</f>
        <v>69</v>
      </c>
      <c r="AC16" s="446"/>
      <c r="AD16" s="445" t="s">
        <v>549</v>
      </c>
      <c r="AE16" s="265" t="s">
        <v>91</v>
      </c>
      <c r="AF16" s="623">
        <f>INDEX($C$12:$K$139,$K20,COLUMNS(M20:$M20))</f>
        <v>280</v>
      </c>
      <c r="AG16" s="623">
        <f>INDEX($C$12:$K$139,$K20,COLUMNS($M20:N20))</f>
        <v>105</v>
      </c>
      <c r="AH16" s="623">
        <f>INDEX($C$12:$K$139,$K20,COLUMNS($M20:O20))</f>
        <v>6910</v>
      </c>
      <c r="AI16" s="623">
        <f>INDEX($C$12:$K$139,$K20,COLUMNS($M20:P20))</f>
        <v>1110</v>
      </c>
      <c r="AJ16" s="623">
        <f>INDEX($C$12:$K$139,$K20,COLUMNS($M20:Q20))</f>
        <v>7295</v>
      </c>
      <c r="AK16" s="153"/>
      <c r="AL16" s="153"/>
      <c r="AM16" s="153"/>
      <c r="AN16" s="446"/>
      <c r="AO16" s="445" t="s">
        <v>549</v>
      </c>
      <c r="AP16" s="97" t="s">
        <v>91</v>
      </c>
      <c r="AQ16" s="626">
        <f>INDEX($R$12:$T$139,$X20,COLUMNS($Y20:Y20))</f>
        <v>3.838245373543523E-2</v>
      </c>
      <c r="AR16" s="626">
        <f>INDEX($R$12:$T$139,$X20,COLUMNS($Y20:Z20))</f>
        <v>1.4393420150788211E-2</v>
      </c>
      <c r="AS16" s="626">
        <f>INDEX($R$12:$T$139,$X20,COLUMNS($Y20:AA20))</f>
        <v>0.9472241261137766</v>
      </c>
    </row>
    <row r="17" spans="1:45">
      <c r="B17" t="s">
        <v>92</v>
      </c>
      <c r="C17">
        <v>110</v>
      </c>
      <c r="D17">
        <v>30</v>
      </c>
      <c r="E17">
        <v>2610</v>
      </c>
      <c r="F17">
        <v>410</v>
      </c>
      <c r="G17">
        <v>2750</v>
      </c>
      <c r="H17" t="s">
        <v>534</v>
      </c>
      <c r="I17" s="153">
        <f>ROWS(H$12:$I17)</f>
        <v>6</v>
      </c>
      <c r="J17" s="153" t="str">
        <f t="shared" si="0"/>
        <v/>
      </c>
      <c r="K17" s="153">
        <f>IFERROR(SMALL($J$12:$J$139,ROWS(J$12:J17)),"")</f>
        <v>70</v>
      </c>
      <c r="L17" s="153"/>
      <c r="Q17" t="s">
        <v>92</v>
      </c>
      <c r="R17" s="391">
        <v>0.04</v>
      </c>
      <c r="S17" s="391">
        <v>1.090909090909091E-2</v>
      </c>
      <c r="T17" s="391">
        <v>0.9490909090909091</v>
      </c>
      <c r="U17" t="s">
        <v>534</v>
      </c>
      <c r="V17" s="153">
        <f>ROWS($I$12:U17)</f>
        <v>6</v>
      </c>
      <c r="W17" s="153" t="str">
        <f t="shared" si="1"/>
        <v/>
      </c>
      <c r="X17" s="153">
        <f>IFERROR(SMALL($J$12:$J$139,ROWS(W$12:W17)),"")</f>
        <v>70</v>
      </c>
      <c r="AC17" s="446"/>
      <c r="AD17" s="445"/>
      <c r="AE17" s="265" t="s">
        <v>92</v>
      </c>
      <c r="AF17" s="623">
        <f>INDEX($C$12:$K$139,$K21,COLUMNS(M21:$M21))</f>
        <v>300</v>
      </c>
      <c r="AG17" s="623">
        <f>INDEX($C$12:$K$139,$K21,COLUMNS($M21:N21))</f>
        <v>100</v>
      </c>
      <c r="AH17" s="623">
        <f>INDEX($C$12:$K$139,$K21,COLUMNS($M21:O21))</f>
        <v>7185</v>
      </c>
      <c r="AI17" s="623">
        <f>INDEX($C$12:$K$139,$K21,COLUMNS($M21:P21))</f>
        <v>970</v>
      </c>
      <c r="AJ17" s="623">
        <f>INDEX($C$12:$K$139,$K21,COLUMNS($M21:Q21))</f>
        <v>7585</v>
      </c>
      <c r="AK17" s="153"/>
      <c r="AL17" s="153"/>
      <c r="AM17" s="153"/>
      <c r="AN17" s="446"/>
      <c r="AO17" s="445"/>
      <c r="AP17" s="97" t="s">
        <v>92</v>
      </c>
      <c r="AQ17" s="626">
        <f>INDEX($R$12:$T$139,$X21,COLUMNS($Y21:Y21))</f>
        <v>3.9551746868820042E-2</v>
      </c>
      <c r="AR17" s="626">
        <f>INDEX($R$12:$T$139,$X21,COLUMNS($Y21:Z21))</f>
        <v>1.3183915622940013E-2</v>
      </c>
      <c r="AS17" s="626">
        <f>INDEX($R$12:$T$139,$X21,COLUMNS($Y21:AA21))</f>
        <v>0.94726433750823991</v>
      </c>
    </row>
    <row r="18" spans="1:45">
      <c r="B18" t="s">
        <v>93</v>
      </c>
      <c r="C18">
        <v>100</v>
      </c>
      <c r="D18">
        <v>35</v>
      </c>
      <c r="E18">
        <v>2700</v>
      </c>
      <c r="F18">
        <v>370</v>
      </c>
      <c r="G18">
        <v>2835</v>
      </c>
      <c r="H18" t="s">
        <v>534</v>
      </c>
      <c r="I18" s="153">
        <f>ROWS(H$12:$I18)</f>
        <v>7</v>
      </c>
      <c r="J18" s="153" t="str">
        <f t="shared" si="0"/>
        <v/>
      </c>
      <c r="K18" s="153">
        <f>IFERROR(SMALL($J$12:$J$139,ROWS(J$12:J18)),"")</f>
        <v>71</v>
      </c>
      <c r="L18" s="153"/>
      <c r="Q18" t="s">
        <v>93</v>
      </c>
      <c r="R18" s="391">
        <v>3.5273368606701938E-2</v>
      </c>
      <c r="S18" s="391">
        <v>1.2345679012345678E-2</v>
      </c>
      <c r="T18" s="391">
        <v>0.95238095238095233</v>
      </c>
      <c r="U18" t="s">
        <v>534</v>
      </c>
      <c r="V18" s="153">
        <f>ROWS($I$12:U18)</f>
        <v>7</v>
      </c>
      <c r="W18" s="153" t="str">
        <f t="shared" si="1"/>
        <v/>
      </c>
      <c r="X18" s="153">
        <f>IFERROR(SMALL($J$12:$J$139,ROWS(W$12:W18)),"")</f>
        <v>71</v>
      </c>
      <c r="AC18" s="446"/>
      <c r="AD18" s="445"/>
      <c r="AE18" s="265" t="s">
        <v>93</v>
      </c>
      <c r="AF18" s="623">
        <f>INDEX($C$12:$K$139,$K22,COLUMNS(M22:$M22))</f>
        <v>225</v>
      </c>
      <c r="AG18" s="623">
        <f>INDEX($C$12:$K$139,$K22,COLUMNS($M22:N22))</f>
        <v>95</v>
      </c>
      <c r="AH18" s="623">
        <f>INDEX($C$12:$K$139,$K22,COLUMNS($M22:O22))</f>
        <v>7110</v>
      </c>
      <c r="AI18" s="623">
        <f>INDEX($C$12:$K$139,$K22,COLUMNS($M22:P22))</f>
        <v>850</v>
      </c>
      <c r="AJ18" s="623">
        <f>INDEX($C$12:$K$139,$K22,COLUMNS($M22:Q22))</f>
        <v>7430</v>
      </c>
      <c r="AK18" s="153"/>
      <c r="AL18" s="153"/>
      <c r="AM18" s="153"/>
      <c r="AN18" s="446"/>
      <c r="AO18" s="445"/>
      <c r="AP18" s="97" t="s">
        <v>93</v>
      </c>
      <c r="AQ18" s="626">
        <f>INDEX($R$12:$T$139,$X22,COLUMNS($Y22:Y22))</f>
        <v>3.028263795423957E-2</v>
      </c>
      <c r="AR18" s="626">
        <f>INDEX($R$12:$T$139,$X22,COLUMNS($Y22:Z22))</f>
        <v>1.278600269179004E-2</v>
      </c>
      <c r="AS18" s="626">
        <f>INDEX($R$12:$T$139,$X22,COLUMNS($Y22:AA22))</f>
        <v>0.95693135935397045</v>
      </c>
    </row>
    <row r="19" spans="1:45">
      <c r="B19" t="s">
        <v>94</v>
      </c>
      <c r="C19">
        <v>195</v>
      </c>
      <c r="D19">
        <v>80</v>
      </c>
      <c r="E19">
        <v>3970</v>
      </c>
      <c r="F19">
        <v>610</v>
      </c>
      <c r="G19">
        <v>4245</v>
      </c>
      <c r="H19" t="s">
        <v>534</v>
      </c>
      <c r="I19" s="153">
        <f>ROWS(H$12:$I19)</f>
        <v>8</v>
      </c>
      <c r="J19" s="153" t="str">
        <f t="shared" si="0"/>
        <v/>
      </c>
      <c r="K19" s="153">
        <f>IFERROR(SMALL($J$12:$J$139,ROWS(J$12:J19)),"")</f>
        <v>72</v>
      </c>
      <c r="L19" s="153"/>
      <c r="Q19" t="s">
        <v>94</v>
      </c>
      <c r="R19" s="391">
        <v>4.5936395759717315E-2</v>
      </c>
      <c r="S19" s="391">
        <v>1.884570082449941E-2</v>
      </c>
      <c r="T19" s="391">
        <v>0.93521790341578326</v>
      </c>
      <c r="U19" t="s">
        <v>534</v>
      </c>
      <c r="V19" s="153">
        <f>ROWS($I$12:U19)</f>
        <v>8</v>
      </c>
      <c r="W19" s="153" t="str">
        <f t="shared" si="1"/>
        <v/>
      </c>
      <c r="X19" s="153">
        <f>IFERROR(SMALL($J$12:$J$139,ROWS(W$12:W19)),"")</f>
        <v>72</v>
      </c>
      <c r="AC19" s="446"/>
      <c r="AD19" s="445"/>
      <c r="AE19" s="265" t="s">
        <v>94</v>
      </c>
      <c r="AF19" s="623">
        <f>INDEX($C$12:$K$139,$K23,COLUMNS(M23:$M23))</f>
        <v>225</v>
      </c>
      <c r="AG19" s="623">
        <f>INDEX($C$12:$K$139,$K23,COLUMNS($M23:N23))</f>
        <v>85</v>
      </c>
      <c r="AH19" s="623">
        <f>INDEX($C$12:$K$139,$K23,COLUMNS($M23:O23))</f>
        <v>6280</v>
      </c>
      <c r="AI19" s="623">
        <f>INDEX($C$12:$K$139,$K23,COLUMNS($M23:P23))</f>
        <v>705</v>
      </c>
      <c r="AJ19" s="623">
        <f>INDEX($C$12:$K$139,$K23,COLUMNS($M23:Q23))</f>
        <v>6595</v>
      </c>
      <c r="AK19" s="153"/>
      <c r="AL19" s="153"/>
      <c r="AM19" s="153"/>
      <c r="AN19" s="446"/>
      <c r="AO19" s="445"/>
      <c r="AP19" s="97" t="s">
        <v>94</v>
      </c>
      <c r="AQ19" s="626">
        <f>INDEX($R$12:$T$139,$X23,COLUMNS($Y23:Y23))</f>
        <v>3.4116755117513269E-2</v>
      </c>
      <c r="AR19" s="626">
        <f>INDEX($R$12:$T$139,$X23,COLUMNS($Y23:Z23))</f>
        <v>1.2888551933282789E-2</v>
      </c>
      <c r="AS19" s="626">
        <f>INDEX($R$12:$T$139,$X23,COLUMNS($Y23:AA23))</f>
        <v>0.95223654283548143</v>
      </c>
    </row>
    <row r="20" spans="1:45">
      <c r="A20" t="s">
        <v>231</v>
      </c>
      <c r="B20" t="s">
        <v>91</v>
      </c>
      <c r="C20">
        <v>90</v>
      </c>
      <c r="D20">
        <v>30</v>
      </c>
      <c r="E20">
        <v>2420</v>
      </c>
      <c r="F20">
        <v>385</v>
      </c>
      <c r="G20">
        <v>2540</v>
      </c>
      <c r="H20" t="s">
        <v>534</v>
      </c>
      <c r="I20" s="153">
        <f>ROWS(H$12:$I20)</f>
        <v>9</v>
      </c>
      <c r="J20" s="153" t="str">
        <f t="shared" si="0"/>
        <v/>
      </c>
      <c r="K20" s="153">
        <f>IFERROR(SMALL($J$12:$J$139,ROWS(J$12:J20)),"")</f>
        <v>73</v>
      </c>
      <c r="L20" s="153"/>
      <c r="P20" t="s">
        <v>231</v>
      </c>
      <c r="Q20" t="s">
        <v>91</v>
      </c>
      <c r="R20" s="391">
        <v>3.5433070866141732E-2</v>
      </c>
      <c r="S20" s="391">
        <v>1.1811023622047244E-2</v>
      </c>
      <c r="T20" s="391">
        <v>0.952755905511811</v>
      </c>
      <c r="U20" t="s">
        <v>534</v>
      </c>
      <c r="V20" s="153">
        <f>ROWS($I$12:U20)</f>
        <v>9</v>
      </c>
      <c r="W20" s="153" t="str">
        <f t="shared" si="1"/>
        <v/>
      </c>
      <c r="X20" s="153">
        <f>IFERROR(SMALL($J$12:$J$139,ROWS(W$12:W20)),"")</f>
        <v>73</v>
      </c>
      <c r="AC20" s="446"/>
      <c r="AD20" s="445" t="s">
        <v>232</v>
      </c>
      <c r="AE20" s="265" t="s">
        <v>91</v>
      </c>
      <c r="AF20" s="623">
        <f>INDEX($C$12:$K$139,$K24,COLUMNS(M24:$M24))</f>
        <v>290</v>
      </c>
      <c r="AG20" s="623">
        <f>INDEX($C$12:$K$139,$K24,COLUMNS($M24:N24))</f>
        <v>95</v>
      </c>
      <c r="AH20" s="623">
        <f>INDEX($C$12:$K$139,$K24,COLUMNS($M24:O24))</f>
        <v>6580</v>
      </c>
      <c r="AI20" s="623">
        <f>INDEX($C$12:$K$139,$K24,COLUMNS($M24:P24))</f>
        <v>1025</v>
      </c>
      <c r="AJ20" s="623">
        <f>INDEX($C$12:$K$139,$K24,COLUMNS($M24:Q24))</f>
        <v>6960</v>
      </c>
      <c r="AK20" s="153"/>
      <c r="AL20" s="153"/>
      <c r="AM20" s="153"/>
      <c r="AN20" s="446"/>
      <c r="AO20" s="445" t="s">
        <v>232</v>
      </c>
      <c r="AP20" s="97" t="s">
        <v>91</v>
      </c>
      <c r="AQ20" s="626">
        <f>INDEX($R$12:$T$139,$X24,COLUMNS($Y24:Y24))</f>
        <v>4.1666666666666664E-2</v>
      </c>
      <c r="AR20" s="626">
        <f>INDEX($R$12:$T$139,$X24,COLUMNS($Y24:Z24))</f>
        <v>1.3649425287356323E-2</v>
      </c>
      <c r="AS20" s="626">
        <f>INDEX($R$12:$T$139,$X24,COLUMNS($Y24:AA24))</f>
        <v>0.9454022988505747</v>
      </c>
    </row>
    <row r="21" spans="1:45">
      <c r="B21" t="s">
        <v>92</v>
      </c>
      <c r="C21">
        <v>75</v>
      </c>
      <c r="D21">
        <v>30</v>
      </c>
      <c r="E21">
        <v>2320</v>
      </c>
      <c r="F21">
        <v>320</v>
      </c>
      <c r="G21">
        <v>2425</v>
      </c>
      <c r="H21" t="s">
        <v>534</v>
      </c>
      <c r="I21" s="153">
        <f>ROWS(H$12:$I21)</f>
        <v>10</v>
      </c>
      <c r="J21" s="153" t="str">
        <f t="shared" si="0"/>
        <v/>
      </c>
      <c r="K21" s="153">
        <f>IFERROR(SMALL($J$12:$J$139,ROWS(J$12:J21)),"")</f>
        <v>74</v>
      </c>
      <c r="L21" s="153"/>
      <c r="Q21" t="s">
        <v>92</v>
      </c>
      <c r="R21" s="391">
        <v>3.0927835051546393E-2</v>
      </c>
      <c r="S21" s="391">
        <v>1.2371134020618556E-2</v>
      </c>
      <c r="T21" s="391">
        <v>0.95670103092783509</v>
      </c>
      <c r="U21" t="s">
        <v>534</v>
      </c>
      <c r="V21" s="153">
        <f>ROWS($I$12:U21)</f>
        <v>10</v>
      </c>
      <c r="W21" s="153" t="str">
        <f t="shared" si="1"/>
        <v/>
      </c>
      <c r="X21" s="153">
        <f>IFERROR(SMALL($J$12:$J$139,ROWS(W$12:W21)),"")</f>
        <v>74</v>
      </c>
      <c r="AC21" s="446"/>
      <c r="AD21" s="445"/>
      <c r="AE21" s="265" t="s">
        <v>92</v>
      </c>
      <c r="AF21" s="623">
        <f>INDEX($C$12:$K$139,$K25,COLUMNS(M25:$M25))</f>
        <v>290</v>
      </c>
      <c r="AG21" s="623">
        <f>INDEX($C$12:$K$139,$K25,COLUMNS($M25:N25))</f>
        <v>105</v>
      </c>
      <c r="AH21" s="623">
        <f>INDEX($C$12:$K$139,$K25,COLUMNS($M25:O25))</f>
        <v>6815</v>
      </c>
      <c r="AI21" s="623">
        <f>INDEX($C$12:$K$139,$K25,COLUMNS($M25:P25))</f>
        <v>820</v>
      </c>
      <c r="AJ21" s="623">
        <f>INDEX($C$12:$K$139,$K25,COLUMNS($M25:Q25))</f>
        <v>7210</v>
      </c>
      <c r="AK21" s="153"/>
      <c r="AL21" s="153"/>
      <c r="AM21" s="153"/>
      <c r="AN21" s="446"/>
      <c r="AO21" s="445"/>
      <c r="AP21" s="97" t="s">
        <v>92</v>
      </c>
      <c r="AQ21" s="626">
        <f>INDEX($R$12:$T$139,$X25,COLUMNS($Y25:Y25))</f>
        <v>4.0221914008321778E-2</v>
      </c>
      <c r="AR21" s="626">
        <f>INDEX($R$12:$T$139,$X25,COLUMNS($Y25:Z25))</f>
        <v>1.4563106796116505E-2</v>
      </c>
      <c r="AS21" s="626">
        <f>INDEX($R$12:$T$139,$X25,COLUMNS($Y25:AA25))</f>
        <v>0.94521497919556174</v>
      </c>
    </row>
    <row r="22" spans="1:45">
      <c r="B22" t="s">
        <v>93</v>
      </c>
      <c r="C22">
        <v>85</v>
      </c>
      <c r="D22">
        <v>30</v>
      </c>
      <c r="E22">
        <v>2525</v>
      </c>
      <c r="F22">
        <v>270</v>
      </c>
      <c r="G22">
        <v>2635</v>
      </c>
      <c r="H22" t="s">
        <v>534</v>
      </c>
      <c r="I22" s="153">
        <f>ROWS(H$12:$I22)</f>
        <v>11</v>
      </c>
      <c r="J22" s="153" t="str">
        <f t="shared" si="0"/>
        <v/>
      </c>
      <c r="K22" s="153">
        <f>IFERROR(SMALL($J$12:$J$139,ROWS(J$12:J22)),"")</f>
        <v>75</v>
      </c>
      <c r="L22" s="153"/>
      <c r="Q22" t="s">
        <v>93</v>
      </c>
      <c r="R22" s="391">
        <v>3.2258064516129031E-2</v>
      </c>
      <c r="S22" s="391">
        <v>1.1385199240986717E-2</v>
      </c>
      <c r="T22" s="391">
        <v>0.95825426944971537</v>
      </c>
      <c r="U22" t="s">
        <v>534</v>
      </c>
      <c r="V22" s="153">
        <f>ROWS($I$12:U22)</f>
        <v>11</v>
      </c>
      <c r="W22" s="153" t="str">
        <f t="shared" si="1"/>
        <v/>
      </c>
      <c r="X22" s="153">
        <f>IFERROR(SMALL($J$12:$J$139,ROWS(W$12:W22)),"")</f>
        <v>75</v>
      </c>
      <c r="AC22" s="446"/>
      <c r="AD22" s="445"/>
      <c r="AE22" s="265" t="s">
        <v>93</v>
      </c>
      <c r="AF22" s="623">
        <f>INDEX($C$12:$K$139,$K26,COLUMNS(M26:$M26))</f>
        <v>250</v>
      </c>
      <c r="AG22" s="623">
        <f>INDEX($C$12:$K$139,$K26,COLUMNS($M26:N26))</f>
        <v>105</v>
      </c>
      <c r="AH22" s="623">
        <f>INDEX($C$12:$K$139,$K26,COLUMNS($M26:O26))</f>
        <v>6945</v>
      </c>
      <c r="AI22" s="623">
        <f>INDEX($C$12:$K$139,$K26,COLUMNS($M26:P26))</f>
        <v>850</v>
      </c>
      <c r="AJ22" s="623">
        <f>INDEX($C$12:$K$139,$K26,COLUMNS($M26:Q26))</f>
        <v>7305</v>
      </c>
      <c r="AK22" s="153"/>
      <c r="AL22" s="153"/>
      <c r="AM22" s="153"/>
      <c r="AN22" s="446"/>
      <c r="AO22" s="445"/>
      <c r="AP22" s="97" t="s">
        <v>93</v>
      </c>
      <c r="AQ22" s="626">
        <f>INDEX($R$12:$T$139,$X26,COLUMNS($Y26:Y26))</f>
        <v>3.4223134839151265E-2</v>
      </c>
      <c r="AR22" s="626">
        <f>INDEX($R$12:$T$139,$X26,COLUMNS($Y26:Z26))</f>
        <v>1.4373716632443531E-2</v>
      </c>
      <c r="AS22" s="626">
        <f>INDEX($R$12:$T$139,$X26,COLUMNS($Y26:AA26))</f>
        <v>0.95071868583162222</v>
      </c>
    </row>
    <row r="23" spans="1:45">
      <c r="B23" t="s">
        <v>94</v>
      </c>
      <c r="C23">
        <v>115</v>
      </c>
      <c r="D23">
        <v>40</v>
      </c>
      <c r="E23">
        <v>3060</v>
      </c>
      <c r="F23">
        <v>455</v>
      </c>
      <c r="G23">
        <v>3215</v>
      </c>
      <c r="H23" t="s">
        <v>534</v>
      </c>
      <c r="I23" s="153">
        <f>ROWS(H$12:$I23)</f>
        <v>12</v>
      </c>
      <c r="J23" s="153" t="str">
        <f t="shared" si="0"/>
        <v/>
      </c>
      <c r="K23" s="153">
        <f>IFERROR(SMALL($J$12:$J$139,ROWS(J$12:J23)),"")</f>
        <v>76</v>
      </c>
      <c r="L23" s="153"/>
      <c r="Q23" t="s">
        <v>94</v>
      </c>
      <c r="R23" s="391">
        <v>3.5769828926905133E-2</v>
      </c>
      <c r="S23" s="391">
        <v>1.2441679626749611E-2</v>
      </c>
      <c r="T23" s="391">
        <v>0.95178849144634525</v>
      </c>
      <c r="U23" t="s">
        <v>534</v>
      </c>
      <c r="V23" s="153">
        <f>ROWS($I$12:U23)</f>
        <v>12</v>
      </c>
      <c r="W23" s="153" t="str">
        <f t="shared" si="1"/>
        <v/>
      </c>
      <c r="X23" s="153">
        <f>IFERROR(SMALL($J$12:$J$139,ROWS(W$12:W23)),"")</f>
        <v>76</v>
      </c>
      <c r="AC23" s="446"/>
      <c r="AD23" s="445"/>
      <c r="AE23" s="265" t="s">
        <v>94</v>
      </c>
      <c r="AF23" s="623">
        <f>INDEX($C$12:$K$139,$K27,COLUMNS(M27:$M27))</f>
        <v>165</v>
      </c>
      <c r="AG23" s="623">
        <f>INDEX($C$12:$K$139,$K27,COLUMNS($M27:N27))</f>
        <v>80</v>
      </c>
      <c r="AH23" s="623">
        <f>INDEX($C$12:$K$139,$K27,COLUMNS($M27:O27))</f>
        <v>4670</v>
      </c>
      <c r="AI23" s="623">
        <f>INDEX($C$12:$K$139,$K27,COLUMNS($M27:P27))</f>
        <v>510</v>
      </c>
      <c r="AJ23" s="623">
        <f>INDEX($C$12:$K$139,$K27,COLUMNS($M27:Q27))</f>
        <v>4915</v>
      </c>
      <c r="AK23" s="153"/>
      <c r="AL23" s="153"/>
      <c r="AM23" s="153"/>
      <c r="AN23" s="446"/>
      <c r="AO23" s="445"/>
      <c r="AP23" s="97" t="s">
        <v>94</v>
      </c>
      <c r="AQ23" s="626">
        <f>INDEX($R$12:$T$139,$X27,COLUMNS($Y27:Y27))</f>
        <v>3.3570701932858597E-2</v>
      </c>
      <c r="AR23" s="626">
        <f>INDEX($R$12:$T$139,$X27,COLUMNS($Y27:Z27))</f>
        <v>1.6276703967446592E-2</v>
      </c>
      <c r="AS23" s="626">
        <f>INDEX($R$12:$T$139,$X27,COLUMNS($Y27:AA27))</f>
        <v>0.95015259409969477</v>
      </c>
    </row>
    <row r="24" spans="1:45">
      <c r="A24" t="s">
        <v>232</v>
      </c>
      <c r="B24" t="s">
        <v>91</v>
      </c>
      <c r="C24">
        <v>90</v>
      </c>
      <c r="D24">
        <v>15</v>
      </c>
      <c r="E24">
        <v>2175</v>
      </c>
      <c r="F24">
        <v>325</v>
      </c>
      <c r="G24">
        <v>2285</v>
      </c>
      <c r="H24" t="s">
        <v>534</v>
      </c>
      <c r="I24" s="153">
        <f>ROWS(H$12:$I24)</f>
        <v>13</v>
      </c>
      <c r="J24" s="153" t="str">
        <f t="shared" si="0"/>
        <v/>
      </c>
      <c r="K24" s="153">
        <f>IFERROR(SMALL($J$12:$J$139,ROWS(J$12:J24)),"")</f>
        <v>77</v>
      </c>
      <c r="L24" s="153"/>
      <c r="P24" t="s">
        <v>232</v>
      </c>
      <c r="Q24" t="s">
        <v>91</v>
      </c>
      <c r="R24" s="391">
        <v>3.9387308533916851E-2</v>
      </c>
      <c r="S24" s="391">
        <v>6.5645514223194746E-3</v>
      </c>
      <c r="T24" s="391">
        <v>0.9518599562363238</v>
      </c>
      <c r="U24" t="s">
        <v>534</v>
      </c>
      <c r="V24" s="153">
        <f>ROWS($I$12:U24)</f>
        <v>13</v>
      </c>
      <c r="W24" s="153" t="str">
        <f t="shared" si="1"/>
        <v/>
      </c>
      <c r="X24" s="153">
        <f>IFERROR(SMALL($J$12:$J$139,ROWS(W$12:W24)),"")</f>
        <v>77</v>
      </c>
      <c r="AC24" s="446"/>
      <c r="AD24" s="445" t="s">
        <v>550</v>
      </c>
      <c r="AE24" s="265" t="s">
        <v>91</v>
      </c>
      <c r="AF24" s="623">
        <f>INDEX($C$12:$K$139,$K28,COLUMNS(M28:$M28))</f>
        <v>230</v>
      </c>
      <c r="AG24" s="623">
        <f>INDEX($C$12:$K$139,$K28,COLUMNS($M28:N28))</f>
        <v>70</v>
      </c>
      <c r="AH24" s="623">
        <f>INDEX($C$12:$K$139,$K28,COLUMNS($M28:O28))</f>
        <v>5450</v>
      </c>
      <c r="AI24" s="623">
        <f>INDEX($C$12:$K$139,$K28,COLUMNS($M28:P28))</f>
        <v>860</v>
      </c>
      <c r="AJ24" s="623">
        <f>INDEX($C$12:$K$139,$K28,COLUMNS($M28:Q28))</f>
        <v>5750</v>
      </c>
      <c r="AK24" s="153"/>
      <c r="AL24" s="153"/>
      <c r="AM24" s="153"/>
      <c r="AN24" s="446"/>
      <c r="AO24" s="445" t="s">
        <v>550</v>
      </c>
      <c r="AP24" s="97" t="s">
        <v>91</v>
      </c>
      <c r="AQ24" s="626">
        <f>INDEX($R$12:$T$139,$X28,COLUMNS($Y28:Y28))</f>
        <v>0.04</v>
      </c>
      <c r="AR24" s="626">
        <f>INDEX($R$12:$T$139,$X28,COLUMNS($Y28:Z28))</f>
        <v>1.2173913043478261E-2</v>
      </c>
      <c r="AS24" s="626">
        <f>INDEX($R$12:$T$139,$X28,COLUMNS($Y28:AA28))</f>
        <v>0.94782608695652171</v>
      </c>
    </row>
    <row r="25" spans="1:45">
      <c r="B25" t="s">
        <v>92</v>
      </c>
      <c r="C25">
        <v>90</v>
      </c>
      <c r="D25">
        <v>30</v>
      </c>
      <c r="E25">
        <v>2115</v>
      </c>
      <c r="F25">
        <v>290</v>
      </c>
      <c r="G25">
        <v>2230</v>
      </c>
      <c r="H25" t="s">
        <v>534</v>
      </c>
      <c r="I25" s="153">
        <f>ROWS(H$12:$I25)</f>
        <v>14</v>
      </c>
      <c r="J25" s="153" t="str">
        <f t="shared" si="0"/>
        <v/>
      </c>
      <c r="K25" s="153">
        <f>IFERROR(SMALL($J$12:$J$139,ROWS(J$12:J25)),"")</f>
        <v>78</v>
      </c>
      <c r="L25" s="153"/>
      <c r="Q25" t="s">
        <v>92</v>
      </c>
      <c r="R25" s="391">
        <v>4.0358744394618833E-2</v>
      </c>
      <c r="S25" s="391">
        <v>1.3452914798206279E-2</v>
      </c>
      <c r="T25" s="391">
        <v>0.94843049327354256</v>
      </c>
      <c r="U25" t="s">
        <v>534</v>
      </c>
      <c r="V25" s="153">
        <f>ROWS($I$12:U25)</f>
        <v>14</v>
      </c>
      <c r="W25" s="153" t="str">
        <f t="shared" si="1"/>
        <v/>
      </c>
      <c r="X25" s="153">
        <f>IFERROR(SMALL($J$12:$J$139,ROWS(W$12:W25)),"")</f>
        <v>78</v>
      </c>
      <c r="AC25" s="446"/>
      <c r="AD25" s="445"/>
      <c r="AE25" s="265" t="s">
        <v>92</v>
      </c>
      <c r="AF25" s="623">
        <f>INDEX($C$12:$K$139,$K29,COLUMNS(M29:$M29))</f>
        <v>225</v>
      </c>
      <c r="AG25" s="623">
        <f>INDEX($C$12:$K$139,$K29,COLUMNS($M29:N29))</f>
        <v>60</v>
      </c>
      <c r="AH25" s="623">
        <f>INDEX($C$12:$K$139,$K29,COLUMNS($M29:O29))</f>
        <v>5610</v>
      </c>
      <c r="AI25" s="623">
        <f>INDEX($C$12:$K$139,$K29,COLUMNS($M29:P29))</f>
        <v>665</v>
      </c>
      <c r="AJ25" s="623">
        <f>INDEX($C$12:$K$139,$K29,COLUMNS($M29:Q29))</f>
        <v>5895</v>
      </c>
      <c r="AK25" s="153"/>
      <c r="AL25" s="153"/>
      <c r="AM25" s="153"/>
      <c r="AN25" s="446"/>
      <c r="AO25" s="445"/>
      <c r="AP25" s="97" t="s">
        <v>92</v>
      </c>
      <c r="AQ25" s="626">
        <f>INDEX($R$12:$T$139,$X29,COLUMNS($Y29:Y29))</f>
        <v>3.8167938931297711E-2</v>
      </c>
      <c r="AR25" s="626">
        <f>INDEX($R$12:$T$139,$X29,COLUMNS($Y29:Z29))</f>
        <v>1.0178117048346057E-2</v>
      </c>
      <c r="AS25" s="626">
        <f>INDEX($R$12:$T$139,$X29,COLUMNS($Y29:AA29))</f>
        <v>0.95165394402035619</v>
      </c>
    </row>
    <row r="26" spans="1:45">
      <c r="B26" t="s">
        <v>93</v>
      </c>
      <c r="C26">
        <v>70</v>
      </c>
      <c r="D26">
        <v>40</v>
      </c>
      <c r="E26">
        <v>2250</v>
      </c>
      <c r="F26">
        <v>255</v>
      </c>
      <c r="G26">
        <v>2360</v>
      </c>
      <c r="H26" t="s">
        <v>534</v>
      </c>
      <c r="I26" s="153">
        <f>ROWS(H$12:$I26)</f>
        <v>15</v>
      </c>
      <c r="J26" s="153" t="str">
        <f t="shared" si="0"/>
        <v/>
      </c>
      <c r="K26" s="153">
        <f>IFERROR(SMALL($J$12:$J$139,ROWS(J$12:J26)),"")</f>
        <v>79</v>
      </c>
      <c r="L26" s="153"/>
      <c r="Q26" t="s">
        <v>93</v>
      </c>
      <c r="R26" s="391">
        <v>2.9661016949152543E-2</v>
      </c>
      <c r="S26" s="391">
        <v>1.6949152542372881E-2</v>
      </c>
      <c r="T26" s="391">
        <v>0.95338983050847459</v>
      </c>
      <c r="U26" t="s">
        <v>534</v>
      </c>
      <c r="V26" s="153">
        <f>ROWS($I$12:U26)</f>
        <v>15</v>
      </c>
      <c r="W26" s="153" t="str">
        <f t="shared" si="1"/>
        <v/>
      </c>
      <c r="X26" s="153">
        <f>IFERROR(SMALL($J$12:$J$139,ROWS(W$12:W26)),"")</f>
        <v>79</v>
      </c>
      <c r="AC26" s="446"/>
      <c r="AD26" s="445"/>
      <c r="AE26" s="265" t="s">
        <v>93</v>
      </c>
      <c r="AF26" s="623">
        <f>INDEX($C$12:$K$139,$K30,COLUMNS(M30:$M30))</f>
        <v>190</v>
      </c>
      <c r="AG26" s="623">
        <f>INDEX($C$12:$K$139,$K30,COLUMNS($M30:N30))</f>
        <v>85</v>
      </c>
      <c r="AH26" s="623">
        <f>INDEX($C$12:$K$139,$K30,COLUMNS($M30:O30))</f>
        <v>5650</v>
      </c>
      <c r="AI26" s="623">
        <f>INDEX($C$12:$K$139,$K30,COLUMNS($M30:P30))</f>
        <v>625</v>
      </c>
      <c r="AJ26" s="623">
        <f>INDEX($C$12:$K$139,$K30,COLUMNS($M30:Q30))</f>
        <v>5925</v>
      </c>
      <c r="AK26" s="153"/>
      <c r="AL26" s="153"/>
      <c r="AM26" s="153"/>
      <c r="AN26" s="446"/>
      <c r="AO26" s="445"/>
      <c r="AP26" s="97" t="s">
        <v>93</v>
      </c>
      <c r="AQ26" s="626">
        <f>INDEX($R$12:$T$139,$X30,COLUMNS($Y30:Y30))</f>
        <v>3.2067510548523206E-2</v>
      </c>
      <c r="AR26" s="626">
        <f>INDEX($R$12:$T$139,$X30,COLUMNS($Y30:Z30))</f>
        <v>1.4345991561181435E-2</v>
      </c>
      <c r="AS26" s="626">
        <f>INDEX($R$12:$T$139,$X30,COLUMNS($Y30:AA30))</f>
        <v>0.95358649789029537</v>
      </c>
    </row>
    <row r="27" spans="1:45">
      <c r="B27" t="s">
        <v>94</v>
      </c>
      <c r="C27">
        <v>105</v>
      </c>
      <c r="D27">
        <v>30</v>
      </c>
      <c r="E27">
        <v>2750</v>
      </c>
      <c r="F27">
        <v>365</v>
      </c>
      <c r="G27">
        <v>2885</v>
      </c>
      <c r="H27" t="s">
        <v>534</v>
      </c>
      <c r="I27" s="153">
        <f>ROWS(H$12:$I27)</f>
        <v>16</v>
      </c>
      <c r="J27" s="153" t="str">
        <f t="shared" si="0"/>
        <v/>
      </c>
      <c r="K27" s="153">
        <f>IFERROR(SMALL($J$12:$J$139,ROWS(J$12:J27)),"")</f>
        <v>80</v>
      </c>
      <c r="L27" s="153"/>
      <c r="Q27" t="s">
        <v>94</v>
      </c>
      <c r="R27" s="391">
        <v>3.6395147313691506E-2</v>
      </c>
      <c r="S27" s="391">
        <v>1.0398613518197574E-2</v>
      </c>
      <c r="T27" s="391">
        <v>0.95320623916811087</v>
      </c>
      <c r="U27" t="s">
        <v>534</v>
      </c>
      <c r="V27" s="153">
        <f>ROWS($I$12:U27)</f>
        <v>16</v>
      </c>
      <c r="W27" s="153" t="str">
        <f t="shared" si="1"/>
        <v/>
      </c>
      <c r="X27" s="153">
        <f>IFERROR(SMALL($J$12:$J$139,ROWS(W$12:W27)),"")</f>
        <v>80</v>
      </c>
      <c r="AC27" s="446"/>
      <c r="AD27" s="445"/>
      <c r="AE27" s="265" t="s">
        <v>94</v>
      </c>
      <c r="AF27" s="623">
        <f>INDEX($C$12:$K$139,$K31,COLUMNS(M31:$M31))</f>
        <v>110</v>
      </c>
      <c r="AG27" s="623">
        <f>INDEX($C$12:$K$139,$K31,COLUMNS($M31:N31))</f>
        <v>45</v>
      </c>
      <c r="AH27" s="623">
        <f>INDEX($C$12:$K$139,$K31,COLUMNS($M31:O31))</f>
        <v>3635</v>
      </c>
      <c r="AI27" s="623">
        <f>INDEX($C$12:$K$139,$K31,COLUMNS($M31:P31))</f>
        <v>415</v>
      </c>
      <c r="AJ27" s="623">
        <f>INDEX($C$12:$K$139,$K31,COLUMNS($M31:Q31))</f>
        <v>3790</v>
      </c>
      <c r="AK27" s="153"/>
      <c r="AL27" s="153"/>
      <c r="AM27" s="153"/>
      <c r="AN27" s="446"/>
      <c r="AO27" s="445"/>
      <c r="AP27" s="97" t="s">
        <v>94</v>
      </c>
      <c r="AQ27" s="626">
        <f>INDEX($R$12:$T$139,$X31,COLUMNS($Y31:Y31))</f>
        <v>2.9023746701846966E-2</v>
      </c>
      <c r="AR27" s="626">
        <f>INDEX($R$12:$T$139,$X31,COLUMNS($Y31:Z31))</f>
        <v>1.1873350923482849E-2</v>
      </c>
      <c r="AS27" s="626">
        <f>INDEX($R$12:$T$139,$X31,COLUMNS($Y31:AA31))</f>
        <v>0.95910290237467022</v>
      </c>
    </row>
    <row r="28" spans="1:45">
      <c r="A28" t="s">
        <v>233</v>
      </c>
      <c r="B28" t="s">
        <v>91</v>
      </c>
      <c r="C28">
        <v>95</v>
      </c>
      <c r="D28">
        <v>20</v>
      </c>
      <c r="E28">
        <v>2110</v>
      </c>
      <c r="F28">
        <v>335</v>
      </c>
      <c r="G28">
        <v>2225</v>
      </c>
      <c r="H28" t="s">
        <v>534</v>
      </c>
      <c r="I28" s="153">
        <f>ROWS(H$12:$I28)</f>
        <v>17</v>
      </c>
      <c r="J28" s="153" t="str">
        <f t="shared" si="0"/>
        <v/>
      </c>
      <c r="K28" s="153">
        <f>IFERROR(SMALL($J$12:$J$139,ROWS(J$12:J28)),"")</f>
        <v>81</v>
      </c>
      <c r="L28" s="153"/>
      <c r="P28" t="s">
        <v>233</v>
      </c>
      <c r="Q28" t="s">
        <v>91</v>
      </c>
      <c r="R28" s="391">
        <v>4.2696629213483148E-2</v>
      </c>
      <c r="S28" s="391">
        <v>8.988764044943821E-3</v>
      </c>
      <c r="T28" s="391">
        <v>0.94831460674157309</v>
      </c>
      <c r="U28" t="s">
        <v>534</v>
      </c>
      <c r="V28" s="153">
        <f>ROWS($I$12:U28)</f>
        <v>17</v>
      </c>
      <c r="W28" s="153" t="str">
        <f t="shared" si="1"/>
        <v/>
      </c>
      <c r="X28" s="153">
        <f>IFERROR(SMALL($J$12:$J$139,ROWS(W$12:W28)),"")</f>
        <v>81</v>
      </c>
      <c r="AC28" s="446"/>
      <c r="AD28" s="445" t="s">
        <v>551</v>
      </c>
      <c r="AE28" s="265" t="s">
        <v>91</v>
      </c>
      <c r="AF28" s="623">
        <f>INDEX($C$12:$K$139,$K32,COLUMNS(M32:$M32))</f>
        <v>115</v>
      </c>
      <c r="AG28" s="623">
        <f>INDEX($C$12:$K$139,$K32,COLUMNS($M32:N32))</f>
        <v>35</v>
      </c>
      <c r="AH28" s="623">
        <f>INDEX($C$12:$K$139,$K32,COLUMNS($M32:O32))</f>
        <v>3215</v>
      </c>
      <c r="AI28" s="623">
        <f>INDEX($C$12:$K$139,$K32,COLUMNS($M32:P32))</f>
        <v>505</v>
      </c>
      <c r="AJ28" s="623">
        <f>INDEX($C$12:$K$139,$K32,COLUMNS($M32:Q32))</f>
        <v>3365</v>
      </c>
      <c r="AK28" s="153"/>
      <c r="AL28" s="153"/>
      <c r="AM28" s="153"/>
      <c r="AN28" s="446"/>
      <c r="AO28" s="445" t="s">
        <v>551</v>
      </c>
      <c r="AP28" s="97" t="s">
        <v>91</v>
      </c>
      <c r="AQ28" s="626">
        <f>INDEX($R$12:$T$139,$X32,COLUMNS($Y32:Y32))</f>
        <v>3.4175334323922731E-2</v>
      </c>
      <c r="AR28" s="626">
        <f>INDEX($R$12:$T$139,$X32,COLUMNS($Y32:Z32))</f>
        <v>1.0401188707280832E-2</v>
      </c>
      <c r="AS28" s="626">
        <f>INDEX($R$12:$T$139,$X32,COLUMNS($Y32:AA32))</f>
        <v>0.95542347696879648</v>
      </c>
    </row>
    <row r="29" spans="1:45">
      <c r="B29" t="s">
        <v>92</v>
      </c>
      <c r="C29">
        <v>60</v>
      </c>
      <c r="D29">
        <v>25</v>
      </c>
      <c r="E29">
        <v>2015</v>
      </c>
      <c r="F29">
        <v>270</v>
      </c>
      <c r="G29">
        <v>2100</v>
      </c>
      <c r="H29" t="s">
        <v>534</v>
      </c>
      <c r="I29" s="153">
        <f>ROWS(H$12:$I29)</f>
        <v>18</v>
      </c>
      <c r="J29" s="153" t="str">
        <f t="shared" si="0"/>
        <v/>
      </c>
      <c r="K29" s="153">
        <f>IFERROR(SMALL($J$12:$J$139,ROWS(J$12:J29)),"")</f>
        <v>82</v>
      </c>
      <c r="L29" s="153"/>
      <c r="Q29" t="s">
        <v>92</v>
      </c>
      <c r="R29" s="391">
        <v>2.8571428571428571E-2</v>
      </c>
      <c r="S29" s="391">
        <v>1.1904761904761904E-2</v>
      </c>
      <c r="T29" s="391">
        <v>0.95952380952380956</v>
      </c>
      <c r="U29" t="s">
        <v>534</v>
      </c>
      <c r="V29" s="153">
        <f>ROWS($I$12:U29)</f>
        <v>18</v>
      </c>
      <c r="W29" s="153" t="str">
        <f t="shared" si="1"/>
        <v/>
      </c>
      <c r="X29" s="153">
        <f>IFERROR(SMALL($J$12:$J$139,ROWS(W$12:W29)),"")</f>
        <v>82</v>
      </c>
      <c r="AC29" s="446"/>
      <c r="AD29" s="445"/>
      <c r="AE29" s="265" t="s">
        <v>92</v>
      </c>
      <c r="AF29" s="623">
        <f>INDEX($C$12:$K$139,$K33,COLUMNS(M33:$M33))</f>
        <v>120</v>
      </c>
      <c r="AG29" s="623">
        <f>INDEX($C$12:$K$139,$K33,COLUMNS($M33:N33))</f>
        <v>50</v>
      </c>
      <c r="AH29" s="623">
        <f>INDEX($C$12:$K$139,$K33,COLUMNS($M33:O33))</f>
        <v>3040</v>
      </c>
      <c r="AI29" s="623">
        <f>INDEX($C$12:$K$139,$K33,COLUMNS($M33:P33))</f>
        <v>415</v>
      </c>
      <c r="AJ29" s="623">
        <f>INDEX($C$12:$K$139,$K33,COLUMNS($M33:Q33))</f>
        <v>3210</v>
      </c>
      <c r="AK29" s="153"/>
      <c r="AL29" s="153"/>
      <c r="AM29" s="153"/>
      <c r="AN29" s="446"/>
      <c r="AO29" s="445"/>
      <c r="AP29" s="97" t="s">
        <v>92</v>
      </c>
      <c r="AQ29" s="626">
        <f>INDEX($R$12:$T$139,$X33,COLUMNS($Y33:Y33))</f>
        <v>3.7383177570093455E-2</v>
      </c>
      <c r="AR29" s="626">
        <f>INDEX($R$12:$T$139,$X33,COLUMNS($Y33:Z33))</f>
        <v>1.5576323987538941E-2</v>
      </c>
      <c r="AS29" s="626">
        <f>INDEX($R$12:$T$139,$X33,COLUMNS($Y33:AA33))</f>
        <v>0.9470404984423676</v>
      </c>
    </row>
    <row r="30" spans="1:45">
      <c r="B30" t="s">
        <v>93</v>
      </c>
      <c r="C30">
        <v>65</v>
      </c>
      <c r="D30">
        <v>30</v>
      </c>
      <c r="E30">
        <v>1870</v>
      </c>
      <c r="F30">
        <v>245</v>
      </c>
      <c r="G30">
        <v>1965</v>
      </c>
      <c r="H30" t="s">
        <v>534</v>
      </c>
      <c r="I30" s="153">
        <f>ROWS(H$12:$I30)</f>
        <v>19</v>
      </c>
      <c r="J30" s="153" t="str">
        <f t="shared" si="0"/>
        <v/>
      </c>
      <c r="K30" s="153">
        <f>IFERROR(SMALL($J$12:$J$139,ROWS(J$12:J30)),"")</f>
        <v>83</v>
      </c>
      <c r="L30" s="153"/>
      <c r="Q30" t="s">
        <v>93</v>
      </c>
      <c r="R30" s="391">
        <v>3.3078880407124679E-2</v>
      </c>
      <c r="S30" s="391">
        <v>1.5267175572519083E-2</v>
      </c>
      <c r="T30" s="391">
        <v>0.95165394402035619</v>
      </c>
      <c r="U30" t="s">
        <v>534</v>
      </c>
      <c r="V30" s="153">
        <f>ROWS($I$12:U30)</f>
        <v>19</v>
      </c>
      <c r="W30" s="153" t="str">
        <f t="shared" si="1"/>
        <v/>
      </c>
      <c r="X30" s="153">
        <f>IFERROR(SMALL($J$12:$J$139,ROWS(W$12:W30)),"")</f>
        <v>83</v>
      </c>
      <c r="AC30" s="446"/>
      <c r="AD30" s="445"/>
      <c r="AE30" s="265" t="s">
        <v>93</v>
      </c>
      <c r="AF30" s="623">
        <f>INDEX($C$12:$K$139,$K34,COLUMNS(M34:$M34))</f>
        <v>120</v>
      </c>
      <c r="AG30" s="623">
        <f>INDEX($C$12:$K$139,$K34,COLUMNS($M34:N34))</f>
        <v>45</v>
      </c>
      <c r="AH30" s="623">
        <f>INDEX($C$12:$K$139,$K34,COLUMNS($M34:O34))</f>
        <v>3295</v>
      </c>
      <c r="AI30" s="623">
        <f>INDEX($C$12:$K$139,$K34,COLUMNS($M34:P34))</f>
        <v>410</v>
      </c>
      <c r="AJ30" s="623">
        <f>INDEX($C$12:$K$139,$K34,COLUMNS($M34:Q34))</f>
        <v>3460</v>
      </c>
      <c r="AK30" s="153"/>
      <c r="AL30" s="153"/>
      <c r="AM30" s="153"/>
      <c r="AN30" s="446"/>
      <c r="AO30" s="445"/>
      <c r="AP30" s="97" t="s">
        <v>93</v>
      </c>
      <c r="AQ30" s="626">
        <f>INDEX($R$12:$T$139,$X34,COLUMNS($Y34:Y34))</f>
        <v>3.4682080924855488E-2</v>
      </c>
      <c r="AR30" s="626">
        <f>INDEX($R$12:$T$139,$X34,COLUMNS($Y34:Z34))</f>
        <v>1.300578034682081E-2</v>
      </c>
      <c r="AS30" s="626">
        <f>INDEX($R$12:$T$139,$X34,COLUMNS($Y34:AA34))</f>
        <v>0.95231213872832365</v>
      </c>
    </row>
    <row r="31" spans="1:45" ht="15" thickBot="1">
      <c r="B31" t="s">
        <v>94</v>
      </c>
      <c r="C31">
        <v>85</v>
      </c>
      <c r="D31">
        <v>30</v>
      </c>
      <c r="E31">
        <v>2405</v>
      </c>
      <c r="F31">
        <v>355</v>
      </c>
      <c r="G31">
        <v>2520</v>
      </c>
      <c r="H31" t="s">
        <v>534</v>
      </c>
      <c r="I31" s="153">
        <f>ROWS(H$12:$I31)</f>
        <v>20</v>
      </c>
      <c r="J31" s="153" t="str">
        <f t="shared" si="0"/>
        <v/>
      </c>
      <c r="K31" s="153">
        <f>IFERROR(SMALL($J$12:$J$139,ROWS(J$12:J31)),"")</f>
        <v>84</v>
      </c>
      <c r="L31" s="153"/>
      <c r="Q31" t="s">
        <v>94</v>
      </c>
      <c r="R31" s="391">
        <v>3.3730158730158728E-2</v>
      </c>
      <c r="S31" s="391">
        <v>1.1904761904761904E-2</v>
      </c>
      <c r="T31" s="391">
        <v>0.95436507936507942</v>
      </c>
      <c r="U31" t="s">
        <v>534</v>
      </c>
      <c r="V31" s="153">
        <f>ROWS($I$12:U31)</f>
        <v>20</v>
      </c>
      <c r="W31" s="153" t="str">
        <f t="shared" si="1"/>
        <v/>
      </c>
      <c r="X31" s="153">
        <f>IFERROR(SMALL($J$12:$J$139,ROWS(W$12:W31)),"")</f>
        <v>84</v>
      </c>
      <c r="AC31" s="583"/>
      <c r="AD31" s="457"/>
      <c r="AE31" s="316" t="s">
        <v>94</v>
      </c>
      <c r="AF31" s="624">
        <f>INDEX($C$12:$K$139,$K35,COLUMNS(M35:$M35))</f>
        <v>80</v>
      </c>
      <c r="AG31" s="624">
        <f>INDEX($C$12:$K$139,$K35,COLUMNS($M35:N35))</f>
        <v>30</v>
      </c>
      <c r="AH31" s="624">
        <f>INDEX($C$12:$K$139,$K35,COLUMNS($M35:O35))</f>
        <v>2695</v>
      </c>
      <c r="AI31" s="624">
        <f>INDEX($C$12:$K$139,$K35,COLUMNS($M35:P35))</f>
        <v>270</v>
      </c>
      <c r="AJ31" s="624">
        <f>INDEX($C$12:$K$139,$K35,COLUMNS($M35:Q35))</f>
        <v>2805</v>
      </c>
      <c r="AK31" s="153"/>
      <c r="AL31" s="153"/>
      <c r="AM31" s="153"/>
      <c r="AN31" s="583"/>
      <c r="AO31" s="457"/>
      <c r="AP31" s="458" t="s">
        <v>94</v>
      </c>
      <c r="AQ31" s="627">
        <f>INDEX($R$12:$T$139,$X35,COLUMNS($Y35:Y35))</f>
        <v>2.8520499108734401E-2</v>
      </c>
      <c r="AR31" s="627">
        <f>INDEX($R$12:$T$139,$X35,COLUMNS($Y35:Z35))</f>
        <v>1.06951871657754E-2</v>
      </c>
      <c r="AS31" s="627">
        <f>INDEX($R$12:$T$139,$X35,COLUMNS($Y35:AA35))</f>
        <v>0.96078431372549022</v>
      </c>
    </row>
    <row r="32" spans="1:45">
      <c r="A32" t="s">
        <v>234</v>
      </c>
      <c r="B32" t="s">
        <v>91</v>
      </c>
      <c r="C32">
        <v>70</v>
      </c>
      <c r="D32">
        <v>25</v>
      </c>
      <c r="E32">
        <v>1840</v>
      </c>
      <c r="F32">
        <v>315</v>
      </c>
      <c r="G32">
        <v>1940</v>
      </c>
      <c r="H32" t="s">
        <v>534</v>
      </c>
      <c r="I32" s="153">
        <f>ROWS(H$12:$I32)</f>
        <v>21</v>
      </c>
      <c r="J32" s="153" t="str">
        <f t="shared" si="0"/>
        <v/>
      </c>
      <c r="K32" s="153">
        <f>IFERROR(SMALL($J$12:$J$139,ROWS(J$12:J32)),"")</f>
        <v>85</v>
      </c>
      <c r="L32" s="153"/>
      <c r="P32" t="s">
        <v>234</v>
      </c>
      <c r="Q32" t="s">
        <v>91</v>
      </c>
      <c r="R32" s="391">
        <v>3.608247422680412E-2</v>
      </c>
      <c r="S32" s="391">
        <v>1.2886597938144329E-2</v>
      </c>
      <c r="T32" s="391">
        <v>0.94845360824742264</v>
      </c>
      <c r="U32" t="s">
        <v>534</v>
      </c>
      <c r="V32" s="153">
        <f>ROWS($I$12:U32)</f>
        <v>21</v>
      </c>
      <c r="W32" s="153" t="str">
        <f t="shared" si="1"/>
        <v/>
      </c>
      <c r="X32" s="153">
        <f>IFERROR(SMALL($J$12:$J$139,ROWS(W$12:W32)),"")</f>
        <v>85</v>
      </c>
      <c r="AC32" s="444" t="s">
        <v>298</v>
      </c>
      <c r="AD32" s="445" t="s">
        <v>239</v>
      </c>
      <c r="AE32" s="265" t="s">
        <v>91</v>
      </c>
      <c r="AF32" s="623">
        <f>INDEX($C$12:$K$139,$K36,COLUMNS(M36:$M36))</f>
        <v>620</v>
      </c>
      <c r="AG32" s="623">
        <f>INDEX($C$12:$K$139,$K36,COLUMNS($M36:N36))</f>
        <v>195</v>
      </c>
      <c r="AH32" s="623">
        <f>INDEX($C$12:$K$139,$K36,COLUMNS($M36:O36))</f>
        <v>14655</v>
      </c>
      <c r="AI32" s="623">
        <f>INDEX($C$12:$K$139,$K36,COLUMNS($M36:P36))</f>
        <v>2360</v>
      </c>
      <c r="AJ32" s="623">
        <f>INDEX($C$12:$K$139,$K36,COLUMNS($M36:Q36))</f>
        <v>15470</v>
      </c>
      <c r="AK32" s="153"/>
      <c r="AL32" s="153"/>
      <c r="AM32" s="153"/>
      <c r="AN32" s="444" t="s">
        <v>298</v>
      </c>
      <c r="AO32" s="445" t="s">
        <v>239</v>
      </c>
      <c r="AP32" s="97" t="s">
        <v>91</v>
      </c>
      <c r="AQ32" s="626">
        <f>INDEX($R$12:$T$139,$X36,COLUMNS($Y36:Y36))</f>
        <v>4.0077569489334199E-2</v>
      </c>
      <c r="AR32" s="626">
        <f>INDEX($R$12:$T$139,$X36,COLUMNS($Y36:Z36))</f>
        <v>1.2605042016806723E-2</v>
      </c>
      <c r="AS32" s="626">
        <f>INDEX($R$12:$T$139,$X36,COLUMNS($Y36:AA36))</f>
        <v>0.94731738849385905</v>
      </c>
    </row>
    <row r="33" spans="1:45">
      <c r="B33" t="s">
        <v>92</v>
      </c>
      <c r="C33">
        <v>60</v>
      </c>
      <c r="D33">
        <v>25</v>
      </c>
      <c r="E33">
        <v>1770</v>
      </c>
      <c r="F33">
        <v>230</v>
      </c>
      <c r="G33">
        <v>1855</v>
      </c>
      <c r="H33" t="s">
        <v>534</v>
      </c>
      <c r="I33" s="153">
        <f>ROWS(H$12:$I33)</f>
        <v>22</v>
      </c>
      <c r="J33" s="153" t="str">
        <f t="shared" si="0"/>
        <v/>
      </c>
      <c r="K33" s="153">
        <f>IFERROR(SMALL($J$12:$J$139,ROWS(J$12:J33)),"")</f>
        <v>86</v>
      </c>
      <c r="L33" s="153"/>
      <c r="Q33" t="s">
        <v>92</v>
      </c>
      <c r="R33" s="391">
        <v>3.2345013477088951E-2</v>
      </c>
      <c r="S33" s="391">
        <v>1.3477088948787063E-2</v>
      </c>
      <c r="T33" s="391">
        <v>0.95417789757412397</v>
      </c>
      <c r="U33" t="s">
        <v>534</v>
      </c>
      <c r="V33" s="153">
        <f>ROWS($I$12:U33)</f>
        <v>22</v>
      </c>
      <c r="W33" s="153" t="str">
        <f t="shared" si="1"/>
        <v/>
      </c>
      <c r="X33" s="153">
        <f>IFERROR(SMALL($J$12:$J$139,ROWS(W$12:W33)),"")</f>
        <v>86</v>
      </c>
      <c r="AC33" s="444"/>
      <c r="AD33" s="445"/>
      <c r="AE33" s="265" t="s">
        <v>92</v>
      </c>
      <c r="AF33" s="623">
        <f>INDEX($C$12:$K$139,$K37,COLUMNS(M37:$M37))</f>
        <v>625</v>
      </c>
      <c r="AG33" s="623">
        <f>INDEX($C$12:$K$139,$K37,COLUMNS($M37:N37))</f>
        <v>195</v>
      </c>
      <c r="AH33" s="623">
        <f>INDEX($C$12:$K$139,$K37,COLUMNS($M37:O37))</f>
        <v>15190</v>
      </c>
      <c r="AI33" s="623">
        <f>INDEX($C$12:$K$139,$K37,COLUMNS($M37:P37))</f>
        <v>1950</v>
      </c>
      <c r="AJ33" s="623">
        <f>INDEX($C$12:$K$139,$K37,COLUMNS($M37:Q37))</f>
        <v>16010</v>
      </c>
      <c r="AK33" s="153"/>
      <c r="AL33" s="153"/>
      <c r="AM33" s="153"/>
      <c r="AN33" s="444"/>
      <c r="AO33" s="445"/>
      <c r="AP33" s="97" t="s">
        <v>92</v>
      </c>
      <c r="AQ33" s="626">
        <f>INDEX($R$12:$T$139,$X37,COLUMNS($Y37:Y37))</f>
        <v>3.9038101186758274E-2</v>
      </c>
      <c r="AR33" s="626">
        <f>INDEX($R$12:$T$139,$X37,COLUMNS($Y37:Z37))</f>
        <v>1.2179887570268583E-2</v>
      </c>
      <c r="AS33" s="626">
        <f>INDEX($R$12:$T$139,$X37,COLUMNS($Y37:AA37))</f>
        <v>0.94878201124297312</v>
      </c>
    </row>
    <row r="34" spans="1:45">
      <c r="B34" t="s">
        <v>93</v>
      </c>
      <c r="C34">
        <v>60</v>
      </c>
      <c r="D34">
        <v>15</v>
      </c>
      <c r="E34">
        <v>1835</v>
      </c>
      <c r="F34">
        <v>235</v>
      </c>
      <c r="G34">
        <v>1910</v>
      </c>
      <c r="H34" t="s">
        <v>534</v>
      </c>
      <c r="I34" s="153">
        <f>ROWS(H$12:$I34)</f>
        <v>23</v>
      </c>
      <c r="J34" s="153" t="str">
        <f t="shared" si="0"/>
        <v/>
      </c>
      <c r="K34" s="153">
        <f>IFERROR(SMALL($J$12:$J$139,ROWS(J$12:J34)),"")</f>
        <v>87</v>
      </c>
      <c r="L34" s="153"/>
      <c r="Q34" t="s">
        <v>93</v>
      </c>
      <c r="R34" s="391">
        <v>3.1413612565445025E-2</v>
      </c>
      <c r="S34" s="391">
        <v>7.8534031413612562E-3</v>
      </c>
      <c r="T34" s="391">
        <v>0.96073298429319376</v>
      </c>
      <c r="U34" t="s">
        <v>534</v>
      </c>
      <c r="V34" s="153">
        <f>ROWS($I$12:U34)</f>
        <v>23</v>
      </c>
      <c r="W34" s="153" t="str">
        <f t="shared" si="1"/>
        <v/>
      </c>
      <c r="X34" s="153">
        <f>IFERROR(SMALL($J$12:$J$139,ROWS(W$12:W34)),"")</f>
        <v>87</v>
      </c>
      <c r="AC34" s="444"/>
      <c r="AD34" s="445"/>
      <c r="AE34" s="265" t="s">
        <v>93</v>
      </c>
      <c r="AF34" s="623">
        <f>INDEX($C$12:$K$139,$K38,COLUMNS(M38:$M38))</f>
        <v>505</v>
      </c>
      <c r="AG34" s="623">
        <f>INDEX($C$12:$K$139,$K38,COLUMNS($M38:N38))</f>
        <v>235</v>
      </c>
      <c r="AH34" s="623">
        <f>INDEX($C$12:$K$139,$K38,COLUMNS($M38:O38))</f>
        <v>15390</v>
      </c>
      <c r="AI34" s="623">
        <f>INDEX($C$12:$K$139,$K38,COLUMNS($M38:P38))</f>
        <v>1890</v>
      </c>
      <c r="AJ34" s="623">
        <f>INDEX($C$12:$K$139,$K38,COLUMNS($M38:Q38))</f>
        <v>16130</v>
      </c>
      <c r="AK34" s="153"/>
      <c r="AL34" s="153"/>
      <c r="AM34" s="153"/>
      <c r="AN34" s="444"/>
      <c r="AO34" s="445"/>
      <c r="AP34" s="97" t="s">
        <v>93</v>
      </c>
      <c r="AQ34" s="626">
        <f>INDEX($R$12:$T$139,$X38,COLUMNS($Y38:Y38))</f>
        <v>3.1308121512709237E-2</v>
      </c>
      <c r="AR34" s="626">
        <f>INDEX($R$12:$T$139,$X38,COLUMNS($Y38:Z38))</f>
        <v>1.4569125852448853E-2</v>
      </c>
      <c r="AS34" s="626">
        <f>INDEX($R$12:$T$139,$X38,COLUMNS($Y38:AA38))</f>
        <v>0.95412275263484192</v>
      </c>
    </row>
    <row r="35" spans="1:45">
      <c r="B35" t="s">
        <v>94</v>
      </c>
      <c r="C35">
        <v>70</v>
      </c>
      <c r="D35">
        <v>30</v>
      </c>
      <c r="E35">
        <v>2335</v>
      </c>
      <c r="F35">
        <v>325</v>
      </c>
      <c r="G35">
        <v>2435</v>
      </c>
      <c r="H35" t="s">
        <v>534</v>
      </c>
      <c r="I35" s="153">
        <f>ROWS(H$12:$I35)</f>
        <v>24</v>
      </c>
      <c r="J35" s="153" t="str">
        <f t="shared" si="0"/>
        <v/>
      </c>
      <c r="K35" s="153">
        <f>IFERROR(SMALL($J$12:$J$139,ROWS(J$12:J35)),"")</f>
        <v>88</v>
      </c>
      <c r="L35" s="153"/>
      <c r="Q35" t="s">
        <v>94</v>
      </c>
      <c r="R35" s="391">
        <v>2.8747433264887063E-2</v>
      </c>
      <c r="S35" s="391">
        <v>1.2320328542094456E-2</v>
      </c>
      <c r="T35" s="391">
        <v>0.95893223819301843</v>
      </c>
      <c r="U35" t="s">
        <v>534</v>
      </c>
      <c r="V35" s="153">
        <f>ROWS($I$12:U35)</f>
        <v>24</v>
      </c>
      <c r="W35" s="153" t="str">
        <f t="shared" si="1"/>
        <v/>
      </c>
      <c r="X35" s="153">
        <f>IFERROR(SMALL($J$12:$J$139,ROWS(W$12:W35)),"")</f>
        <v>88</v>
      </c>
      <c r="AC35" s="444"/>
      <c r="AD35" s="445"/>
      <c r="AE35" s="265" t="s">
        <v>94</v>
      </c>
      <c r="AF35" s="623">
        <f>INDEX($C$12:$K$139,$K39,COLUMNS(M39:$M39))</f>
        <v>485</v>
      </c>
      <c r="AG35" s="623">
        <f>INDEX($C$12:$K$139,$K39,COLUMNS($M39:N39))</f>
        <v>115</v>
      </c>
      <c r="AH35" s="623">
        <f>INDEX($C$12:$K$139,$K39,COLUMNS($M39:O39))</f>
        <v>11740</v>
      </c>
      <c r="AI35" s="623">
        <f>INDEX($C$12:$K$139,$K39,COLUMNS($M39:P39))</f>
        <v>1410</v>
      </c>
      <c r="AJ35" s="623">
        <f>INDEX($C$12:$K$139,$K39,COLUMNS($M39:Q39))</f>
        <v>12340</v>
      </c>
      <c r="AK35" s="153"/>
      <c r="AL35" s="153"/>
      <c r="AM35" s="153"/>
      <c r="AN35" s="444"/>
      <c r="AO35" s="445"/>
      <c r="AP35" s="97" t="s">
        <v>94</v>
      </c>
      <c r="AQ35" s="626">
        <f>INDEX($R$12:$T$139,$X39,COLUMNS($Y39:Y39))</f>
        <v>3.9303079416531606E-2</v>
      </c>
      <c r="AR35" s="626">
        <f>INDEX($R$12:$T$139,$X39,COLUMNS($Y39:Z39))</f>
        <v>9.3192868719611018E-3</v>
      </c>
      <c r="AS35" s="626">
        <f>INDEX($R$12:$T$139,$X39,COLUMNS($Y39:AA39))</f>
        <v>0.9513776337115073</v>
      </c>
    </row>
    <row r="36" spans="1:45">
      <c r="A36" t="s">
        <v>552</v>
      </c>
      <c r="B36" t="s">
        <v>91</v>
      </c>
      <c r="C36">
        <v>225</v>
      </c>
      <c r="D36">
        <v>70</v>
      </c>
      <c r="E36">
        <v>5450</v>
      </c>
      <c r="F36">
        <v>855</v>
      </c>
      <c r="G36">
        <v>5745</v>
      </c>
      <c r="H36" t="s">
        <v>534</v>
      </c>
      <c r="I36" s="153">
        <f>ROWS(H$12:$I36)</f>
        <v>25</v>
      </c>
      <c r="J36" s="153" t="str">
        <f t="shared" si="0"/>
        <v/>
      </c>
      <c r="K36" s="153">
        <f>IFERROR(SMALL($J$12:$J$139,ROWS(J$12:J36)),"")</f>
        <v>89</v>
      </c>
      <c r="L36" s="153"/>
      <c r="P36" t="s">
        <v>552</v>
      </c>
      <c r="Q36" t="s">
        <v>91</v>
      </c>
      <c r="R36" s="391">
        <v>3.91644908616188E-2</v>
      </c>
      <c r="S36" s="391">
        <v>1.2184508268059183E-2</v>
      </c>
      <c r="T36" s="391">
        <v>0.94865100087032206</v>
      </c>
      <c r="U36" t="s">
        <v>534</v>
      </c>
      <c r="V36" s="153">
        <f>ROWS($I$12:U36)</f>
        <v>25</v>
      </c>
      <c r="W36" s="153" t="str">
        <f t="shared" si="1"/>
        <v/>
      </c>
      <c r="X36" s="153">
        <f>IFERROR(SMALL($J$12:$J$139,ROWS(W$12:W36)),"")</f>
        <v>89</v>
      </c>
      <c r="AC36" s="444"/>
      <c r="AD36" s="445" t="s">
        <v>240</v>
      </c>
      <c r="AE36" s="265" t="s">
        <v>91</v>
      </c>
      <c r="AF36" s="623">
        <f>INDEX($C$12:$K$139,$K40,COLUMNS(M40:$M40))</f>
        <v>635</v>
      </c>
      <c r="AG36" s="623">
        <f>INDEX($C$12:$K$139,$K40,COLUMNS($M40:N40))</f>
        <v>225</v>
      </c>
      <c r="AH36" s="623">
        <f>INDEX($C$12:$K$139,$K40,COLUMNS($M40:O40))</f>
        <v>16110</v>
      </c>
      <c r="AI36" s="623">
        <f>INDEX($C$12:$K$139,$K40,COLUMNS($M40:P40))</f>
        <v>2400</v>
      </c>
      <c r="AJ36" s="623">
        <f>INDEX($C$12:$K$139,$K40,COLUMNS($M40:Q40))</f>
        <v>16965</v>
      </c>
      <c r="AK36" s="153"/>
      <c r="AL36" s="153"/>
      <c r="AM36" s="153"/>
      <c r="AN36" s="444"/>
      <c r="AO36" s="445" t="s">
        <v>240</v>
      </c>
      <c r="AP36" s="97" t="s">
        <v>91</v>
      </c>
      <c r="AQ36" s="626">
        <f>INDEX($R$12:$T$139,$X40,COLUMNS($Y40:Y40))</f>
        <v>3.7430002947244329E-2</v>
      </c>
      <c r="AR36" s="626">
        <f>INDEX($R$12:$T$139,$X40,COLUMNS($Y40:Z40))</f>
        <v>1.3262599469496022E-2</v>
      </c>
      <c r="AS36" s="626">
        <f>INDEX($R$12:$T$139,$X40,COLUMNS($Y40:AA40))</f>
        <v>0.9496021220159151</v>
      </c>
    </row>
    <row r="37" spans="1:45">
      <c r="B37" t="s">
        <v>92</v>
      </c>
      <c r="C37">
        <v>185</v>
      </c>
      <c r="D37">
        <v>60</v>
      </c>
      <c r="E37">
        <v>4935</v>
      </c>
      <c r="F37">
        <v>715</v>
      </c>
      <c r="G37">
        <v>5180</v>
      </c>
      <c r="H37" t="s">
        <v>534</v>
      </c>
      <c r="I37" s="153">
        <f>ROWS(H$12:$I37)</f>
        <v>26</v>
      </c>
      <c r="J37" s="153" t="str">
        <f t="shared" si="0"/>
        <v/>
      </c>
      <c r="K37" s="153">
        <f>IFERROR(SMALL($J$12:$J$139,ROWS(J$12:J37)),"")</f>
        <v>90</v>
      </c>
      <c r="L37" s="153"/>
      <c r="Q37" t="s">
        <v>92</v>
      </c>
      <c r="R37" s="391">
        <v>3.5714285714285712E-2</v>
      </c>
      <c r="S37" s="391">
        <v>1.1583011583011582E-2</v>
      </c>
      <c r="T37" s="391">
        <v>0.95270270270270274</v>
      </c>
      <c r="U37" t="s">
        <v>534</v>
      </c>
      <c r="V37" s="153">
        <f>ROWS($I$12:U37)</f>
        <v>26</v>
      </c>
      <c r="W37" s="153" t="str">
        <f t="shared" si="1"/>
        <v/>
      </c>
      <c r="X37" s="153">
        <f>IFERROR(SMALL($J$12:$J$139,ROWS(W$12:W37)),"")</f>
        <v>90</v>
      </c>
      <c r="AC37" s="444"/>
      <c r="AD37" s="445"/>
      <c r="AE37" s="265" t="s">
        <v>92</v>
      </c>
      <c r="AF37" s="623">
        <f>INDEX($C$12:$K$139,$K41,COLUMNS(M41:$M41))</f>
        <v>635</v>
      </c>
      <c r="AG37" s="623">
        <f>INDEX($C$12:$K$139,$K41,COLUMNS($M41:N41))</f>
        <v>240</v>
      </c>
      <c r="AH37" s="623">
        <f>INDEX($C$12:$K$139,$K41,COLUMNS($M41:O41))</f>
        <v>16430</v>
      </c>
      <c r="AI37" s="623">
        <f>INDEX($C$12:$K$139,$K41,COLUMNS($M41:P41))</f>
        <v>2105</v>
      </c>
      <c r="AJ37" s="623">
        <f>INDEX($C$12:$K$139,$K41,COLUMNS($M41:Q41))</f>
        <v>17305</v>
      </c>
      <c r="AK37" s="153"/>
      <c r="AL37" s="153"/>
      <c r="AM37" s="153"/>
      <c r="AN37" s="444"/>
      <c r="AO37" s="445"/>
      <c r="AP37" s="97" t="s">
        <v>92</v>
      </c>
      <c r="AQ37" s="626">
        <f>INDEX($R$12:$T$139,$X41,COLUMNS($Y41:Y41))</f>
        <v>3.6694596937301358E-2</v>
      </c>
      <c r="AR37" s="626">
        <f>INDEX($R$12:$T$139,$X41,COLUMNS($Y41:Z41))</f>
        <v>1.3868824039295001E-2</v>
      </c>
      <c r="AS37" s="626">
        <f>INDEX($R$12:$T$139,$X41,COLUMNS($Y41:AA41))</f>
        <v>0.94943657902340362</v>
      </c>
    </row>
    <row r="38" spans="1:45">
      <c r="B38" t="s">
        <v>93</v>
      </c>
      <c r="C38">
        <v>170</v>
      </c>
      <c r="D38">
        <v>65</v>
      </c>
      <c r="E38">
        <v>4935</v>
      </c>
      <c r="F38">
        <v>600</v>
      </c>
      <c r="G38">
        <v>5170</v>
      </c>
      <c r="H38" t="s">
        <v>534</v>
      </c>
      <c r="I38" s="153">
        <f>ROWS(H$12:$I38)</f>
        <v>27</v>
      </c>
      <c r="J38" s="153" t="str">
        <f t="shared" si="0"/>
        <v/>
      </c>
      <c r="K38" s="153">
        <f>IFERROR(SMALL($J$12:$J$139,ROWS(J$12:J38)),"")</f>
        <v>91</v>
      </c>
      <c r="L38" s="153"/>
      <c r="Q38" t="s">
        <v>93</v>
      </c>
      <c r="R38" s="391">
        <v>3.2882011605415859E-2</v>
      </c>
      <c r="S38" s="391">
        <v>1.2572533849129593E-2</v>
      </c>
      <c r="T38" s="391">
        <v>0.95454545454545459</v>
      </c>
      <c r="U38" t="s">
        <v>534</v>
      </c>
      <c r="V38" s="153">
        <f>ROWS($I$12:U38)</f>
        <v>27</v>
      </c>
      <c r="W38" s="153" t="str">
        <f t="shared" si="1"/>
        <v/>
      </c>
      <c r="X38" s="153">
        <f>IFERROR(SMALL($J$12:$J$139,ROWS(W$12:W38)),"")</f>
        <v>91</v>
      </c>
      <c r="AC38" s="444"/>
      <c r="AD38" s="445"/>
      <c r="AE38" s="265" t="s">
        <v>93</v>
      </c>
      <c r="AF38" s="623">
        <f>INDEX($C$12:$K$139,$K42,COLUMNS(M42:$M42))</f>
        <v>595</v>
      </c>
      <c r="AG38" s="623">
        <f>INDEX($C$12:$K$139,$K42,COLUMNS($M42:N42))</f>
        <v>245</v>
      </c>
      <c r="AH38" s="623">
        <f>INDEX($C$12:$K$139,$K42,COLUMNS($M42:O42))</f>
        <v>16775</v>
      </c>
      <c r="AI38" s="623">
        <f>INDEX($C$12:$K$139,$K42,COLUMNS($M42:P42))</f>
        <v>2015</v>
      </c>
      <c r="AJ38" s="623">
        <f>INDEX($C$12:$K$139,$K42,COLUMNS($M42:Q42))</f>
        <v>17615</v>
      </c>
      <c r="AK38" s="153"/>
      <c r="AL38" s="153"/>
      <c r="AM38" s="153"/>
      <c r="AN38" s="444"/>
      <c r="AO38" s="445"/>
      <c r="AP38" s="97" t="s">
        <v>93</v>
      </c>
      <c r="AQ38" s="626">
        <f>INDEX($R$12:$T$139,$X42,COLUMNS($Y42:Y42))</f>
        <v>3.377803008799319E-2</v>
      </c>
      <c r="AR38" s="626">
        <f>INDEX($R$12:$T$139,$X42,COLUMNS($Y42:Z42))</f>
        <v>1.3908600624467783E-2</v>
      </c>
      <c r="AS38" s="626">
        <f>INDEX($R$12:$T$139,$X42,COLUMNS($Y42:AA42))</f>
        <v>0.95231336928753907</v>
      </c>
    </row>
    <row r="39" spans="1:45">
      <c r="B39" t="s">
        <v>94</v>
      </c>
      <c r="C39">
        <v>230</v>
      </c>
      <c r="D39">
        <v>50</v>
      </c>
      <c r="E39">
        <v>5985</v>
      </c>
      <c r="F39">
        <v>900</v>
      </c>
      <c r="G39">
        <v>6265</v>
      </c>
      <c r="H39" t="s">
        <v>534</v>
      </c>
      <c r="I39" s="153">
        <f>ROWS(H$12:$I39)</f>
        <v>28</v>
      </c>
      <c r="J39" s="153" t="str">
        <f t="shared" si="0"/>
        <v/>
      </c>
      <c r="K39" s="153">
        <f>IFERROR(SMALL($J$12:$J$139,ROWS(J$12:J39)),"")</f>
        <v>92</v>
      </c>
      <c r="L39" s="153"/>
      <c r="Q39" t="s">
        <v>94</v>
      </c>
      <c r="R39" s="391">
        <v>3.6711891460494812E-2</v>
      </c>
      <c r="S39" s="391">
        <v>7.9808459696727851E-3</v>
      </c>
      <c r="T39" s="391">
        <v>0.95530726256983245</v>
      </c>
      <c r="U39" t="s">
        <v>534</v>
      </c>
      <c r="V39" s="153">
        <f>ROWS($I$12:U39)</f>
        <v>28</v>
      </c>
      <c r="W39" s="153" t="str">
        <f t="shared" si="1"/>
        <v/>
      </c>
      <c r="X39" s="153">
        <f>IFERROR(SMALL($J$12:$J$139,ROWS(W$12:W39)),"")</f>
        <v>92</v>
      </c>
      <c r="AC39" s="147" t="s">
        <v>316</v>
      </c>
      <c r="AD39" s="445"/>
      <c r="AE39" s="265" t="s">
        <v>94</v>
      </c>
      <c r="AF39" s="623">
        <f>INDEX($C$12:$K$139,$K43,COLUMNS(M43:$M43))</f>
        <v>445</v>
      </c>
      <c r="AG39" s="623">
        <f>INDEX($C$12:$K$139,$K43,COLUMNS($M43:N43))</f>
        <v>285</v>
      </c>
      <c r="AH39" s="623">
        <f>INDEX($C$12:$K$139,$K43,COLUMNS($M43:O43))</f>
        <v>14610</v>
      </c>
      <c r="AI39" s="623">
        <f>INDEX($C$12:$K$139,$K43,COLUMNS($M43:P43))</f>
        <v>1745</v>
      </c>
      <c r="AJ39" s="623">
        <f>INDEX($C$12:$K$139,$K43,COLUMNS($M43:Q43))</f>
        <v>15340</v>
      </c>
      <c r="AK39" s="153"/>
      <c r="AL39" s="153"/>
      <c r="AM39" s="153"/>
      <c r="AN39" s="147" t="s">
        <v>316</v>
      </c>
      <c r="AO39" s="445"/>
      <c r="AP39" s="97" t="s">
        <v>94</v>
      </c>
      <c r="AQ39" s="626">
        <f>INDEX($R$12:$T$139,$X43,COLUMNS($Y43:Y43))</f>
        <v>2.9009126466753587E-2</v>
      </c>
      <c r="AR39" s="626">
        <f>INDEX($R$12:$T$139,$X43,COLUMNS($Y43:Z43))</f>
        <v>1.8578878748370272E-2</v>
      </c>
      <c r="AS39" s="626">
        <f>INDEX($R$12:$T$139,$X43,COLUMNS($Y43:AA43))</f>
        <v>0.95241199478487615</v>
      </c>
    </row>
    <row r="40" spans="1:45">
      <c r="A40" t="s">
        <v>553</v>
      </c>
      <c r="B40" t="s">
        <v>91</v>
      </c>
      <c r="C40">
        <v>215</v>
      </c>
      <c r="D40">
        <v>55</v>
      </c>
      <c r="E40">
        <v>5705</v>
      </c>
      <c r="F40">
        <v>880</v>
      </c>
      <c r="G40">
        <v>5975</v>
      </c>
      <c r="H40" t="s">
        <v>534</v>
      </c>
      <c r="I40" s="153">
        <f>ROWS(H$12:$I40)</f>
        <v>29</v>
      </c>
      <c r="J40" s="153" t="str">
        <f t="shared" si="0"/>
        <v/>
      </c>
      <c r="K40" s="153">
        <f>IFERROR(SMALL($J$12:$J$139,ROWS(J$12:J40)),"")</f>
        <v>93</v>
      </c>
      <c r="L40" s="153"/>
      <c r="P40" t="s">
        <v>553</v>
      </c>
      <c r="Q40" t="s">
        <v>91</v>
      </c>
      <c r="R40" s="391">
        <v>3.5983263598326362E-2</v>
      </c>
      <c r="S40" s="391">
        <v>9.2050209205020925E-3</v>
      </c>
      <c r="T40" s="391">
        <v>0.9548117154811715</v>
      </c>
      <c r="U40" t="s">
        <v>534</v>
      </c>
      <c r="V40" s="153">
        <f>ROWS($I$12:U40)</f>
        <v>29</v>
      </c>
      <c r="W40" s="153" t="str">
        <f t="shared" si="1"/>
        <v/>
      </c>
      <c r="X40" s="153">
        <f>IFERROR(SMALL($J$12:$J$139,ROWS(W$12:W40)),"")</f>
        <v>93</v>
      </c>
      <c r="AC40" s="442" t="s">
        <v>301</v>
      </c>
      <c r="AD40" s="443" t="s">
        <v>302</v>
      </c>
      <c r="AE40" s="356" t="s">
        <v>91</v>
      </c>
      <c r="AF40" s="622">
        <f>INDEX($C$12:$K$139,$K44,COLUMNS(M44:$M44))</f>
        <v>235</v>
      </c>
      <c r="AG40" s="622">
        <f>INDEX($C$12:$K$139,$K44,COLUMNS($M44:N44))</f>
        <v>90</v>
      </c>
      <c r="AH40" s="622">
        <f>INDEX($C$12:$K$139,$K44,COLUMNS($M44:O44))</f>
        <v>5625</v>
      </c>
      <c r="AI40" s="622">
        <f>INDEX($C$12:$K$139,$K44,COLUMNS($M44:P44))</f>
        <v>875</v>
      </c>
      <c r="AJ40" s="622">
        <f>INDEX($C$12:$K$139,$K44,COLUMNS($M44:Q44))</f>
        <v>5955</v>
      </c>
      <c r="AK40" s="153"/>
      <c r="AL40" s="153"/>
      <c r="AM40" s="153"/>
      <c r="AN40" s="442" t="s">
        <v>301</v>
      </c>
      <c r="AO40" s="443" t="s">
        <v>302</v>
      </c>
      <c r="AP40" s="98" t="s">
        <v>91</v>
      </c>
      <c r="AQ40" s="625">
        <f>INDEX($R$12:$T$139,$X44,COLUMNS($Y44:Y44))</f>
        <v>3.9462636439966413E-2</v>
      </c>
      <c r="AR40" s="625">
        <f>INDEX($R$12:$T$139,$X44,COLUMNS($Y44:Z44))</f>
        <v>1.5113350125944584E-2</v>
      </c>
      <c r="AS40" s="625">
        <f>INDEX($R$12:$T$139,$X44,COLUMNS($Y44:AA44))</f>
        <v>0.94458438287153657</v>
      </c>
    </row>
    <row r="41" spans="1:45">
      <c r="B41" t="s">
        <v>92</v>
      </c>
      <c r="C41">
        <v>210</v>
      </c>
      <c r="D41">
        <v>70</v>
      </c>
      <c r="E41">
        <v>5910</v>
      </c>
      <c r="F41">
        <v>815</v>
      </c>
      <c r="G41">
        <v>6190</v>
      </c>
      <c r="H41" t="s">
        <v>534</v>
      </c>
      <c r="I41" s="153">
        <f>ROWS(H$12:$I41)</f>
        <v>30</v>
      </c>
      <c r="J41" s="153" t="str">
        <f t="shared" si="0"/>
        <v/>
      </c>
      <c r="K41" s="153">
        <f>IFERROR(SMALL($J$12:$J$139,ROWS(J$12:J41)),"")</f>
        <v>94</v>
      </c>
      <c r="L41" s="153"/>
      <c r="Q41" t="s">
        <v>92</v>
      </c>
      <c r="R41" s="391">
        <v>3.3925686591276254E-2</v>
      </c>
      <c r="S41" s="391">
        <v>1.1308562197092083E-2</v>
      </c>
      <c r="T41" s="391">
        <v>0.95476575121163165</v>
      </c>
      <c r="U41" t="s">
        <v>534</v>
      </c>
      <c r="V41" s="153">
        <f>ROWS($I$12:U41)</f>
        <v>30</v>
      </c>
      <c r="W41" s="153" t="str">
        <f t="shared" si="1"/>
        <v/>
      </c>
      <c r="X41" s="153">
        <f>IFERROR(SMALL($J$12:$J$139,ROWS(W$12:W41)),"")</f>
        <v>94</v>
      </c>
      <c r="AC41" s="444"/>
      <c r="AD41" s="445"/>
      <c r="AE41" s="265" t="s">
        <v>92</v>
      </c>
      <c r="AF41" s="623">
        <f>INDEX($C$12:$K$139,$K45,COLUMNS(M45:$M45))</f>
        <v>250</v>
      </c>
      <c r="AG41" s="623">
        <f>INDEX($C$12:$K$139,$K45,COLUMNS($M45:N45))</f>
        <v>65</v>
      </c>
      <c r="AH41" s="623">
        <f>INDEX($C$12:$K$139,$K45,COLUMNS($M45:O45))</f>
        <v>5605</v>
      </c>
      <c r="AI41" s="623">
        <f>INDEX($C$12:$K$139,$K45,COLUMNS($M45:P45))</f>
        <v>760</v>
      </c>
      <c r="AJ41" s="623">
        <f>INDEX($C$12:$K$139,$K45,COLUMNS($M45:Q45))</f>
        <v>5920</v>
      </c>
      <c r="AK41" s="153"/>
      <c r="AL41" s="153"/>
      <c r="AM41" s="153"/>
      <c r="AN41" s="444"/>
      <c r="AO41" s="445"/>
      <c r="AP41" s="97" t="s">
        <v>92</v>
      </c>
      <c r="AQ41" s="626">
        <f>INDEX($R$12:$T$139,$X45,COLUMNS($Y45:Y45))</f>
        <v>4.2229729729729729E-2</v>
      </c>
      <c r="AR41" s="626">
        <f>INDEX($R$12:$T$139,$X45,COLUMNS($Y45:Z45))</f>
        <v>1.097972972972973E-2</v>
      </c>
      <c r="AS41" s="626">
        <f>INDEX($R$12:$T$139,$X45,COLUMNS($Y45:AA45))</f>
        <v>0.94679054054054057</v>
      </c>
    </row>
    <row r="42" spans="1:45">
      <c r="B42" t="s">
        <v>93</v>
      </c>
      <c r="C42">
        <v>210</v>
      </c>
      <c r="D42">
        <v>85</v>
      </c>
      <c r="E42">
        <v>6230</v>
      </c>
      <c r="F42">
        <v>775</v>
      </c>
      <c r="G42">
        <v>6520</v>
      </c>
      <c r="H42" t="s">
        <v>534</v>
      </c>
      <c r="I42" s="153">
        <f>ROWS(H$12:$I42)</f>
        <v>31</v>
      </c>
      <c r="J42" s="153" t="str">
        <f t="shared" si="0"/>
        <v/>
      </c>
      <c r="K42" s="153">
        <f>IFERROR(SMALL($J$12:$J$139,ROWS(J$12:J42)),"")</f>
        <v>95</v>
      </c>
      <c r="L42" s="153"/>
      <c r="Q42" t="s">
        <v>93</v>
      </c>
      <c r="R42" s="391">
        <v>3.2208588957055216E-2</v>
      </c>
      <c r="S42" s="391">
        <v>1.303680981595092E-2</v>
      </c>
      <c r="T42" s="391">
        <v>0.95552147239263807</v>
      </c>
      <c r="U42" t="s">
        <v>534</v>
      </c>
      <c r="V42" s="153">
        <f>ROWS($I$12:U42)</f>
        <v>31</v>
      </c>
      <c r="W42" s="153" t="str">
        <f t="shared" si="1"/>
        <v/>
      </c>
      <c r="X42" s="153">
        <f>IFERROR(SMALL($J$12:$J$139,ROWS(W$12:W42)),"")</f>
        <v>95</v>
      </c>
      <c r="AC42" s="444"/>
      <c r="AD42" s="445"/>
      <c r="AE42" s="265" t="s">
        <v>93</v>
      </c>
      <c r="AF42" s="623">
        <f>INDEX($C$12:$K$139,$K46,COLUMNS(M46:$M46))</f>
        <v>190</v>
      </c>
      <c r="AG42" s="623">
        <f>INDEX($C$12:$K$139,$K46,COLUMNS($M46:N46))</f>
        <v>85</v>
      </c>
      <c r="AH42" s="623">
        <f>INDEX($C$12:$K$139,$K46,COLUMNS($M46:O46))</f>
        <v>6010</v>
      </c>
      <c r="AI42" s="623">
        <f>INDEX($C$12:$K$139,$K46,COLUMNS($M46:P46))</f>
        <v>765</v>
      </c>
      <c r="AJ42" s="623">
        <f>INDEX($C$12:$K$139,$K46,COLUMNS($M46:Q46))</f>
        <v>6285</v>
      </c>
      <c r="AK42" s="153"/>
      <c r="AL42" s="153"/>
      <c r="AM42" s="153"/>
      <c r="AN42" s="444"/>
      <c r="AO42" s="445"/>
      <c r="AP42" s="97" t="s">
        <v>93</v>
      </c>
      <c r="AQ42" s="626">
        <f>INDEX($R$12:$T$139,$X46,COLUMNS($Y46:Y46))</f>
        <v>3.0230708035003977E-2</v>
      </c>
      <c r="AR42" s="626">
        <f>INDEX($R$12:$T$139,$X46,COLUMNS($Y46:Z46))</f>
        <v>1.3524264120922832E-2</v>
      </c>
      <c r="AS42" s="626">
        <f>INDEX($R$12:$T$139,$X46,COLUMNS($Y46:AA46))</f>
        <v>0.95624502784407317</v>
      </c>
    </row>
    <row r="43" spans="1:45">
      <c r="B43" t="s">
        <v>94</v>
      </c>
      <c r="C43">
        <v>350</v>
      </c>
      <c r="D43">
        <v>160</v>
      </c>
      <c r="E43">
        <v>8630</v>
      </c>
      <c r="F43">
        <v>1250</v>
      </c>
      <c r="G43">
        <v>9145</v>
      </c>
      <c r="H43" t="s">
        <v>534</v>
      </c>
      <c r="I43" s="153">
        <f>ROWS(H$12:$I43)</f>
        <v>32</v>
      </c>
      <c r="J43" s="153" t="str">
        <f t="shared" si="0"/>
        <v/>
      </c>
      <c r="K43" s="153">
        <f>IFERROR(SMALL($J$12:$J$139,ROWS(J$12:J43)),"")</f>
        <v>96</v>
      </c>
      <c r="L43" s="153"/>
      <c r="Q43" t="s">
        <v>94</v>
      </c>
      <c r="R43" s="391">
        <v>3.8272279934390377E-2</v>
      </c>
      <c r="S43" s="391">
        <v>1.7495899398578457E-2</v>
      </c>
      <c r="T43" s="391">
        <v>0.94368507381082556</v>
      </c>
      <c r="U43" t="s">
        <v>534</v>
      </c>
      <c r="V43" s="153">
        <f>ROWS($I$12:U43)</f>
        <v>32</v>
      </c>
      <c r="W43" s="153" t="str">
        <f t="shared" si="1"/>
        <v/>
      </c>
      <c r="X43" s="153">
        <f>IFERROR(SMALL($J$12:$J$139,ROWS(W$12:W43)),"")</f>
        <v>96</v>
      </c>
      <c r="AC43" s="444"/>
      <c r="AD43" s="445"/>
      <c r="AE43" s="265" t="s">
        <v>94</v>
      </c>
      <c r="AF43" s="623">
        <f>INDEX($C$12:$K$139,$K47,COLUMNS(M47:$M47))</f>
        <v>340</v>
      </c>
      <c r="AG43" s="623">
        <f>INDEX($C$12:$K$139,$K47,COLUMNS($M47:N47))</f>
        <v>155</v>
      </c>
      <c r="AH43" s="623">
        <f>INDEX($C$12:$K$139,$K47,COLUMNS($M47:O47))</f>
        <v>6660</v>
      </c>
      <c r="AI43" s="623">
        <f>INDEX($C$12:$K$139,$K47,COLUMNS($M47:P47))</f>
        <v>765</v>
      </c>
      <c r="AJ43" s="623">
        <f>INDEX($C$12:$K$139,$K47,COLUMNS($M47:Q47))</f>
        <v>7155</v>
      </c>
      <c r="AK43" s="153"/>
      <c r="AL43" s="153"/>
      <c r="AM43" s="153"/>
      <c r="AN43" s="444"/>
      <c r="AO43" s="445"/>
      <c r="AP43" s="97" t="s">
        <v>94</v>
      </c>
      <c r="AQ43" s="626">
        <f>INDEX($R$12:$T$139,$X47,COLUMNS($Y47:Y47))</f>
        <v>4.7519217330538085E-2</v>
      </c>
      <c r="AR43" s="626">
        <f>INDEX($R$12:$T$139,$X47,COLUMNS($Y47:Z47))</f>
        <v>2.1663172606568831E-2</v>
      </c>
      <c r="AS43" s="626">
        <f>INDEX($R$12:$T$139,$X47,COLUMNS($Y47:AA47))</f>
        <v>0.9308176100628931</v>
      </c>
    </row>
    <row r="44" spans="1:45">
      <c r="A44" t="s">
        <v>554</v>
      </c>
      <c r="B44" t="s">
        <v>91</v>
      </c>
      <c r="C44">
        <v>55</v>
      </c>
      <c r="D44">
        <v>15</v>
      </c>
      <c r="E44">
        <v>1195</v>
      </c>
      <c r="F44">
        <v>195</v>
      </c>
      <c r="G44">
        <v>1265</v>
      </c>
      <c r="H44" t="s">
        <v>534</v>
      </c>
      <c r="I44" s="153">
        <f>ROWS(H$12:$I44)</f>
        <v>33</v>
      </c>
      <c r="J44" s="153" t="str">
        <f t="shared" si="0"/>
        <v/>
      </c>
      <c r="K44" s="153">
        <f>IFERROR(SMALL($J$12:$J$139,ROWS(J$12:J44)),"")</f>
        <v>97</v>
      </c>
      <c r="L44" s="153"/>
      <c r="P44" t="s">
        <v>554</v>
      </c>
      <c r="Q44" t="s">
        <v>91</v>
      </c>
      <c r="R44" s="391">
        <v>4.2654028436018961E-2</v>
      </c>
      <c r="S44" s="391">
        <v>1.3428120063191154E-2</v>
      </c>
      <c r="T44" s="391">
        <v>0.94391785150078988</v>
      </c>
      <c r="U44" t="s">
        <v>534</v>
      </c>
      <c r="V44" s="153">
        <f>ROWS($I$12:U44)</f>
        <v>33</v>
      </c>
      <c r="W44" s="153" t="str">
        <f t="shared" si="1"/>
        <v/>
      </c>
      <c r="X44" s="153">
        <f>IFERROR(SMALL($J$12:$J$139,ROWS(W$12:W44)),"")</f>
        <v>97</v>
      </c>
      <c r="AC44" s="444"/>
      <c r="AD44" s="445" t="s">
        <v>304</v>
      </c>
      <c r="AE44" s="265" t="s">
        <v>91</v>
      </c>
      <c r="AF44" s="623">
        <f>INDEX($C$12:$K$139,$K48,COLUMNS(M48:$M48))</f>
        <v>1020</v>
      </c>
      <c r="AG44" s="623">
        <f>INDEX($C$12:$K$139,$K48,COLUMNS($M48:N48))</f>
        <v>330</v>
      </c>
      <c r="AH44" s="623">
        <f>INDEX($C$12:$K$139,$K48,COLUMNS($M48:O48))</f>
        <v>25150</v>
      </c>
      <c r="AI44" s="623">
        <f>INDEX($C$12:$K$139,$K48,COLUMNS($M48:P48))</f>
        <v>3890</v>
      </c>
      <c r="AJ44" s="623">
        <f>INDEX($C$12:$K$139,$K48,COLUMNS($M48:Q48))</f>
        <v>26495</v>
      </c>
      <c r="AK44" s="153"/>
      <c r="AL44" s="153"/>
      <c r="AM44" s="153"/>
      <c r="AN44" s="444"/>
      <c r="AO44" s="445" t="s">
        <v>304</v>
      </c>
      <c r="AP44" s="97" t="s">
        <v>91</v>
      </c>
      <c r="AQ44" s="626">
        <f>INDEX($R$12:$T$139,$X48,COLUMNS($Y48:Y48))</f>
        <v>3.8497829779203623E-2</v>
      </c>
      <c r="AR44" s="626">
        <f>INDEX($R$12:$T$139,$X48,COLUMNS($Y48:Z48))</f>
        <v>1.2455180222683526E-2</v>
      </c>
      <c r="AS44" s="626">
        <f>INDEX($R$12:$T$139,$X48,COLUMNS($Y48:AA48))</f>
        <v>0.94923570484997166</v>
      </c>
    </row>
    <row r="45" spans="1:45">
      <c r="B45" t="s">
        <v>92</v>
      </c>
      <c r="C45">
        <v>40</v>
      </c>
      <c r="D45">
        <v>15</v>
      </c>
      <c r="E45">
        <v>1120</v>
      </c>
      <c r="F45">
        <v>155</v>
      </c>
      <c r="G45">
        <v>1180</v>
      </c>
      <c r="H45" t="s">
        <v>534</v>
      </c>
      <c r="I45" s="153">
        <f>ROWS(H$12:$I45)</f>
        <v>34</v>
      </c>
      <c r="J45" s="153" t="str">
        <f t="shared" si="0"/>
        <v/>
      </c>
      <c r="K45" s="153">
        <f>IFERROR(SMALL($J$12:$J$139,ROWS(J$12:J45)),"")</f>
        <v>98</v>
      </c>
      <c r="L45" s="153"/>
      <c r="Q45" t="s">
        <v>92</v>
      </c>
      <c r="R45" s="391">
        <v>3.3927056827820185E-2</v>
      </c>
      <c r="S45" s="391">
        <v>1.441899915182358E-2</v>
      </c>
      <c r="T45" s="391">
        <v>0.95165394402035619</v>
      </c>
      <c r="U45" t="s">
        <v>534</v>
      </c>
      <c r="V45" s="153">
        <f>ROWS($I$12:U45)</f>
        <v>34</v>
      </c>
      <c r="W45" s="153" t="str">
        <f t="shared" si="1"/>
        <v/>
      </c>
      <c r="X45" s="153">
        <f>IFERROR(SMALL($J$12:$J$139,ROWS(W$12:W45)),"")</f>
        <v>98</v>
      </c>
      <c r="AC45" s="444"/>
      <c r="AD45" s="445"/>
      <c r="AE45" s="265" t="s">
        <v>92</v>
      </c>
      <c r="AF45" s="623">
        <f>INDEX($C$12:$K$139,$K49,COLUMNS(M49:$M49))</f>
        <v>1015</v>
      </c>
      <c r="AG45" s="623">
        <f>INDEX($C$12:$K$139,$K49,COLUMNS($M49:N49))</f>
        <v>370</v>
      </c>
      <c r="AH45" s="623">
        <f>INDEX($C$12:$K$139,$K49,COLUMNS($M49:O49))</f>
        <v>26030</v>
      </c>
      <c r="AI45" s="623">
        <f>INDEX($C$12:$K$139,$K49,COLUMNS($M49:P49))</f>
        <v>3295</v>
      </c>
      <c r="AJ45" s="623">
        <f>INDEX($C$12:$K$139,$K49,COLUMNS($M49:Q49))</f>
        <v>27415</v>
      </c>
      <c r="AK45" s="153"/>
      <c r="AL45" s="153"/>
      <c r="AM45" s="153"/>
      <c r="AN45" s="444"/>
      <c r="AO45" s="445"/>
      <c r="AP45" s="97" t="s">
        <v>92</v>
      </c>
      <c r="AQ45" s="626">
        <f>INDEX($R$12:$T$139,$X49,COLUMNS($Y49:Y49))</f>
        <v>3.7023527266095202E-2</v>
      </c>
      <c r="AR45" s="626">
        <f>INDEX($R$12:$T$139,$X49,COLUMNS($Y49:Z49))</f>
        <v>1.3496261170891848E-2</v>
      </c>
      <c r="AS45" s="626">
        <f>INDEX($R$12:$T$139,$X49,COLUMNS($Y49:AA49))</f>
        <v>0.94948021156301299</v>
      </c>
    </row>
    <row r="46" spans="1:45">
      <c r="B46" t="s">
        <v>93</v>
      </c>
      <c r="C46">
        <v>45</v>
      </c>
      <c r="D46">
        <v>15</v>
      </c>
      <c r="E46">
        <v>1355</v>
      </c>
      <c r="F46">
        <v>140</v>
      </c>
      <c r="G46">
        <v>1415</v>
      </c>
      <c r="H46" t="s">
        <v>534</v>
      </c>
      <c r="I46" s="153">
        <f>ROWS(H$12:$I46)</f>
        <v>35</v>
      </c>
      <c r="J46" s="153" t="str">
        <f t="shared" si="0"/>
        <v/>
      </c>
      <c r="K46" s="153">
        <f>IFERROR(SMALL($J$12:$J$139,ROWS(J$12:J46)),"")</f>
        <v>99</v>
      </c>
      <c r="L46" s="153"/>
      <c r="Q46" t="s">
        <v>93</v>
      </c>
      <c r="R46" s="391">
        <v>3.1802120141342753E-2</v>
      </c>
      <c r="S46" s="391">
        <v>1.0600706713780919E-2</v>
      </c>
      <c r="T46" s="391">
        <v>0.95759717314487636</v>
      </c>
      <c r="U46" t="s">
        <v>534</v>
      </c>
      <c r="V46" s="153">
        <f>ROWS($I$12:U46)</f>
        <v>35</v>
      </c>
      <c r="W46" s="153" t="str">
        <f t="shared" si="1"/>
        <v/>
      </c>
      <c r="X46" s="153">
        <f>IFERROR(SMALL($J$12:$J$139,ROWS(W$12:W46)),"")</f>
        <v>99</v>
      </c>
      <c r="AC46" s="444"/>
      <c r="AD46" s="445"/>
      <c r="AE46" s="265" t="s">
        <v>93</v>
      </c>
      <c r="AF46" s="623">
        <f>INDEX($C$12:$K$139,$K50,COLUMNS(M50:$M50))</f>
        <v>910</v>
      </c>
      <c r="AG46" s="623">
        <f>INDEX($C$12:$K$139,$K50,COLUMNS($M50:N50))</f>
        <v>395</v>
      </c>
      <c r="AH46" s="623">
        <f>INDEX($C$12:$K$139,$K50,COLUMNS($M50:O50))</f>
        <v>26215</v>
      </c>
      <c r="AI46" s="623">
        <f>INDEX($C$12:$K$139,$K50,COLUMNS($M50:P50))</f>
        <v>3150</v>
      </c>
      <c r="AJ46" s="623">
        <f>INDEX($C$12:$K$139,$K50,COLUMNS($M50:Q50))</f>
        <v>27520</v>
      </c>
      <c r="AK46" s="153"/>
      <c r="AL46" s="153"/>
      <c r="AM46" s="153"/>
      <c r="AN46" s="444"/>
      <c r="AO46" s="445"/>
      <c r="AP46" s="97" t="s">
        <v>93</v>
      </c>
      <c r="AQ46" s="626">
        <f>INDEX($R$12:$T$139,$X50,COLUMNS($Y50:Y50))</f>
        <v>3.3066860465116282E-2</v>
      </c>
      <c r="AR46" s="626">
        <f>INDEX($R$12:$T$139,$X50,COLUMNS($Y50:Z50))</f>
        <v>1.4353197674418604E-2</v>
      </c>
      <c r="AS46" s="626">
        <f>INDEX($R$12:$T$139,$X50,COLUMNS($Y50:AA50))</f>
        <v>0.95257994186046513</v>
      </c>
    </row>
    <row r="47" spans="1:45" ht="15" thickBot="1">
      <c r="B47" t="s">
        <v>94</v>
      </c>
      <c r="C47">
        <v>115</v>
      </c>
      <c r="D47">
        <v>50</v>
      </c>
      <c r="E47">
        <v>2320</v>
      </c>
      <c r="F47">
        <v>320</v>
      </c>
      <c r="G47">
        <v>2485</v>
      </c>
      <c r="H47" t="s">
        <v>534</v>
      </c>
      <c r="I47" s="153">
        <f>ROWS(H$12:$I47)</f>
        <v>36</v>
      </c>
      <c r="J47" s="153" t="str">
        <f t="shared" si="0"/>
        <v/>
      </c>
      <c r="K47" s="153">
        <f>IFERROR(SMALL($J$12:$J$139,ROWS(J$12:J47)),"")</f>
        <v>100</v>
      </c>
      <c r="L47" s="153"/>
      <c r="Q47" t="s">
        <v>94</v>
      </c>
      <c r="R47" s="391">
        <v>4.6680080482897388E-2</v>
      </c>
      <c r="S47" s="391">
        <v>1.93158953722334E-2</v>
      </c>
      <c r="T47" s="391">
        <v>0.93400402414486916</v>
      </c>
      <c r="U47" t="s">
        <v>534</v>
      </c>
      <c r="V47" s="153">
        <f>ROWS($I$12:U47)</f>
        <v>36</v>
      </c>
      <c r="W47" s="153" t="str">
        <f t="shared" si="1"/>
        <v/>
      </c>
      <c r="X47" s="153">
        <f>IFERROR(SMALL($J$12:$J$139,ROWS(W$12:W47)),"")</f>
        <v>100</v>
      </c>
      <c r="AC47" s="456"/>
      <c r="AD47" s="457"/>
      <c r="AE47" s="265" t="s">
        <v>94</v>
      </c>
      <c r="AF47" s="624">
        <f>INDEX($C$12:$K$139,$K51,COLUMNS(M51:$M51))</f>
        <v>595</v>
      </c>
      <c r="AG47" s="624">
        <f>INDEX($C$12:$K$139,$K51,COLUMNS($M51:N51))</f>
        <v>250</v>
      </c>
      <c r="AH47" s="624">
        <f>INDEX($C$12:$K$139,$K51,COLUMNS($M51:O51))</f>
        <v>19845</v>
      </c>
      <c r="AI47" s="624">
        <f>INDEX($C$12:$K$139,$K51,COLUMNS($M51:P51))</f>
        <v>2405</v>
      </c>
      <c r="AJ47" s="624">
        <f>INDEX($C$12:$K$139,$K51,COLUMNS($M51:Q51))</f>
        <v>20690</v>
      </c>
      <c r="AK47" s="153"/>
      <c r="AL47" s="153"/>
      <c r="AM47" s="153"/>
      <c r="AN47" s="456"/>
      <c r="AO47" s="457"/>
      <c r="AP47" s="97" t="s">
        <v>94</v>
      </c>
      <c r="AQ47" s="627">
        <f>INDEX($R$12:$T$139,$X51,COLUMNS($Y51:Y51))</f>
        <v>2.875785403576607E-2</v>
      </c>
      <c r="AR47" s="627">
        <f>INDEX($R$12:$T$139,$X51,COLUMNS($Y51:Z51))</f>
        <v>1.2083131947800869E-2</v>
      </c>
      <c r="AS47" s="627">
        <f>INDEX($R$12:$T$139,$X51,COLUMNS($Y51:AA51))</f>
        <v>0.95915901401643311</v>
      </c>
    </row>
    <row r="48" spans="1:45">
      <c r="A48" t="s">
        <v>269</v>
      </c>
      <c r="B48" t="s">
        <v>91</v>
      </c>
      <c r="C48">
        <v>385</v>
      </c>
      <c r="D48">
        <v>110</v>
      </c>
      <c r="E48">
        <v>9965</v>
      </c>
      <c r="F48">
        <v>1540</v>
      </c>
      <c r="G48">
        <v>10460</v>
      </c>
      <c r="H48" t="s">
        <v>534</v>
      </c>
      <c r="I48" s="153">
        <f>ROWS(H$12:$I48)</f>
        <v>37</v>
      </c>
      <c r="J48" s="153" t="str">
        <f t="shared" si="0"/>
        <v/>
      </c>
      <c r="K48" s="153">
        <f>IFERROR(SMALL($J$12:$J$139,ROWS(J$12:J48)),"")</f>
        <v>101</v>
      </c>
      <c r="L48" s="153"/>
      <c r="P48" t="s">
        <v>269</v>
      </c>
      <c r="Q48" t="s">
        <v>91</v>
      </c>
      <c r="R48" s="391">
        <v>3.6991015102274899E-2</v>
      </c>
      <c r="S48" s="391">
        <v>1.0323073982030204E-2</v>
      </c>
      <c r="T48" s="391">
        <v>0.95268591091569488</v>
      </c>
      <c r="U48" t="s">
        <v>534</v>
      </c>
      <c r="V48" s="153">
        <f>ROWS($I$12:U48)</f>
        <v>37</v>
      </c>
      <c r="W48" s="153" t="str">
        <f t="shared" si="1"/>
        <v/>
      </c>
      <c r="X48" s="153">
        <f>IFERROR(SMALL($J$12:$J$139,ROWS(W$12:W48)),"")</f>
        <v>101</v>
      </c>
      <c r="AC48" s="442" t="s">
        <v>272</v>
      </c>
      <c r="AD48" s="443" t="s">
        <v>300</v>
      </c>
      <c r="AE48" s="356" t="s">
        <v>91</v>
      </c>
      <c r="AF48" s="623">
        <f>INDEX($C$12:$K$139,$K52,COLUMNS(M52:$M52))</f>
        <v>85</v>
      </c>
      <c r="AG48" s="623">
        <f>INDEX($C$12:$K$139,$K52,COLUMNS($M52:N52))</f>
        <v>35</v>
      </c>
      <c r="AH48" s="623">
        <f>INDEX($C$12:$K$139,$K52,COLUMNS($M52:O52))</f>
        <v>2335</v>
      </c>
      <c r="AI48" s="623">
        <f>INDEX($C$12:$K$139,$K52,COLUMNS($M52:P52))</f>
        <v>355</v>
      </c>
      <c r="AJ48" s="623">
        <f>INDEX($C$12:$K$139,$K52,COLUMNS($M52:Q52))</f>
        <v>2455</v>
      </c>
      <c r="AK48" s="153"/>
      <c r="AL48" s="153"/>
      <c r="AM48" s="153"/>
      <c r="AN48" s="442" t="s">
        <v>272</v>
      </c>
      <c r="AO48" s="443" t="s">
        <v>300</v>
      </c>
      <c r="AP48" s="98" t="s">
        <v>91</v>
      </c>
      <c r="AQ48" s="626">
        <f>INDEX($R$12:$T$139,$X52,COLUMNS($Y52:Y52))</f>
        <v>3.4623217922606926E-2</v>
      </c>
      <c r="AR48" s="626">
        <f>INDEX($R$12:$T$139,$X52,COLUMNS($Y52:Z52))</f>
        <v>1.4256619144602852E-2</v>
      </c>
      <c r="AS48" s="626">
        <f>INDEX($R$12:$T$139,$X52,COLUMNS($Y52:AA52))</f>
        <v>0.95112016293279023</v>
      </c>
    </row>
    <row r="49" spans="1:45">
      <c r="B49" t="s">
        <v>92</v>
      </c>
      <c r="C49">
        <v>350</v>
      </c>
      <c r="D49">
        <v>115</v>
      </c>
      <c r="E49">
        <v>9730</v>
      </c>
      <c r="F49">
        <v>1370</v>
      </c>
      <c r="G49">
        <v>10200</v>
      </c>
      <c r="H49" t="s">
        <v>534</v>
      </c>
      <c r="I49" s="153">
        <f>ROWS(H$12:$I49)</f>
        <v>38</v>
      </c>
      <c r="J49" s="153" t="str">
        <f t="shared" si="0"/>
        <v/>
      </c>
      <c r="K49" s="153">
        <f>IFERROR(SMALL($J$12:$J$139,ROWS(J$12:J49)),"")</f>
        <v>102</v>
      </c>
      <c r="L49" s="153"/>
      <c r="Q49" t="s">
        <v>92</v>
      </c>
      <c r="R49" s="391">
        <v>3.4513187567408572E-2</v>
      </c>
      <c r="S49" s="391">
        <v>1.1471712913030689E-2</v>
      </c>
      <c r="T49" s="391">
        <v>0.95401509951956076</v>
      </c>
      <c r="U49" t="s">
        <v>534</v>
      </c>
      <c r="V49" s="153">
        <f>ROWS($I$12:U49)</f>
        <v>38</v>
      </c>
      <c r="W49" s="153" t="str">
        <f t="shared" si="1"/>
        <v/>
      </c>
      <c r="X49" s="153">
        <f>IFERROR(SMALL($J$12:$J$139,ROWS(W$12:W49)),"")</f>
        <v>102</v>
      </c>
      <c r="AC49" s="444"/>
      <c r="AD49" s="445"/>
      <c r="AE49" s="265" t="s">
        <v>92</v>
      </c>
      <c r="AF49" s="623">
        <f>INDEX($C$12:$K$139,$K53,COLUMNS(M53:$M53))</f>
        <v>100</v>
      </c>
      <c r="AG49" s="623">
        <f>INDEX($C$12:$K$139,$K53,COLUMNS($M53:N53))</f>
        <v>35</v>
      </c>
      <c r="AH49" s="623">
        <f>INDEX($C$12:$K$139,$K53,COLUMNS($M53:O53))</f>
        <v>2525</v>
      </c>
      <c r="AI49" s="623">
        <f>INDEX($C$12:$K$139,$K53,COLUMNS($M53:P53))</f>
        <v>340</v>
      </c>
      <c r="AJ49" s="623">
        <f>INDEX($C$12:$K$139,$K53,COLUMNS($M53:Q53))</f>
        <v>2660</v>
      </c>
      <c r="AK49" s="153"/>
      <c r="AL49" s="153"/>
      <c r="AM49" s="153"/>
      <c r="AN49" s="444"/>
      <c r="AO49" s="445"/>
      <c r="AP49" s="97" t="s">
        <v>92</v>
      </c>
      <c r="AQ49" s="626">
        <f>INDEX($R$12:$T$139,$X53,COLUMNS($Y53:Y53))</f>
        <v>3.7593984962406013E-2</v>
      </c>
      <c r="AR49" s="626">
        <f>INDEX($R$12:$T$139,$X53,COLUMNS($Y53:Z53))</f>
        <v>1.3157894736842105E-2</v>
      </c>
      <c r="AS49" s="626">
        <f>INDEX($R$12:$T$139,$X53,COLUMNS($Y53:AA53))</f>
        <v>0.9492481203007519</v>
      </c>
    </row>
    <row r="50" spans="1:45">
      <c r="B50" t="s">
        <v>93</v>
      </c>
      <c r="C50">
        <v>335</v>
      </c>
      <c r="D50">
        <v>135</v>
      </c>
      <c r="E50">
        <v>9830</v>
      </c>
      <c r="F50">
        <v>1235</v>
      </c>
      <c r="G50">
        <v>10295</v>
      </c>
      <c r="H50" t="s">
        <v>534</v>
      </c>
      <c r="I50" s="153">
        <f>ROWS(H$12:$I50)</f>
        <v>39</v>
      </c>
      <c r="J50" s="153" t="str">
        <f t="shared" si="0"/>
        <v/>
      </c>
      <c r="K50" s="153">
        <f>IFERROR(SMALL($J$12:$J$139,ROWS(J$12:J50)),"")</f>
        <v>103</v>
      </c>
      <c r="L50" s="153"/>
      <c r="Q50" t="s">
        <v>93</v>
      </c>
      <c r="R50" s="391">
        <v>3.2436632028746235E-2</v>
      </c>
      <c r="S50" s="391">
        <v>1.3110614742157909E-2</v>
      </c>
      <c r="T50" s="391">
        <v>0.95445275322909584</v>
      </c>
      <c r="U50" t="s">
        <v>534</v>
      </c>
      <c r="V50" s="153">
        <f>ROWS($I$12:U50)</f>
        <v>39</v>
      </c>
      <c r="W50" s="153" t="str">
        <f t="shared" si="1"/>
        <v/>
      </c>
      <c r="X50" s="153">
        <f>IFERROR(SMALL($J$12:$J$139,ROWS(W$12:W50)),"")</f>
        <v>103</v>
      </c>
      <c r="AC50" s="444"/>
      <c r="AD50" s="445"/>
      <c r="AE50" s="265" t="s">
        <v>93</v>
      </c>
      <c r="AF50" s="623">
        <f>INDEX($C$12:$K$139,$K54,COLUMNS(M54:$M54))</f>
        <v>75</v>
      </c>
      <c r="AG50" s="623">
        <f>INDEX($C$12:$K$139,$K54,COLUMNS($M54:N54))</f>
        <v>45</v>
      </c>
      <c r="AH50" s="623">
        <f>INDEX($C$12:$K$139,$K54,COLUMNS($M54:O54))</f>
        <v>2775</v>
      </c>
      <c r="AI50" s="623">
        <f>INDEX($C$12:$K$139,$K54,COLUMNS($M54:P54))</f>
        <v>370</v>
      </c>
      <c r="AJ50" s="623">
        <f>INDEX($C$12:$K$139,$K54,COLUMNS($M54:Q54))</f>
        <v>2895</v>
      </c>
      <c r="AK50" s="153"/>
      <c r="AL50" s="153"/>
      <c r="AM50" s="153"/>
      <c r="AN50" s="444"/>
      <c r="AO50" s="445"/>
      <c r="AP50" s="97" t="s">
        <v>93</v>
      </c>
      <c r="AQ50" s="626">
        <f>INDEX($R$12:$T$139,$X54,COLUMNS($Y54:Y54))</f>
        <v>2.5906735751295335E-2</v>
      </c>
      <c r="AR50" s="626">
        <f>INDEX($R$12:$T$139,$X54,COLUMNS($Y54:Z54))</f>
        <v>1.5544041450777202E-2</v>
      </c>
      <c r="AS50" s="626">
        <f>INDEX($R$12:$T$139,$X54,COLUMNS($Y54:AA54))</f>
        <v>0.95854922279792742</v>
      </c>
    </row>
    <row r="51" spans="1:45">
      <c r="B51" t="s">
        <v>94</v>
      </c>
      <c r="C51">
        <v>465</v>
      </c>
      <c r="D51">
        <v>165</v>
      </c>
      <c r="E51">
        <v>12330</v>
      </c>
      <c r="F51">
        <v>1840</v>
      </c>
      <c r="G51">
        <v>12960</v>
      </c>
      <c r="H51" t="s">
        <v>534</v>
      </c>
      <c r="I51" s="153">
        <f>ROWS(H$12:$I51)</f>
        <v>40</v>
      </c>
      <c r="J51" s="153" t="str">
        <f t="shared" si="0"/>
        <v/>
      </c>
      <c r="K51" s="153">
        <f>IFERROR(SMALL($J$12:$J$139,ROWS(J$12:J51)),"")</f>
        <v>104</v>
      </c>
      <c r="L51" s="153"/>
      <c r="Q51" t="s">
        <v>94</v>
      </c>
      <c r="R51" s="391">
        <v>3.5956790123456789E-2</v>
      </c>
      <c r="S51" s="391">
        <v>1.2731481481481481E-2</v>
      </c>
      <c r="T51" s="391">
        <v>0.95131172839506173</v>
      </c>
      <c r="U51" t="s">
        <v>534</v>
      </c>
      <c r="V51" s="153">
        <f>ROWS($I$12:U51)</f>
        <v>40</v>
      </c>
      <c r="W51" s="153" t="str">
        <f t="shared" si="1"/>
        <v/>
      </c>
      <c r="X51" s="153">
        <f>IFERROR(SMALL($J$12:$J$139,ROWS(W$12:W51)),"")</f>
        <v>104</v>
      </c>
      <c r="AC51" s="444"/>
      <c r="AD51" s="445"/>
      <c r="AE51" s="265" t="s">
        <v>94</v>
      </c>
      <c r="AF51" s="623">
        <f>INDEX($C$12:$K$139,$K55,COLUMNS(M55:$M55))</f>
        <v>55</v>
      </c>
      <c r="AG51" s="623">
        <f>INDEX($C$12:$K$139,$K55,COLUMNS($M55:N55))</f>
        <v>40</v>
      </c>
      <c r="AH51" s="623">
        <f>INDEX($C$12:$K$139,$K55,COLUMNS($M55:O55))</f>
        <v>1995</v>
      </c>
      <c r="AI51" s="623">
        <f>INDEX($C$12:$K$139,$K55,COLUMNS($M55:P55))</f>
        <v>315</v>
      </c>
      <c r="AJ51" s="623">
        <f>INDEX($C$12:$K$139,$K55,COLUMNS($M55:Q55))</f>
        <v>2095</v>
      </c>
      <c r="AK51" s="153"/>
      <c r="AL51" s="153"/>
      <c r="AM51" s="153"/>
      <c r="AN51" s="444"/>
      <c r="AO51" s="445"/>
      <c r="AP51" s="97" t="s">
        <v>94</v>
      </c>
      <c r="AQ51" s="626">
        <f>INDEX($R$12:$T$139,$X55,COLUMNS($Y55:Y55))</f>
        <v>2.6252983293556086E-2</v>
      </c>
      <c r="AR51" s="626">
        <f>INDEX($R$12:$T$139,$X55,COLUMNS($Y55:Z55))</f>
        <v>1.9093078758949882E-2</v>
      </c>
      <c r="AS51" s="626">
        <f>INDEX($R$12:$T$139,$X55,COLUMNS($Y55:AA55))</f>
        <v>0.95226730310262531</v>
      </c>
    </row>
    <row r="52" spans="1:45">
      <c r="A52" t="s">
        <v>300</v>
      </c>
      <c r="B52" t="s">
        <v>91</v>
      </c>
      <c r="C52">
        <v>40</v>
      </c>
      <c r="D52">
        <v>5</v>
      </c>
      <c r="E52">
        <v>590</v>
      </c>
      <c r="F52">
        <v>105</v>
      </c>
      <c r="G52">
        <v>635</v>
      </c>
      <c r="H52" t="s">
        <v>534</v>
      </c>
      <c r="I52" s="153">
        <f>ROWS(H$12:$I52)</f>
        <v>41</v>
      </c>
      <c r="J52" s="153" t="str">
        <f t="shared" si="0"/>
        <v/>
      </c>
      <c r="K52" s="153">
        <f>IFERROR(SMALL($J$12:$J$139,ROWS(J$12:J52)),"")</f>
        <v>105</v>
      </c>
      <c r="L52" s="153"/>
      <c r="P52" t="s">
        <v>300</v>
      </c>
      <c r="Q52" t="s">
        <v>91</v>
      </c>
      <c r="R52" s="391">
        <v>5.9842519685039369E-2</v>
      </c>
      <c r="S52" s="391">
        <v>7.874015748031496E-3</v>
      </c>
      <c r="T52" s="391">
        <v>0.93228346456692912</v>
      </c>
      <c r="U52" t="s">
        <v>534</v>
      </c>
      <c r="V52" s="153">
        <f>ROWS($I$12:U52)</f>
        <v>41</v>
      </c>
      <c r="W52" s="153" t="str">
        <f t="shared" si="1"/>
        <v/>
      </c>
      <c r="X52" s="153">
        <f>IFERROR(SMALL($J$12:$J$139,ROWS(W$12:W52)),"")</f>
        <v>105</v>
      </c>
      <c r="AC52" s="444"/>
      <c r="AD52" s="445" t="s">
        <v>403</v>
      </c>
      <c r="AE52" s="265" t="s">
        <v>91</v>
      </c>
      <c r="AF52" s="623">
        <f>INDEX($C$12:$K$139,$K56,COLUMNS(M56:$M56))</f>
        <v>1165</v>
      </c>
      <c r="AG52" s="623">
        <f>INDEX($C$12:$K$139,$K56,COLUMNS($M56:N56))</f>
        <v>380</v>
      </c>
      <c r="AH52" s="623">
        <f>INDEX($C$12:$K$139,$K56,COLUMNS($M56:O56))</f>
        <v>28285</v>
      </c>
      <c r="AI52" s="623">
        <f>INDEX($C$12:$K$139,$K56,COLUMNS($M56:P56))</f>
        <v>4380</v>
      </c>
      <c r="AJ52" s="623">
        <f>INDEX($C$12:$K$139,$K56,COLUMNS($M56:Q56))</f>
        <v>29825</v>
      </c>
      <c r="AK52" s="153"/>
      <c r="AL52" s="153"/>
      <c r="AM52" s="153"/>
      <c r="AN52" s="444"/>
      <c r="AO52" s="445" t="s">
        <v>403</v>
      </c>
      <c r="AP52" s="97" t="s">
        <v>91</v>
      </c>
      <c r="AQ52" s="626">
        <f>INDEX($R$12:$T$139,$X56,COLUMNS($Y56:Y56))</f>
        <v>3.9061190276613582E-2</v>
      </c>
      <c r="AR52" s="626">
        <f>INDEX($R$12:$T$139,$X56,COLUMNS($Y56:Z56))</f>
        <v>1.2740989103101424E-2</v>
      </c>
      <c r="AS52" s="626">
        <f>INDEX($R$12:$T$139,$X56,COLUMNS($Y56:AA56))</f>
        <v>0.94836546521374687</v>
      </c>
    </row>
    <row r="53" spans="1:45">
      <c r="B53" t="s">
        <v>92</v>
      </c>
      <c r="C53">
        <v>20</v>
      </c>
      <c r="D53">
        <v>10</v>
      </c>
      <c r="E53">
        <v>590</v>
      </c>
      <c r="F53">
        <v>110</v>
      </c>
      <c r="G53">
        <v>615</v>
      </c>
      <c r="H53" t="s">
        <v>534</v>
      </c>
      <c r="I53" s="153">
        <f>ROWS(H$12:$I53)</f>
        <v>42</v>
      </c>
      <c r="J53" s="153" t="str">
        <f t="shared" si="0"/>
        <v/>
      </c>
      <c r="K53" s="153">
        <f>IFERROR(SMALL($J$12:$J$139,ROWS(J$12:J53)),"")</f>
        <v>106</v>
      </c>
      <c r="L53" s="153"/>
      <c r="Q53" t="s">
        <v>92</v>
      </c>
      <c r="R53" s="391">
        <v>2.922077922077922E-2</v>
      </c>
      <c r="S53" s="391">
        <v>1.2987012987012988E-2</v>
      </c>
      <c r="T53" s="391">
        <v>0.95779220779220775</v>
      </c>
      <c r="U53" t="s">
        <v>534</v>
      </c>
      <c r="V53" s="153">
        <f>ROWS($I$12:U53)</f>
        <v>42</v>
      </c>
      <c r="W53" s="153" t="str">
        <f t="shared" si="1"/>
        <v/>
      </c>
      <c r="X53" s="153">
        <f>IFERROR(SMALL($J$12:$J$139,ROWS(W$12:W53)),"")</f>
        <v>106</v>
      </c>
      <c r="AC53" s="444"/>
      <c r="AD53" s="445"/>
      <c r="AE53" s="265" t="s">
        <v>92</v>
      </c>
      <c r="AF53" s="623">
        <f>INDEX($C$12:$K$139,$K57,COLUMNS(M57:$M57))</f>
        <v>1160</v>
      </c>
      <c r="AG53" s="623">
        <f>INDEX($C$12:$K$139,$K57,COLUMNS($M57:N57))</f>
        <v>400</v>
      </c>
      <c r="AH53" s="623">
        <f>INDEX($C$12:$K$139,$K57,COLUMNS($M57:O57))</f>
        <v>28970</v>
      </c>
      <c r="AI53" s="623">
        <f>INDEX($C$12:$K$139,$K57,COLUMNS($M57:P57))</f>
        <v>3700</v>
      </c>
      <c r="AJ53" s="623">
        <f>INDEX($C$12:$K$139,$K57,COLUMNS($M57:Q57))</f>
        <v>30530</v>
      </c>
      <c r="AK53" s="153"/>
      <c r="AL53" s="153"/>
      <c r="AM53" s="153"/>
      <c r="AN53" s="444"/>
      <c r="AO53" s="445"/>
      <c r="AP53" s="97" t="s">
        <v>92</v>
      </c>
      <c r="AQ53" s="626">
        <f>INDEX($R$12:$T$139,$X57,COLUMNS($Y57:Y57))</f>
        <v>3.7995414346544382E-2</v>
      </c>
      <c r="AR53" s="626">
        <f>INDEX($R$12:$T$139,$X57,COLUMNS($Y57:Z57))</f>
        <v>1.3101867016049788E-2</v>
      </c>
      <c r="AS53" s="626">
        <f>INDEX($R$12:$T$139,$X57,COLUMNS($Y57:AA57))</f>
        <v>0.94890271863740583</v>
      </c>
    </row>
    <row r="54" spans="1:45">
      <c r="B54" t="s">
        <v>93</v>
      </c>
      <c r="C54">
        <v>10</v>
      </c>
      <c r="D54">
        <v>15</v>
      </c>
      <c r="E54">
        <v>625</v>
      </c>
      <c r="F54">
        <v>90</v>
      </c>
      <c r="G54">
        <v>645</v>
      </c>
      <c r="H54" t="s">
        <v>534</v>
      </c>
      <c r="I54" s="153">
        <f>ROWS(H$12:$I54)</f>
        <v>43</v>
      </c>
      <c r="J54" s="153" t="str">
        <f t="shared" si="0"/>
        <v/>
      </c>
      <c r="K54" s="153">
        <f>IFERROR(SMALL($J$12:$J$139,ROWS(J$12:J54)),"")</f>
        <v>107</v>
      </c>
      <c r="L54" s="153"/>
      <c r="Q54" t="s">
        <v>93</v>
      </c>
      <c r="R54" s="391">
        <v>1.7001545595054096E-2</v>
      </c>
      <c r="S54" s="391">
        <v>2.009273570324575E-2</v>
      </c>
      <c r="T54" s="391">
        <v>0.96290571870170016</v>
      </c>
      <c r="U54" t="s">
        <v>534</v>
      </c>
      <c r="V54" s="153">
        <f>ROWS($I$12:U54)</f>
        <v>43</v>
      </c>
      <c r="W54" s="153" t="str">
        <f t="shared" si="1"/>
        <v/>
      </c>
      <c r="X54" s="153">
        <f>IFERROR(SMALL($J$12:$J$139,ROWS(W$12:W54)),"")</f>
        <v>107</v>
      </c>
      <c r="AC54" s="444"/>
      <c r="AD54" s="445"/>
      <c r="AE54" s="265" t="s">
        <v>93</v>
      </c>
      <c r="AF54" s="623">
        <f>INDEX($C$12:$K$139,$K58,COLUMNS(M58:$M58))</f>
        <v>1015</v>
      </c>
      <c r="AG54" s="623">
        <f>INDEX($C$12:$K$139,$K58,COLUMNS($M58:N58))</f>
        <v>430</v>
      </c>
      <c r="AH54" s="623">
        <f>INDEX($C$12:$K$139,$K58,COLUMNS($M58:O58))</f>
        <v>29265</v>
      </c>
      <c r="AI54" s="623">
        <f>INDEX($C$12:$K$139,$K58,COLUMNS($M58:P58))</f>
        <v>3510</v>
      </c>
      <c r="AJ54" s="623">
        <f>INDEX($C$12:$K$139,$K58,COLUMNS($M58:Q58))</f>
        <v>30715</v>
      </c>
      <c r="AK54" s="153"/>
      <c r="AL54" s="153"/>
      <c r="AM54" s="153"/>
      <c r="AN54" s="444"/>
      <c r="AO54" s="445"/>
      <c r="AP54" s="97" t="s">
        <v>93</v>
      </c>
      <c r="AQ54" s="626">
        <f>INDEX($R$12:$T$139,$X58,COLUMNS($Y58:Y58))</f>
        <v>3.3045743122252974E-2</v>
      </c>
      <c r="AR54" s="626">
        <f>INDEX($R$12:$T$139,$X58,COLUMNS($Y58:Z58))</f>
        <v>1.3999674426176136E-2</v>
      </c>
      <c r="AS54" s="626">
        <f>INDEX($R$12:$T$139,$X58,COLUMNS($Y58:AA58))</f>
        <v>0.95279179553963866</v>
      </c>
    </row>
    <row r="55" spans="1:45" ht="15" thickBot="1">
      <c r="B55" t="s">
        <v>94</v>
      </c>
      <c r="C55">
        <v>55</v>
      </c>
      <c r="D55">
        <v>10</v>
      </c>
      <c r="E55">
        <v>1075</v>
      </c>
      <c r="F55">
        <v>210</v>
      </c>
      <c r="G55">
        <v>1140</v>
      </c>
      <c r="H55" t="s">
        <v>534</v>
      </c>
      <c r="I55" s="153">
        <f>ROWS(H$12:$I55)</f>
        <v>44</v>
      </c>
      <c r="J55" s="153" t="str">
        <f t="shared" si="0"/>
        <v/>
      </c>
      <c r="K55" s="153">
        <f>IFERROR(SMALL($J$12:$J$139,ROWS(J$12:J55)),"")</f>
        <v>108</v>
      </c>
      <c r="L55" s="153"/>
      <c r="Q55" t="s">
        <v>94</v>
      </c>
      <c r="R55" s="391">
        <v>4.7285464098073555E-2</v>
      </c>
      <c r="S55" s="391">
        <v>1.0507880910683012E-2</v>
      </c>
      <c r="T55" s="391">
        <v>0.94220665499124345</v>
      </c>
      <c r="U55" t="s">
        <v>534</v>
      </c>
      <c r="V55" s="153">
        <f>ROWS($I$12:U55)</f>
        <v>44</v>
      </c>
      <c r="W55" s="153" t="str">
        <f t="shared" si="1"/>
        <v/>
      </c>
      <c r="X55" s="153">
        <f>IFERROR(SMALL($J$12:$J$139,ROWS(W$12:W55)),"")</f>
        <v>108</v>
      </c>
      <c r="AC55" s="147" t="s">
        <v>281</v>
      </c>
      <c r="AD55" s="702"/>
      <c r="AE55" s="316" t="s">
        <v>94</v>
      </c>
      <c r="AF55" s="623">
        <f>INDEX($C$12:$K$139,$K59,COLUMNS(M59:$M59))</f>
        <v>875</v>
      </c>
      <c r="AG55" s="623">
        <f>INDEX($C$12:$K$139,$K59,COLUMNS($M59:N59))</f>
        <v>360</v>
      </c>
      <c r="AH55" s="623">
        <f>INDEX($C$12:$K$139,$K59,COLUMNS($M59:O59))</f>
        <v>24335</v>
      </c>
      <c r="AI55" s="623">
        <f>INDEX($C$12:$K$139,$K59,COLUMNS($M59:P59))</f>
        <v>2820</v>
      </c>
      <c r="AJ55" s="623">
        <f>INDEX($C$12:$K$139,$K59,COLUMNS($M59:Q59))</f>
        <v>25570</v>
      </c>
      <c r="AK55" s="153"/>
      <c r="AL55" s="153"/>
      <c r="AM55" s="153"/>
      <c r="AN55" s="147" t="s">
        <v>281</v>
      </c>
      <c r="AO55" s="445"/>
      <c r="AP55" s="458" t="s">
        <v>94</v>
      </c>
      <c r="AQ55" s="626">
        <f>INDEX($R$12:$T$139,$X59,COLUMNS($Y59:Y59))</f>
        <v>3.4219788815017596E-2</v>
      </c>
      <c r="AR55" s="626">
        <f>INDEX($R$12:$T$139,$X59,COLUMNS($Y59:Z59))</f>
        <v>1.4078998826750098E-2</v>
      </c>
      <c r="AS55" s="626">
        <f>INDEX($R$12:$T$139,$X59,COLUMNS($Y59:AA59))</f>
        <v>0.95170121235823235</v>
      </c>
    </row>
    <row r="56" spans="1:45">
      <c r="A56" t="s">
        <v>277</v>
      </c>
      <c r="B56" t="s">
        <v>91</v>
      </c>
      <c r="C56">
        <v>400</v>
      </c>
      <c r="D56">
        <v>120</v>
      </c>
      <c r="E56">
        <v>10515</v>
      </c>
      <c r="F56">
        <v>1625</v>
      </c>
      <c r="G56">
        <v>11030</v>
      </c>
      <c r="H56" t="s">
        <v>534</v>
      </c>
      <c r="I56" s="153">
        <f>ROWS(H$12:$I56)</f>
        <v>45</v>
      </c>
      <c r="J56" s="153" t="str">
        <f t="shared" si="0"/>
        <v/>
      </c>
      <c r="K56" s="153">
        <f>IFERROR(SMALL($J$12:$J$139,ROWS(J$12:J56)),"")</f>
        <v>109</v>
      </c>
      <c r="L56" s="153"/>
      <c r="P56" t="s">
        <v>277</v>
      </c>
      <c r="Q56" t="s">
        <v>91</v>
      </c>
      <c r="R56" s="391">
        <v>3.6258158085569252E-2</v>
      </c>
      <c r="S56" s="391">
        <v>1.0786802030456852E-2</v>
      </c>
      <c r="T56" s="391">
        <v>0.9529550398839739</v>
      </c>
      <c r="U56" t="s">
        <v>534</v>
      </c>
      <c r="V56" s="153">
        <f>ROWS($I$12:U56)</f>
        <v>45</v>
      </c>
      <c r="W56" s="153" t="str">
        <f t="shared" si="1"/>
        <v/>
      </c>
      <c r="X56" s="153">
        <f>IFERROR(SMALL($J$12:$J$139,ROWS(W$12:W56)),"")</f>
        <v>109</v>
      </c>
      <c r="AC56" s="444" t="s">
        <v>308</v>
      </c>
      <c r="AD56" s="445" t="s">
        <v>283</v>
      </c>
      <c r="AE56" s="265" t="s">
        <v>91</v>
      </c>
      <c r="AF56" s="622">
        <f>INDEX($C$12:$K$139,$K60,COLUMNS(M60:$M60))</f>
        <v>15</v>
      </c>
      <c r="AG56" s="622">
        <f>INDEX($C$12:$K$139,$K60,COLUMNS($M60:N60))</f>
        <v>0</v>
      </c>
      <c r="AH56" s="622">
        <f>INDEX($C$12:$K$139,$K60,COLUMNS($M60:O60))</f>
        <v>300</v>
      </c>
      <c r="AI56" s="622">
        <f>INDEX($C$12:$K$139,$K60,COLUMNS($M60:P60))</f>
        <v>40</v>
      </c>
      <c r="AJ56" s="622">
        <f>INDEX($C$12:$K$139,$K60,COLUMNS($M60:Q60))</f>
        <v>310</v>
      </c>
      <c r="AK56" s="153"/>
      <c r="AL56" s="153"/>
      <c r="AM56" s="153"/>
      <c r="AN56" s="444" t="s">
        <v>308</v>
      </c>
      <c r="AO56" s="445" t="s">
        <v>283</v>
      </c>
      <c r="AP56" s="97" t="s">
        <v>91</v>
      </c>
      <c r="AQ56" s="625">
        <f>INDEX($R$12:$T$139,$X60,COLUMNS($Y60:Y60))</f>
        <v>4.8387096774193547E-2</v>
      </c>
      <c r="AR56" s="625">
        <f>INDEX($R$12:$T$139,$X60,COLUMNS($Y60:Z60))</f>
        <v>0</v>
      </c>
      <c r="AS56" s="625">
        <f>INDEX($R$12:$T$139,$X60,COLUMNS($Y60:AA60))</f>
        <v>0.967741935483871</v>
      </c>
    </row>
    <row r="57" spans="1:45">
      <c r="B57" t="s">
        <v>92</v>
      </c>
      <c r="C57">
        <v>375</v>
      </c>
      <c r="D57">
        <v>125</v>
      </c>
      <c r="E57">
        <v>10235</v>
      </c>
      <c r="F57">
        <v>1415</v>
      </c>
      <c r="G57">
        <v>10730</v>
      </c>
      <c r="H57" t="s">
        <v>534</v>
      </c>
      <c r="I57" s="153">
        <f>ROWS(H$12:$I57)</f>
        <v>46</v>
      </c>
      <c r="J57" s="153" t="str">
        <f t="shared" si="0"/>
        <v/>
      </c>
      <c r="K57" s="153">
        <f>IFERROR(SMALL($J$12:$J$139,ROWS(J$12:J57)),"")</f>
        <v>110</v>
      </c>
      <c r="L57" s="153"/>
      <c r="Q57" t="s">
        <v>92</v>
      </c>
      <c r="R57" s="391">
        <v>3.4755870294446517E-2</v>
      </c>
      <c r="S57" s="391">
        <v>1.1740588893030189E-2</v>
      </c>
      <c r="T57" s="391">
        <v>0.95350354081252331</v>
      </c>
      <c r="U57" t="s">
        <v>534</v>
      </c>
      <c r="V57" s="153">
        <f>ROWS($I$12:U57)</f>
        <v>46</v>
      </c>
      <c r="W57" s="153" t="str">
        <f t="shared" si="1"/>
        <v/>
      </c>
      <c r="X57" s="153">
        <f>IFERROR(SMALL($J$12:$J$139,ROWS(W$12:W57)),"")</f>
        <v>110</v>
      </c>
      <c r="AC57" s="446"/>
      <c r="AD57" s="445"/>
      <c r="AE57" s="265" t="s">
        <v>92</v>
      </c>
      <c r="AF57" s="623">
        <f>INDEX($C$12:$K$139,$K61,COLUMNS(M61:$M61))</f>
        <v>15</v>
      </c>
      <c r="AG57" s="623">
        <f>INDEX($C$12:$K$139,$K61,COLUMNS($M61:N61))</f>
        <v>10</v>
      </c>
      <c r="AH57" s="623">
        <f>INDEX($C$12:$K$139,$K61,COLUMNS($M61:O61))</f>
        <v>545</v>
      </c>
      <c r="AI57" s="623">
        <f>INDEX($C$12:$K$139,$K61,COLUMNS($M61:P61))</f>
        <v>50</v>
      </c>
      <c r="AJ57" s="623">
        <f>INDEX($C$12:$K$139,$K61,COLUMNS($M61:Q61))</f>
        <v>570</v>
      </c>
      <c r="AK57" s="153"/>
      <c r="AL57" s="153"/>
      <c r="AM57" s="153"/>
      <c r="AN57" s="446"/>
      <c r="AO57" s="445"/>
      <c r="AP57" s="97" t="s">
        <v>92</v>
      </c>
      <c r="AQ57" s="626">
        <f>INDEX($R$12:$T$139,$X61,COLUMNS($Y61:Y61))</f>
        <v>2.6315789473684209E-2</v>
      </c>
      <c r="AR57" s="626">
        <f>INDEX($R$12:$T$139,$X61,COLUMNS($Y61:Z61))</f>
        <v>1.7543859649122806E-2</v>
      </c>
      <c r="AS57" s="626">
        <f>INDEX($R$12:$T$139,$X61,COLUMNS($Y61:AA61))</f>
        <v>0.95614035087719296</v>
      </c>
    </row>
    <row r="58" spans="1:45">
      <c r="B58" t="s">
        <v>93</v>
      </c>
      <c r="C58">
        <v>365</v>
      </c>
      <c r="D58">
        <v>135</v>
      </c>
      <c r="E58">
        <v>10505</v>
      </c>
      <c r="F58">
        <v>1280</v>
      </c>
      <c r="G58">
        <v>11010</v>
      </c>
      <c r="H58" t="s">
        <v>534</v>
      </c>
      <c r="I58" s="153">
        <f>ROWS(H$12:$I58)</f>
        <v>47</v>
      </c>
      <c r="J58" s="153" t="str">
        <f t="shared" si="0"/>
        <v/>
      </c>
      <c r="K58" s="153">
        <f>IFERROR(SMALL($J$12:$J$139,ROWS(J$12:J58)),"")</f>
        <v>111</v>
      </c>
      <c r="L58" s="153"/>
      <c r="Q58" t="s">
        <v>93</v>
      </c>
      <c r="R58" s="391">
        <v>3.3333333333333333E-2</v>
      </c>
      <c r="S58" s="391">
        <v>1.2443233424159855E-2</v>
      </c>
      <c r="T58" s="391">
        <v>0.9542234332425068</v>
      </c>
      <c r="U58" t="s">
        <v>534</v>
      </c>
      <c r="V58" s="153">
        <f>ROWS($I$12:U58)</f>
        <v>47</v>
      </c>
      <c r="W58" s="153" t="str">
        <f t="shared" si="1"/>
        <v/>
      </c>
      <c r="X58" s="153">
        <f>IFERROR(SMALL($J$12:$J$139,ROWS(W$12:W58)),"")</f>
        <v>111</v>
      </c>
      <c r="AC58" s="446"/>
      <c r="AD58" s="445"/>
      <c r="AE58" s="265" t="s">
        <v>93</v>
      </c>
      <c r="AF58" s="623">
        <f>INDEX($C$12:$K$139,$K62,COLUMNS(M62:$M62))</f>
        <v>20</v>
      </c>
      <c r="AG58" s="623">
        <f>INDEX($C$12:$K$139,$K62,COLUMNS($M62:N62))</f>
        <v>15</v>
      </c>
      <c r="AH58" s="623">
        <f>INDEX($C$12:$K$139,$K62,COLUMNS($M62:O62))</f>
        <v>560</v>
      </c>
      <c r="AI58" s="623">
        <f>INDEX($C$12:$K$139,$K62,COLUMNS($M62:P62))</f>
        <v>55</v>
      </c>
      <c r="AJ58" s="623">
        <f>INDEX($C$12:$K$139,$K62,COLUMNS($M62:Q62))</f>
        <v>595</v>
      </c>
      <c r="AK58" s="153"/>
      <c r="AL58" s="153"/>
      <c r="AM58" s="153"/>
      <c r="AN58" s="446"/>
      <c r="AO58" s="445"/>
      <c r="AP58" s="97" t="s">
        <v>93</v>
      </c>
      <c r="AQ58" s="626">
        <f>INDEX($R$12:$T$139,$X62,COLUMNS($Y62:Y62))</f>
        <v>3.3613445378151259E-2</v>
      </c>
      <c r="AR58" s="626">
        <f>INDEX($R$12:$T$139,$X62,COLUMNS($Y62:Z62))</f>
        <v>2.5210084033613446E-2</v>
      </c>
      <c r="AS58" s="626">
        <f>INDEX($R$12:$T$139,$X62,COLUMNS($Y62:AA62))</f>
        <v>0.94117647058823528</v>
      </c>
    </row>
    <row r="59" spans="1:45">
      <c r="B59" t="s">
        <v>94</v>
      </c>
      <c r="C59">
        <v>525</v>
      </c>
      <c r="D59">
        <v>200</v>
      </c>
      <c r="E59">
        <v>13535</v>
      </c>
      <c r="F59">
        <v>1940</v>
      </c>
      <c r="G59">
        <v>14260</v>
      </c>
      <c r="H59" t="s">
        <v>534</v>
      </c>
      <c r="I59" s="153">
        <f>ROWS(H$12:$I59)</f>
        <v>48</v>
      </c>
      <c r="J59" s="153" t="str">
        <f t="shared" si="0"/>
        <v/>
      </c>
      <c r="K59" s="153">
        <f>IFERROR(SMALL($J$12:$J$139,ROWS(J$12:J59)),"")</f>
        <v>112</v>
      </c>
      <c r="L59" s="153"/>
      <c r="Q59" t="s">
        <v>94</v>
      </c>
      <c r="R59" s="391">
        <v>3.6953930299417993E-2</v>
      </c>
      <c r="S59" s="391">
        <v>1.4094383283079728E-2</v>
      </c>
      <c r="T59" s="391">
        <v>0.94895168641750227</v>
      </c>
      <c r="U59" t="s">
        <v>534</v>
      </c>
      <c r="V59" s="153">
        <f>ROWS($I$12:U59)</f>
        <v>48</v>
      </c>
      <c r="W59" s="153" t="str">
        <f t="shared" si="1"/>
        <v/>
      </c>
      <c r="X59" s="153">
        <f>IFERROR(SMALL($J$12:$J$139,ROWS(W$12:W59)),"")</f>
        <v>112</v>
      </c>
      <c r="AC59" s="446"/>
      <c r="AD59" s="445"/>
      <c r="AE59" s="265" t="s">
        <v>94</v>
      </c>
      <c r="AF59" s="623">
        <f>INDEX($C$12:$K$139,$K63,COLUMNS(M63:$M63))</f>
        <v>55</v>
      </c>
      <c r="AG59" s="623">
        <f>INDEX($C$12:$K$139,$K63,COLUMNS($M63:N63))</f>
        <v>15</v>
      </c>
      <c r="AH59" s="623">
        <f>INDEX($C$12:$K$139,$K63,COLUMNS($M63:O63))</f>
        <v>1265</v>
      </c>
      <c r="AI59" s="623">
        <f>INDEX($C$12:$K$139,$K63,COLUMNS($M63:P63))</f>
        <v>110</v>
      </c>
      <c r="AJ59" s="623">
        <f>INDEX($C$12:$K$139,$K63,COLUMNS($M63:Q63))</f>
        <v>1335</v>
      </c>
      <c r="AK59" s="153"/>
      <c r="AL59" s="153"/>
      <c r="AM59" s="153"/>
      <c r="AN59" s="446"/>
      <c r="AO59" s="445"/>
      <c r="AP59" s="97" t="s">
        <v>94</v>
      </c>
      <c r="AQ59" s="626">
        <f>INDEX($R$12:$T$139,$X63,COLUMNS($Y63:Y63))</f>
        <v>4.1198501872659173E-2</v>
      </c>
      <c r="AR59" s="626">
        <f>INDEX($R$12:$T$139,$X63,COLUMNS($Y63:Z63))</f>
        <v>1.1235955056179775E-2</v>
      </c>
      <c r="AS59" s="626">
        <f>INDEX($R$12:$T$139,$X63,COLUMNS($Y63:AA63))</f>
        <v>0.94756554307116103</v>
      </c>
    </row>
    <row r="60" spans="1:45">
      <c r="A60" t="s">
        <v>555</v>
      </c>
      <c r="B60" t="s">
        <v>91</v>
      </c>
      <c r="C60">
        <v>0</v>
      </c>
      <c r="D60">
        <v>0</v>
      </c>
      <c r="E60">
        <v>35</v>
      </c>
      <c r="F60">
        <v>10</v>
      </c>
      <c r="G60">
        <v>35</v>
      </c>
      <c r="H60" t="s">
        <v>534</v>
      </c>
      <c r="I60" s="153">
        <f>ROWS(H$12:$I60)</f>
        <v>49</v>
      </c>
      <c r="J60" s="153" t="str">
        <f t="shared" si="0"/>
        <v/>
      </c>
      <c r="K60" s="153">
        <f>IFERROR(SMALL($J$12:$J$139,ROWS(J$12:J60)),"")</f>
        <v>113</v>
      </c>
      <c r="L60" s="153"/>
      <c r="P60" t="s">
        <v>555</v>
      </c>
      <c r="Q60" t="s">
        <v>91</v>
      </c>
      <c r="R60" s="391">
        <v>0</v>
      </c>
      <c r="S60" s="391">
        <v>0</v>
      </c>
      <c r="T60" s="391">
        <v>1</v>
      </c>
      <c r="U60" t="s">
        <v>534</v>
      </c>
      <c r="V60" s="153">
        <f>ROWS($I$12:U60)</f>
        <v>49</v>
      </c>
      <c r="W60" s="153" t="str">
        <f t="shared" si="1"/>
        <v/>
      </c>
      <c r="X60" s="153">
        <f>IFERROR(SMALL($J$12:$J$139,ROWS(W$12:W60)),"")</f>
        <v>113</v>
      </c>
      <c r="AC60" s="446"/>
      <c r="AD60" s="445" t="s">
        <v>360</v>
      </c>
      <c r="AE60" s="265" t="s">
        <v>91</v>
      </c>
      <c r="AF60" s="623">
        <f>INDEX($C$12:$K$139,$K64,COLUMNS(M64:$M64))</f>
        <v>1245</v>
      </c>
      <c r="AG60" s="623">
        <f>INDEX($C$12:$K$139,$K64,COLUMNS($M64:N64))</f>
        <v>420</v>
      </c>
      <c r="AH60" s="623">
        <f>INDEX($C$12:$K$139,$K64,COLUMNS($M64:O64))</f>
        <v>30480</v>
      </c>
      <c r="AI60" s="623">
        <f>INDEX($C$12:$K$139,$K64,COLUMNS($M64:P64))</f>
        <v>4720</v>
      </c>
      <c r="AJ60" s="623">
        <f>INDEX($C$12:$K$139,$K64,COLUMNS($M64:Q64))</f>
        <v>32140</v>
      </c>
      <c r="AK60" s="153"/>
      <c r="AL60" s="153"/>
      <c r="AM60" s="153"/>
      <c r="AN60" s="446"/>
      <c r="AO60" s="445" t="s">
        <v>360</v>
      </c>
      <c r="AP60" s="97" t="s">
        <v>91</v>
      </c>
      <c r="AQ60" s="626">
        <f>INDEX($R$12:$T$139,$X64,COLUMNS($Y64:Y64))</f>
        <v>3.8736776602364652E-2</v>
      </c>
      <c r="AR60" s="626">
        <f>INDEX($R$12:$T$139,$X64,COLUMNS($Y64:Z64))</f>
        <v>1.3067828251400125E-2</v>
      </c>
      <c r="AS60" s="626">
        <f>INDEX($R$12:$T$139,$X64,COLUMNS($Y64:AA64))</f>
        <v>0.94835096453018042</v>
      </c>
    </row>
    <row r="61" spans="1:45">
      <c r="B61" t="s">
        <v>92</v>
      </c>
      <c r="C61">
        <v>5</v>
      </c>
      <c r="D61">
        <v>0</v>
      </c>
      <c r="E61">
        <v>65</v>
      </c>
      <c r="F61">
        <v>5</v>
      </c>
      <c r="G61">
        <v>70</v>
      </c>
      <c r="H61" t="s">
        <v>534</v>
      </c>
      <c r="I61" s="153">
        <f>ROWS(H$12:$I61)</f>
        <v>50</v>
      </c>
      <c r="J61" s="153" t="str">
        <f t="shared" si="0"/>
        <v/>
      </c>
      <c r="K61" s="153">
        <f>IFERROR(SMALL($J$12:$J$139,ROWS(J$12:J61)),"")</f>
        <v>114</v>
      </c>
      <c r="L61" s="153"/>
      <c r="Q61" t="s">
        <v>92</v>
      </c>
      <c r="R61" s="391">
        <v>7.1428571428571425E-2</v>
      </c>
      <c r="S61" s="391">
        <v>0</v>
      </c>
      <c r="T61" s="391">
        <v>0.9285714285714286</v>
      </c>
      <c r="U61" t="s">
        <v>534</v>
      </c>
      <c r="V61" s="153">
        <f>ROWS($I$12:U61)</f>
        <v>50</v>
      </c>
      <c r="W61" s="153" t="str">
        <f t="shared" si="1"/>
        <v/>
      </c>
      <c r="X61" s="153">
        <f>IFERROR(SMALL($J$12:$J$139,ROWS(W$12:W61)),"")</f>
        <v>114</v>
      </c>
      <c r="AC61" s="446"/>
      <c r="AD61" s="445"/>
      <c r="AE61" s="265" t="s">
        <v>92</v>
      </c>
      <c r="AF61" s="623">
        <f>INDEX($C$12:$K$139,$K65,COLUMNS(M65:$M65))</f>
        <v>1250</v>
      </c>
      <c r="AG61" s="623">
        <f>INDEX($C$12:$K$139,$K65,COLUMNS($M65:N65))</f>
        <v>425</v>
      </c>
      <c r="AH61" s="623">
        <f>INDEX($C$12:$K$139,$K65,COLUMNS($M65:O65))</f>
        <v>31090</v>
      </c>
      <c r="AI61" s="623">
        <f>INDEX($C$12:$K$139,$K65,COLUMNS($M65:P65))</f>
        <v>4005</v>
      </c>
      <c r="AJ61" s="623">
        <f>INDEX($C$12:$K$139,$K65,COLUMNS($M65:Q65))</f>
        <v>32770</v>
      </c>
      <c r="AN61" s="446"/>
      <c r="AO61" s="445"/>
      <c r="AP61" s="97" t="s">
        <v>92</v>
      </c>
      <c r="AQ61" s="626">
        <f>INDEX($R$12:$T$139,$X65,COLUMNS($Y65:Y65))</f>
        <v>3.8144644491913335E-2</v>
      </c>
      <c r="AR61" s="626">
        <f>INDEX($R$12:$T$139,$X65,COLUMNS($Y65:Z65))</f>
        <v>1.2969179127250534E-2</v>
      </c>
      <c r="AS61" s="626">
        <f>INDEX($R$12:$T$139,$X65,COLUMNS($Y65:AA65))</f>
        <v>0.94873359780286848</v>
      </c>
    </row>
    <row r="62" spans="1:45">
      <c r="B62" t="s">
        <v>93</v>
      </c>
      <c r="C62">
        <v>0</v>
      </c>
      <c r="D62">
        <v>0</v>
      </c>
      <c r="E62">
        <v>85</v>
      </c>
      <c r="F62">
        <v>10</v>
      </c>
      <c r="G62">
        <v>85</v>
      </c>
      <c r="H62" t="s">
        <v>534</v>
      </c>
      <c r="I62" s="153">
        <f>ROWS(H$12:$I62)</f>
        <v>51</v>
      </c>
      <c r="J62" s="153" t="str">
        <f t="shared" si="0"/>
        <v/>
      </c>
      <c r="K62" s="153">
        <f>IFERROR(SMALL($J$12:$J$139,ROWS(J$12:J62)),"")</f>
        <v>115</v>
      </c>
      <c r="L62" s="153"/>
      <c r="Q62" t="s">
        <v>93</v>
      </c>
      <c r="R62" s="391">
        <v>0</v>
      </c>
      <c r="S62" s="391">
        <v>0</v>
      </c>
      <c r="T62" s="391">
        <v>1</v>
      </c>
      <c r="U62" t="s">
        <v>534</v>
      </c>
      <c r="V62" s="153">
        <f>ROWS($I$12:U62)</f>
        <v>51</v>
      </c>
      <c r="W62" s="153" t="str">
        <f t="shared" si="1"/>
        <v/>
      </c>
      <c r="X62" s="153">
        <f>IFERROR(SMALL($J$12:$J$139,ROWS(W$12:W62)),"")</f>
        <v>115</v>
      </c>
      <c r="AC62" s="446"/>
      <c r="AD62" s="445"/>
      <c r="AE62" s="265" t="s">
        <v>93</v>
      </c>
      <c r="AF62" s="623">
        <f>INDEX($C$12:$K$139,$K66,COLUMNS(M66:$M66))</f>
        <v>1085</v>
      </c>
      <c r="AG62" s="623">
        <f>INDEX($C$12:$K$139,$K66,COLUMNS($M66:N66))</f>
        <v>470</v>
      </c>
      <c r="AH62" s="623">
        <f>INDEX($C$12:$K$139,$K66,COLUMNS($M66:O66))</f>
        <v>31660</v>
      </c>
      <c r="AI62" s="623">
        <f>INDEX($C$12:$K$139,$K66,COLUMNS($M66:P66))</f>
        <v>3860</v>
      </c>
      <c r="AJ62" s="623">
        <f>INDEX($C$12:$K$139,$K66,COLUMNS($M66:Q66))</f>
        <v>33215</v>
      </c>
      <c r="AN62" s="446"/>
      <c r="AO62" s="445"/>
      <c r="AP62" s="97" t="s">
        <v>93</v>
      </c>
      <c r="AQ62" s="626">
        <f>INDEX($R$12:$T$139,$X66,COLUMNS($Y66:Y66))</f>
        <v>3.2665964172813484E-2</v>
      </c>
      <c r="AR62" s="626">
        <f>INDEX($R$12:$T$139,$X66,COLUMNS($Y66:Z66))</f>
        <v>1.4150233328315521E-2</v>
      </c>
      <c r="AS62" s="626">
        <f>INDEX($R$12:$T$139,$X66,COLUMNS($Y66:AA66))</f>
        <v>0.95318380249887102</v>
      </c>
    </row>
    <row r="63" spans="1:45" ht="15" thickBot="1">
      <c r="B63" t="s">
        <v>94</v>
      </c>
      <c r="C63">
        <v>15</v>
      </c>
      <c r="D63">
        <v>10</v>
      </c>
      <c r="E63">
        <v>245</v>
      </c>
      <c r="F63">
        <v>35</v>
      </c>
      <c r="G63">
        <v>270</v>
      </c>
      <c r="H63" t="s">
        <v>534</v>
      </c>
      <c r="I63" s="153">
        <f>ROWS(H$12:$I63)</f>
        <v>52</v>
      </c>
      <c r="J63" s="153" t="str">
        <f t="shared" si="0"/>
        <v/>
      </c>
      <c r="K63" s="153">
        <f>IFERROR(SMALL($J$12:$J$139,ROWS(J$12:J63)),"")</f>
        <v>116</v>
      </c>
      <c r="L63" s="153"/>
      <c r="Q63" t="s">
        <v>94</v>
      </c>
      <c r="R63" s="391">
        <v>5.5555555555555552E-2</v>
      </c>
      <c r="S63" s="391">
        <v>3.7037037037037035E-2</v>
      </c>
      <c r="T63" s="391">
        <v>0.90740740740740744</v>
      </c>
      <c r="U63" t="s">
        <v>534</v>
      </c>
      <c r="V63" s="153">
        <f>ROWS($I$12:U63)</f>
        <v>52</v>
      </c>
      <c r="W63" s="153" t="str">
        <f t="shared" si="1"/>
        <v/>
      </c>
      <c r="X63" s="153">
        <f>IFERROR(SMALL($J$12:$J$139,ROWS(W$12:W63)),"")</f>
        <v>116</v>
      </c>
      <c r="AC63" s="583"/>
      <c r="AD63" s="457"/>
      <c r="AE63" s="316" t="s">
        <v>94</v>
      </c>
      <c r="AF63" s="624">
        <f>INDEX($C$12:$K$139,$K67,COLUMNS(M67:$M67))</f>
        <v>880</v>
      </c>
      <c r="AG63" s="624">
        <f>INDEX($C$12:$K$139,$K67,COLUMNS($M67:N67))</f>
        <v>385</v>
      </c>
      <c r="AH63" s="624">
        <f>INDEX($C$12:$K$139,$K67,COLUMNS($M67:O67))</f>
        <v>25245</v>
      </c>
      <c r="AI63" s="624">
        <f>INDEX($C$12:$K$139,$K67,COLUMNS($M67:P67))</f>
        <v>3060</v>
      </c>
      <c r="AJ63" s="624">
        <f>INDEX($C$12:$K$139,$K67,COLUMNS($M67:Q67))</f>
        <v>26510</v>
      </c>
      <c r="AN63" s="583"/>
      <c r="AO63" s="457"/>
      <c r="AP63" s="458" t="s">
        <v>94</v>
      </c>
      <c r="AQ63" s="627">
        <f>INDEX($R$12:$T$139,$X67,COLUMNS($Y67:Y67))</f>
        <v>3.3195020746887967E-2</v>
      </c>
      <c r="AR63" s="627">
        <f>INDEX($R$12:$T$139,$X67,COLUMNS($Y67:Z67))</f>
        <v>1.4522821576763486E-2</v>
      </c>
      <c r="AS63" s="627">
        <f>INDEX($R$12:$T$139,$X67,COLUMNS($Y67:AA67))</f>
        <v>0.9522821576763485</v>
      </c>
    </row>
    <row r="64" spans="1:45">
      <c r="A64" t="s">
        <v>556</v>
      </c>
      <c r="B64" t="s">
        <v>91</v>
      </c>
      <c r="C64">
        <v>440</v>
      </c>
      <c r="D64">
        <v>125</v>
      </c>
      <c r="E64">
        <v>11125</v>
      </c>
      <c r="F64">
        <v>1725</v>
      </c>
      <c r="G64">
        <v>11690</v>
      </c>
      <c r="H64" t="s">
        <v>534</v>
      </c>
      <c r="I64" s="153">
        <f>ROWS(H$12:$I64)</f>
        <v>53</v>
      </c>
      <c r="J64" s="153" t="str">
        <f t="shared" si="0"/>
        <v/>
      </c>
      <c r="K64" s="153">
        <f>IFERROR(SMALL($J$12:$J$139,ROWS(J$12:J64)),"")</f>
        <v>117</v>
      </c>
      <c r="L64" s="153"/>
      <c r="P64" t="s">
        <v>556</v>
      </c>
      <c r="Q64" t="s">
        <v>91</v>
      </c>
      <c r="R64" s="391">
        <v>3.7639007698887936E-2</v>
      </c>
      <c r="S64" s="391">
        <v>1.0692899914456801E-2</v>
      </c>
      <c r="T64" s="391">
        <v>0.95166809238665528</v>
      </c>
      <c r="U64" t="s">
        <v>534</v>
      </c>
      <c r="V64" s="153">
        <f>ROWS($I$12:U64)</f>
        <v>53</v>
      </c>
      <c r="W64" s="153" t="str">
        <f t="shared" si="1"/>
        <v/>
      </c>
      <c r="X64" s="153">
        <f>IFERROR(SMALL($J$12:$J$139,ROWS(W$12:W64)),"")</f>
        <v>117</v>
      </c>
      <c r="AC64" s="444" t="s">
        <v>309</v>
      </c>
      <c r="AD64" s="445" t="s">
        <v>209</v>
      </c>
      <c r="AE64" s="265" t="s">
        <v>91</v>
      </c>
      <c r="AF64" s="623">
        <f>INDEX($C$12:$K$139,$K68,COLUMNS(M68:$M68))</f>
        <v>750</v>
      </c>
      <c r="AG64" s="623">
        <f>INDEX($C$12:$K$139,$K68,COLUMNS($M68:N68))</f>
        <v>240</v>
      </c>
      <c r="AH64" s="623">
        <f>INDEX($C$12:$K$139,$K68,COLUMNS($M68:O68))</f>
        <v>18715</v>
      </c>
      <c r="AI64" s="623">
        <f>INDEX($C$12:$K$139,$K68,COLUMNS($M68:P68))</f>
        <v>2840</v>
      </c>
      <c r="AJ64" s="623">
        <f>INDEX($C$12:$K$139,$K68,COLUMNS($M68:Q68))</f>
        <v>19705</v>
      </c>
      <c r="AN64" s="444" t="s">
        <v>309</v>
      </c>
      <c r="AO64" s="445" t="s">
        <v>209</v>
      </c>
      <c r="AP64" s="97" t="s">
        <v>91</v>
      </c>
      <c r="AQ64" s="626">
        <f>INDEX($R$12:$T$139,$X68,COLUMNS($Y68:Y68))</f>
        <v>3.8159029786370327E-2</v>
      </c>
      <c r="AR64" s="626">
        <f>INDEX($R$12:$T$139,$X68,COLUMNS($Y68:Z68))</f>
        <v>1.217841376160755E-2</v>
      </c>
      <c r="AS64" s="626">
        <f>INDEX($R$12:$T$139,$X68,COLUMNS($Y68:AA68))</f>
        <v>0.94966255645202213</v>
      </c>
    </row>
    <row r="65" spans="1:45">
      <c r="B65" t="s">
        <v>92</v>
      </c>
      <c r="C65">
        <v>390</v>
      </c>
      <c r="D65">
        <v>135</v>
      </c>
      <c r="E65">
        <v>10785</v>
      </c>
      <c r="F65">
        <v>1520</v>
      </c>
      <c r="G65">
        <v>11310</v>
      </c>
      <c r="H65" t="s">
        <v>534</v>
      </c>
      <c r="I65" s="153">
        <f>ROWS(H$12:$I65)</f>
        <v>54</v>
      </c>
      <c r="J65" s="153" t="str">
        <f t="shared" si="0"/>
        <v/>
      </c>
      <c r="K65" s="153">
        <f>IFERROR(SMALL($J$12:$J$139,ROWS(J$12:J65)),"")</f>
        <v>118</v>
      </c>
      <c r="L65" s="153"/>
      <c r="M65" s="153" t="s">
        <v>0</v>
      </c>
      <c r="Q65" t="s">
        <v>92</v>
      </c>
      <c r="R65" s="391">
        <v>3.4482758620689655E-2</v>
      </c>
      <c r="S65" s="391">
        <v>1.1936339522546418E-2</v>
      </c>
      <c r="T65" s="391">
        <v>0.95358090185676392</v>
      </c>
      <c r="U65" t="s">
        <v>534</v>
      </c>
      <c r="V65" s="153">
        <f>ROWS($I$12:U65)</f>
        <v>54</v>
      </c>
      <c r="W65" s="153" t="str">
        <f t="shared" si="1"/>
        <v/>
      </c>
      <c r="X65" s="153">
        <f>IFERROR(SMALL($J$12:$J$139,ROWS(W$12:W65)),"")</f>
        <v>118</v>
      </c>
      <c r="AC65" s="444"/>
      <c r="AD65" s="445"/>
      <c r="AE65" s="265" t="s">
        <v>92</v>
      </c>
      <c r="AF65" s="623">
        <f>INDEX($C$12:$K$139,$K69,COLUMNS(M69:$M69))</f>
        <v>745</v>
      </c>
      <c r="AG65" s="623">
        <f>INDEX($C$12:$K$139,$K69,COLUMNS($M69:N69))</f>
        <v>255</v>
      </c>
      <c r="AH65" s="623">
        <f>INDEX($C$12:$K$139,$K69,COLUMNS($M69:O69))</f>
        <v>18995</v>
      </c>
      <c r="AI65" s="623">
        <f>INDEX($C$12:$K$139,$K69,COLUMNS($M69:P69))</f>
        <v>2385</v>
      </c>
      <c r="AJ65" s="623">
        <f>INDEX($C$12:$K$139,$K69,COLUMNS($M69:Q69))</f>
        <v>19995</v>
      </c>
      <c r="AN65" s="444"/>
      <c r="AO65" s="445"/>
      <c r="AP65" s="97" t="s">
        <v>92</v>
      </c>
      <c r="AQ65" s="626">
        <f>INDEX($R$12:$T$139,$X69,COLUMNS($Y69:Y69))</f>
        <v>3.720744148829766E-2</v>
      </c>
      <c r="AR65" s="626">
        <f>INDEX($R$12:$T$139,$X69,COLUMNS($Y69:Z69))</f>
        <v>1.285257051410282E-2</v>
      </c>
      <c r="AS65" s="626">
        <f>INDEX($R$12:$T$139,$X69,COLUMNS($Y69:AA69))</f>
        <v>0.94993998799759949</v>
      </c>
    </row>
    <row r="66" spans="1:45">
      <c r="B66" t="s">
        <v>93</v>
      </c>
      <c r="C66">
        <v>375</v>
      </c>
      <c r="D66">
        <v>150</v>
      </c>
      <c r="E66">
        <v>11100</v>
      </c>
      <c r="F66">
        <v>1365</v>
      </c>
      <c r="G66">
        <v>11625</v>
      </c>
      <c r="H66" t="s">
        <v>534</v>
      </c>
      <c r="I66" s="153">
        <f>ROWS(H$12:$I66)</f>
        <v>55</v>
      </c>
      <c r="J66" s="153" t="str">
        <f t="shared" si="0"/>
        <v/>
      </c>
      <c r="K66" s="153">
        <f>IFERROR(SMALL($J$12:$J$139,ROWS(J$12:J66)),"")</f>
        <v>119</v>
      </c>
      <c r="L66" s="153"/>
      <c r="Q66" t="s">
        <v>93</v>
      </c>
      <c r="R66" s="391">
        <v>3.2258064516129031E-2</v>
      </c>
      <c r="S66" s="391">
        <v>1.2903225806451613E-2</v>
      </c>
      <c r="T66" s="391">
        <v>0.95483870967741935</v>
      </c>
      <c r="U66" t="s">
        <v>534</v>
      </c>
      <c r="V66" s="153">
        <f>ROWS($I$12:U66)</f>
        <v>55</v>
      </c>
      <c r="W66" s="153" t="str">
        <f t="shared" si="1"/>
        <v/>
      </c>
      <c r="X66" s="153">
        <f>IFERROR(SMALL($J$12:$J$139,ROWS(W$12:W66)),"")</f>
        <v>119</v>
      </c>
      <c r="AC66" s="444"/>
      <c r="AD66" s="445"/>
      <c r="AE66" s="265" t="s">
        <v>93</v>
      </c>
      <c r="AF66" s="623">
        <f>INDEX($C$12:$K$139,$K70,COLUMNS(M70:$M70))</f>
        <v>635</v>
      </c>
      <c r="AG66" s="623">
        <f>INDEX($C$12:$K$139,$K70,COLUMNS($M70:N70))</f>
        <v>265</v>
      </c>
      <c r="AH66" s="623">
        <f>INDEX($C$12:$K$139,$K70,COLUMNS($M70:O70))</f>
        <v>18505</v>
      </c>
      <c r="AI66" s="623">
        <f>INDEX($C$12:$K$139,$K70,COLUMNS($M70:P70))</f>
        <v>2200</v>
      </c>
      <c r="AJ66" s="623">
        <f>INDEX($C$12:$K$139,$K70,COLUMNS($M70:Q70))</f>
        <v>19405</v>
      </c>
      <c r="AN66" s="444"/>
      <c r="AO66" s="445"/>
      <c r="AP66" s="97" t="s">
        <v>93</v>
      </c>
      <c r="AQ66" s="626">
        <f>INDEX($R$12:$T$139,$X70,COLUMNS($Y70:Y70))</f>
        <v>3.2623821058599185E-2</v>
      </c>
      <c r="AR66" s="626">
        <f>INDEX($R$12:$T$139,$X70,COLUMNS($Y70:Z70))</f>
        <v>1.3606143379889708E-2</v>
      </c>
      <c r="AS66" s="626">
        <f>INDEX($R$12:$T$139,$X70,COLUMNS($Y70:AA70))</f>
        <v>0.95377003556151108</v>
      </c>
    </row>
    <row r="67" spans="1:45">
      <c r="B67" t="s">
        <v>94</v>
      </c>
      <c r="C67">
        <v>565</v>
      </c>
      <c r="D67">
        <v>205</v>
      </c>
      <c r="E67">
        <v>14405</v>
      </c>
      <c r="F67">
        <v>2125</v>
      </c>
      <c r="G67">
        <v>15175</v>
      </c>
      <c r="H67" t="s">
        <v>534</v>
      </c>
      <c r="I67" s="153">
        <f>ROWS(H$12:$I67)</f>
        <v>56</v>
      </c>
      <c r="J67" s="153" t="str">
        <f t="shared" si="0"/>
        <v/>
      </c>
      <c r="K67" s="153">
        <f>IFERROR(SMALL($J$12:$J$139,ROWS(J$12:J67)),"")</f>
        <v>120</v>
      </c>
      <c r="L67" s="153"/>
      <c r="Q67" t="s">
        <v>94</v>
      </c>
      <c r="R67" s="391">
        <v>3.7232289950576605E-2</v>
      </c>
      <c r="S67" s="391">
        <v>1.3509060955518945E-2</v>
      </c>
      <c r="T67" s="391">
        <v>0.94925864909390445</v>
      </c>
      <c r="U67" t="s">
        <v>534</v>
      </c>
      <c r="V67" s="153">
        <f>ROWS($I$12:U67)</f>
        <v>56</v>
      </c>
      <c r="W67" s="153" t="str">
        <f t="shared" si="1"/>
        <v/>
      </c>
      <c r="X67" s="153">
        <f>IFERROR(SMALL($J$12:$J$139,ROWS(W$12:W67)),"")</f>
        <v>120</v>
      </c>
      <c r="AC67" s="444"/>
      <c r="AD67" s="445"/>
      <c r="AE67" s="265" t="s">
        <v>94</v>
      </c>
      <c r="AF67" s="623">
        <f>INDEX($C$12:$K$139,$K71,COLUMNS(M71:$M71))</f>
        <v>560</v>
      </c>
      <c r="AG67" s="623">
        <f>INDEX($C$12:$K$139,$K71,COLUMNS($M71:N71))</f>
        <v>145</v>
      </c>
      <c r="AH67" s="623">
        <f>INDEX($C$12:$K$139,$K71,COLUMNS($M71:O71))</f>
        <v>15495</v>
      </c>
      <c r="AI67" s="623">
        <f>INDEX($C$12:$K$139,$K71,COLUMNS($M71:P71))</f>
        <v>1430</v>
      </c>
      <c r="AJ67" s="623">
        <f>INDEX($C$12:$K$139,$K71,COLUMNS($M71:Q71))</f>
        <v>16200</v>
      </c>
      <c r="AN67" s="444"/>
      <c r="AO67" s="445"/>
      <c r="AP67" s="97" t="s">
        <v>94</v>
      </c>
      <c r="AQ67" s="626">
        <f>INDEX($R$12:$T$139,$X71,COLUMNS($Y71:Y71))</f>
        <v>3.4504042960311093E-2</v>
      </c>
      <c r="AR67" s="626">
        <f>INDEX($R$12:$T$139,$X71,COLUMNS($Y71:Z71))</f>
        <v>8.9500648108141474E-3</v>
      </c>
      <c r="AS67" s="626">
        <f>INDEX($R$12:$T$139,$X71,COLUMNS($Y71:AA71))</f>
        <v>0.95654589222887476</v>
      </c>
    </row>
    <row r="68" spans="1:45">
      <c r="A68" s="153" t="s">
        <v>557</v>
      </c>
      <c r="B68" s="153" t="s">
        <v>91</v>
      </c>
      <c r="C68">
        <v>240</v>
      </c>
      <c r="D68">
        <v>60</v>
      </c>
      <c r="E68">
        <v>5550</v>
      </c>
      <c r="F68">
        <v>920</v>
      </c>
      <c r="G68">
        <v>5845</v>
      </c>
      <c r="H68" t="s">
        <v>534</v>
      </c>
      <c r="I68" s="153">
        <f>ROWS(H$12:$I68)</f>
        <v>57</v>
      </c>
      <c r="J68" s="153" t="str">
        <f t="shared" si="0"/>
        <v/>
      </c>
      <c r="K68" s="153">
        <f>IFERROR(SMALL($J$12:$J$139,ROWS(J$12:J68)),"")</f>
        <v>121</v>
      </c>
      <c r="L68" s="153"/>
      <c r="P68" s="153" t="s">
        <v>557</v>
      </c>
      <c r="Q68" s="153" t="s">
        <v>91</v>
      </c>
      <c r="R68" s="391">
        <v>4.0704634855481446E-2</v>
      </c>
      <c r="S68" s="391">
        <v>1.043270053018642E-2</v>
      </c>
      <c r="T68" s="391">
        <v>0.94886266461433211</v>
      </c>
      <c r="U68" t="s">
        <v>534</v>
      </c>
      <c r="V68" s="153">
        <f>ROWS($I$12:U68)</f>
        <v>57</v>
      </c>
      <c r="W68" s="153" t="str">
        <f t="shared" si="1"/>
        <v/>
      </c>
      <c r="X68" s="153">
        <f>IFERROR(SMALL($J$12:$J$139,ROWS(W$12:W68)),"")</f>
        <v>121</v>
      </c>
      <c r="AC68" s="444"/>
      <c r="AD68" s="445" t="s">
        <v>558</v>
      </c>
      <c r="AE68" s="265" t="s">
        <v>91</v>
      </c>
      <c r="AF68" s="623">
        <f>INDEX($C$12:$K$139,$K72,COLUMNS(M72:$M72))</f>
        <v>505</v>
      </c>
      <c r="AG68" s="623">
        <f>INDEX($C$12:$K$139,$K72,COLUMNS($M72:N72))</f>
        <v>180</v>
      </c>
      <c r="AH68" s="623">
        <f>INDEX($C$12:$K$139,$K72,COLUMNS($M72:O72))</f>
        <v>12060</v>
      </c>
      <c r="AI68" s="623">
        <f>INDEX($C$12:$K$139,$K72,COLUMNS($M72:P72))</f>
        <v>1925</v>
      </c>
      <c r="AJ68" s="623">
        <f>INDEX($C$12:$K$139,$K72,COLUMNS($M72:Q72))</f>
        <v>12745</v>
      </c>
      <c r="AN68" s="444"/>
      <c r="AO68" s="445" t="s">
        <v>558</v>
      </c>
      <c r="AP68" s="97" t="s">
        <v>91</v>
      </c>
      <c r="AQ68" s="626">
        <f>INDEX($R$12:$T$139,$X72,COLUMNS($Y72:Y72))</f>
        <v>3.9626490897677336E-2</v>
      </c>
      <c r="AR68" s="626">
        <f>INDEX($R$12:$T$139,$X72,COLUMNS($Y72:Z72))</f>
        <v>1.3967357187696171E-2</v>
      </c>
      <c r="AS68" s="626">
        <f>INDEX($R$12:$T$139,$X72,COLUMNS($Y72:AA72))</f>
        <v>0.94640615191462651</v>
      </c>
    </row>
    <row r="69" spans="1:45">
      <c r="A69" s="153"/>
      <c r="B69" s="153" t="s">
        <v>92</v>
      </c>
      <c r="C69">
        <v>195</v>
      </c>
      <c r="D69">
        <v>65</v>
      </c>
      <c r="E69">
        <v>5300</v>
      </c>
      <c r="F69">
        <v>770</v>
      </c>
      <c r="G69">
        <v>5560</v>
      </c>
      <c r="H69" t="s">
        <v>534</v>
      </c>
      <c r="I69" s="153">
        <f>ROWS(H$12:$I69)</f>
        <v>58</v>
      </c>
      <c r="J69" s="153" t="str">
        <f t="shared" si="0"/>
        <v/>
      </c>
      <c r="K69" s="153">
        <f>IFERROR(SMALL($J$12:$J$139,ROWS(J$12:J69)),"")</f>
        <v>122</v>
      </c>
      <c r="L69" s="153"/>
      <c r="P69" s="153"/>
      <c r="Q69" s="153" t="s">
        <v>92</v>
      </c>
      <c r="R69" s="391">
        <v>3.5071942446043163E-2</v>
      </c>
      <c r="S69" s="391">
        <v>1.1870503597122302E-2</v>
      </c>
      <c r="T69" s="391">
        <v>0.95305755395683456</v>
      </c>
      <c r="U69" t="s">
        <v>534</v>
      </c>
      <c r="V69" s="153">
        <f>ROWS($I$12:U69)</f>
        <v>58</v>
      </c>
      <c r="W69" s="153" t="str">
        <f t="shared" si="1"/>
        <v/>
      </c>
      <c r="X69" s="153">
        <f>IFERROR(SMALL($J$12:$J$139,ROWS(W$12:W69)),"")</f>
        <v>122</v>
      </c>
      <c r="AC69" s="444"/>
      <c r="AD69" s="445"/>
      <c r="AE69" s="265" t="s">
        <v>92</v>
      </c>
      <c r="AF69" s="623">
        <f>INDEX($C$12:$K$139,$K73,COLUMNS(M73:$M73))</f>
        <v>520</v>
      </c>
      <c r="AG69" s="623">
        <f>INDEX($C$12:$K$139,$K73,COLUMNS($M73:N73))</f>
        <v>180</v>
      </c>
      <c r="AH69" s="623">
        <f>INDEX($C$12:$K$139,$K73,COLUMNS($M73:O73))</f>
        <v>12640</v>
      </c>
      <c r="AI69" s="623">
        <f>INDEX($C$12:$K$139,$K73,COLUMNS($M73:P73))</f>
        <v>1670</v>
      </c>
      <c r="AJ69" s="623">
        <f>INDEX($C$12:$K$139,$K73,COLUMNS($M73:Q73))</f>
        <v>13340</v>
      </c>
      <c r="AN69" s="444"/>
      <c r="AO69" s="445"/>
      <c r="AP69" s="97" t="s">
        <v>92</v>
      </c>
      <c r="AQ69" s="626">
        <f>INDEX($R$12:$T$139,$X73,COLUMNS($Y73:Y73))</f>
        <v>3.9124569030130417E-2</v>
      </c>
      <c r="AR69" s="626">
        <f>INDEX($R$12:$T$139,$X73,COLUMNS($Y73:Z73))</f>
        <v>1.3341328136711138E-2</v>
      </c>
      <c r="AS69" s="626">
        <f>INDEX($R$12:$T$139,$X73,COLUMNS($Y73:AA73))</f>
        <v>0.94753410283315842</v>
      </c>
    </row>
    <row r="70" spans="1:45">
      <c r="A70" s="153"/>
      <c r="B70" s="153" t="s">
        <v>93</v>
      </c>
      <c r="C70">
        <v>170</v>
      </c>
      <c r="D70">
        <v>65</v>
      </c>
      <c r="E70">
        <v>5155</v>
      </c>
      <c r="F70">
        <v>630</v>
      </c>
      <c r="G70">
        <v>5390</v>
      </c>
      <c r="H70" t="s">
        <v>534</v>
      </c>
      <c r="I70" s="153">
        <f>ROWS(H$12:$I70)</f>
        <v>59</v>
      </c>
      <c r="J70" s="153" t="str">
        <f t="shared" si="0"/>
        <v/>
      </c>
      <c r="K70" s="153">
        <f>IFERROR(SMALL($J$12:$J$139,ROWS(J$12:J70)),"")</f>
        <v>123</v>
      </c>
      <c r="L70" s="153"/>
      <c r="P70" s="153"/>
      <c r="Q70" s="153" t="s">
        <v>93</v>
      </c>
      <c r="R70" s="391">
        <v>3.1910946196660482E-2</v>
      </c>
      <c r="S70" s="391">
        <v>1.2059369202226345E-2</v>
      </c>
      <c r="T70" s="391">
        <v>0.95602968460111315</v>
      </c>
      <c r="U70" t="s">
        <v>534</v>
      </c>
      <c r="V70" s="153">
        <f>ROWS($I$12:U70)</f>
        <v>59</v>
      </c>
      <c r="W70" s="153" t="str">
        <f t="shared" si="1"/>
        <v/>
      </c>
      <c r="X70" s="153">
        <f>IFERROR(SMALL($J$12:$J$139,ROWS(W$12:W70)),"")</f>
        <v>123</v>
      </c>
      <c r="AC70" s="444"/>
      <c r="AD70" s="445"/>
      <c r="AE70" s="265" t="s">
        <v>93</v>
      </c>
      <c r="AF70" s="623">
        <f>INDEX($C$12:$K$139,$K74,COLUMNS(M74:$M74))</f>
        <v>470</v>
      </c>
      <c r="AG70" s="623">
        <f>INDEX($C$12:$K$139,$K74,COLUMNS($M74:N74))</f>
        <v>220</v>
      </c>
      <c r="AH70" s="623">
        <f>INDEX($C$12:$K$139,$K74,COLUMNS($M74:O74))</f>
        <v>13720</v>
      </c>
      <c r="AI70" s="623">
        <f>INDEX($C$12:$K$139,$K74,COLUMNS($M74:P74))</f>
        <v>1715</v>
      </c>
      <c r="AJ70" s="623">
        <f>INDEX($C$12:$K$139,$K74,COLUMNS($M74:Q74))</f>
        <v>14405</v>
      </c>
      <c r="AN70" s="444"/>
      <c r="AO70" s="445"/>
      <c r="AP70" s="97" t="s">
        <v>93</v>
      </c>
      <c r="AQ70" s="626">
        <f>INDEX($R$12:$T$139,$X74,COLUMNS($Y74:Y74))</f>
        <v>3.255813953488372E-2</v>
      </c>
      <c r="AR70" s="626">
        <f>INDEX($R$12:$T$139,$X74,COLUMNS($Y74:Z74))</f>
        <v>1.5133634154807358E-2</v>
      </c>
      <c r="AS70" s="626">
        <f>INDEX($R$12:$T$139,$X74,COLUMNS($Y74:AA74))</f>
        <v>0.95230822631030887</v>
      </c>
    </row>
    <row r="71" spans="1:45" ht="15" thickBot="1">
      <c r="A71" s="153"/>
      <c r="B71" s="153" t="s">
        <v>94</v>
      </c>
      <c r="C71">
        <v>220</v>
      </c>
      <c r="D71">
        <v>55</v>
      </c>
      <c r="E71">
        <v>7940</v>
      </c>
      <c r="F71">
        <v>1005</v>
      </c>
      <c r="G71">
        <v>8215</v>
      </c>
      <c r="H71" t="s">
        <v>534</v>
      </c>
      <c r="I71" s="153">
        <f>ROWS(H$12:$I71)</f>
        <v>60</v>
      </c>
      <c r="J71" s="153" t="str">
        <f t="shared" si="0"/>
        <v/>
      </c>
      <c r="K71" s="153">
        <f>IFERROR(SMALL($J$12:$J$139,ROWS(J$12:J71)),"")</f>
        <v>124</v>
      </c>
      <c r="L71" s="153"/>
      <c r="P71" s="153"/>
      <c r="Q71" s="153" t="s">
        <v>94</v>
      </c>
      <c r="R71" s="391">
        <v>2.7023737066342056E-2</v>
      </c>
      <c r="S71" s="391">
        <v>6.57334144856969E-3</v>
      </c>
      <c r="T71" s="391">
        <v>0.96640292148508822</v>
      </c>
      <c r="U71" t="s">
        <v>534</v>
      </c>
      <c r="V71" s="153">
        <f>ROWS($I$12:U71)</f>
        <v>60</v>
      </c>
      <c r="W71" s="153" t="str">
        <f t="shared" si="1"/>
        <v/>
      </c>
      <c r="X71" s="153">
        <f>IFERROR(SMALL($J$12:$J$139,ROWS(W$12:W71)),"")</f>
        <v>124</v>
      </c>
      <c r="AC71" s="456"/>
      <c r="AD71" s="457"/>
      <c r="AE71" s="316" t="s">
        <v>94</v>
      </c>
      <c r="AF71" s="624">
        <f>INDEX($C$12:$K$139,$K75,COLUMNS(M75:$M75))</f>
        <v>375</v>
      </c>
      <c r="AG71" s="624">
        <f>INDEX($C$12:$K$139,$K75,COLUMNS($M75:N75))</f>
        <v>255</v>
      </c>
      <c r="AH71" s="624">
        <f>INDEX($C$12:$K$139,$K75,COLUMNS($M75:O75))</f>
        <v>11010</v>
      </c>
      <c r="AI71" s="624">
        <f>INDEX($C$12:$K$139,$K75,COLUMNS($M75:P75))</f>
        <v>1740</v>
      </c>
      <c r="AJ71" s="624">
        <f>INDEX($C$12:$K$139,$K75,COLUMNS($M75:Q75))</f>
        <v>11645</v>
      </c>
      <c r="AN71" s="456"/>
      <c r="AO71" s="457"/>
      <c r="AP71" s="458" t="s">
        <v>94</v>
      </c>
      <c r="AQ71" s="627">
        <f>INDEX($R$12:$T$139,$X75,COLUMNS($Y75:Y75))</f>
        <v>3.2291308828581243E-2</v>
      </c>
      <c r="AR71" s="627">
        <f>INDEX($R$12:$T$139,$X75,COLUMNS($Y75:Z75))</f>
        <v>2.2071453108897285E-2</v>
      </c>
      <c r="AS71" s="627">
        <f>INDEX($R$12:$T$139,$X75,COLUMNS($Y75:AA75))</f>
        <v>0.94563723806252142</v>
      </c>
    </row>
    <row r="72" spans="1:45">
      <c r="A72" s="153" t="s">
        <v>559</v>
      </c>
      <c r="B72" s="153" t="s">
        <v>91</v>
      </c>
      <c r="C72">
        <v>205</v>
      </c>
      <c r="D72">
        <v>65</v>
      </c>
      <c r="E72">
        <v>5615</v>
      </c>
      <c r="F72">
        <v>815</v>
      </c>
      <c r="G72">
        <v>5880</v>
      </c>
      <c r="H72" t="s">
        <v>534</v>
      </c>
      <c r="I72" s="153">
        <f>ROWS(H$12:$I72)</f>
        <v>61</v>
      </c>
      <c r="J72" s="153" t="str">
        <f t="shared" si="0"/>
        <v/>
      </c>
      <c r="K72" s="153">
        <f>IFERROR(SMALL($J$12:$J$139,ROWS(J$12:J72)),"")</f>
        <v>125</v>
      </c>
      <c r="L72" s="153"/>
      <c r="P72" s="153" t="s">
        <v>559</v>
      </c>
      <c r="Q72" s="153" t="s">
        <v>91</v>
      </c>
      <c r="R72" s="391">
        <v>3.451793912599898E-2</v>
      </c>
      <c r="S72" s="391">
        <v>1.0882502975684407E-2</v>
      </c>
      <c r="T72" s="391">
        <v>0.95459955789831663</v>
      </c>
      <c r="U72" t="s">
        <v>534</v>
      </c>
      <c r="V72" s="153">
        <f>ROWS($I$12:U72)</f>
        <v>61</v>
      </c>
      <c r="W72" s="153" t="str">
        <f t="shared" si="1"/>
        <v/>
      </c>
      <c r="X72" s="153">
        <f>IFERROR(SMALL($J$12:$J$139,ROWS(W$12:W72)),"")</f>
        <v>125</v>
      </c>
      <c r="AC72" s="153"/>
      <c r="AD72" s="153"/>
      <c r="AE72" s="153"/>
      <c r="AF72" s="153"/>
      <c r="AG72" s="153"/>
      <c r="AH72" s="153"/>
      <c r="AI72" s="153"/>
      <c r="AJ72" s="153"/>
    </row>
    <row r="73" spans="1:45">
      <c r="A73" s="153"/>
      <c r="B73" s="153" t="s">
        <v>92</v>
      </c>
      <c r="C73">
        <v>195</v>
      </c>
      <c r="D73">
        <v>70</v>
      </c>
      <c r="E73">
        <v>5555</v>
      </c>
      <c r="F73">
        <v>760</v>
      </c>
      <c r="G73">
        <v>5820</v>
      </c>
      <c r="H73" t="s">
        <v>534</v>
      </c>
      <c r="I73" s="153">
        <f>ROWS(H$12:$I73)</f>
        <v>62</v>
      </c>
      <c r="J73" s="153" t="str">
        <f t="shared" si="0"/>
        <v/>
      </c>
      <c r="K73" s="153">
        <f>IFERROR(SMALL($J$12:$J$139,ROWS(J$12:J73)),"")</f>
        <v>126</v>
      </c>
      <c r="L73" s="153"/>
      <c r="P73" s="153"/>
      <c r="Q73" s="153" t="s">
        <v>92</v>
      </c>
      <c r="R73" s="391">
        <v>3.3860433138535581E-2</v>
      </c>
      <c r="S73" s="391">
        <v>1.1687865245788931E-2</v>
      </c>
      <c r="T73" s="391">
        <v>0.9544517016156755</v>
      </c>
      <c r="U73" t="s">
        <v>534</v>
      </c>
      <c r="V73" s="153">
        <f>ROWS($I$12:U73)</f>
        <v>62</v>
      </c>
      <c r="W73" s="153" t="str">
        <f t="shared" si="1"/>
        <v/>
      </c>
      <c r="X73" s="153">
        <f>IFERROR(SMALL($J$12:$J$139,ROWS(W$12:W73)),"")</f>
        <v>126</v>
      </c>
      <c r="AC73" s="153"/>
      <c r="AD73" s="153"/>
      <c r="AE73" s="153"/>
      <c r="AF73" s="153"/>
      <c r="AG73" s="153"/>
      <c r="AH73" s="153"/>
      <c r="AI73" s="233" t="s">
        <v>82</v>
      </c>
      <c r="AJ73" s="153"/>
    </row>
    <row r="74" spans="1:45">
      <c r="A74" s="153"/>
      <c r="B74" s="153" t="s">
        <v>93</v>
      </c>
      <c r="C74">
        <v>205</v>
      </c>
      <c r="D74">
        <v>85</v>
      </c>
      <c r="E74">
        <v>6030</v>
      </c>
      <c r="F74">
        <v>745</v>
      </c>
      <c r="G74">
        <v>6320</v>
      </c>
      <c r="H74" t="s">
        <v>534</v>
      </c>
      <c r="I74" s="153">
        <f>ROWS(H$12:$I74)</f>
        <v>63</v>
      </c>
      <c r="J74" s="153" t="str">
        <f t="shared" si="0"/>
        <v/>
      </c>
      <c r="K74" s="153">
        <f>IFERROR(SMALL($J$12:$J$139,ROWS(J$12:J74)),"")</f>
        <v>127</v>
      </c>
      <c r="L74" s="153"/>
      <c r="P74" s="153"/>
      <c r="Q74" s="153" t="s">
        <v>93</v>
      </c>
      <c r="R74" s="391">
        <v>3.2742802910471366E-2</v>
      </c>
      <c r="S74" s="391">
        <v>1.3445112306232205E-2</v>
      </c>
      <c r="T74" s="391">
        <v>0.95381208478329638</v>
      </c>
      <c r="U74" t="s">
        <v>534</v>
      </c>
      <c r="V74" s="153">
        <f>ROWS($I$12:U74)</f>
        <v>63</v>
      </c>
      <c r="W74" s="153" t="str">
        <f t="shared" si="1"/>
        <v/>
      </c>
      <c r="X74" s="153">
        <f>IFERROR(SMALL($J$12:$J$139,ROWS(W$12:W74)),"")</f>
        <v>127</v>
      </c>
      <c r="AC74" s="153"/>
      <c r="AD74" s="153"/>
      <c r="AE74" s="153"/>
      <c r="AF74" s="153"/>
      <c r="AG74" s="153"/>
      <c r="AH74" s="153"/>
      <c r="AI74" s="194" t="s">
        <v>83</v>
      </c>
      <c r="AJ74" s="153"/>
    </row>
    <row r="75" spans="1:45">
      <c r="A75" s="153"/>
      <c r="B75" s="153" t="s">
        <v>94</v>
      </c>
      <c r="C75">
        <v>360</v>
      </c>
      <c r="D75">
        <v>160</v>
      </c>
      <c r="E75">
        <v>6710</v>
      </c>
      <c r="F75">
        <v>1160</v>
      </c>
      <c r="G75">
        <v>7230</v>
      </c>
      <c r="H75" t="s">
        <v>534</v>
      </c>
      <c r="I75" s="153">
        <f>ROWS(H$12:$I75)</f>
        <v>64</v>
      </c>
      <c r="J75" s="153" t="str">
        <f t="shared" si="0"/>
        <v/>
      </c>
      <c r="K75" s="153">
        <f>IFERROR(SMALL($J$12:$J$139,ROWS(J$12:J75)),"")</f>
        <v>128</v>
      </c>
      <c r="L75" s="153"/>
      <c r="P75" s="153"/>
      <c r="Q75" s="153" t="s">
        <v>94</v>
      </c>
      <c r="R75" s="391">
        <v>4.9792531120331947E-2</v>
      </c>
      <c r="S75" s="391">
        <v>2.199170124481328E-2</v>
      </c>
      <c r="T75" s="391">
        <v>0.9282157676348548</v>
      </c>
      <c r="U75" t="s">
        <v>534</v>
      </c>
      <c r="V75" s="153">
        <f>ROWS($I$12:U75)</f>
        <v>64</v>
      </c>
      <c r="W75" s="153" t="str">
        <f t="shared" si="1"/>
        <v/>
      </c>
      <c r="X75" s="153">
        <f>IFERROR(SMALL($J$12:$J$139,ROWS(W$12:W75)),"")</f>
        <v>128</v>
      </c>
      <c r="AC75" s="153"/>
      <c r="AD75" s="153"/>
      <c r="AE75" s="153"/>
      <c r="AF75" s="153"/>
      <c r="AG75" s="153"/>
      <c r="AH75" s="153"/>
      <c r="AI75" s="194" t="s">
        <v>84</v>
      </c>
      <c r="AJ75" s="153"/>
    </row>
    <row r="76" spans="1:45">
      <c r="A76" t="s">
        <v>211</v>
      </c>
      <c r="B76" t="s">
        <v>91</v>
      </c>
      <c r="C76">
        <v>1255</v>
      </c>
      <c r="D76">
        <v>420</v>
      </c>
      <c r="E76">
        <v>30775</v>
      </c>
      <c r="F76">
        <v>4765</v>
      </c>
      <c r="G76">
        <v>32450</v>
      </c>
      <c r="H76" t="s">
        <v>536</v>
      </c>
      <c r="I76" s="153">
        <f>ROWS(H$12:$I76)</f>
        <v>65</v>
      </c>
      <c r="J76" s="153">
        <f t="shared" si="0"/>
        <v>65</v>
      </c>
      <c r="K76" s="153" t="str">
        <f>IFERROR(SMALL($J$12:$J$139,ROWS(J$12:J76)),"")</f>
        <v/>
      </c>
      <c r="L76" s="153"/>
      <c r="P76" t="s">
        <v>211</v>
      </c>
      <c r="Q76" t="s">
        <v>91</v>
      </c>
      <c r="R76" s="391">
        <v>3.8674884437596299E-2</v>
      </c>
      <c r="S76" s="391">
        <v>1.2942989214175655E-2</v>
      </c>
      <c r="T76" s="391">
        <v>0.94838212634822805</v>
      </c>
      <c r="U76" t="s">
        <v>536</v>
      </c>
      <c r="V76" s="153">
        <f>ROWS($I$12:U76)</f>
        <v>65</v>
      </c>
      <c r="W76" s="153">
        <f t="shared" si="1"/>
        <v>65</v>
      </c>
      <c r="X76" s="153" t="str">
        <f>IFERROR(SMALL($J$12:$J$139,ROWS(W$12:W76)),"")</f>
        <v/>
      </c>
      <c r="AC76" s="153"/>
      <c r="AD76" s="153"/>
      <c r="AE76" s="153"/>
      <c r="AF76" s="153"/>
      <c r="AG76" s="153"/>
      <c r="AH76" s="153"/>
      <c r="AI76" s="194" t="s">
        <v>85</v>
      </c>
      <c r="AJ76" s="153"/>
    </row>
    <row r="77" spans="1:45">
      <c r="B77" t="s">
        <v>92</v>
      </c>
      <c r="C77">
        <v>1265</v>
      </c>
      <c r="D77">
        <v>435</v>
      </c>
      <c r="E77">
        <v>31635</v>
      </c>
      <c r="F77">
        <v>4055</v>
      </c>
      <c r="G77">
        <v>33340</v>
      </c>
      <c r="H77" t="s">
        <v>536</v>
      </c>
      <c r="I77" s="153">
        <f>ROWS(H$12:$I77)</f>
        <v>66</v>
      </c>
      <c r="J77" s="153">
        <f t="shared" ref="J77:J139" si="2">IF($AD$5=H77,I77,"")</f>
        <v>66</v>
      </c>
      <c r="K77" s="153" t="str">
        <f>IFERROR(SMALL($J$12:$J$139,ROWS(J$12:J77)),"")</f>
        <v/>
      </c>
      <c r="L77" s="153"/>
      <c r="Q77" t="s">
        <v>92</v>
      </c>
      <c r="R77" s="391">
        <v>3.7942411517696457E-2</v>
      </c>
      <c r="S77" s="391">
        <v>1.3047390521895621E-2</v>
      </c>
      <c r="T77" s="391">
        <v>0.94886022795440916</v>
      </c>
      <c r="U77" t="s">
        <v>536</v>
      </c>
      <c r="V77" s="153">
        <f>ROWS($I$12:U77)</f>
        <v>66</v>
      </c>
      <c r="W77" s="153">
        <f t="shared" ref="W77:W139" si="3">IF($AD$5=U77,V77,"")</f>
        <v>66</v>
      </c>
      <c r="X77" s="153" t="str">
        <f>IFERROR(SMALL($J$12:$J$139,ROWS(W$12:W77)),"")</f>
        <v/>
      </c>
    </row>
    <row r="78" spans="1:45" hidden="1">
      <c r="B78" t="s">
        <v>93</v>
      </c>
      <c r="C78">
        <v>1100</v>
      </c>
      <c r="D78">
        <v>480</v>
      </c>
      <c r="E78">
        <v>32225</v>
      </c>
      <c r="F78">
        <v>3915</v>
      </c>
      <c r="G78">
        <v>33810</v>
      </c>
      <c r="H78" t="s">
        <v>536</v>
      </c>
      <c r="I78" s="153">
        <f>ROWS(H$12:$I78)</f>
        <v>67</v>
      </c>
      <c r="J78" s="153">
        <f t="shared" si="2"/>
        <v>67</v>
      </c>
      <c r="K78" s="153" t="str">
        <f>IFERROR(SMALL($J$12:$J$139,ROWS(J$12:J78)),"")</f>
        <v/>
      </c>
      <c r="L78" s="153"/>
      <c r="Q78" t="s">
        <v>93</v>
      </c>
      <c r="R78" s="391">
        <v>3.2534753031647441E-2</v>
      </c>
      <c r="S78" s="391">
        <v>1.419698314108252E-2</v>
      </c>
      <c r="T78" s="391">
        <v>0.95312037858621712</v>
      </c>
      <c r="U78" t="s">
        <v>536</v>
      </c>
      <c r="V78" s="153">
        <f>ROWS($I$12:U78)</f>
        <v>67</v>
      </c>
      <c r="W78" s="153">
        <f t="shared" si="3"/>
        <v>67</v>
      </c>
      <c r="X78" s="153" t="str">
        <f>IFERROR(SMALL($J$12:$J$139,ROWS(W$12:W78)),"")</f>
        <v/>
      </c>
    </row>
    <row r="79" spans="1:45" hidden="1">
      <c r="B79" t="s">
        <v>94</v>
      </c>
      <c r="C79">
        <v>935</v>
      </c>
      <c r="D79">
        <v>400</v>
      </c>
      <c r="E79">
        <v>26510</v>
      </c>
      <c r="F79">
        <v>3170</v>
      </c>
      <c r="G79">
        <v>27845</v>
      </c>
      <c r="H79" t="s">
        <v>536</v>
      </c>
      <c r="I79" s="153">
        <f>ROWS(H$12:$I79)</f>
        <v>68</v>
      </c>
      <c r="J79" s="153">
        <f t="shared" si="2"/>
        <v>68</v>
      </c>
      <c r="K79" s="153" t="str">
        <f>IFERROR(SMALL($J$12:$J$139,ROWS(J$12:J79)),"")</f>
        <v/>
      </c>
      <c r="L79" s="153"/>
      <c r="Q79" t="s">
        <v>94</v>
      </c>
      <c r="R79" s="391">
        <v>3.3578739450529721E-2</v>
      </c>
      <c r="S79" s="391">
        <v>1.4365236128568864E-2</v>
      </c>
      <c r="T79" s="391">
        <v>0.95205602442090143</v>
      </c>
      <c r="U79" t="s">
        <v>536</v>
      </c>
      <c r="V79" s="153">
        <f>ROWS($I$12:U79)</f>
        <v>68</v>
      </c>
      <c r="W79" s="153">
        <f t="shared" si="3"/>
        <v>68</v>
      </c>
      <c r="X79" s="153" t="str">
        <f>IFERROR(SMALL($J$12:$J$139,ROWS(W$12:W79)),"")</f>
        <v/>
      </c>
    </row>
    <row r="80" spans="1:45" hidden="1">
      <c r="A80" t="s">
        <v>230</v>
      </c>
      <c r="B80" t="s">
        <v>91</v>
      </c>
      <c r="C80">
        <v>340</v>
      </c>
      <c r="D80">
        <v>120</v>
      </c>
      <c r="E80">
        <v>8580</v>
      </c>
      <c r="F80">
        <v>1265</v>
      </c>
      <c r="G80">
        <v>9035</v>
      </c>
      <c r="H80" t="s">
        <v>536</v>
      </c>
      <c r="I80" s="153">
        <f>ROWS(H$12:$I80)</f>
        <v>69</v>
      </c>
      <c r="J80" s="153">
        <f t="shared" si="2"/>
        <v>69</v>
      </c>
      <c r="K80" s="153" t="str">
        <f>IFERROR(SMALL($J$12:$J$139,ROWS(J$12:J80)),"")</f>
        <v/>
      </c>
      <c r="L80" s="153"/>
      <c r="P80" t="s">
        <v>230</v>
      </c>
      <c r="Q80" t="s">
        <v>91</v>
      </c>
      <c r="R80" s="391">
        <v>3.7631433314886553E-2</v>
      </c>
      <c r="S80" s="391">
        <v>1.3281682346430549E-2</v>
      </c>
      <c r="T80" s="391">
        <v>0.94964028776978415</v>
      </c>
      <c r="U80" t="s">
        <v>536</v>
      </c>
      <c r="V80" s="153">
        <f>ROWS($I$12:U80)</f>
        <v>69</v>
      </c>
      <c r="W80" s="153">
        <f t="shared" si="3"/>
        <v>69</v>
      </c>
      <c r="X80" s="153" t="str">
        <f>IFERROR(SMALL($J$12:$J$139,ROWS(W$12:W80)),"")</f>
        <v/>
      </c>
    </row>
    <row r="81" spans="1:24" hidden="1">
      <c r="B81" t="s">
        <v>92</v>
      </c>
      <c r="C81">
        <v>330</v>
      </c>
      <c r="D81">
        <v>115</v>
      </c>
      <c r="E81">
        <v>8885</v>
      </c>
      <c r="F81">
        <v>1175</v>
      </c>
      <c r="G81">
        <v>9335</v>
      </c>
      <c r="H81" t="s">
        <v>536</v>
      </c>
      <c r="I81" s="153">
        <f>ROWS(H$12:$I81)</f>
        <v>70</v>
      </c>
      <c r="J81" s="153">
        <f t="shared" si="2"/>
        <v>70</v>
      </c>
      <c r="K81" s="153" t="str">
        <f>IFERROR(SMALL($J$12:$J$139,ROWS(J$12:J81)),"")</f>
        <v/>
      </c>
      <c r="L81" s="153"/>
      <c r="Q81" t="s">
        <v>92</v>
      </c>
      <c r="R81" s="391">
        <v>3.5350830208891272E-2</v>
      </c>
      <c r="S81" s="391">
        <v>1.2319228709159078E-2</v>
      </c>
      <c r="T81" s="391">
        <v>0.95179432244242101</v>
      </c>
      <c r="U81" t="s">
        <v>536</v>
      </c>
      <c r="V81" s="153">
        <f>ROWS($I$12:U81)</f>
        <v>70</v>
      </c>
      <c r="W81" s="153">
        <f t="shared" si="3"/>
        <v>70</v>
      </c>
      <c r="X81" s="153" t="str">
        <f>IFERROR(SMALL($J$12:$J$139,ROWS(W$12:W81)),"")</f>
        <v/>
      </c>
    </row>
    <row r="82" spans="1:24" hidden="1">
      <c r="B82" t="s">
        <v>93</v>
      </c>
      <c r="C82">
        <v>310</v>
      </c>
      <c r="D82">
        <v>155</v>
      </c>
      <c r="E82">
        <v>9180</v>
      </c>
      <c r="F82">
        <v>1175</v>
      </c>
      <c r="G82">
        <v>9645</v>
      </c>
      <c r="H82" t="s">
        <v>536</v>
      </c>
      <c r="I82" s="153">
        <f>ROWS(H$12:$I82)</f>
        <v>71</v>
      </c>
      <c r="J82" s="153">
        <f t="shared" si="2"/>
        <v>71</v>
      </c>
      <c r="K82" s="153" t="str">
        <f>IFERROR(SMALL($J$12:$J$139,ROWS(J$12:J82)),"")</f>
        <v/>
      </c>
      <c r="L82" s="153"/>
      <c r="Q82" t="s">
        <v>93</v>
      </c>
      <c r="R82" s="391">
        <v>3.2141005702436498E-2</v>
      </c>
      <c r="S82" s="391">
        <v>1.6070502851218249E-2</v>
      </c>
      <c r="T82" s="391">
        <v>0.95178849144634525</v>
      </c>
      <c r="U82" t="s">
        <v>536</v>
      </c>
      <c r="V82" s="153">
        <f>ROWS($I$12:U82)</f>
        <v>71</v>
      </c>
      <c r="W82" s="153">
        <f t="shared" si="3"/>
        <v>71</v>
      </c>
      <c r="X82" s="153" t="str">
        <f>IFERROR(SMALL($J$12:$J$139,ROWS(W$12:W82)),"")</f>
        <v/>
      </c>
    </row>
    <row r="83" spans="1:24" hidden="1">
      <c r="B83" t="s">
        <v>94</v>
      </c>
      <c r="C83">
        <v>350</v>
      </c>
      <c r="D83">
        <v>155</v>
      </c>
      <c r="E83">
        <v>9150</v>
      </c>
      <c r="F83">
        <v>1245</v>
      </c>
      <c r="G83">
        <v>9655</v>
      </c>
      <c r="H83" t="s">
        <v>536</v>
      </c>
      <c r="I83" s="153">
        <f>ROWS(H$12:$I83)</f>
        <v>72</v>
      </c>
      <c r="J83" s="153">
        <f t="shared" si="2"/>
        <v>72</v>
      </c>
      <c r="K83" s="153" t="str">
        <f>IFERROR(SMALL($J$12:$J$139,ROWS(J$12:J83)),"")</f>
        <v/>
      </c>
      <c r="L83" s="153"/>
      <c r="Q83" t="s">
        <v>94</v>
      </c>
      <c r="R83" s="391">
        <v>3.6250647332988092E-2</v>
      </c>
      <c r="S83" s="391">
        <v>1.605385810460901E-2</v>
      </c>
      <c r="T83" s="391">
        <v>0.94769549456240287</v>
      </c>
      <c r="U83" t="s">
        <v>536</v>
      </c>
      <c r="V83" s="153">
        <f>ROWS($I$12:U83)</f>
        <v>72</v>
      </c>
      <c r="W83" s="153">
        <f t="shared" si="3"/>
        <v>72</v>
      </c>
      <c r="X83" s="153" t="str">
        <f>IFERROR(SMALL($J$12:$J$139,ROWS(W$12:W83)),"")</f>
        <v/>
      </c>
    </row>
    <row r="84" spans="1:24" hidden="1">
      <c r="A84" t="s">
        <v>231</v>
      </c>
      <c r="B84" t="s">
        <v>91</v>
      </c>
      <c r="C84">
        <v>280</v>
      </c>
      <c r="D84">
        <v>105</v>
      </c>
      <c r="E84">
        <v>6910</v>
      </c>
      <c r="F84">
        <v>1110</v>
      </c>
      <c r="G84">
        <v>7295</v>
      </c>
      <c r="H84" t="s">
        <v>536</v>
      </c>
      <c r="I84" s="153">
        <f>ROWS(H$12:$I84)</f>
        <v>73</v>
      </c>
      <c r="J84" s="153">
        <f t="shared" si="2"/>
        <v>73</v>
      </c>
      <c r="K84" s="153" t="str">
        <f>IFERROR(SMALL($J$12:$J$139,ROWS(J$12:J84)),"")</f>
        <v/>
      </c>
      <c r="L84" s="153"/>
      <c r="P84" t="s">
        <v>231</v>
      </c>
      <c r="Q84" t="s">
        <v>91</v>
      </c>
      <c r="R84" s="391">
        <v>3.838245373543523E-2</v>
      </c>
      <c r="S84" s="391">
        <v>1.4393420150788211E-2</v>
      </c>
      <c r="T84" s="391">
        <v>0.9472241261137766</v>
      </c>
      <c r="U84" t="s">
        <v>536</v>
      </c>
      <c r="V84" s="153">
        <f>ROWS($I$12:U84)</f>
        <v>73</v>
      </c>
      <c r="W84" s="153">
        <f t="shared" si="3"/>
        <v>73</v>
      </c>
      <c r="X84" s="153" t="str">
        <f>IFERROR(SMALL($J$12:$J$139,ROWS(W$12:W84)),"")</f>
        <v/>
      </c>
    </row>
    <row r="85" spans="1:24" hidden="1">
      <c r="B85" t="s">
        <v>92</v>
      </c>
      <c r="C85">
        <v>300</v>
      </c>
      <c r="D85">
        <v>100</v>
      </c>
      <c r="E85">
        <v>7185</v>
      </c>
      <c r="F85">
        <v>970</v>
      </c>
      <c r="G85">
        <v>7585</v>
      </c>
      <c r="H85" t="s">
        <v>536</v>
      </c>
      <c r="I85" s="153">
        <f>ROWS(H$12:$I85)</f>
        <v>74</v>
      </c>
      <c r="J85" s="153">
        <f t="shared" si="2"/>
        <v>74</v>
      </c>
      <c r="K85" s="153" t="str">
        <f>IFERROR(SMALL($J$12:$J$139,ROWS(J$12:J85)),"")</f>
        <v/>
      </c>
      <c r="L85" s="153"/>
      <c r="Q85" t="s">
        <v>92</v>
      </c>
      <c r="R85" s="391">
        <v>3.9551746868820042E-2</v>
      </c>
      <c r="S85" s="391">
        <v>1.3183915622940013E-2</v>
      </c>
      <c r="T85" s="391">
        <v>0.94726433750823991</v>
      </c>
      <c r="U85" t="s">
        <v>536</v>
      </c>
      <c r="V85" s="153">
        <f>ROWS($I$12:U85)</f>
        <v>74</v>
      </c>
      <c r="W85" s="153">
        <f t="shared" si="3"/>
        <v>74</v>
      </c>
      <c r="X85" s="153" t="str">
        <f>IFERROR(SMALL($J$12:$J$139,ROWS(W$12:W85)),"")</f>
        <v/>
      </c>
    </row>
    <row r="86" spans="1:24" hidden="1">
      <c r="B86" t="s">
        <v>93</v>
      </c>
      <c r="C86">
        <v>225</v>
      </c>
      <c r="D86">
        <v>95</v>
      </c>
      <c r="E86">
        <v>7110</v>
      </c>
      <c r="F86">
        <v>850</v>
      </c>
      <c r="G86">
        <v>7430</v>
      </c>
      <c r="H86" t="s">
        <v>536</v>
      </c>
      <c r="I86" s="153">
        <f>ROWS(H$12:$I86)</f>
        <v>75</v>
      </c>
      <c r="J86" s="153">
        <f t="shared" si="2"/>
        <v>75</v>
      </c>
      <c r="K86" s="153" t="str">
        <f>IFERROR(SMALL($J$12:$J$139,ROWS(J$12:J86)),"")</f>
        <v/>
      </c>
      <c r="L86" s="153"/>
      <c r="Q86" t="s">
        <v>93</v>
      </c>
      <c r="R86" s="391">
        <v>3.028263795423957E-2</v>
      </c>
      <c r="S86" s="391">
        <v>1.278600269179004E-2</v>
      </c>
      <c r="T86" s="391">
        <v>0.95693135935397045</v>
      </c>
      <c r="U86" t="s">
        <v>536</v>
      </c>
      <c r="V86" s="153">
        <f>ROWS($I$12:U86)</f>
        <v>75</v>
      </c>
      <c r="W86" s="153">
        <f t="shared" si="3"/>
        <v>75</v>
      </c>
      <c r="X86" s="153" t="str">
        <f>IFERROR(SMALL($J$12:$J$139,ROWS(W$12:W86)),"")</f>
        <v/>
      </c>
    </row>
    <row r="87" spans="1:24" hidden="1">
      <c r="B87" t="s">
        <v>94</v>
      </c>
      <c r="C87">
        <v>225</v>
      </c>
      <c r="D87">
        <v>85</v>
      </c>
      <c r="E87">
        <v>6280</v>
      </c>
      <c r="F87">
        <v>705</v>
      </c>
      <c r="G87">
        <v>6595</v>
      </c>
      <c r="H87" t="s">
        <v>536</v>
      </c>
      <c r="I87" s="153">
        <f>ROWS(H$12:$I87)</f>
        <v>76</v>
      </c>
      <c r="J87" s="153">
        <f t="shared" si="2"/>
        <v>76</v>
      </c>
      <c r="K87" s="153" t="str">
        <f>IFERROR(SMALL($J$12:$J$139,ROWS(J$12:J87)),"")</f>
        <v/>
      </c>
      <c r="L87" s="153"/>
      <c r="Q87" t="s">
        <v>94</v>
      </c>
      <c r="R87" s="391">
        <v>3.4116755117513269E-2</v>
      </c>
      <c r="S87" s="391">
        <v>1.2888551933282789E-2</v>
      </c>
      <c r="T87" s="391">
        <v>0.95223654283548143</v>
      </c>
      <c r="U87" t="s">
        <v>536</v>
      </c>
      <c r="V87" s="153">
        <f>ROWS($I$12:U87)</f>
        <v>76</v>
      </c>
      <c r="W87" s="153">
        <f t="shared" si="3"/>
        <v>76</v>
      </c>
      <c r="X87" s="153" t="str">
        <f>IFERROR(SMALL($J$12:$J$139,ROWS(W$12:W87)),"")</f>
        <v/>
      </c>
    </row>
    <row r="88" spans="1:24" hidden="1">
      <c r="A88" t="s">
        <v>232</v>
      </c>
      <c r="B88" t="s">
        <v>91</v>
      </c>
      <c r="C88">
        <v>290</v>
      </c>
      <c r="D88">
        <v>95</v>
      </c>
      <c r="E88">
        <v>6580</v>
      </c>
      <c r="F88">
        <v>1025</v>
      </c>
      <c r="G88">
        <v>6960</v>
      </c>
      <c r="H88" t="s">
        <v>536</v>
      </c>
      <c r="I88" s="153">
        <f>ROWS(H$12:$I88)</f>
        <v>77</v>
      </c>
      <c r="J88" s="153">
        <f t="shared" si="2"/>
        <v>77</v>
      </c>
      <c r="K88" s="153" t="str">
        <f>IFERROR(SMALL($J$12:$J$139,ROWS(J$12:J88)),"")</f>
        <v/>
      </c>
      <c r="L88" s="153"/>
      <c r="P88" t="s">
        <v>232</v>
      </c>
      <c r="Q88" t="s">
        <v>91</v>
      </c>
      <c r="R88" s="391">
        <v>4.1666666666666664E-2</v>
      </c>
      <c r="S88" s="391">
        <v>1.3649425287356323E-2</v>
      </c>
      <c r="T88" s="391">
        <v>0.9454022988505747</v>
      </c>
      <c r="U88" t="s">
        <v>536</v>
      </c>
      <c r="V88" s="153">
        <f>ROWS($I$12:U88)</f>
        <v>77</v>
      </c>
      <c r="W88" s="153">
        <f t="shared" si="3"/>
        <v>77</v>
      </c>
      <c r="X88" s="153" t="str">
        <f>IFERROR(SMALL($J$12:$J$139,ROWS(W$12:W88)),"")</f>
        <v/>
      </c>
    </row>
    <row r="89" spans="1:24" hidden="1">
      <c r="B89" t="s">
        <v>92</v>
      </c>
      <c r="C89">
        <v>290</v>
      </c>
      <c r="D89">
        <v>105</v>
      </c>
      <c r="E89">
        <v>6815</v>
      </c>
      <c r="F89">
        <v>820</v>
      </c>
      <c r="G89">
        <v>7210</v>
      </c>
      <c r="H89" t="s">
        <v>536</v>
      </c>
      <c r="I89" s="153">
        <f>ROWS(H$12:$I89)</f>
        <v>78</v>
      </c>
      <c r="J89" s="153">
        <f t="shared" si="2"/>
        <v>78</v>
      </c>
      <c r="K89" s="153" t="str">
        <f>IFERROR(SMALL($J$12:$J$139,ROWS(J$12:J89)),"")</f>
        <v/>
      </c>
      <c r="L89" s="153"/>
      <c r="Q89" t="s">
        <v>92</v>
      </c>
      <c r="R89" s="391">
        <v>4.0221914008321778E-2</v>
      </c>
      <c r="S89" s="391">
        <v>1.4563106796116505E-2</v>
      </c>
      <c r="T89" s="391">
        <v>0.94521497919556174</v>
      </c>
      <c r="U89" t="s">
        <v>536</v>
      </c>
      <c r="V89" s="153">
        <f>ROWS($I$12:U89)</f>
        <v>78</v>
      </c>
      <c r="W89" s="153">
        <f t="shared" si="3"/>
        <v>78</v>
      </c>
      <c r="X89" s="153" t="str">
        <f>IFERROR(SMALL($J$12:$J$139,ROWS(W$12:W89)),"")</f>
        <v/>
      </c>
    </row>
    <row r="90" spans="1:24" hidden="1">
      <c r="B90" t="s">
        <v>93</v>
      </c>
      <c r="C90">
        <v>250</v>
      </c>
      <c r="D90">
        <v>105</v>
      </c>
      <c r="E90">
        <v>6945</v>
      </c>
      <c r="F90">
        <v>850</v>
      </c>
      <c r="G90">
        <v>7305</v>
      </c>
      <c r="H90" t="s">
        <v>536</v>
      </c>
      <c r="I90" s="153">
        <f>ROWS(H$12:$I90)</f>
        <v>79</v>
      </c>
      <c r="J90" s="153">
        <f t="shared" si="2"/>
        <v>79</v>
      </c>
      <c r="K90" s="153" t="str">
        <f>IFERROR(SMALL($J$12:$J$139,ROWS(J$12:J90)),"")</f>
        <v/>
      </c>
      <c r="L90" s="153"/>
      <c r="Q90" t="s">
        <v>93</v>
      </c>
      <c r="R90" s="391">
        <v>3.4223134839151265E-2</v>
      </c>
      <c r="S90" s="391">
        <v>1.4373716632443531E-2</v>
      </c>
      <c r="T90" s="391">
        <v>0.95071868583162222</v>
      </c>
      <c r="U90" t="s">
        <v>536</v>
      </c>
      <c r="V90" s="153">
        <f>ROWS($I$12:U90)</f>
        <v>79</v>
      </c>
      <c r="W90" s="153">
        <f t="shared" si="3"/>
        <v>79</v>
      </c>
      <c r="X90" s="153" t="str">
        <f>IFERROR(SMALL($J$12:$J$139,ROWS(W$12:W90)),"")</f>
        <v/>
      </c>
    </row>
    <row r="91" spans="1:24" hidden="1">
      <c r="B91" t="s">
        <v>94</v>
      </c>
      <c r="C91">
        <v>165</v>
      </c>
      <c r="D91">
        <v>80</v>
      </c>
      <c r="E91">
        <v>4670</v>
      </c>
      <c r="F91">
        <v>510</v>
      </c>
      <c r="G91">
        <v>4915</v>
      </c>
      <c r="H91" t="s">
        <v>536</v>
      </c>
      <c r="I91" s="153">
        <f>ROWS(H$12:$I91)</f>
        <v>80</v>
      </c>
      <c r="J91" s="153">
        <f t="shared" si="2"/>
        <v>80</v>
      </c>
      <c r="K91" s="153" t="str">
        <f>IFERROR(SMALL($J$12:$J$139,ROWS(J$12:J91)),"")</f>
        <v/>
      </c>
      <c r="L91" s="153"/>
      <c r="Q91" t="s">
        <v>94</v>
      </c>
      <c r="R91" s="391">
        <v>3.3570701932858597E-2</v>
      </c>
      <c r="S91" s="391">
        <v>1.6276703967446592E-2</v>
      </c>
      <c r="T91" s="391">
        <v>0.95015259409969477</v>
      </c>
      <c r="U91" t="s">
        <v>536</v>
      </c>
      <c r="V91" s="153">
        <f>ROWS($I$12:U91)</f>
        <v>80</v>
      </c>
      <c r="W91" s="153">
        <f t="shared" si="3"/>
        <v>80</v>
      </c>
      <c r="X91" s="153" t="str">
        <f>IFERROR(SMALL($J$12:$J$139,ROWS(W$12:W91)),"")</f>
        <v/>
      </c>
    </row>
    <row r="92" spans="1:24" hidden="1">
      <c r="A92" t="s">
        <v>233</v>
      </c>
      <c r="B92" t="s">
        <v>91</v>
      </c>
      <c r="C92">
        <v>230</v>
      </c>
      <c r="D92">
        <v>70</v>
      </c>
      <c r="E92">
        <v>5450</v>
      </c>
      <c r="F92">
        <v>860</v>
      </c>
      <c r="G92">
        <v>5750</v>
      </c>
      <c r="H92" t="s">
        <v>536</v>
      </c>
      <c r="I92" s="153">
        <f>ROWS(H$12:$I92)</f>
        <v>81</v>
      </c>
      <c r="J92" s="153">
        <f t="shared" si="2"/>
        <v>81</v>
      </c>
      <c r="K92" s="153" t="str">
        <f>IFERROR(SMALL($J$12:$J$139,ROWS(J$12:J92)),"")</f>
        <v/>
      </c>
      <c r="L92" s="153"/>
      <c r="P92" t="s">
        <v>233</v>
      </c>
      <c r="Q92" t="s">
        <v>91</v>
      </c>
      <c r="R92" s="391">
        <v>0.04</v>
      </c>
      <c r="S92" s="391">
        <v>1.2173913043478261E-2</v>
      </c>
      <c r="T92" s="391">
        <v>0.94782608695652171</v>
      </c>
      <c r="U92" t="s">
        <v>536</v>
      </c>
      <c r="V92" s="153">
        <f>ROWS($I$12:U92)</f>
        <v>81</v>
      </c>
      <c r="W92" s="153">
        <f t="shared" si="3"/>
        <v>81</v>
      </c>
      <c r="X92" s="153" t="str">
        <f>IFERROR(SMALL($J$12:$J$139,ROWS(W$12:W92)),"")</f>
        <v/>
      </c>
    </row>
    <row r="93" spans="1:24" hidden="1">
      <c r="B93" t="s">
        <v>92</v>
      </c>
      <c r="C93">
        <v>225</v>
      </c>
      <c r="D93">
        <v>60</v>
      </c>
      <c r="E93">
        <v>5610</v>
      </c>
      <c r="F93">
        <v>665</v>
      </c>
      <c r="G93">
        <v>5895</v>
      </c>
      <c r="H93" t="s">
        <v>536</v>
      </c>
      <c r="I93" s="153">
        <f>ROWS(H$12:$I93)</f>
        <v>82</v>
      </c>
      <c r="J93" s="153">
        <f t="shared" si="2"/>
        <v>82</v>
      </c>
      <c r="K93" s="153" t="str">
        <f>IFERROR(SMALL($J$12:$J$139,ROWS(J$12:J93)),"")</f>
        <v/>
      </c>
      <c r="L93" s="153"/>
      <c r="Q93" t="s">
        <v>92</v>
      </c>
      <c r="R93" s="391">
        <v>3.8167938931297711E-2</v>
      </c>
      <c r="S93" s="391">
        <v>1.0178117048346057E-2</v>
      </c>
      <c r="T93" s="391">
        <v>0.95165394402035619</v>
      </c>
      <c r="U93" t="s">
        <v>536</v>
      </c>
      <c r="V93" s="153">
        <f>ROWS($I$12:U93)</f>
        <v>82</v>
      </c>
      <c r="W93" s="153">
        <f t="shared" si="3"/>
        <v>82</v>
      </c>
      <c r="X93" s="153" t="str">
        <f>IFERROR(SMALL($J$12:$J$139,ROWS(W$12:W93)),"")</f>
        <v/>
      </c>
    </row>
    <row r="94" spans="1:24" hidden="1">
      <c r="B94" t="s">
        <v>93</v>
      </c>
      <c r="C94">
        <v>190</v>
      </c>
      <c r="D94">
        <v>85</v>
      </c>
      <c r="E94">
        <v>5650</v>
      </c>
      <c r="F94">
        <v>625</v>
      </c>
      <c r="G94">
        <v>5925</v>
      </c>
      <c r="H94" t="s">
        <v>536</v>
      </c>
      <c r="I94" s="153">
        <f>ROWS(H$12:$I94)</f>
        <v>83</v>
      </c>
      <c r="J94" s="153">
        <f t="shared" si="2"/>
        <v>83</v>
      </c>
      <c r="K94" s="153" t="str">
        <f>IFERROR(SMALL($J$12:$J$139,ROWS(J$12:J94)),"")</f>
        <v/>
      </c>
      <c r="L94" s="153"/>
      <c r="Q94" t="s">
        <v>93</v>
      </c>
      <c r="R94" s="391">
        <v>3.2067510548523206E-2</v>
      </c>
      <c r="S94" s="391">
        <v>1.4345991561181435E-2</v>
      </c>
      <c r="T94" s="391">
        <v>0.95358649789029537</v>
      </c>
      <c r="U94" t="s">
        <v>536</v>
      </c>
      <c r="V94" s="153">
        <f>ROWS($I$12:U94)</f>
        <v>83</v>
      </c>
      <c r="W94" s="153">
        <f t="shared" si="3"/>
        <v>83</v>
      </c>
      <c r="X94" s="153" t="str">
        <f>IFERROR(SMALL($J$12:$J$139,ROWS(W$12:W94)),"")</f>
        <v/>
      </c>
    </row>
    <row r="95" spans="1:24" hidden="1">
      <c r="B95" t="s">
        <v>94</v>
      </c>
      <c r="C95">
        <v>110</v>
      </c>
      <c r="D95">
        <v>45</v>
      </c>
      <c r="E95">
        <v>3635</v>
      </c>
      <c r="F95">
        <v>415</v>
      </c>
      <c r="G95">
        <v>3790</v>
      </c>
      <c r="H95" t="s">
        <v>536</v>
      </c>
      <c r="I95" s="153">
        <f>ROWS(H$12:$I95)</f>
        <v>84</v>
      </c>
      <c r="J95" s="153">
        <f t="shared" si="2"/>
        <v>84</v>
      </c>
      <c r="K95" s="153" t="str">
        <f>IFERROR(SMALL($J$12:$J$139,ROWS(J$12:J95)),"")</f>
        <v/>
      </c>
      <c r="L95" s="153"/>
      <c r="Q95" t="s">
        <v>94</v>
      </c>
      <c r="R95" s="391">
        <v>2.9023746701846966E-2</v>
      </c>
      <c r="S95" s="391">
        <v>1.1873350923482849E-2</v>
      </c>
      <c r="T95" s="391">
        <v>0.95910290237467022</v>
      </c>
      <c r="U95" t="s">
        <v>536</v>
      </c>
      <c r="V95" s="153">
        <f>ROWS($I$12:U95)</f>
        <v>84</v>
      </c>
      <c r="W95" s="153">
        <f t="shared" si="3"/>
        <v>84</v>
      </c>
      <c r="X95" s="153" t="str">
        <f>IFERROR(SMALL($J$12:$J$139,ROWS(W$12:W95)),"")</f>
        <v/>
      </c>
    </row>
    <row r="96" spans="1:24" hidden="1">
      <c r="A96" t="s">
        <v>234</v>
      </c>
      <c r="B96" t="s">
        <v>91</v>
      </c>
      <c r="C96">
        <v>115</v>
      </c>
      <c r="D96">
        <v>35</v>
      </c>
      <c r="E96">
        <v>3215</v>
      </c>
      <c r="F96">
        <v>505</v>
      </c>
      <c r="G96">
        <v>3365</v>
      </c>
      <c r="H96" t="s">
        <v>536</v>
      </c>
      <c r="I96" s="153">
        <f>ROWS(H$12:$I96)</f>
        <v>85</v>
      </c>
      <c r="J96" s="153">
        <f t="shared" si="2"/>
        <v>85</v>
      </c>
      <c r="K96" s="153" t="str">
        <f>IFERROR(SMALL($J$12:$J$139,ROWS(J$12:J96)),"")</f>
        <v/>
      </c>
      <c r="L96" s="153"/>
      <c r="P96" t="s">
        <v>234</v>
      </c>
      <c r="Q96" t="s">
        <v>91</v>
      </c>
      <c r="R96" s="391">
        <v>3.4175334323922731E-2</v>
      </c>
      <c r="S96" s="391">
        <v>1.0401188707280832E-2</v>
      </c>
      <c r="T96" s="391">
        <v>0.95542347696879648</v>
      </c>
      <c r="U96" t="s">
        <v>536</v>
      </c>
      <c r="V96" s="153">
        <f>ROWS($I$12:U96)</f>
        <v>85</v>
      </c>
      <c r="W96" s="153">
        <f t="shared" si="3"/>
        <v>85</v>
      </c>
      <c r="X96" s="153" t="str">
        <f>IFERROR(SMALL($J$12:$J$139,ROWS(W$12:W96)),"")</f>
        <v/>
      </c>
    </row>
    <row r="97" spans="1:24" hidden="1">
      <c r="B97" t="s">
        <v>92</v>
      </c>
      <c r="C97">
        <v>120</v>
      </c>
      <c r="D97">
        <v>50</v>
      </c>
      <c r="E97">
        <v>3040</v>
      </c>
      <c r="F97">
        <v>415</v>
      </c>
      <c r="G97">
        <v>3210</v>
      </c>
      <c r="H97" t="s">
        <v>536</v>
      </c>
      <c r="I97" s="153">
        <f>ROWS(H$12:$I97)</f>
        <v>86</v>
      </c>
      <c r="J97" s="153">
        <f t="shared" si="2"/>
        <v>86</v>
      </c>
      <c r="K97" s="153" t="str">
        <f>IFERROR(SMALL($J$12:$J$139,ROWS(J$12:J97)),"")</f>
        <v/>
      </c>
      <c r="L97" s="153"/>
      <c r="Q97" t="s">
        <v>92</v>
      </c>
      <c r="R97" s="391">
        <v>3.7383177570093455E-2</v>
      </c>
      <c r="S97" s="391">
        <v>1.5576323987538941E-2</v>
      </c>
      <c r="T97" s="391">
        <v>0.9470404984423676</v>
      </c>
      <c r="U97" t="s">
        <v>536</v>
      </c>
      <c r="V97" s="153">
        <f>ROWS($I$12:U97)</f>
        <v>86</v>
      </c>
      <c r="W97" s="153">
        <f t="shared" si="3"/>
        <v>86</v>
      </c>
      <c r="X97" s="153" t="str">
        <f>IFERROR(SMALL($J$12:$J$139,ROWS(W$12:W97)),"")</f>
        <v/>
      </c>
    </row>
    <row r="98" spans="1:24" hidden="1">
      <c r="B98" t="s">
        <v>93</v>
      </c>
      <c r="C98">
        <v>120</v>
      </c>
      <c r="D98">
        <v>45</v>
      </c>
      <c r="E98">
        <v>3295</v>
      </c>
      <c r="F98">
        <v>410</v>
      </c>
      <c r="G98">
        <v>3460</v>
      </c>
      <c r="H98" t="s">
        <v>536</v>
      </c>
      <c r="I98" s="153">
        <f>ROWS(H$12:$I98)</f>
        <v>87</v>
      </c>
      <c r="J98" s="153">
        <f t="shared" si="2"/>
        <v>87</v>
      </c>
      <c r="K98" s="153" t="str">
        <f>IFERROR(SMALL($J$12:$J$139,ROWS(J$12:J98)),"")</f>
        <v/>
      </c>
      <c r="L98" s="153"/>
      <c r="Q98" t="s">
        <v>93</v>
      </c>
      <c r="R98" s="391">
        <v>3.4682080924855488E-2</v>
      </c>
      <c r="S98" s="391">
        <v>1.300578034682081E-2</v>
      </c>
      <c r="T98" s="391">
        <v>0.95231213872832365</v>
      </c>
      <c r="U98" t="s">
        <v>536</v>
      </c>
      <c r="V98" s="153">
        <f>ROWS($I$12:U98)</f>
        <v>87</v>
      </c>
      <c r="W98" s="153">
        <f t="shared" si="3"/>
        <v>87</v>
      </c>
      <c r="X98" s="153" t="str">
        <f>IFERROR(SMALL($J$12:$J$139,ROWS(W$12:W98)),"")</f>
        <v/>
      </c>
    </row>
    <row r="99" spans="1:24" hidden="1">
      <c r="B99" t="s">
        <v>94</v>
      </c>
      <c r="C99">
        <v>80</v>
      </c>
      <c r="D99">
        <v>30</v>
      </c>
      <c r="E99">
        <v>2695</v>
      </c>
      <c r="F99">
        <v>270</v>
      </c>
      <c r="G99">
        <v>2805</v>
      </c>
      <c r="H99" t="s">
        <v>536</v>
      </c>
      <c r="I99" s="153">
        <f>ROWS(H$12:$I99)</f>
        <v>88</v>
      </c>
      <c r="J99" s="153">
        <f t="shared" si="2"/>
        <v>88</v>
      </c>
      <c r="K99" s="153" t="str">
        <f>IFERROR(SMALL($J$12:$J$139,ROWS(J$12:J99)),"")</f>
        <v/>
      </c>
      <c r="L99" s="153"/>
      <c r="Q99" t="s">
        <v>94</v>
      </c>
      <c r="R99" s="391">
        <v>2.8520499108734401E-2</v>
      </c>
      <c r="S99" s="391">
        <v>1.06951871657754E-2</v>
      </c>
      <c r="T99" s="391">
        <v>0.96078431372549022</v>
      </c>
      <c r="U99" t="s">
        <v>536</v>
      </c>
      <c r="V99" s="153">
        <f>ROWS($I$12:U99)</f>
        <v>88</v>
      </c>
      <c r="W99" s="153">
        <f t="shared" si="3"/>
        <v>88</v>
      </c>
      <c r="X99" s="153" t="str">
        <f>IFERROR(SMALL($J$12:$J$139,ROWS(W$12:W99)),"")</f>
        <v/>
      </c>
    </row>
    <row r="100" spans="1:24" hidden="1">
      <c r="A100" t="s">
        <v>552</v>
      </c>
      <c r="B100" t="s">
        <v>91</v>
      </c>
      <c r="C100">
        <v>620</v>
      </c>
      <c r="D100">
        <v>195</v>
      </c>
      <c r="E100">
        <v>14655</v>
      </c>
      <c r="F100">
        <v>2360</v>
      </c>
      <c r="G100">
        <v>15470</v>
      </c>
      <c r="H100" t="s">
        <v>536</v>
      </c>
      <c r="I100" s="153">
        <f>ROWS(H$12:$I100)</f>
        <v>89</v>
      </c>
      <c r="J100" s="153">
        <f t="shared" si="2"/>
        <v>89</v>
      </c>
      <c r="K100" s="153" t="str">
        <f>IFERROR(SMALL($J$12:$J$139,ROWS(J$12:J100)),"")</f>
        <v/>
      </c>
      <c r="L100" s="153"/>
      <c r="P100" t="s">
        <v>552</v>
      </c>
      <c r="Q100" t="s">
        <v>91</v>
      </c>
      <c r="R100" s="391">
        <v>4.0077569489334199E-2</v>
      </c>
      <c r="S100" s="391">
        <v>1.2605042016806723E-2</v>
      </c>
      <c r="T100" s="391">
        <v>0.94731738849385905</v>
      </c>
      <c r="U100" t="s">
        <v>536</v>
      </c>
      <c r="V100" s="153">
        <f>ROWS($I$12:U100)</f>
        <v>89</v>
      </c>
      <c r="W100" s="153">
        <f t="shared" si="3"/>
        <v>89</v>
      </c>
      <c r="X100" s="153" t="str">
        <f>IFERROR(SMALL($J$12:$J$139,ROWS(W$12:W100)),"")</f>
        <v/>
      </c>
    </row>
    <row r="101" spans="1:24" hidden="1">
      <c r="B101" t="s">
        <v>92</v>
      </c>
      <c r="C101">
        <v>625</v>
      </c>
      <c r="D101">
        <v>195</v>
      </c>
      <c r="E101">
        <v>15190</v>
      </c>
      <c r="F101">
        <v>1950</v>
      </c>
      <c r="G101">
        <v>16010</v>
      </c>
      <c r="H101" t="s">
        <v>536</v>
      </c>
      <c r="I101" s="153">
        <f>ROWS(H$12:$I101)</f>
        <v>90</v>
      </c>
      <c r="J101" s="153">
        <f t="shared" si="2"/>
        <v>90</v>
      </c>
      <c r="K101" s="153" t="str">
        <f>IFERROR(SMALL($J$12:$J$139,ROWS(J$12:J101)),"")</f>
        <v/>
      </c>
      <c r="L101" s="153"/>
      <c r="Q101" t="s">
        <v>92</v>
      </c>
      <c r="R101" s="391">
        <v>3.9038101186758274E-2</v>
      </c>
      <c r="S101" s="391">
        <v>1.2179887570268583E-2</v>
      </c>
      <c r="T101" s="391">
        <v>0.94878201124297312</v>
      </c>
      <c r="U101" t="s">
        <v>536</v>
      </c>
      <c r="V101" s="153">
        <f>ROWS($I$12:U101)</f>
        <v>90</v>
      </c>
      <c r="W101" s="153">
        <f t="shared" si="3"/>
        <v>90</v>
      </c>
      <c r="X101" s="153" t="str">
        <f>IFERROR(SMALL($J$12:$J$139,ROWS(W$12:W101)),"")</f>
        <v/>
      </c>
    </row>
    <row r="102" spans="1:24" hidden="1">
      <c r="B102" t="s">
        <v>93</v>
      </c>
      <c r="C102">
        <v>505</v>
      </c>
      <c r="D102">
        <v>235</v>
      </c>
      <c r="E102">
        <v>15390</v>
      </c>
      <c r="F102">
        <v>1890</v>
      </c>
      <c r="G102">
        <v>16130</v>
      </c>
      <c r="H102" t="s">
        <v>536</v>
      </c>
      <c r="I102" s="153">
        <f>ROWS(H$12:$I102)</f>
        <v>91</v>
      </c>
      <c r="J102" s="153">
        <f t="shared" si="2"/>
        <v>91</v>
      </c>
      <c r="K102" s="153" t="str">
        <f>IFERROR(SMALL($J$12:$J$139,ROWS(J$12:J102)),"")</f>
        <v/>
      </c>
      <c r="L102" s="153"/>
      <c r="Q102" t="s">
        <v>93</v>
      </c>
      <c r="R102" s="391">
        <v>3.1308121512709237E-2</v>
      </c>
      <c r="S102" s="391">
        <v>1.4569125852448853E-2</v>
      </c>
      <c r="T102" s="391">
        <v>0.95412275263484192</v>
      </c>
      <c r="U102" t="s">
        <v>536</v>
      </c>
      <c r="V102" s="153">
        <f>ROWS($I$12:U102)</f>
        <v>91</v>
      </c>
      <c r="W102" s="153">
        <f t="shared" si="3"/>
        <v>91</v>
      </c>
      <c r="X102" s="153" t="str">
        <f>IFERROR(SMALL($J$12:$J$139,ROWS(W$12:W102)),"")</f>
        <v/>
      </c>
    </row>
    <row r="103" spans="1:24" hidden="1">
      <c r="B103" t="s">
        <v>94</v>
      </c>
      <c r="C103">
        <v>485</v>
      </c>
      <c r="D103">
        <v>115</v>
      </c>
      <c r="E103">
        <v>11740</v>
      </c>
      <c r="F103">
        <v>1410</v>
      </c>
      <c r="G103">
        <v>12340</v>
      </c>
      <c r="H103" t="s">
        <v>536</v>
      </c>
      <c r="I103" s="153">
        <f>ROWS(H$12:$I103)</f>
        <v>92</v>
      </c>
      <c r="J103" s="153">
        <f t="shared" si="2"/>
        <v>92</v>
      </c>
      <c r="K103" s="153" t="str">
        <f>IFERROR(SMALL($J$12:$J$139,ROWS(J$12:J103)),"")</f>
        <v/>
      </c>
      <c r="L103" s="153"/>
      <c r="Q103" t="s">
        <v>94</v>
      </c>
      <c r="R103" s="391">
        <v>3.9303079416531606E-2</v>
      </c>
      <c r="S103" s="391">
        <v>9.3192868719611018E-3</v>
      </c>
      <c r="T103" s="391">
        <v>0.9513776337115073</v>
      </c>
      <c r="U103" t="s">
        <v>536</v>
      </c>
      <c r="V103" s="153">
        <f>ROWS($I$12:U103)</f>
        <v>92</v>
      </c>
      <c r="W103" s="153">
        <f t="shared" si="3"/>
        <v>92</v>
      </c>
      <c r="X103" s="153" t="str">
        <f>IFERROR(SMALL($J$12:$J$139,ROWS(W$12:W103)),"")</f>
        <v/>
      </c>
    </row>
    <row r="104" spans="1:24" hidden="1">
      <c r="A104" t="s">
        <v>553</v>
      </c>
      <c r="B104" t="s">
        <v>91</v>
      </c>
      <c r="C104">
        <v>635</v>
      </c>
      <c r="D104">
        <v>225</v>
      </c>
      <c r="E104">
        <v>16110</v>
      </c>
      <c r="F104">
        <v>2400</v>
      </c>
      <c r="G104">
        <v>16965</v>
      </c>
      <c r="H104" t="s">
        <v>536</v>
      </c>
      <c r="I104" s="153">
        <f>ROWS(H$12:$I104)</f>
        <v>93</v>
      </c>
      <c r="J104" s="153">
        <f t="shared" si="2"/>
        <v>93</v>
      </c>
      <c r="K104" s="153" t="str">
        <f>IFERROR(SMALL($J$12:$J$139,ROWS(J$12:J104)),"")</f>
        <v/>
      </c>
      <c r="L104" s="153"/>
      <c r="P104" t="s">
        <v>553</v>
      </c>
      <c r="Q104" t="s">
        <v>91</v>
      </c>
      <c r="R104" s="391">
        <v>3.7430002947244329E-2</v>
      </c>
      <c r="S104" s="391">
        <v>1.3262599469496022E-2</v>
      </c>
      <c r="T104" s="391">
        <v>0.9496021220159151</v>
      </c>
      <c r="U104" t="s">
        <v>536</v>
      </c>
      <c r="V104" s="153">
        <f>ROWS($I$12:U104)</f>
        <v>93</v>
      </c>
      <c r="W104" s="153">
        <f t="shared" si="3"/>
        <v>93</v>
      </c>
      <c r="X104" s="153" t="str">
        <f>IFERROR(SMALL($J$12:$J$139,ROWS(W$12:W104)),"")</f>
        <v/>
      </c>
    </row>
    <row r="105" spans="1:24" hidden="1">
      <c r="B105" t="s">
        <v>92</v>
      </c>
      <c r="C105">
        <v>635</v>
      </c>
      <c r="D105">
        <v>240</v>
      </c>
      <c r="E105">
        <v>16430</v>
      </c>
      <c r="F105">
        <v>2105</v>
      </c>
      <c r="G105">
        <v>17305</v>
      </c>
      <c r="H105" t="s">
        <v>536</v>
      </c>
      <c r="I105" s="153">
        <f>ROWS(H$12:$I105)</f>
        <v>94</v>
      </c>
      <c r="J105" s="153">
        <f t="shared" si="2"/>
        <v>94</v>
      </c>
      <c r="K105" s="153" t="str">
        <f>IFERROR(SMALL($J$12:$J$139,ROWS(J$12:J105)),"")</f>
        <v/>
      </c>
      <c r="L105" s="153"/>
      <c r="Q105" t="s">
        <v>92</v>
      </c>
      <c r="R105" s="391">
        <v>3.6694596937301358E-2</v>
      </c>
      <c r="S105" s="391">
        <v>1.3868824039295001E-2</v>
      </c>
      <c r="T105" s="391">
        <v>0.94943657902340362</v>
      </c>
      <c r="U105" t="s">
        <v>536</v>
      </c>
      <c r="V105" s="153">
        <f>ROWS($I$12:U105)</f>
        <v>94</v>
      </c>
      <c r="W105" s="153">
        <f t="shared" si="3"/>
        <v>94</v>
      </c>
      <c r="X105" s="153" t="str">
        <f>IFERROR(SMALL($J$12:$J$139,ROWS(W$12:W105)),"")</f>
        <v/>
      </c>
    </row>
    <row r="106" spans="1:24" hidden="1">
      <c r="B106" t="s">
        <v>93</v>
      </c>
      <c r="C106">
        <v>595</v>
      </c>
      <c r="D106">
        <v>245</v>
      </c>
      <c r="E106">
        <v>16775</v>
      </c>
      <c r="F106">
        <v>2015</v>
      </c>
      <c r="G106">
        <v>17615</v>
      </c>
      <c r="H106" t="s">
        <v>536</v>
      </c>
      <c r="I106" s="153">
        <f>ROWS(H$12:$I106)</f>
        <v>95</v>
      </c>
      <c r="J106" s="153">
        <f t="shared" si="2"/>
        <v>95</v>
      </c>
      <c r="K106" s="153" t="str">
        <f>IFERROR(SMALL($J$12:$J$139,ROWS(J$12:J106)),"")</f>
        <v/>
      </c>
      <c r="L106" s="153"/>
      <c r="Q106" t="s">
        <v>93</v>
      </c>
      <c r="R106" s="391">
        <v>3.377803008799319E-2</v>
      </c>
      <c r="S106" s="391">
        <v>1.3908600624467783E-2</v>
      </c>
      <c r="T106" s="391">
        <v>0.95231336928753907</v>
      </c>
      <c r="U106" t="s">
        <v>536</v>
      </c>
      <c r="V106" s="153">
        <f>ROWS($I$12:U106)</f>
        <v>95</v>
      </c>
      <c r="W106" s="153">
        <f t="shared" si="3"/>
        <v>95</v>
      </c>
      <c r="X106" s="153" t="str">
        <f>IFERROR(SMALL($J$12:$J$139,ROWS(W$12:W106)),"")</f>
        <v/>
      </c>
    </row>
    <row r="107" spans="1:24" hidden="1">
      <c r="B107" t="s">
        <v>94</v>
      </c>
      <c r="C107">
        <v>445</v>
      </c>
      <c r="D107">
        <v>285</v>
      </c>
      <c r="E107">
        <v>14610</v>
      </c>
      <c r="F107">
        <v>1745</v>
      </c>
      <c r="G107">
        <v>15340</v>
      </c>
      <c r="H107" t="s">
        <v>536</v>
      </c>
      <c r="I107" s="153">
        <f>ROWS(H$12:$I107)</f>
        <v>96</v>
      </c>
      <c r="J107" s="153">
        <f t="shared" si="2"/>
        <v>96</v>
      </c>
      <c r="K107" s="153" t="str">
        <f>IFERROR(SMALL($J$12:$J$139,ROWS(J$12:J107)),"")</f>
        <v/>
      </c>
      <c r="L107" s="153"/>
      <c r="Q107" t="s">
        <v>94</v>
      </c>
      <c r="R107" s="391">
        <v>2.9009126466753587E-2</v>
      </c>
      <c r="S107" s="391">
        <v>1.8578878748370272E-2</v>
      </c>
      <c r="T107" s="391">
        <v>0.95241199478487615</v>
      </c>
      <c r="U107" t="s">
        <v>536</v>
      </c>
      <c r="V107" s="153">
        <f>ROWS($I$12:U107)</f>
        <v>96</v>
      </c>
      <c r="W107" s="153">
        <f t="shared" si="3"/>
        <v>96</v>
      </c>
      <c r="X107" s="153" t="str">
        <f>IFERROR(SMALL($J$12:$J$139,ROWS(W$12:W107)),"")</f>
        <v/>
      </c>
    </row>
    <row r="108" spans="1:24" hidden="1">
      <c r="A108" t="s">
        <v>554</v>
      </c>
      <c r="B108" t="s">
        <v>91</v>
      </c>
      <c r="C108">
        <v>235</v>
      </c>
      <c r="D108">
        <v>90</v>
      </c>
      <c r="E108">
        <v>5625</v>
      </c>
      <c r="F108">
        <v>875</v>
      </c>
      <c r="G108">
        <v>5955</v>
      </c>
      <c r="H108" t="s">
        <v>536</v>
      </c>
      <c r="I108" s="153">
        <f>ROWS(H$12:$I108)</f>
        <v>97</v>
      </c>
      <c r="J108" s="153">
        <f t="shared" si="2"/>
        <v>97</v>
      </c>
      <c r="K108" s="153" t="str">
        <f>IFERROR(SMALL($J$12:$J$139,ROWS(J$12:J108)),"")</f>
        <v/>
      </c>
      <c r="L108" s="153"/>
      <c r="P108" t="s">
        <v>554</v>
      </c>
      <c r="Q108" t="s">
        <v>91</v>
      </c>
      <c r="R108" s="391">
        <v>3.9462636439966413E-2</v>
      </c>
      <c r="S108" s="391">
        <v>1.5113350125944584E-2</v>
      </c>
      <c r="T108" s="391">
        <v>0.94458438287153657</v>
      </c>
      <c r="U108" t="s">
        <v>536</v>
      </c>
      <c r="V108" s="153">
        <f>ROWS($I$12:U108)</f>
        <v>97</v>
      </c>
      <c r="W108" s="153">
        <f t="shared" si="3"/>
        <v>97</v>
      </c>
      <c r="X108" s="153" t="str">
        <f>IFERROR(SMALL($J$12:$J$139,ROWS(W$12:W108)),"")</f>
        <v/>
      </c>
    </row>
    <row r="109" spans="1:24" hidden="1">
      <c r="B109" t="s">
        <v>92</v>
      </c>
      <c r="C109">
        <v>250</v>
      </c>
      <c r="D109">
        <v>65</v>
      </c>
      <c r="E109">
        <v>5605</v>
      </c>
      <c r="F109">
        <v>760</v>
      </c>
      <c r="G109">
        <v>5920</v>
      </c>
      <c r="H109" t="s">
        <v>536</v>
      </c>
      <c r="I109" s="153">
        <f>ROWS(H$12:$I109)</f>
        <v>98</v>
      </c>
      <c r="J109" s="153">
        <f t="shared" si="2"/>
        <v>98</v>
      </c>
      <c r="K109" s="153" t="str">
        <f>IFERROR(SMALL($J$12:$J$139,ROWS(J$12:J109)),"")</f>
        <v/>
      </c>
      <c r="L109" s="153"/>
      <c r="Q109" t="s">
        <v>92</v>
      </c>
      <c r="R109" s="391">
        <v>4.2229729729729729E-2</v>
      </c>
      <c r="S109" s="391">
        <v>1.097972972972973E-2</v>
      </c>
      <c r="T109" s="391">
        <v>0.94679054054054057</v>
      </c>
      <c r="U109" t="s">
        <v>536</v>
      </c>
      <c r="V109" s="153">
        <f>ROWS($I$12:U109)</f>
        <v>98</v>
      </c>
      <c r="W109" s="153">
        <f t="shared" si="3"/>
        <v>98</v>
      </c>
      <c r="X109" s="153" t="str">
        <f>IFERROR(SMALL($J$12:$J$139,ROWS(W$12:W109)),"")</f>
        <v/>
      </c>
    </row>
    <row r="110" spans="1:24" hidden="1">
      <c r="B110" t="s">
        <v>93</v>
      </c>
      <c r="C110">
        <v>190</v>
      </c>
      <c r="D110">
        <v>85</v>
      </c>
      <c r="E110">
        <v>6010</v>
      </c>
      <c r="F110">
        <v>765</v>
      </c>
      <c r="G110">
        <v>6285</v>
      </c>
      <c r="H110" t="s">
        <v>536</v>
      </c>
      <c r="I110" s="153">
        <f>ROWS(H$12:$I110)</f>
        <v>99</v>
      </c>
      <c r="J110" s="153">
        <f t="shared" si="2"/>
        <v>99</v>
      </c>
      <c r="K110" s="153" t="str">
        <f>IFERROR(SMALL($J$12:$J$139,ROWS(J$12:J110)),"")</f>
        <v/>
      </c>
      <c r="L110" s="153"/>
      <c r="Q110" t="s">
        <v>93</v>
      </c>
      <c r="R110" s="391">
        <v>3.0230708035003977E-2</v>
      </c>
      <c r="S110" s="391">
        <v>1.3524264120922832E-2</v>
      </c>
      <c r="T110" s="391">
        <v>0.95624502784407317</v>
      </c>
      <c r="U110" t="s">
        <v>536</v>
      </c>
      <c r="V110" s="153">
        <f>ROWS($I$12:U110)</f>
        <v>99</v>
      </c>
      <c r="W110" s="153">
        <f t="shared" si="3"/>
        <v>99</v>
      </c>
      <c r="X110" s="153" t="str">
        <f>IFERROR(SMALL($J$12:$J$139,ROWS(W$12:W110)),"")</f>
        <v/>
      </c>
    </row>
    <row r="111" spans="1:24" hidden="1">
      <c r="B111" t="s">
        <v>94</v>
      </c>
      <c r="C111">
        <v>340</v>
      </c>
      <c r="D111">
        <v>155</v>
      </c>
      <c r="E111">
        <v>6660</v>
      </c>
      <c r="F111">
        <v>765</v>
      </c>
      <c r="G111">
        <v>7155</v>
      </c>
      <c r="H111" t="s">
        <v>536</v>
      </c>
      <c r="I111" s="153">
        <f>ROWS(H$12:$I111)</f>
        <v>100</v>
      </c>
      <c r="J111" s="153">
        <f t="shared" si="2"/>
        <v>100</v>
      </c>
      <c r="K111" s="153" t="str">
        <f>IFERROR(SMALL($J$12:$J$139,ROWS(J$12:J111)),"")</f>
        <v/>
      </c>
      <c r="L111" s="153"/>
      <c r="Q111" t="s">
        <v>94</v>
      </c>
      <c r="R111" s="391">
        <v>4.7519217330538085E-2</v>
      </c>
      <c r="S111" s="391">
        <v>2.1663172606568831E-2</v>
      </c>
      <c r="T111" s="391">
        <v>0.9308176100628931</v>
      </c>
      <c r="U111" t="s">
        <v>536</v>
      </c>
      <c r="V111" s="153">
        <f>ROWS($I$12:U111)</f>
        <v>100</v>
      </c>
      <c r="W111" s="153">
        <f t="shared" si="3"/>
        <v>100</v>
      </c>
      <c r="X111" s="153" t="str">
        <f>IFERROR(SMALL($J$12:$J$139,ROWS(W$12:W111)),"")</f>
        <v/>
      </c>
    </row>
    <row r="112" spans="1:24" hidden="1">
      <c r="A112" t="s">
        <v>269</v>
      </c>
      <c r="B112" t="s">
        <v>91</v>
      </c>
      <c r="C112">
        <v>1020</v>
      </c>
      <c r="D112">
        <v>330</v>
      </c>
      <c r="E112">
        <v>25150</v>
      </c>
      <c r="F112">
        <v>3890</v>
      </c>
      <c r="G112">
        <v>26495</v>
      </c>
      <c r="H112" t="s">
        <v>536</v>
      </c>
      <c r="I112" s="153">
        <f>ROWS(H$12:$I112)</f>
        <v>101</v>
      </c>
      <c r="J112" s="153">
        <f t="shared" si="2"/>
        <v>101</v>
      </c>
      <c r="K112" s="153" t="str">
        <f>IFERROR(SMALL($J$12:$J$139,ROWS(J$12:J112)),"")</f>
        <v/>
      </c>
      <c r="L112" s="153"/>
      <c r="P112" t="s">
        <v>269</v>
      </c>
      <c r="Q112" t="s">
        <v>91</v>
      </c>
      <c r="R112" s="391">
        <v>3.8497829779203623E-2</v>
      </c>
      <c r="S112" s="391">
        <v>1.2455180222683526E-2</v>
      </c>
      <c r="T112" s="391">
        <v>0.94923570484997166</v>
      </c>
      <c r="U112" t="s">
        <v>536</v>
      </c>
      <c r="V112" s="153">
        <f>ROWS($I$12:U112)</f>
        <v>101</v>
      </c>
      <c r="W112" s="153">
        <f t="shared" si="3"/>
        <v>101</v>
      </c>
      <c r="X112" s="153" t="str">
        <f>IFERROR(SMALL($J$12:$J$139,ROWS(W$12:W112)),"")</f>
        <v/>
      </c>
    </row>
    <row r="113" spans="1:24" hidden="1">
      <c r="B113" t="s">
        <v>92</v>
      </c>
      <c r="C113">
        <v>1015</v>
      </c>
      <c r="D113">
        <v>370</v>
      </c>
      <c r="E113">
        <v>26030</v>
      </c>
      <c r="F113">
        <v>3295</v>
      </c>
      <c r="G113">
        <v>27415</v>
      </c>
      <c r="H113" t="s">
        <v>536</v>
      </c>
      <c r="I113" s="153">
        <f>ROWS(H$12:$I113)</f>
        <v>102</v>
      </c>
      <c r="J113" s="153">
        <f t="shared" si="2"/>
        <v>102</v>
      </c>
      <c r="K113" s="153" t="str">
        <f>IFERROR(SMALL($J$12:$J$139,ROWS(J$12:J113)),"")</f>
        <v/>
      </c>
      <c r="L113" s="153"/>
      <c r="Q113" t="s">
        <v>92</v>
      </c>
      <c r="R113" s="391">
        <v>3.7023527266095202E-2</v>
      </c>
      <c r="S113" s="391">
        <v>1.3496261170891848E-2</v>
      </c>
      <c r="T113" s="391">
        <v>0.94948021156301299</v>
      </c>
      <c r="U113" t="s">
        <v>536</v>
      </c>
      <c r="V113" s="153">
        <f>ROWS($I$12:U113)</f>
        <v>102</v>
      </c>
      <c r="W113" s="153">
        <f t="shared" si="3"/>
        <v>102</v>
      </c>
      <c r="X113" s="153" t="str">
        <f>IFERROR(SMALL($J$12:$J$139,ROWS(W$12:W113)),"")</f>
        <v/>
      </c>
    </row>
    <row r="114" spans="1:24" hidden="1">
      <c r="B114" t="s">
        <v>93</v>
      </c>
      <c r="C114">
        <v>910</v>
      </c>
      <c r="D114">
        <v>395</v>
      </c>
      <c r="E114">
        <v>26215</v>
      </c>
      <c r="F114">
        <v>3150</v>
      </c>
      <c r="G114">
        <v>27520</v>
      </c>
      <c r="H114" t="s">
        <v>536</v>
      </c>
      <c r="I114" s="153">
        <f>ROWS(H$12:$I114)</f>
        <v>103</v>
      </c>
      <c r="J114" s="153">
        <f t="shared" si="2"/>
        <v>103</v>
      </c>
      <c r="K114" s="153" t="str">
        <f>IFERROR(SMALL($J$12:$J$139,ROWS(J$12:J114)),"")</f>
        <v/>
      </c>
      <c r="L114" s="153"/>
      <c r="Q114" t="s">
        <v>93</v>
      </c>
      <c r="R114" s="391">
        <v>3.3066860465116282E-2</v>
      </c>
      <c r="S114" s="391">
        <v>1.4353197674418604E-2</v>
      </c>
      <c r="T114" s="391">
        <v>0.95257994186046513</v>
      </c>
      <c r="U114" t="s">
        <v>536</v>
      </c>
      <c r="V114" s="153">
        <f>ROWS($I$12:U114)</f>
        <v>103</v>
      </c>
      <c r="W114" s="153">
        <f t="shared" si="3"/>
        <v>103</v>
      </c>
      <c r="X114" s="153" t="str">
        <f>IFERROR(SMALL($J$12:$J$139,ROWS(W$12:W114)),"")</f>
        <v/>
      </c>
    </row>
    <row r="115" spans="1:24" hidden="1">
      <c r="B115" t="s">
        <v>94</v>
      </c>
      <c r="C115">
        <v>595</v>
      </c>
      <c r="D115">
        <v>250</v>
      </c>
      <c r="E115">
        <v>19845</v>
      </c>
      <c r="F115">
        <v>2405</v>
      </c>
      <c r="G115">
        <v>20690</v>
      </c>
      <c r="H115" t="s">
        <v>536</v>
      </c>
      <c r="I115" s="153">
        <f>ROWS(H$12:$I115)</f>
        <v>104</v>
      </c>
      <c r="J115" s="153">
        <f t="shared" si="2"/>
        <v>104</v>
      </c>
      <c r="K115" s="153" t="str">
        <f>IFERROR(SMALL($J$12:$J$139,ROWS(J$12:J115)),"")</f>
        <v/>
      </c>
      <c r="L115" s="153"/>
      <c r="Q115" t="s">
        <v>94</v>
      </c>
      <c r="R115" s="391">
        <v>2.875785403576607E-2</v>
      </c>
      <c r="S115" s="391">
        <v>1.2083131947800869E-2</v>
      </c>
      <c r="T115" s="391">
        <v>0.95915901401643311</v>
      </c>
      <c r="U115" t="s">
        <v>536</v>
      </c>
      <c r="V115" s="153">
        <f>ROWS($I$12:U115)</f>
        <v>104</v>
      </c>
      <c r="W115" s="153">
        <f t="shared" si="3"/>
        <v>104</v>
      </c>
      <c r="X115" s="153" t="str">
        <f>IFERROR(SMALL($J$12:$J$139,ROWS(W$12:W115)),"")</f>
        <v/>
      </c>
    </row>
    <row r="116" spans="1:24" hidden="1">
      <c r="A116" t="s">
        <v>300</v>
      </c>
      <c r="B116" t="s">
        <v>91</v>
      </c>
      <c r="C116">
        <v>85</v>
      </c>
      <c r="D116">
        <v>35</v>
      </c>
      <c r="E116">
        <v>2335</v>
      </c>
      <c r="F116">
        <v>355</v>
      </c>
      <c r="G116">
        <v>2455</v>
      </c>
      <c r="H116" t="s">
        <v>536</v>
      </c>
      <c r="I116" s="153">
        <f>ROWS(H$12:$I116)</f>
        <v>105</v>
      </c>
      <c r="J116" s="153">
        <f t="shared" si="2"/>
        <v>105</v>
      </c>
      <c r="K116" s="153" t="str">
        <f>IFERROR(SMALL($J$12:$J$139,ROWS(J$12:J116)),"")</f>
        <v/>
      </c>
      <c r="L116" s="153"/>
      <c r="P116" t="s">
        <v>300</v>
      </c>
      <c r="Q116" t="s">
        <v>91</v>
      </c>
      <c r="R116" s="391">
        <v>3.4623217922606926E-2</v>
      </c>
      <c r="S116" s="391">
        <v>1.4256619144602852E-2</v>
      </c>
      <c r="T116" s="391">
        <v>0.95112016293279023</v>
      </c>
      <c r="U116" t="s">
        <v>536</v>
      </c>
      <c r="V116" s="153">
        <f>ROWS($I$12:U116)</f>
        <v>105</v>
      </c>
      <c r="W116" s="153">
        <f t="shared" si="3"/>
        <v>105</v>
      </c>
      <c r="X116" s="153" t="str">
        <f>IFERROR(SMALL($J$12:$J$139,ROWS(W$12:W116)),"")</f>
        <v/>
      </c>
    </row>
    <row r="117" spans="1:24" hidden="1">
      <c r="B117" t="s">
        <v>92</v>
      </c>
      <c r="C117">
        <v>100</v>
      </c>
      <c r="D117">
        <v>35</v>
      </c>
      <c r="E117">
        <v>2525</v>
      </c>
      <c r="F117">
        <v>340</v>
      </c>
      <c r="G117">
        <v>2660</v>
      </c>
      <c r="H117" t="s">
        <v>536</v>
      </c>
      <c r="I117" s="153">
        <f>ROWS(H$12:$I117)</f>
        <v>106</v>
      </c>
      <c r="J117" s="153">
        <f t="shared" si="2"/>
        <v>106</v>
      </c>
      <c r="K117" s="153" t="str">
        <f>IFERROR(SMALL($J$12:$J$139,ROWS(J$12:J117)),"")</f>
        <v/>
      </c>
      <c r="L117" s="153"/>
      <c r="Q117" t="s">
        <v>92</v>
      </c>
      <c r="R117" s="391">
        <v>3.7593984962406013E-2</v>
      </c>
      <c r="S117" s="391">
        <v>1.3157894736842105E-2</v>
      </c>
      <c r="T117" s="391">
        <v>0.9492481203007519</v>
      </c>
      <c r="U117" t="s">
        <v>536</v>
      </c>
      <c r="V117" s="153">
        <f>ROWS($I$12:U117)</f>
        <v>106</v>
      </c>
      <c r="W117" s="153">
        <f t="shared" si="3"/>
        <v>106</v>
      </c>
      <c r="X117" s="153" t="str">
        <f>IFERROR(SMALL($J$12:$J$139,ROWS(W$12:W117)),"")</f>
        <v/>
      </c>
    </row>
    <row r="118" spans="1:24" hidden="1">
      <c r="B118" t="s">
        <v>93</v>
      </c>
      <c r="C118">
        <v>75</v>
      </c>
      <c r="D118">
        <v>45</v>
      </c>
      <c r="E118">
        <v>2775</v>
      </c>
      <c r="F118">
        <v>370</v>
      </c>
      <c r="G118">
        <v>2895</v>
      </c>
      <c r="H118" t="s">
        <v>536</v>
      </c>
      <c r="I118" s="153">
        <f>ROWS(H$12:$I118)</f>
        <v>107</v>
      </c>
      <c r="J118" s="153">
        <f t="shared" si="2"/>
        <v>107</v>
      </c>
      <c r="K118" s="153" t="str">
        <f>IFERROR(SMALL($J$12:$J$139,ROWS(J$12:J118)),"")</f>
        <v/>
      </c>
      <c r="L118" s="153"/>
      <c r="Q118" t="s">
        <v>93</v>
      </c>
      <c r="R118" s="391">
        <v>2.5906735751295335E-2</v>
      </c>
      <c r="S118" s="391">
        <v>1.5544041450777202E-2</v>
      </c>
      <c r="T118" s="391">
        <v>0.95854922279792742</v>
      </c>
      <c r="U118" t="s">
        <v>536</v>
      </c>
      <c r="V118" s="153">
        <f>ROWS($I$12:U118)</f>
        <v>107</v>
      </c>
      <c r="W118" s="153">
        <f t="shared" si="3"/>
        <v>107</v>
      </c>
      <c r="X118" s="153" t="str">
        <f>IFERROR(SMALL($J$12:$J$139,ROWS(W$12:W118)),"")</f>
        <v/>
      </c>
    </row>
    <row r="119" spans="1:24" hidden="1">
      <c r="B119" t="s">
        <v>94</v>
      </c>
      <c r="C119">
        <v>55</v>
      </c>
      <c r="D119">
        <v>40</v>
      </c>
      <c r="E119">
        <v>1995</v>
      </c>
      <c r="F119">
        <v>315</v>
      </c>
      <c r="G119">
        <v>2095</v>
      </c>
      <c r="H119" t="s">
        <v>536</v>
      </c>
      <c r="I119" s="153">
        <f>ROWS(H$12:$I119)</f>
        <v>108</v>
      </c>
      <c r="J119" s="153">
        <f t="shared" si="2"/>
        <v>108</v>
      </c>
      <c r="K119" s="153" t="str">
        <f>IFERROR(SMALL($J$12:$J$139,ROWS(J$12:J119)),"")</f>
        <v/>
      </c>
      <c r="L119" s="153"/>
      <c r="Q119" t="s">
        <v>94</v>
      </c>
      <c r="R119" s="391">
        <v>2.6252983293556086E-2</v>
      </c>
      <c r="S119" s="391">
        <v>1.9093078758949882E-2</v>
      </c>
      <c r="T119" s="391">
        <v>0.95226730310262531</v>
      </c>
      <c r="U119" t="s">
        <v>536</v>
      </c>
      <c r="V119" s="153">
        <f>ROWS($I$12:U119)</f>
        <v>108</v>
      </c>
      <c r="W119" s="153">
        <f t="shared" si="3"/>
        <v>108</v>
      </c>
      <c r="X119" s="153" t="str">
        <f>IFERROR(SMALL($J$12:$J$139,ROWS(W$12:W119)),"")</f>
        <v/>
      </c>
    </row>
    <row r="120" spans="1:24" hidden="1">
      <c r="A120" t="s">
        <v>277</v>
      </c>
      <c r="B120" t="s">
        <v>91</v>
      </c>
      <c r="C120">
        <v>1165</v>
      </c>
      <c r="D120">
        <v>380</v>
      </c>
      <c r="E120">
        <v>28285</v>
      </c>
      <c r="F120">
        <v>4380</v>
      </c>
      <c r="G120">
        <v>29825</v>
      </c>
      <c r="H120" t="s">
        <v>536</v>
      </c>
      <c r="I120" s="153">
        <f>ROWS(H$12:$I120)</f>
        <v>109</v>
      </c>
      <c r="J120" s="153">
        <f t="shared" si="2"/>
        <v>109</v>
      </c>
      <c r="K120" s="153" t="str">
        <f>IFERROR(SMALL($J$12:$J$139,ROWS(J$12:J120)),"")</f>
        <v/>
      </c>
      <c r="L120" s="153"/>
      <c r="P120" t="s">
        <v>277</v>
      </c>
      <c r="Q120" t="s">
        <v>91</v>
      </c>
      <c r="R120" s="391">
        <v>3.9061190276613582E-2</v>
      </c>
      <c r="S120" s="391">
        <v>1.2740989103101424E-2</v>
      </c>
      <c r="T120" s="391">
        <v>0.94836546521374687</v>
      </c>
      <c r="U120" t="s">
        <v>536</v>
      </c>
      <c r="V120" s="153">
        <f>ROWS($I$12:U120)</f>
        <v>109</v>
      </c>
      <c r="W120" s="153">
        <f t="shared" si="3"/>
        <v>109</v>
      </c>
      <c r="X120" s="153" t="str">
        <f>IFERROR(SMALL($J$12:$J$139,ROWS(W$12:W120)),"")</f>
        <v/>
      </c>
    </row>
    <row r="121" spans="1:24" hidden="1">
      <c r="B121" t="s">
        <v>92</v>
      </c>
      <c r="C121">
        <v>1160</v>
      </c>
      <c r="D121">
        <v>400</v>
      </c>
      <c r="E121">
        <v>28970</v>
      </c>
      <c r="F121">
        <v>3700</v>
      </c>
      <c r="G121">
        <v>30530</v>
      </c>
      <c r="H121" t="s">
        <v>536</v>
      </c>
      <c r="I121" s="153">
        <f>ROWS(H$12:$I121)</f>
        <v>110</v>
      </c>
      <c r="J121" s="153">
        <f t="shared" si="2"/>
        <v>110</v>
      </c>
      <c r="K121" s="153" t="str">
        <f>IFERROR(SMALL($J$12:$J$139,ROWS(J$12:J121)),"")</f>
        <v/>
      </c>
      <c r="L121" s="153"/>
      <c r="Q121" t="s">
        <v>92</v>
      </c>
      <c r="R121" s="391">
        <v>3.7995414346544382E-2</v>
      </c>
      <c r="S121" s="391">
        <v>1.3101867016049788E-2</v>
      </c>
      <c r="T121" s="391">
        <v>0.94890271863740583</v>
      </c>
      <c r="U121" t="s">
        <v>536</v>
      </c>
      <c r="V121" s="153">
        <f>ROWS($I$12:U121)</f>
        <v>110</v>
      </c>
      <c r="W121" s="153">
        <f t="shared" si="3"/>
        <v>110</v>
      </c>
      <c r="X121" s="153" t="str">
        <f>IFERROR(SMALL($J$12:$J$139,ROWS(W$12:W121)),"")</f>
        <v/>
      </c>
    </row>
    <row r="122" spans="1:24" hidden="1">
      <c r="B122" t="s">
        <v>93</v>
      </c>
      <c r="C122">
        <v>1015</v>
      </c>
      <c r="D122">
        <v>430</v>
      </c>
      <c r="E122">
        <v>29265</v>
      </c>
      <c r="F122">
        <v>3510</v>
      </c>
      <c r="G122">
        <v>30715</v>
      </c>
      <c r="H122" t="s">
        <v>536</v>
      </c>
      <c r="I122" s="153">
        <f>ROWS(H$12:$I122)</f>
        <v>111</v>
      </c>
      <c r="J122" s="153">
        <f t="shared" si="2"/>
        <v>111</v>
      </c>
      <c r="K122" s="153" t="str">
        <f>IFERROR(SMALL($J$12:$J$139,ROWS(J$12:J122)),"")</f>
        <v/>
      </c>
      <c r="L122" s="153"/>
      <c r="Q122" t="s">
        <v>93</v>
      </c>
      <c r="R122" s="391">
        <v>3.3045743122252974E-2</v>
      </c>
      <c r="S122" s="391">
        <v>1.3999674426176136E-2</v>
      </c>
      <c r="T122" s="391">
        <v>0.95279179553963866</v>
      </c>
      <c r="U122" t="s">
        <v>536</v>
      </c>
      <c r="V122" s="153">
        <f>ROWS($I$12:U122)</f>
        <v>111</v>
      </c>
      <c r="W122" s="153">
        <f t="shared" si="3"/>
        <v>111</v>
      </c>
      <c r="X122" s="153" t="str">
        <f>IFERROR(SMALL($J$12:$J$139,ROWS(W$12:W122)),"")</f>
        <v/>
      </c>
    </row>
    <row r="123" spans="1:24" hidden="1">
      <c r="B123" t="s">
        <v>94</v>
      </c>
      <c r="C123">
        <v>875</v>
      </c>
      <c r="D123">
        <v>360</v>
      </c>
      <c r="E123">
        <v>24335</v>
      </c>
      <c r="F123">
        <v>2820</v>
      </c>
      <c r="G123">
        <v>25570</v>
      </c>
      <c r="H123" t="s">
        <v>536</v>
      </c>
      <c r="I123" s="153">
        <f>ROWS(H$12:$I123)</f>
        <v>112</v>
      </c>
      <c r="J123" s="153">
        <f t="shared" si="2"/>
        <v>112</v>
      </c>
      <c r="K123" s="153" t="str">
        <f>IFERROR(SMALL($J$12:$J$139,ROWS(J$12:J123)),"")</f>
        <v/>
      </c>
      <c r="L123" s="153"/>
      <c r="Q123" t="s">
        <v>94</v>
      </c>
      <c r="R123" s="391">
        <v>3.4219788815017596E-2</v>
      </c>
      <c r="S123" s="391">
        <v>1.4078998826750098E-2</v>
      </c>
      <c r="T123" s="391">
        <v>0.95170121235823235</v>
      </c>
      <c r="U123" t="s">
        <v>536</v>
      </c>
      <c r="V123" s="153">
        <f>ROWS($I$12:U123)</f>
        <v>112</v>
      </c>
      <c r="W123" s="153">
        <f t="shared" si="3"/>
        <v>112</v>
      </c>
      <c r="X123" s="153" t="str">
        <f>IFERROR(SMALL($J$12:$J$139,ROWS(W$12:W123)),"")</f>
        <v/>
      </c>
    </row>
    <row r="124" spans="1:24" hidden="1">
      <c r="A124" t="s">
        <v>555</v>
      </c>
      <c r="B124" t="s">
        <v>91</v>
      </c>
      <c r="C124">
        <v>15</v>
      </c>
      <c r="D124">
        <v>0</v>
      </c>
      <c r="E124">
        <v>300</v>
      </c>
      <c r="F124">
        <v>40</v>
      </c>
      <c r="G124">
        <v>310</v>
      </c>
      <c r="H124" t="s">
        <v>536</v>
      </c>
      <c r="I124" s="153">
        <f>ROWS(H$12:$I124)</f>
        <v>113</v>
      </c>
      <c r="J124" s="153">
        <f t="shared" si="2"/>
        <v>113</v>
      </c>
      <c r="K124" s="153" t="str">
        <f>IFERROR(SMALL($J$12:$J$139,ROWS(J$12:J124)),"")</f>
        <v/>
      </c>
      <c r="L124" s="153"/>
      <c r="P124" t="s">
        <v>555</v>
      </c>
      <c r="Q124" t="s">
        <v>91</v>
      </c>
      <c r="R124" s="391">
        <v>4.8387096774193547E-2</v>
      </c>
      <c r="S124" s="391">
        <v>0</v>
      </c>
      <c r="T124" s="391">
        <v>0.967741935483871</v>
      </c>
      <c r="U124" t="s">
        <v>536</v>
      </c>
      <c r="V124" s="153">
        <f>ROWS($I$12:U124)</f>
        <v>113</v>
      </c>
      <c r="W124" s="153">
        <f t="shared" si="3"/>
        <v>113</v>
      </c>
      <c r="X124" s="153" t="str">
        <f>IFERROR(SMALL($J$12:$J$139,ROWS(W$12:W124)),"")</f>
        <v/>
      </c>
    </row>
    <row r="125" spans="1:24" hidden="1">
      <c r="B125" t="s">
        <v>92</v>
      </c>
      <c r="C125">
        <v>15</v>
      </c>
      <c r="D125">
        <v>10</v>
      </c>
      <c r="E125">
        <v>545</v>
      </c>
      <c r="F125">
        <v>50</v>
      </c>
      <c r="G125">
        <v>570</v>
      </c>
      <c r="H125" t="s">
        <v>536</v>
      </c>
      <c r="I125" s="153">
        <f>ROWS(H$12:$I125)</f>
        <v>114</v>
      </c>
      <c r="J125" s="153">
        <f t="shared" si="2"/>
        <v>114</v>
      </c>
      <c r="K125" s="153" t="str">
        <f>IFERROR(SMALL($J$12:$J$139,ROWS(J$12:J125)),"")</f>
        <v/>
      </c>
      <c r="L125" s="153"/>
      <c r="Q125" t="s">
        <v>92</v>
      </c>
      <c r="R125" s="391">
        <v>2.6315789473684209E-2</v>
      </c>
      <c r="S125" s="391">
        <v>1.7543859649122806E-2</v>
      </c>
      <c r="T125" s="391">
        <v>0.95614035087719296</v>
      </c>
      <c r="U125" t="s">
        <v>536</v>
      </c>
      <c r="V125" s="153">
        <f>ROWS($I$12:U125)</f>
        <v>114</v>
      </c>
      <c r="W125" s="153">
        <f t="shared" si="3"/>
        <v>114</v>
      </c>
      <c r="X125" s="153" t="str">
        <f>IFERROR(SMALL($J$12:$J$139,ROWS(W$12:W125)),"")</f>
        <v/>
      </c>
    </row>
    <row r="126" spans="1:24" hidden="1">
      <c r="B126" t="s">
        <v>93</v>
      </c>
      <c r="C126">
        <v>20</v>
      </c>
      <c r="D126">
        <v>15</v>
      </c>
      <c r="E126">
        <v>560</v>
      </c>
      <c r="F126">
        <v>55</v>
      </c>
      <c r="G126">
        <v>595</v>
      </c>
      <c r="H126" t="s">
        <v>536</v>
      </c>
      <c r="I126" s="153">
        <f>ROWS(H$12:$I126)</f>
        <v>115</v>
      </c>
      <c r="J126" s="153">
        <f t="shared" si="2"/>
        <v>115</v>
      </c>
      <c r="K126" s="153" t="str">
        <f>IFERROR(SMALL($J$12:$J$139,ROWS(J$12:J126)),"")</f>
        <v/>
      </c>
      <c r="L126" s="153"/>
      <c r="Q126" t="s">
        <v>93</v>
      </c>
      <c r="R126" s="391">
        <v>3.3613445378151259E-2</v>
      </c>
      <c r="S126" s="391">
        <v>2.5210084033613446E-2</v>
      </c>
      <c r="T126" s="391">
        <v>0.94117647058823528</v>
      </c>
      <c r="U126" t="s">
        <v>536</v>
      </c>
      <c r="V126" s="153">
        <f>ROWS($I$12:U126)</f>
        <v>115</v>
      </c>
      <c r="W126" s="153">
        <f t="shared" si="3"/>
        <v>115</v>
      </c>
      <c r="X126" s="153" t="str">
        <f>IFERROR(SMALL($J$12:$J$139,ROWS(W$12:W126)),"")</f>
        <v/>
      </c>
    </row>
    <row r="127" spans="1:24" hidden="1">
      <c r="B127" t="s">
        <v>94</v>
      </c>
      <c r="C127">
        <v>55</v>
      </c>
      <c r="D127">
        <v>15</v>
      </c>
      <c r="E127">
        <v>1265</v>
      </c>
      <c r="F127">
        <v>110</v>
      </c>
      <c r="G127">
        <v>1335</v>
      </c>
      <c r="H127" t="s">
        <v>536</v>
      </c>
      <c r="I127" s="153">
        <f>ROWS(H$12:$I127)</f>
        <v>116</v>
      </c>
      <c r="J127" s="153">
        <f t="shared" si="2"/>
        <v>116</v>
      </c>
      <c r="K127" s="153" t="str">
        <f>IFERROR(SMALL($J$12:$J$139,ROWS(J$12:J127)),"")</f>
        <v/>
      </c>
      <c r="L127" s="153"/>
      <c r="Q127" t="s">
        <v>94</v>
      </c>
      <c r="R127" s="391">
        <v>4.1198501872659173E-2</v>
      </c>
      <c r="S127" s="391">
        <v>1.1235955056179775E-2</v>
      </c>
      <c r="T127" s="391">
        <v>0.94756554307116103</v>
      </c>
      <c r="U127" t="s">
        <v>536</v>
      </c>
      <c r="V127" s="153">
        <f>ROWS($I$12:U127)</f>
        <v>116</v>
      </c>
      <c r="W127" s="153">
        <f t="shared" si="3"/>
        <v>116</v>
      </c>
      <c r="X127" s="153" t="str">
        <f>IFERROR(SMALL($J$12:$J$139,ROWS(W$12:W127)),"")</f>
        <v/>
      </c>
    </row>
    <row r="128" spans="1:24" hidden="1">
      <c r="A128" t="s">
        <v>556</v>
      </c>
      <c r="B128" t="s">
        <v>91</v>
      </c>
      <c r="C128">
        <v>1245</v>
      </c>
      <c r="D128">
        <v>420</v>
      </c>
      <c r="E128">
        <v>30480</v>
      </c>
      <c r="F128">
        <v>4720</v>
      </c>
      <c r="G128">
        <v>32140</v>
      </c>
      <c r="H128" t="s">
        <v>536</v>
      </c>
      <c r="I128" s="153">
        <f>ROWS(H$12:$I128)</f>
        <v>117</v>
      </c>
      <c r="J128" s="153">
        <f t="shared" si="2"/>
        <v>117</v>
      </c>
      <c r="K128" s="153" t="str">
        <f>IFERROR(SMALL($J$12:$J$139,ROWS(J$12:J128)),"")</f>
        <v/>
      </c>
      <c r="P128" t="s">
        <v>556</v>
      </c>
      <c r="Q128" t="s">
        <v>91</v>
      </c>
      <c r="R128" s="391">
        <v>3.8736776602364652E-2</v>
      </c>
      <c r="S128" s="391">
        <v>1.3067828251400125E-2</v>
      </c>
      <c r="T128" s="391">
        <v>0.94835096453018042</v>
      </c>
      <c r="U128" t="s">
        <v>536</v>
      </c>
      <c r="V128" s="153">
        <f>ROWS($I$12:U128)</f>
        <v>117</v>
      </c>
      <c r="W128" s="153">
        <f t="shared" si="3"/>
        <v>117</v>
      </c>
      <c r="X128" s="153" t="str">
        <f>IFERROR(SMALL($J$12:$J$139,ROWS(W$12:W128)),"")</f>
        <v/>
      </c>
    </row>
    <row r="129" spans="1:24" hidden="1">
      <c r="B129" t="s">
        <v>92</v>
      </c>
      <c r="C129">
        <v>1250</v>
      </c>
      <c r="D129">
        <v>425</v>
      </c>
      <c r="E129">
        <v>31090</v>
      </c>
      <c r="F129">
        <v>4005</v>
      </c>
      <c r="G129">
        <v>32770</v>
      </c>
      <c r="H129" t="s">
        <v>536</v>
      </c>
      <c r="I129" s="153">
        <f>ROWS(H$12:$I129)</f>
        <v>118</v>
      </c>
      <c r="J129" s="153">
        <f t="shared" si="2"/>
        <v>118</v>
      </c>
      <c r="K129" s="153" t="str">
        <f>IFERROR(SMALL($J$12:$J$139,ROWS(J$12:J129)),"")</f>
        <v/>
      </c>
      <c r="Q129" t="s">
        <v>92</v>
      </c>
      <c r="R129" s="391">
        <v>3.8144644491913335E-2</v>
      </c>
      <c r="S129" s="391">
        <v>1.2969179127250534E-2</v>
      </c>
      <c r="T129" s="391">
        <v>0.94873359780286848</v>
      </c>
      <c r="U129" t="s">
        <v>536</v>
      </c>
      <c r="V129" s="153">
        <f>ROWS($I$12:U129)</f>
        <v>118</v>
      </c>
      <c r="W129" s="153">
        <f t="shared" si="3"/>
        <v>118</v>
      </c>
      <c r="X129" s="153" t="str">
        <f>IFERROR(SMALL($J$12:$J$139,ROWS(W$12:W129)),"")</f>
        <v/>
      </c>
    </row>
    <row r="130" spans="1:24" hidden="1">
      <c r="B130" t="s">
        <v>93</v>
      </c>
      <c r="C130">
        <v>1085</v>
      </c>
      <c r="D130">
        <v>470</v>
      </c>
      <c r="E130">
        <v>31660</v>
      </c>
      <c r="F130">
        <v>3860</v>
      </c>
      <c r="G130">
        <v>33215</v>
      </c>
      <c r="H130" t="s">
        <v>536</v>
      </c>
      <c r="I130" s="153">
        <f>ROWS(H$12:$I130)</f>
        <v>119</v>
      </c>
      <c r="J130" s="153">
        <f t="shared" si="2"/>
        <v>119</v>
      </c>
      <c r="K130" s="153" t="str">
        <f>IFERROR(SMALL($J$12:$J$139,ROWS(J$12:J130)),"")</f>
        <v/>
      </c>
      <c r="Q130" t="s">
        <v>93</v>
      </c>
      <c r="R130" s="391">
        <v>3.2665964172813484E-2</v>
      </c>
      <c r="S130" s="391">
        <v>1.4150233328315521E-2</v>
      </c>
      <c r="T130" s="391">
        <v>0.95318380249887102</v>
      </c>
      <c r="U130" t="s">
        <v>536</v>
      </c>
      <c r="V130" s="153">
        <f>ROWS($I$12:U130)</f>
        <v>119</v>
      </c>
      <c r="W130" s="153">
        <f t="shared" si="3"/>
        <v>119</v>
      </c>
      <c r="X130" s="153" t="str">
        <f>IFERROR(SMALL($J$12:$J$139,ROWS(W$12:W130)),"")</f>
        <v/>
      </c>
    </row>
    <row r="131" spans="1:24" hidden="1">
      <c r="B131" t="s">
        <v>94</v>
      </c>
      <c r="C131">
        <v>880</v>
      </c>
      <c r="D131">
        <v>385</v>
      </c>
      <c r="E131">
        <v>25245</v>
      </c>
      <c r="F131">
        <v>3060</v>
      </c>
      <c r="G131">
        <v>26510</v>
      </c>
      <c r="H131" t="s">
        <v>536</v>
      </c>
      <c r="I131" s="153">
        <f>ROWS(H$12:$I131)</f>
        <v>120</v>
      </c>
      <c r="J131" s="153">
        <f t="shared" si="2"/>
        <v>120</v>
      </c>
      <c r="K131" s="153" t="str">
        <f>IFERROR(SMALL($J$12:$J$139,ROWS(J$12:J131)),"")</f>
        <v/>
      </c>
      <c r="Q131" t="s">
        <v>94</v>
      </c>
      <c r="R131" s="391">
        <v>3.3195020746887967E-2</v>
      </c>
      <c r="S131" s="391">
        <v>1.4522821576763486E-2</v>
      </c>
      <c r="T131" s="391">
        <v>0.9522821576763485</v>
      </c>
      <c r="U131" t="s">
        <v>536</v>
      </c>
      <c r="V131" s="153">
        <f>ROWS($I$12:U131)</f>
        <v>120</v>
      </c>
      <c r="W131" s="153">
        <f t="shared" si="3"/>
        <v>120</v>
      </c>
      <c r="X131" s="153" t="str">
        <f>IFERROR(SMALL($J$12:$J$139,ROWS(W$12:W131)),"")</f>
        <v/>
      </c>
    </row>
    <row r="132" spans="1:24" hidden="1">
      <c r="A132" t="s">
        <v>209</v>
      </c>
      <c r="B132" t="s">
        <v>91</v>
      </c>
      <c r="C132">
        <v>750</v>
      </c>
      <c r="D132">
        <v>240</v>
      </c>
      <c r="E132">
        <v>18715</v>
      </c>
      <c r="F132">
        <v>2840</v>
      </c>
      <c r="G132">
        <v>19705</v>
      </c>
      <c r="H132" t="s">
        <v>536</v>
      </c>
      <c r="I132" s="153">
        <f>ROWS(H$12:$I132)</f>
        <v>121</v>
      </c>
      <c r="J132" s="153">
        <f t="shared" si="2"/>
        <v>121</v>
      </c>
      <c r="K132" s="153" t="str">
        <f>IFERROR(SMALL($J$12:$J$139,ROWS(J$12:J132)),"")</f>
        <v/>
      </c>
      <c r="P132" t="s">
        <v>209</v>
      </c>
      <c r="Q132" t="s">
        <v>91</v>
      </c>
      <c r="R132" s="391">
        <v>3.8159029786370327E-2</v>
      </c>
      <c r="S132" s="391">
        <v>1.217841376160755E-2</v>
      </c>
      <c r="T132" s="391">
        <v>0.94966255645202213</v>
      </c>
      <c r="U132" t="s">
        <v>536</v>
      </c>
      <c r="V132" s="153">
        <f>ROWS($I$12:U132)</f>
        <v>121</v>
      </c>
      <c r="W132" s="153">
        <f t="shared" si="3"/>
        <v>121</v>
      </c>
      <c r="X132" s="153" t="str">
        <f>IFERROR(SMALL($J$12:$J$139,ROWS(W$12:W132)),"")</f>
        <v/>
      </c>
    </row>
    <row r="133" spans="1:24" hidden="1">
      <c r="B133" t="s">
        <v>92</v>
      </c>
      <c r="C133">
        <v>745</v>
      </c>
      <c r="D133">
        <v>255</v>
      </c>
      <c r="E133">
        <v>18995</v>
      </c>
      <c r="F133">
        <v>2385</v>
      </c>
      <c r="G133">
        <v>19995</v>
      </c>
      <c r="H133" t="s">
        <v>536</v>
      </c>
      <c r="I133" s="153">
        <f>ROWS(H$12:$I133)</f>
        <v>122</v>
      </c>
      <c r="J133" s="153">
        <f t="shared" si="2"/>
        <v>122</v>
      </c>
      <c r="K133" s="153" t="str">
        <f>IFERROR(SMALL($J$12:$J$139,ROWS(J$12:J133)),"")</f>
        <v/>
      </c>
      <c r="Q133" t="s">
        <v>92</v>
      </c>
      <c r="R133" s="391">
        <v>3.720744148829766E-2</v>
      </c>
      <c r="S133" s="391">
        <v>1.285257051410282E-2</v>
      </c>
      <c r="T133" s="391">
        <v>0.94993998799759949</v>
      </c>
      <c r="U133" t="s">
        <v>536</v>
      </c>
      <c r="V133" s="153">
        <f>ROWS($I$12:U133)</f>
        <v>122</v>
      </c>
      <c r="W133" s="153">
        <f t="shared" si="3"/>
        <v>122</v>
      </c>
      <c r="X133" s="153" t="str">
        <f>IFERROR(SMALL($J$12:$J$139,ROWS(W$12:W133)),"")</f>
        <v/>
      </c>
    </row>
    <row r="134" spans="1:24" hidden="1">
      <c r="B134" t="s">
        <v>93</v>
      </c>
      <c r="C134">
        <v>635</v>
      </c>
      <c r="D134">
        <v>265</v>
      </c>
      <c r="E134">
        <v>18505</v>
      </c>
      <c r="F134">
        <v>2200</v>
      </c>
      <c r="G134">
        <v>19405</v>
      </c>
      <c r="H134" t="s">
        <v>536</v>
      </c>
      <c r="I134" s="153">
        <f>ROWS(H$12:$I134)</f>
        <v>123</v>
      </c>
      <c r="J134" s="153">
        <f t="shared" si="2"/>
        <v>123</v>
      </c>
      <c r="K134" s="153" t="str">
        <f>IFERROR(SMALL($J$12:$J$139,ROWS(J$12:J134)),"")</f>
        <v/>
      </c>
      <c r="Q134" t="s">
        <v>93</v>
      </c>
      <c r="R134" s="391">
        <v>3.2623821058599185E-2</v>
      </c>
      <c r="S134" s="391">
        <v>1.3606143379889708E-2</v>
      </c>
      <c r="T134" s="391">
        <v>0.95377003556151108</v>
      </c>
      <c r="U134" t="s">
        <v>536</v>
      </c>
      <c r="V134" s="153">
        <f>ROWS($I$12:U134)</f>
        <v>123</v>
      </c>
      <c r="W134" s="153">
        <f t="shared" si="3"/>
        <v>123</v>
      </c>
      <c r="X134" s="153" t="str">
        <f>IFERROR(SMALL($J$12:$J$139,ROWS(W$12:W134)),"")</f>
        <v/>
      </c>
    </row>
    <row r="135" spans="1:24" hidden="1">
      <c r="B135" t="s">
        <v>94</v>
      </c>
      <c r="C135">
        <v>560</v>
      </c>
      <c r="D135">
        <v>145</v>
      </c>
      <c r="E135">
        <v>15495</v>
      </c>
      <c r="F135">
        <v>1430</v>
      </c>
      <c r="G135">
        <v>16200</v>
      </c>
      <c r="H135" t="s">
        <v>536</v>
      </c>
      <c r="I135" s="153">
        <f>ROWS(H$12:$I135)</f>
        <v>124</v>
      </c>
      <c r="J135" s="153">
        <f t="shared" si="2"/>
        <v>124</v>
      </c>
      <c r="K135" s="153" t="str">
        <f>IFERROR(SMALL($J$12:$J$139,ROWS(J$12:J135)),"")</f>
        <v/>
      </c>
      <c r="Q135" t="s">
        <v>94</v>
      </c>
      <c r="R135" s="391">
        <v>3.4504042960311093E-2</v>
      </c>
      <c r="S135" s="391">
        <v>8.9500648108141474E-3</v>
      </c>
      <c r="T135" s="391">
        <v>0.95654589222887476</v>
      </c>
      <c r="U135" t="s">
        <v>536</v>
      </c>
      <c r="V135" s="153">
        <f>ROWS($I$12:U135)</f>
        <v>124</v>
      </c>
      <c r="W135" s="153">
        <f t="shared" si="3"/>
        <v>124</v>
      </c>
      <c r="X135" s="153" t="str">
        <f>IFERROR(SMALL($J$12:$J$139,ROWS(W$12:W135)),"")</f>
        <v/>
      </c>
    </row>
    <row r="136" spans="1:24" hidden="1">
      <c r="A136" t="s">
        <v>210</v>
      </c>
      <c r="B136" t="s">
        <v>91</v>
      </c>
      <c r="C136">
        <v>505</v>
      </c>
      <c r="D136">
        <v>180</v>
      </c>
      <c r="E136">
        <v>12060</v>
      </c>
      <c r="F136">
        <v>1925</v>
      </c>
      <c r="G136">
        <v>12745</v>
      </c>
      <c r="H136" t="s">
        <v>536</v>
      </c>
      <c r="I136" s="153">
        <f>ROWS(H$12:$I136)</f>
        <v>125</v>
      </c>
      <c r="J136" s="153">
        <f t="shared" si="2"/>
        <v>125</v>
      </c>
      <c r="K136" s="153" t="str">
        <f>IFERROR(SMALL($J$12:$J$139,ROWS(J$12:J136)),"")</f>
        <v/>
      </c>
      <c r="P136" t="s">
        <v>210</v>
      </c>
      <c r="Q136" t="s">
        <v>91</v>
      </c>
      <c r="R136" s="391">
        <v>3.9626490897677336E-2</v>
      </c>
      <c r="S136" s="391">
        <v>1.3967357187696171E-2</v>
      </c>
      <c r="T136" s="391">
        <v>0.94640615191462651</v>
      </c>
      <c r="U136" t="s">
        <v>536</v>
      </c>
      <c r="V136" s="153">
        <f>ROWS($I$12:U136)</f>
        <v>125</v>
      </c>
      <c r="W136" s="153">
        <f t="shared" si="3"/>
        <v>125</v>
      </c>
      <c r="X136" s="153" t="str">
        <f>IFERROR(SMALL($J$12:$J$139,ROWS(W$12:W136)),"")</f>
        <v/>
      </c>
    </row>
    <row r="137" spans="1:24" hidden="1">
      <c r="B137" t="s">
        <v>92</v>
      </c>
      <c r="C137">
        <v>520</v>
      </c>
      <c r="D137">
        <v>180</v>
      </c>
      <c r="E137">
        <v>12640</v>
      </c>
      <c r="F137">
        <v>1670</v>
      </c>
      <c r="G137">
        <v>13340</v>
      </c>
      <c r="H137" t="s">
        <v>536</v>
      </c>
      <c r="I137" s="153">
        <f>ROWS(H$12:$I137)</f>
        <v>126</v>
      </c>
      <c r="J137" s="153">
        <f t="shared" si="2"/>
        <v>126</v>
      </c>
      <c r="K137" s="153" t="str">
        <f>IFERROR(SMALL($J$12:$J$139,ROWS(J$12:J137)),"")</f>
        <v/>
      </c>
      <c r="Q137" t="s">
        <v>92</v>
      </c>
      <c r="R137" s="391">
        <v>3.9124569030130417E-2</v>
      </c>
      <c r="S137" s="391">
        <v>1.3341328136711138E-2</v>
      </c>
      <c r="T137" s="391">
        <v>0.94753410283315842</v>
      </c>
      <c r="U137" t="s">
        <v>536</v>
      </c>
      <c r="V137" s="153">
        <f>ROWS($I$12:U137)</f>
        <v>126</v>
      </c>
      <c r="W137" s="153">
        <f t="shared" si="3"/>
        <v>126</v>
      </c>
      <c r="X137" s="153" t="str">
        <f>IFERROR(SMALL($J$12:$J$139,ROWS(W$12:W137)),"")</f>
        <v/>
      </c>
    </row>
    <row r="138" spans="1:24" hidden="1">
      <c r="B138" t="s">
        <v>93</v>
      </c>
      <c r="C138">
        <v>470</v>
      </c>
      <c r="D138">
        <v>220</v>
      </c>
      <c r="E138">
        <v>13720</v>
      </c>
      <c r="F138">
        <v>1715</v>
      </c>
      <c r="G138">
        <v>14405</v>
      </c>
      <c r="H138" t="s">
        <v>536</v>
      </c>
      <c r="I138" s="153">
        <f>ROWS(H$12:$I138)</f>
        <v>127</v>
      </c>
      <c r="J138" s="153">
        <f t="shared" si="2"/>
        <v>127</v>
      </c>
      <c r="K138" s="153" t="str">
        <f>IFERROR(SMALL($J$12:$J$139,ROWS(J$12:J138)),"")</f>
        <v/>
      </c>
      <c r="Q138" t="s">
        <v>93</v>
      </c>
      <c r="R138" s="391">
        <v>3.255813953488372E-2</v>
      </c>
      <c r="S138" s="391">
        <v>1.5133634154807358E-2</v>
      </c>
      <c r="T138" s="391">
        <v>0.95230822631030887</v>
      </c>
      <c r="U138" t="s">
        <v>536</v>
      </c>
      <c r="V138" s="153">
        <f>ROWS($I$12:U138)</f>
        <v>127</v>
      </c>
      <c r="W138" s="153">
        <f t="shared" si="3"/>
        <v>127</v>
      </c>
      <c r="X138" s="153" t="str">
        <f>IFERROR(SMALL($J$12:$J$139,ROWS(W$12:W138)),"")</f>
        <v/>
      </c>
    </row>
    <row r="139" spans="1:24" hidden="1">
      <c r="B139" t="s">
        <v>94</v>
      </c>
      <c r="C139">
        <v>375</v>
      </c>
      <c r="D139">
        <v>255</v>
      </c>
      <c r="E139">
        <v>11010</v>
      </c>
      <c r="F139">
        <v>1740</v>
      </c>
      <c r="G139">
        <v>11645</v>
      </c>
      <c r="H139" t="s">
        <v>536</v>
      </c>
      <c r="I139" s="153">
        <f>ROWS(H$12:$I139)</f>
        <v>128</v>
      </c>
      <c r="J139" s="153">
        <f t="shared" si="2"/>
        <v>128</v>
      </c>
      <c r="K139" s="153" t="str">
        <f>IFERROR(SMALL($J$12:$J$139,ROWS(J$12:J139)),"")</f>
        <v/>
      </c>
      <c r="Q139" t="s">
        <v>94</v>
      </c>
      <c r="R139" s="391">
        <v>3.2291308828581243E-2</v>
      </c>
      <c r="S139" s="391">
        <v>2.2071453108897285E-2</v>
      </c>
      <c r="T139" s="391">
        <v>0.94563723806252142</v>
      </c>
      <c r="U139" t="s">
        <v>536</v>
      </c>
      <c r="V139" s="153">
        <f>ROWS($I$12:U139)</f>
        <v>128</v>
      </c>
      <c r="W139" s="153">
        <f t="shared" si="3"/>
        <v>128</v>
      </c>
      <c r="X139" s="153" t="str">
        <f>IFERROR(SMALL($J$12:$J$139,ROWS(W$12:W139)),"")</f>
        <v/>
      </c>
    </row>
    <row r="140" spans="1:24" hidden="1">
      <c r="W140" s="153"/>
      <c r="X140" s="153" t="str">
        <f>IFERROR(SMALL($J$12:$J$135,ROWS(W$12:W140)),"")</f>
        <v/>
      </c>
    </row>
    <row r="141" spans="1:24" hidden="1">
      <c r="W141" s="153"/>
      <c r="X141" s="153" t="str">
        <f>IFERROR(SMALL($J$12:$J$135,ROWS(W$12:W141)),"")</f>
        <v/>
      </c>
    </row>
    <row r="142" spans="1:24" hidden="1">
      <c r="W142" s="153"/>
      <c r="X142" s="153" t="str">
        <f>IFERROR(SMALL($J$12:$J$135,ROWS(W$12:W142)),"")</f>
        <v/>
      </c>
    </row>
    <row r="143" spans="1:24" hidden="1">
      <c r="W143" s="153"/>
      <c r="X143" s="153" t="str">
        <f>IFERROR(SMALL($J$12:$J$135,ROWS(W$12:W143)),"")</f>
        <v/>
      </c>
    </row>
    <row r="144" spans="1:24" hidden="1">
      <c r="W144" s="153"/>
      <c r="X144" s="153" t="str">
        <f>IFERROR(SMALL($J$12:$J$135,ROWS(W$12:W144)),"")</f>
        <v/>
      </c>
    </row>
    <row r="145" spans="23:24" hidden="1">
      <c r="W145" s="153"/>
      <c r="X145" s="153" t="str">
        <f>IFERROR(SMALL($J$12:$J$135,ROWS(W$12:W145)),"")</f>
        <v/>
      </c>
    </row>
    <row r="146" spans="23:24" hidden="1">
      <c r="W146" s="153"/>
      <c r="X146" s="153" t="str">
        <f>IFERROR(SMALL($J$12:$J$135,ROWS(W$12:W146)),"")</f>
        <v/>
      </c>
    </row>
    <row r="147" spans="23:24" hidden="1">
      <c r="W147" s="153"/>
      <c r="X147" s="153" t="str">
        <f>IFERROR(SMALL($J$12:$J$135,ROWS(W$12:W147)),"")</f>
        <v/>
      </c>
    </row>
    <row r="148" spans="23:24" hidden="1">
      <c r="W148" s="153"/>
      <c r="X148" s="153" t="str">
        <f>IFERROR(SMALL($J$12:$J$135,ROWS(W$12:W148)),"")</f>
        <v/>
      </c>
    </row>
    <row r="149" spans="23:24" hidden="1">
      <c r="W149" s="153"/>
      <c r="X149" s="153" t="str">
        <f>IFERROR(SMALL($J$12:$J$135,ROWS(W$12:W149)),"")</f>
        <v/>
      </c>
    </row>
    <row r="150" spans="23:24" hidden="1">
      <c r="W150" s="153"/>
      <c r="X150" s="153" t="str">
        <f>IFERROR(SMALL($J$12:$J$135,ROWS(W$12:W150)),"")</f>
        <v/>
      </c>
    </row>
    <row r="151" spans="23:24" hidden="1">
      <c r="W151" s="153"/>
      <c r="X151" s="153" t="str">
        <f>IFERROR(SMALL($J$12:$J$135,ROWS(W$12:W151)),"")</f>
        <v/>
      </c>
    </row>
    <row r="152" spans="23:24" hidden="1">
      <c r="W152" s="153"/>
      <c r="X152" s="153" t="str">
        <f>IFERROR(SMALL($J$12:$J$135,ROWS(W$12:W152)),"")</f>
        <v/>
      </c>
    </row>
    <row r="153" spans="23:24" hidden="1">
      <c r="W153" s="153"/>
      <c r="X153" s="153" t="str">
        <f>IFERROR(SMALL($J$12:$J$135,ROWS(W$12:W153)),"")</f>
        <v/>
      </c>
    </row>
    <row r="154" spans="23:24" hidden="1">
      <c r="W154" s="153"/>
      <c r="X154" s="153" t="str">
        <f>IFERROR(SMALL($J$12:$J$135,ROWS(W$12:W154)),"")</f>
        <v/>
      </c>
    </row>
    <row r="155" spans="23:24" hidden="1">
      <c r="W155" s="153"/>
      <c r="X155" s="153" t="str">
        <f>IFERROR(SMALL($J$12:$J$135,ROWS(W$12:W155)),"")</f>
        <v/>
      </c>
    </row>
    <row r="156" spans="23:24" hidden="1">
      <c r="W156" s="153"/>
      <c r="X156" s="153" t="str">
        <f>IFERROR(SMALL($J$12:$J$135,ROWS(W$12:W156)),"")</f>
        <v/>
      </c>
    </row>
    <row r="157" spans="23:24" hidden="1">
      <c r="W157" s="153"/>
      <c r="X157" s="153" t="str">
        <f>IFERROR(SMALL($J$12:$J$135,ROWS(W$12:W157)),"")</f>
        <v/>
      </c>
    </row>
    <row r="158" spans="23:24" hidden="1">
      <c r="W158" s="153"/>
      <c r="X158" s="153" t="str">
        <f>IFERROR(SMALL($J$12:$J$135,ROWS(W$12:W158)),"")</f>
        <v/>
      </c>
    </row>
    <row r="159" spans="23:24" hidden="1">
      <c r="W159" s="153"/>
      <c r="X159" s="153" t="str">
        <f>IFERROR(SMALL($J$12:$J$135,ROWS(W$12:W159)),"")</f>
        <v/>
      </c>
    </row>
    <row r="160" spans="23:24" hidden="1">
      <c r="W160" s="153"/>
      <c r="X160" s="153" t="str">
        <f>IFERROR(SMALL($J$12:$J$135,ROWS(W$12:W160)),"")</f>
        <v/>
      </c>
    </row>
    <row r="161" spans="23:24" hidden="1">
      <c r="W161" s="153"/>
      <c r="X161" s="153" t="str">
        <f>IFERROR(SMALL($J$12:$J$135,ROWS(W$12:W161)),"")</f>
        <v/>
      </c>
    </row>
    <row r="162" spans="23:24" hidden="1">
      <c r="W162" s="153"/>
      <c r="X162" s="153" t="str">
        <f>IFERROR(SMALL($J$12:$J$135,ROWS(W$12:W162)),"")</f>
        <v/>
      </c>
    </row>
    <row r="163" spans="23:24" hidden="1">
      <c r="W163" s="153"/>
      <c r="X163" s="153" t="str">
        <f>IFERROR(SMALL($J$12:$J$135,ROWS(W$12:W163)),"")</f>
        <v/>
      </c>
    </row>
    <row r="164" spans="23:24" hidden="1">
      <c r="W164" s="153"/>
      <c r="X164" s="153" t="str">
        <f>IFERROR(SMALL($J$12:$J$135,ROWS(W$12:W164)),"")</f>
        <v/>
      </c>
    </row>
    <row r="165" spans="23:24" hidden="1">
      <c r="W165" s="153"/>
      <c r="X165" s="153" t="str">
        <f>IFERROR(SMALL($J$12:$J$135,ROWS(W$12:W165)),"")</f>
        <v/>
      </c>
    </row>
    <row r="166" spans="23:24" hidden="1">
      <c r="W166" s="153"/>
      <c r="X166" s="153" t="str">
        <f>IFERROR(SMALL($J$12:$J$135,ROWS(W$12:W166)),"")</f>
        <v/>
      </c>
    </row>
    <row r="167" spans="23:24" hidden="1">
      <c r="W167" s="153"/>
      <c r="X167" s="153" t="str">
        <f>IFERROR(SMALL($J$12:$J$135,ROWS(W$12:W167)),"")</f>
        <v/>
      </c>
    </row>
    <row r="168" spans="23:24" hidden="1">
      <c r="W168" s="153"/>
      <c r="X168" s="153" t="str">
        <f>IFERROR(SMALL($J$12:$J$135,ROWS(W$12:W168)),"")</f>
        <v/>
      </c>
    </row>
    <row r="169" spans="23:24" hidden="1">
      <c r="W169" s="153"/>
      <c r="X169" s="153" t="str">
        <f>IFERROR(SMALL($J$12:$J$135,ROWS(W$12:W169)),"")</f>
        <v/>
      </c>
    </row>
    <row r="170" spans="23:24" hidden="1">
      <c r="W170" s="153"/>
      <c r="X170" s="153" t="str">
        <f>IFERROR(SMALL($J$12:$J$135,ROWS(W$12:W170)),"")</f>
        <v/>
      </c>
    </row>
    <row r="171" spans="23:24" hidden="1">
      <c r="W171" s="153"/>
      <c r="X171" s="153" t="str">
        <f>IFERROR(SMALL($J$12:$J$135,ROWS(W$12:W171)),"")</f>
        <v/>
      </c>
    </row>
    <row r="172" spans="23:24" hidden="1">
      <c r="W172" s="153"/>
      <c r="X172" s="153" t="str">
        <f>IFERROR(SMALL($J$12:$J$135,ROWS(W$12:W172)),"")</f>
        <v/>
      </c>
    </row>
    <row r="173" spans="23:24" hidden="1">
      <c r="W173" s="153"/>
      <c r="X173" s="153" t="str">
        <f>IFERROR(SMALL($J$12:$J$135,ROWS(W$12:W173)),"")</f>
        <v/>
      </c>
    </row>
    <row r="174" spans="23:24" hidden="1">
      <c r="W174" s="153"/>
      <c r="X174" s="153" t="str">
        <f>IFERROR(SMALL($J$12:$J$135,ROWS(W$12:W174)),"")</f>
        <v/>
      </c>
    </row>
    <row r="175" spans="23:24" hidden="1">
      <c r="W175" s="153"/>
      <c r="X175" s="153" t="str">
        <f>IFERROR(SMALL($J$12:$J$135,ROWS(W$12:W175)),"")</f>
        <v/>
      </c>
    </row>
    <row r="176" spans="23:24" hidden="1">
      <c r="W176" s="153"/>
      <c r="X176" s="153" t="str">
        <f>IFERROR(SMALL($J$12:$J$135,ROWS(W$12:W176)),"")</f>
        <v/>
      </c>
    </row>
    <row r="177" spans="23:24" hidden="1">
      <c r="W177" s="153"/>
      <c r="X177" s="153" t="str">
        <f>IFERROR(SMALL($J$12:$J$135,ROWS(W$12:W177)),"")</f>
        <v/>
      </c>
    </row>
    <row r="178" spans="23:24" hidden="1">
      <c r="W178" s="153"/>
      <c r="X178" s="153" t="str">
        <f>IFERROR(SMALL($J$12:$J$135,ROWS(W$12:W178)),"")</f>
        <v/>
      </c>
    </row>
    <row r="179" spans="23:24" hidden="1">
      <c r="W179" s="153"/>
      <c r="X179" s="153" t="str">
        <f>IFERROR(SMALL($J$12:$J$135,ROWS(W$12:W179)),"")</f>
        <v/>
      </c>
    </row>
    <row r="180" spans="23:24" hidden="1">
      <c r="W180" s="153"/>
      <c r="X180" s="153" t="str">
        <f>IFERROR(SMALL($J$12:$J$135,ROWS(W$12:W180)),"")</f>
        <v/>
      </c>
    </row>
    <row r="181" spans="23:24" hidden="1">
      <c r="W181" s="153"/>
      <c r="X181" s="153" t="str">
        <f>IFERROR(SMALL($J$12:$J$135,ROWS(W$12:W181)),"")</f>
        <v/>
      </c>
    </row>
    <row r="182" spans="23:24" hidden="1">
      <c r="W182" s="153"/>
      <c r="X182" s="153" t="str">
        <f>IFERROR(SMALL($J$12:$J$135,ROWS(W$12:W182)),"")</f>
        <v/>
      </c>
    </row>
    <row r="183" spans="23:24" hidden="1">
      <c r="W183" s="153"/>
      <c r="X183" s="153" t="str">
        <f>IFERROR(SMALL($J$12:$J$135,ROWS(W$12:W183)),"")</f>
        <v/>
      </c>
    </row>
    <row r="184" spans="23:24" hidden="1">
      <c r="W184" s="153"/>
      <c r="X184" s="153" t="str">
        <f>IFERROR(SMALL($J$12:$J$135,ROWS(W$12:W184)),"")</f>
        <v/>
      </c>
    </row>
    <row r="185" spans="23:24" hidden="1">
      <c r="W185" s="153"/>
      <c r="X185" s="153" t="str">
        <f>IFERROR(SMALL($J$12:$J$135,ROWS(W$12:W185)),"")</f>
        <v/>
      </c>
    </row>
    <row r="186" spans="23:24" hidden="1">
      <c r="W186" s="153"/>
      <c r="X186" s="153" t="str">
        <f>IFERROR(SMALL($J$12:$J$135,ROWS(W$12:W186)),"")</f>
        <v/>
      </c>
    </row>
    <row r="187" spans="23:24" hidden="1">
      <c r="W187" s="153"/>
      <c r="X187" s="153" t="str">
        <f>IFERROR(SMALL($J$12:$J$135,ROWS(W$12:W187)),"")</f>
        <v/>
      </c>
    </row>
    <row r="188" spans="23:24" hidden="1">
      <c r="W188" s="153"/>
      <c r="X188" s="153" t="str">
        <f>IFERROR(SMALL($J$12:$J$135,ROWS(W$12:W188)),"")</f>
        <v/>
      </c>
    </row>
  </sheetData>
  <sheetProtection algorithmName="SHA-512" hashValue="pqPIYuNrOvLaUbE0k9Jw7WnXHpAvruS93nNlUMFZvu8G3HuKxAOkBCHofnLI89LOCGNhuMu6uG4ZPET3YnJRgw==" saltValue="OIqBgot/3aoeSf7oGpl78Q==" spinCount="100000" sheet="1" objects="1" scenarios="1"/>
  <mergeCells count="3">
    <mergeCell ref="AC3:AO4"/>
    <mergeCell ref="AC7:AD7"/>
    <mergeCell ref="AN7:AO7"/>
  </mergeCells>
  <dataValidations count="1">
    <dataValidation type="list" allowBlank="1" showInputMessage="1" showErrorMessage="1" sqref="AD5" xr:uid="{00000000-0002-0000-1300-000000000000}">
      <formula1>$A$2:$A$3</formula1>
    </dataValidation>
  </dataValidation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00B050"/>
  </sheetPr>
  <dimension ref="A1:K37"/>
  <sheetViews>
    <sheetView topLeftCell="A4" zoomScaleNormal="100" workbookViewId="0">
      <selection activeCell="A38" sqref="A38:XFD1048576"/>
    </sheetView>
  </sheetViews>
  <sheetFormatPr defaultColWidth="0" defaultRowHeight="14.45" zeroHeight="1"/>
  <cols>
    <col min="1" max="1" width="8.85546875" customWidth="1"/>
    <col min="2" max="2" width="19.28515625" customWidth="1"/>
    <col min="3" max="3" width="24.28515625" customWidth="1"/>
    <col min="4" max="4" width="8.85546875" customWidth="1"/>
    <col min="5" max="5" width="8.7109375" customWidth="1"/>
    <col min="6" max="6" width="8.85546875" customWidth="1"/>
    <col min="7" max="7" width="8.7109375" customWidth="1"/>
    <col min="8" max="11" width="8.85546875" customWidth="1"/>
    <col min="12" max="16384" width="8.85546875" hidden="1"/>
  </cols>
  <sheetData>
    <row r="1" spans="2:10">
      <c r="B1" s="387" t="s">
        <v>560</v>
      </c>
    </row>
    <row r="2" spans="2:10"/>
    <row r="3" spans="2:10" ht="62.1" customHeight="1">
      <c r="B3" s="612" t="s">
        <v>561</v>
      </c>
      <c r="C3" s="674" t="s">
        <v>562</v>
      </c>
      <c r="D3" s="785" t="s">
        <v>563</v>
      </c>
      <c r="E3" s="786"/>
      <c r="F3" s="785" t="s">
        <v>564</v>
      </c>
      <c r="G3" s="786"/>
      <c r="H3" s="785" t="s">
        <v>565</v>
      </c>
      <c r="I3" s="786"/>
      <c r="J3" s="92"/>
    </row>
    <row r="4" spans="2:10" ht="145.5" customHeight="1">
      <c r="B4" s="617"/>
      <c r="C4" s="675"/>
      <c r="D4" s="786" t="s">
        <v>566</v>
      </c>
      <c r="E4" s="786"/>
      <c r="F4" s="786" t="s">
        <v>567</v>
      </c>
      <c r="G4" s="786"/>
      <c r="H4" s="786" t="s">
        <v>567</v>
      </c>
      <c r="I4" s="786"/>
      <c r="J4" s="92"/>
    </row>
    <row r="5" spans="2:10">
      <c r="B5" s="617" t="s">
        <v>90</v>
      </c>
      <c r="C5" s="619">
        <v>33655</v>
      </c>
      <c r="D5" s="619">
        <v>9320</v>
      </c>
      <c r="E5" s="618">
        <v>0.27692764819491905</v>
      </c>
      <c r="F5" s="619">
        <v>8200</v>
      </c>
      <c r="G5" s="618">
        <v>0.24364878918437083</v>
      </c>
      <c r="H5" s="619">
        <v>7540</v>
      </c>
      <c r="I5" s="618">
        <v>0.22403803298172634</v>
      </c>
    </row>
    <row r="6" spans="2:10">
      <c r="B6" s="613" t="s">
        <v>91</v>
      </c>
      <c r="C6" s="620">
        <v>34605</v>
      </c>
      <c r="D6" s="620">
        <v>9265</v>
      </c>
      <c r="E6" s="614">
        <v>0.26773587631845108</v>
      </c>
      <c r="F6" s="620">
        <v>8060</v>
      </c>
      <c r="G6" s="614">
        <v>0.23291431874006646</v>
      </c>
      <c r="H6" s="620">
        <v>7445</v>
      </c>
      <c r="I6" s="614">
        <v>0.21514232047391996</v>
      </c>
    </row>
    <row r="7" spans="2:10">
      <c r="B7" s="613" t="s">
        <v>92</v>
      </c>
      <c r="C7" s="620">
        <v>35165</v>
      </c>
      <c r="D7" s="620">
        <v>9340</v>
      </c>
      <c r="E7" s="614">
        <v>0.26560500497653916</v>
      </c>
      <c r="F7" s="620">
        <v>8030</v>
      </c>
      <c r="G7" s="614">
        <v>0.22835205459974406</v>
      </c>
      <c r="H7" s="620">
        <v>7635</v>
      </c>
      <c r="I7" s="614">
        <v>0.21711929475330585</v>
      </c>
    </row>
    <row r="8" spans="2:10">
      <c r="B8" s="613" t="s">
        <v>93</v>
      </c>
      <c r="C8" s="620">
        <v>36745</v>
      </c>
      <c r="D8" s="620">
        <v>10725</v>
      </c>
      <c r="E8" s="614">
        <v>0.29187644577493538</v>
      </c>
      <c r="F8" s="620">
        <v>9045</v>
      </c>
      <c r="G8" s="614">
        <v>0.24615593958361681</v>
      </c>
      <c r="H8" s="620">
        <v>8400</v>
      </c>
      <c r="I8" s="614">
        <v>0.22860253095659272</v>
      </c>
    </row>
    <row r="9" spans="2:10">
      <c r="B9" s="613" t="s">
        <v>94</v>
      </c>
      <c r="C9" s="620">
        <v>37775</v>
      </c>
      <c r="D9" s="620">
        <v>10450</v>
      </c>
      <c r="E9" s="614">
        <v>0.27663798808735934</v>
      </c>
      <c r="F9" s="620">
        <v>8635</v>
      </c>
      <c r="G9" s="614">
        <v>0.228590337524818</v>
      </c>
      <c r="H9" s="620">
        <v>8060</v>
      </c>
      <c r="I9" s="614">
        <v>0.21336863004632695</v>
      </c>
    </row>
    <row r="10" spans="2:10">
      <c r="B10" s="615" t="s">
        <v>95</v>
      </c>
      <c r="C10" s="621">
        <v>37435</v>
      </c>
      <c r="D10" s="621">
        <v>10090</v>
      </c>
      <c r="E10" s="616">
        <v>0.26953385868839319</v>
      </c>
      <c r="F10" s="621">
        <v>7615</v>
      </c>
      <c r="G10" s="616">
        <v>0.20341926005075464</v>
      </c>
      <c r="H10" s="621">
        <v>7365</v>
      </c>
      <c r="I10" s="616">
        <v>0.19674101776412448</v>
      </c>
    </row>
    <row r="11" spans="2:10"/>
    <row r="12" spans="2:10"/>
    <row r="13" spans="2:10">
      <c r="B13" s="585"/>
    </row>
    <row r="14" spans="2:10"/>
    <row r="15" spans="2:10">
      <c r="B15" s="387" t="s">
        <v>568</v>
      </c>
    </row>
    <row r="16" spans="2:10"/>
    <row r="17" spans="2:7">
      <c r="B17" s="612" t="s">
        <v>334</v>
      </c>
      <c r="C17" s="612" t="s">
        <v>569</v>
      </c>
      <c r="D17" s="612" t="s">
        <v>570</v>
      </c>
      <c r="E17" s="612" t="s">
        <v>571</v>
      </c>
      <c r="F17" s="612" t="s">
        <v>572</v>
      </c>
      <c r="G17" s="612" t="s">
        <v>573</v>
      </c>
    </row>
    <row r="18" spans="2:7">
      <c r="B18" s="617" t="s">
        <v>90</v>
      </c>
      <c r="C18" s="619">
        <v>4020</v>
      </c>
      <c r="D18" s="619">
        <v>805</v>
      </c>
      <c r="E18" s="619">
        <v>2710</v>
      </c>
      <c r="F18" s="619">
        <v>7540</v>
      </c>
      <c r="G18" s="618">
        <v>0.53315649867374004</v>
      </c>
    </row>
    <row r="19" spans="2:7">
      <c r="B19" s="613" t="s">
        <v>91</v>
      </c>
      <c r="C19" s="620">
        <v>4220</v>
      </c>
      <c r="D19" s="620">
        <v>800</v>
      </c>
      <c r="E19" s="620">
        <v>2425</v>
      </c>
      <c r="F19" s="620">
        <v>7445</v>
      </c>
      <c r="G19" s="614">
        <v>0.56682337139019479</v>
      </c>
    </row>
    <row r="20" spans="2:7">
      <c r="B20" s="613" t="s">
        <v>92</v>
      </c>
      <c r="C20" s="620">
        <v>4250</v>
      </c>
      <c r="D20" s="620">
        <v>650</v>
      </c>
      <c r="E20" s="620">
        <v>2735</v>
      </c>
      <c r="F20" s="620">
        <v>7635</v>
      </c>
      <c r="G20" s="614">
        <v>0.55664702030124424</v>
      </c>
    </row>
    <row r="21" spans="2:7">
      <c r="B21" s="613" t="s">
        <v>93</v>
      </c>
      <c r="C21" s="620">
        <v>4655</v>
      </c>
      <c r="D21" s="620">
        <v>760</v>
      </c>
      <c r="E21" s="620">
        <v>2985</v>
      </c>
      <c r="F21" s="620">
        <v>8400</v>
      </c>
      <c r="G21" s="614">
        <v>0.5541666666666667</v>
      </c>
    </row>
    <row r="22" spans="2:7">
      <c r="B22" s="613" t="s">
        <v>94</v>
      </c>
      <c r="C22" s="620">
        <v>4470</v>
      </c>
      <c r="D22" s="620">
        <v>755</v>
      </c>
      <c r="E22" s="620">
        <v>2835</v>
      </c>
      <c r="F22" s="620">
        <v>8060</v>
      </c>
      <c r="G22" s="614">
        <v>0.55459057071960294</v>
      </c>
    </row>
    <row r="23" spans="2:7">
      <c r="B23" s="615" t="s">
        <v>95</v>
      </c>
      <c r="C23" s="621">
        <v>4280</v>
      </c>
      <c r="D23" s="621">
        <v>625</v>
      </c>
      <c r="E23" s="621">
        <v>2460</v>
      </c>
      <c r="F23" s="621">
        <v>7365</v>
      </c>
      <c r="G23" s="616">
        <v>0.58112695179904961</v>
      </c>
    </row>
    <row r="24" spans="2:7"/>
    <row r="25" spans="2:7"/>
    <row r="26" spans="2:7">
      <c r="B26" s="387" t="s">
        <v>574</v>
      </c>
    </row>
    <row r="27" spans="2:7"/>
    <row r="28" spans="2:7"/>
    <row r="29" spans="2:7"/>
    <row r="30" spans="2:7">
      <c r="B30" s="612" t="s">
        <v>334</v>
      </c>
      <c r="C30" s="612" t="s">
        <v>569</v>
      </c>
      <c r="D30" s="612" t="s">
        <v>570</v>
      </c>
      <c r="E30" s="612" t="s">
        <v>571</v>
      </c>
      <c r="F30" s="612" t="s">
        <v>572</v>
      </c>
      <c r="G30" s="612" t="s">
        <v>573</v>
      </c>
    </row>
    <row r="31" spans="2:7">
      <c r="B31" s="617" t="s">
        <v>90</v>
      </c>
      <c r="C31" s="619">
        <v>4570</v>
      </c>
      <c r="D31" s="619">
        <v>815</v>
      </c>
      <c r="E31" s="619">
        <v>2815</v>
      </c>
      <c r="F31" s="619">
        <v>8200</v>
      </c>
      <c r="G31" s="618">
        <v>0.55731707317073176</v>
      </c>
    </row>
    <row r="32" spans="2:7">
      <c r="B32" s="613" t="s">
        <v>91</v>
      </c>
      <c r="C32" s="620">
        <v>4735</v>
      </c>
      <c r="D32" s="620">
        <v>815</v>
      </c>
      <c r="E32" s="620">
        <v>2505</v>
      </c>
      <c r="F32" s="620">
        <v>8060</v>
      </c>
      <c r="G32" s="614">
        <v>0.58746898263027292</v>
      </c>
    </row>
    <row r="33" spans="2:7">
      <c r="B33" s="613" t="s">
        <v>92</v>
      </c>
      <c r="C33" s="620">
        <v>4590</v>
      </c>
      <c r="D33" s="620">
        <v>660</v>
      </c>
      <c r="E33" s="620">
        <v>2780</v>
      </c>
      <c r="F33" s="620">
        <v>8030</v>
      </c>
      <c r="G33" s="614">
        <v>0.57160647571606471</v>
      </c>
    </row>
    <row r="34" spans="2:7">
      <c r="B34" s="613" t="s">
        <v>93</v>
      </c>
      <c r="C34" s="620">
        <v>5150</v>
      </c>
      <c r="D34" s="620">
        <v>765</v>
      </c>
      <c r="E34" s="620">
        <v>3130</v>
      </c>
      <c r="F34" s="620">
        <v>9045</v>
      </c>
      <c r="G34" s="614">
        <v>0.56937534549474844</v>
      </c>
    </row>
    <row r="35" spans="2:7">
      <c r="B35" s="613" t="s">
        <v>94</v>
      </c>
      <c r="C35" s="620">
        <v>4925</v>
      </c>
      <c r="D35" s="620">
        <v>780</v>
      </c>
      <c r="E35" s="620">
        <v>2930</v>
      </c>
      <c r="F35" s="620">
        <v>8635</v>
      </c>
      <c r="G35" s="614">
        <v>0.57035321366531555</v>
      </c>
    </row>
    <row r="36" spans="2:7">
      <c r="B36" s="615" t="s">
        <v>95</v>
      </c>
      <c r="C36" s="621">
        <v>4490</v>
      </c>
      <c r="D36" s="621">
        <v>625</v>
      </c>
      <c r="E36" s="621">
        <v>2495</v>
      </c>
      <c r="F36" s="621">
        <v>7615</v>
      </c>
      <c r="G36" s="616">
        <v>0.58962573867367041</v>
      </c>
    </row>
    <row r="37" spans="2:7"/>
  </sheetData>
  <sheetProtection algorithmName="SHA-512" hashValue="LSwEss6kcoPxf0KjUDgAjG382rxHI3UgRsfxu4ZXgnkUCkesU0K0qr+jfIyWKalDVx/uFIA427Yju+ZekgNmLQ==" saltValue="tZKGGYpKlYHpbogAmzhTUQ==" spinCount="100000" sheet="1" objects="1" scenarios="1"/>
  <mergeCells count="6">
    <mergeCell ref="D3:E3"/>
    <mergeCell ref="F3:G3"/>
    <mergeCell ref="H3:I3"/>
    <mergeCell ref="D4:E4"/>
    <mergeCell ref="F4:G4"/>
    <mergeCell ref="H4:I4"/>
  </mergeCell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00B050"/>
  </sheetPr>
  <dimension ref="A1:Q112"/>
  <sheetViews>
    <sheetView zoomScaleNormal="100" workbookViewId="0">
      <selection activeCell="A45" sqref="A45:XFD1048576"/>
    </sheetView>
  </sheetViews>
  <sheetFormatPr defaultColWidth="0" defaultRowHeight="14.45" zeroHeight="1"/>
  <cols>
    <col min="1" max="1" width="9.28515625" style="153" customWidth="1"/>
    <col min="2" max="2" width="20.7109375" style="153" customWidth="1"/>
    <col min="3" max="3" width="58.42578125" style="153" bestFit="1" customWidth="1"/>
    <col min="4" max="9" width="9.28515625" style="153" customWidth="1"/>
    <col min="10" max="10" width="20" style="153" customWidth="1"/>
    <col min="11" max="11" width="87.42578125" style="153" bestFit="1" customWidth="1"/>
    <col min="12" max="14" width="9.28515625" style="271" customWidth="1"/>
    <col min="15" max="17" width="9.28515625" style="153" customWidth="1"/>
    <col min="18" max="16384" width="9.28515625" style="153" hidden="1"/>
  </cols>
  <sheetData>
    <row r="1" spans="2:17">
      <c r="B1" s="781" t="s">
        <v>56</v>
      </c>
      <c r="C1" s="781"/>
      <c r="D1" s="781"/>
      <c r="E1" s="781"/>
      <c r="F1" s="781"/>
      <c r="G1" s="781"/>
      <c r="H1" s="781"/>
      <c r="I1" s="781"/>
      <c r="J1" s="781"/>
      <c r="K1" s="781"/>
      <c r="L1" s="781"/>
      <c r="M1" s="781"/>
      <c r="N1" s="781"/>
    </row>
    <row r="2" spans="2:17" ht="15" thickBot="1">
      <c r="L2" s="343"/>
      <c r="M2" s="343"/>
      <c r="N2" s="343"/>
    </row>
    <row r="3" spans="2:17">
      <c r="B3" s="787" t="s">
        <v>293</v>
      </c>
      <c r="C3" s="788"/>
      <c r="D3" s="572" t="s">
        <v>91</v>
      </c>
      <c r="E3" s="557" t="s">
        <v>92</v>
      </c>
      <c r="F3" s="557" t="s">
        <v>93</v>
      </c>
      <c r="G3" s="573" t="s">
        <v>94</v>
      </c>
      <c r="H3" s="574" t="s">
        <v>95</v>
      </c>
      <c r="J3" s="354"/>
      <c r="K3" s="355"/>
      <c r="L3" s="371" t="s">
        <v>91</v>
      </c>
      <c r="M3" s="371" t="s">
        <v>92</v>
      </c>
      <c r="N3" s="371" t="s">
        <v>93</v>
      </c>
      <c r="O3" s="676" t="s">
        <v>94</v>
      </c>
      <c r="P3" s="677" t="s">
        <v>95</v>
      </c>
      <c r="Q3" s="166"/>
    </row>
    <row r="4" spans="2:17">
      <c r="B4" s="344"/>
      <c r="C4" s="345" t="s">
        <v>575</v>
      </c>
      <c r="D4" s="569">
        <v>0.56682337139019479</v>
      </c>
      <c r="E4" s="113">
        <v>0.55657412257726557</v>
      </c>
      <c r="F4" s="113">
        <v>0.50583194477505355</v>
      </c>
      <c r="G4" s="113">
        <v>0.55446650124069474</v>
      </c>
      <c r="H4" s="570">
        <v>0.58110492737885167</v>
      </c>
      <c r="J4" s="356"/>
      <c r="K4" s="98" t="s">
        <v>576</v>
      </c>
      <c r="L4" s="357">
        <v>7445</v>
      </c>
      <c r="M4" s="357">
        <v>7635</v>
      </c>
      <c r="N4" s="357">
        <v>8400</v>
      </c>
      <c r="O4" s="357">
        <v>8060</v>
      </c>
      <c r="P4" s="358">
        <v>7365</v>
      </c>
      <c r="Q4" s="363"/>
    </row>
    <row r="5" spans="2:17">
      <c r="B5" s="768" t="s">
        <v>229</v>
      </c>
      <c r="C5" s="346" t="s">
        <v>230</v>
      </c>
      <c r="D5" s="566">
        <v>0.22796208530805687</v>
      </c>
      <c r="E5" s="567">
        <v>0.21294117647058824</v>
      </c>
      <c r="F5" s="567">
        <v>0.27270588235294119</v>
      </c>
      <c r="G5" s="567">
        <v>0.23450436339225778</v>
      </c>
      <c r="H5" s="568">
        <v>0.23545900490539592</v>
      </c>
      <c r="J5" s="359"/>
      <c r="K5" s="97" t="s">
        <v>577</v>
      </c>
      <c r="L5" s="363">
        <v>4220</v>
      </c>
      <c r="M5" s="363">
        <v>4250</v>
      </c>
      <c r="N5" s="360">
        <v>4250</v>
      </c>
      <c r="O5" s="97">
        <v>4470</v>
      </c>
      <c r="P5" s="561">
        <v>4280</v>
      </c>
      <c r="Q5" s="97"/>
    </row>
    <row r="6" spans="2:17">
      <c r="B6" s="769"/>
      <c r="C6" s="347" t="s">
        <v>231</v>
      </c>
      <c r="D6" s="569">
        <v>0.21563981042654029</v>
      </c>
      <c r="E6" s="113">
        <v>0.2</v>
      </c>
      <c r="F6" s="113">
        <v>0.20541176470588235</v>
      </c>
      <c r="G6" s="113">
        <v>0.19355560528082344</v>
      </c>
      <c r="H6" s="570">
        <v>0.19434711516000935</v>
      </c>
      <c r="J6" s="267" t="s">
        <v>578</v>
      </c>
      <c r="K6" s="372"/>
      <c r="L6" s="373">
        <v>0</v>
      </c>
      <c r="M6" s="373">
        <v>0</v>
      </c>
      <c r="N6" s="373">
        <v>0</v>
      </c>
      <c r="O6" s="372">
        <v>0</v>
      </c>
      <c r="P6" s="575">
        <v>0</v>
      </c>
      <c r="Q6" s="97"/>
    </row>
    <row r="7" spans="2:17">
      <c r="B7" s="769"/>
      <c r="C7" s="347" t="s">
        <v>232</v>
      </c>
      <c r="D7" s="569">
        <v>0.18459715639810426</v>
      </c>
      <c r="E7" s="113">
        <v>0.1948235294117647</v>
      </c>
      <c r="F7" s="113">
        <v>0.19317647058823528</v>
      </c>
      <c r="G7" s="113">
        <v>0.1859476392929067</v>
      </c>
      <c r="H7" s="570">
        <v>0.18920812894183603</v>
      </c>
      <c r="J7" s="768" t="s">
        <v>229</v>
      </c>
      <c r="K7" s="362" t="s">
        <v>230</v>
      </c>
      <c r="L7" s="357">
        <v>960</v>
      </c>
      <c r="M7" s="357">
        <v>905</v>
      </c>
      <c r="N7" s="357">
        <v>1160</v>
      </c>
      <c r="O7" s="357">
        <v>1050</v>
      </c>
      <c r="P7" s="358">
        <v>1010</v>
      </c>
      <c r="Q7" s="363"/>
    </row>
    <row r="8" spans="2:17">
      <c r="B8" s="769"/>
      <c r="C8" s="347" t="s">
        <v>233</v>
      </c>
      <c r="D8" s="569">
        <v>0.17914691943127961</v>
      </c>
      <c r="E8" s="113">
        <v>0.18988235294117647</v>
      </c>
      <c r="F8" s="113">
        <v>0.21364705882352941</v>
      </c>
      <c r="G8" s="113">
        <v>0.18393376594316402</v>
      </c>
      <c r="H8" s="570">
        <v>0.1896753095071245</v>
      </c>
      <c r="J8" s="769"/>
      <c r="K8" s="128" t="s">
        <v>231</v>
      </c>
      <c r="L8" s="363">
        <v>910</v>
      </c>
      <c r="M8" s="363">
        <v>850</v>
      </c>
      <c r="N8" s="363">
        <v>875</v>
      </c>
      <c r="O8" s="363">
        <v>865</v>
      </c>
      <c r="P8" s="364">
        <v>830</v>
      </c>
      <c r="Q8" s="363"/>
    </row>
    <row r="9" spans="2:17">
      <c r="B9" s="769"/>
      <c r="C9" s="347" t="s">
        <v>234</v>
      </c>
      <c r="D9" s="569">
        <v>0.19075829383886256</v>
      </c>
      <c r="E9" s="113">
        <v>0.20070588235294118</v>
      </c>
      <c r="F9" s="113">
        <v>0.20847058823529413</v>
      </c>
      <c r="G9" s="113">
        <v>0.20049228015215931</v>
      </c>
      <c r="H9" s="570">
        <v>0.19060967063770148</v>
      </c>
      <c r="J9" s="769"/>
      <c r="K9" s="128" t="s">
        <v>232</v>
      </c>
      <c r="L9" s="363">
        <v>780</v>
      </c>
      <c r="M9" s="363">
        <v>830</v>
      </c>
      <c r="N9" s="363">
        <v>820</v>
      </c>
      <c r="O9" s="363">
        <v>830</v>
      </c>
      <c r="P9" s="364">
        <v>810</v>
      </c>
      <c r="Q9" s="363"/>
    </row>
    <row r="10" spans="2:17">
      <c r="B10" s="770"/>
      <c r="C10" s="348" t="s">
        <v>579</v>
      </c>
      <c r="D10" s="565"/>
      <c r="E10" s="349"/>
      <c r="F10" s="349"/>
      <c r="G10" s="571"/>
      <c r="H10" s="478"/>
      <c r="J10" s="769"/>
      <c r="K10" s="128" t="s">
        <v>233</v>
      </c>
      <c r="L10" s="363">
        <v>755</v>
      </c>
      <c r="M10" s="363">
        <v>805</v>
      </c>
      <c r="N10" s="363">
        <v>910</v>
      </c>
      <c r="O10" s="363">
        <v>820</v>
      </c>
      <c r="P10" s="364">
        <v>810</v>
      </c>
      <c r="Q10" s="363"/>
    </row>
    <row r="11" spans="2:17">
      <c r="B11" s="768" t="s">
        <v>238</v>
      </c>
      <c r="C11" s="346" t="s">
        <v>239</v>
      </c>
      <c r="D11" s="564">
        <v>0.50734597156398109</v>
      </c>
      <c r="E11" s="115">
        <v>0.52376470588235291</v>
      </c>
      <c r="F11" s="115">
        <v>0.54</v>
      </c>
      <c r="G11" s="115">
        <v>0.49250391586484671</v>
      </c>
      <c r="H11" s="558">
        <v>0.49264190609670638</v>
      </c>
      <c r="J11" s="769"/>
      <c r="K11" s="128" t="s">
        <v>234</v>
      </c>
      <c r="L11" s="363">
        <v>805</v>
      </c>
      <c r="M11" s="363">
        <v>855</v>
      </c>
      <c r="N11" s="363">
        <v>885</v>
      </c>
      <c r="O11" s="363">
        <v>895</v>
      </c>
      <c r="P11" s="364">
        <v>815</v>
      </c>
      <c r="Q11" s="363"/>
    </row>
    <row r="12" spans="2:17">
      <c r="B12" s="769"/>
      <c r="C12" s="347" t="s">
        <v>240</v>
      </c>
      <c r="D12" s="564">
        <v>0.49265402843601896</v>
      </c>
      <c r="E12" s="115">
        <v>0.47599999999999998</v>
      </c>
      <c r="F12" s="115">
        <v>0.5545882352941176</v>
      </c>
      <c r="G12" s="115">
        <v>0.5066010293130454</v>
      </c>
      <c r="H12" s="558">
        <v>0.50689091333800518</v>
      </c>
      <c r="J12" s="770"/>
      <c r="K12" s="365" t="s">
        <v>235</v>
      </c>
      <c r="L12" s="360">
        <v>10</v>
      </c>
      <c r="M12" s="360">
        <v>5</v>
      </c>
      <c r="N12" s="360">
        <v>5</v>
      </c>
      <c r="O12" s="360">
        <v>5</v>
      </c>
      <c r="P12" s="361">
        <v>5</v>
      </c>
      <c r="Q12" s="363"/>
    </row>
    <row r="13" spans="2:17">
      <c r="B13" s="769"/>
      <c r="C13" s="348" t="s">
        <v>286</v>
      </c>
      <c r="D13" s="565"/>
      <c r="E13" s="349"/>
      <c r="F13" s="349"/>
      <c r="G13" s="152"/>
      <c r="H13" s="476"/>
      <c r="J13" s="768" t="s">
        <v>238</v>
      </c>
      <c r="K13" s="362" t="s">
        <v>239</v>
      </c>
      <c r="L13" s="357">
        <v>2140</v>
      </c>
      <c r="M13" s="357">
        <v>2225</v>
      </c>
      <c r="N13" s="357">
        <v>2295</v>
      </c>
      <c r="O13" s="357">
        <v>2200</v>
      </c>
      <c r="P13" s="358">
        <v>2110</v>
      </c>
      <c r="Q13" s="363"/>
    </row>
    <row r="14" spans="2:17">
      <c r="B14" s="768" t="s">
        <v>242</v>
      </c>
      <c r="C14" s="346" t="s">
        <v>209</v>
      </c>
      <c r="D14" s="563">
        <v>0.43933649289099524</v>
      </c>
      <c r="E14" s="243">
        <v>0.45882352941176469</v>
      </c>
      <c r="F14" s="243">
        <v>0.49270588235294116</v>
      </c>
      <c r="G14" s="243">
        <v>0.44327590064891476</v>
      </c>
      <c r="H14" s="562">
        <v>0.41111889745386593</v>
      </c>
      <c r="J14" s="769"/>
      <c r="K14" s="128" t="s">
        <v>240</v>
      </c>
      <c r="L14" s="363">
        <v>2080</v>
      </c>
      <c r="M14" s="363">
        <v>2025</v>
      </c>
      <c r="N14" s="363">
        <v>2355</v>
      </c>
      <c r="O14" s="363">
        <v>2265</v>
      </c>
      <c r="P14" s="364">
        <v>2170</v>
      </c>
      <c r="Q14" s="363"/>
    </row>
    <row r="15" spans="2:17">
      <c r="B15" s="769"/>
      <c r="C15" s="351" t="s">
        <v>318</v>
      </c>
      <c r="D15" s="564">
        <v>0.5606635071090047</v>
      </c>
      <c r="E15" s="115">
        <v>0.54117647058823526</v>
      </c>
      <c r="F15" s="115">
        <v>0.60235294117647054</v>
      </c>
      <c r="G15" s="115">
        <v>0.55672409935108524</v>
      </c>
      <c r="H15" s="558">
        <v>0.58888110254613413</v>
      </c>
      <c r="J15" s="770"/>
      <c r="K15" s="365" t="s">
        <v>69</v>
      </c>
      <c r="L15" s="360">
        <v>0</v>
      </c>
      <c r="M15" s="360">
        <v>0</v>
      </c>
      <c r="N15" s="360">
        <v>0</v>
      </c>
      <c r="O15" s="360">
        <v>5</v>
      </c>
      <c r="P15" s="361">
        <v>0</v>
      </c>
      <c r="Q15" s="363"/>
    </row>
    <row r="16" spans="2:17">
      <c r="B16" s="768" t="s">
        <v>249</v>
      </c>
      <c r="C16" s="347" t="s">
        <v>319</v>
      </c>
      <c r="D16" s="563">
        <v>9.2417061611374408E-3</v>
      </c>
      <c r="E16" s="243">
        <v>1.2941176470588235E-2</v>
      </c>
      <c r="F16" s="243">
        <v>1.3176470588235295E-2</v>
      </c>
      <c r="G16" s="243">
        <v>1.3425822331617812E-2</v>
      </c>
      <c r="H16" s="562">
        <v>1.401541695865452E-2</v>
      </c>
      <c r="J16" s="768" t="s">
        <v>242</v>
      </c>
      <c r="K16" s="362" t="s">
        <v>209</v>
      </c>
      <c r="L16" s="357">
        <v>1855</v>
      </c>
      <c r="M16" s="357">
        <v>1950</v>
      </c>
      <c r="N16" s="357">
        <v>2095</v>
      </c>
      <c r="O16" s="357">
        <v>1980</v>
      </c>
      <c r="P16" s="358">
        <v>1760</v>
      </c>
      <c r="Q16" s="363"/>
    </row>
    <row r="17" spans="2:17">
      <c r="B17" s="769"/>
      <c r="C17" s="347" t="s">
        <v>320</v>
      </c>
      <c r="D17" s="564">
        <v>2.2037914691943127E-2</v>
      </c>
      <c r="E17" s="115">
        <v>3.1529411764705882E-2</v>
      </c>
      <c r="F17" s="115">
        <v>4.1411764705882356E-2</v>
      </c>
      <c r="G17" s="115">
        <v>4.6095323338554484E-2</v>
      </c>
      <c r="H17" s="558">
        <v>5.7696799813127773E-2</v>
      </c>
      <c r="J17" s="770"/>
      <c r="K17" s="365" t="s">
        <v>318</v>
      </c>
      <c r="L17" s="360">
        <v>2365</v>
      </c>
      <c r="M17" s="360">
        <v>2300</v>
      </c>
      <c r="N17" s="360">
        <v>2560</v>
      </c>
      <c r="O17" s="360">
        <v>2490</v>
      </c>
      <c r="P17" s="361">
        <v>2520</v>
      </c>
      <c r="Q17" s="363"/>
    </row>
    <row r="18" spans="2:17">
      <c r="B18" s="769"/>
      <c r="C18" s="347" t="s">
        <v>321</v>
      </c>
      <c r="D18" s="564">
        <v>4.2654028436018955E-3</v>
      </c>
      <c r="E18" s="115">
        <v>7.058823529411765E-3</v>
      </c>
      <c r="F18" s="115">
        <v>1.0352941176470589E-2</v>
      </c>
      <c r="G18" s="115">
        <v>8.5030208100246134E-3</v>
      </c>
      <c r="H18" s="558">
        <v>1.3781826676010278E-2</v>
      </c>
      <c r="J18" s="768" t="s">
        <v>249</v>
      </c>
      <c r="K18" s="362" t="s">
        <v>319</v>
      </c>
      <c r="L18" s="357">
        <v>40</v>
      </c>
      <c r="M18" s="357">
        <v>55</v>
      </c>
      <c r="N18" s="357">
        <v>55</v>
      </c>
      <c r="O18" s="357">
        <v>60</v>
      </c>
      <c r="P18" s="358">
        <v>60</v>
      </c>
      <c r="Q18" s="363"/>
    </row>
    <row r="19" spans="2:17">
      <c r="B19" s="769"/>
      <c r="C19" s="347" t="s">
        <v>322</v>
      </c>
      <c r="D19" s="564">
        <v>5.4502369668246444E-3</v>
      </c>
      <c r="E19" s="115">
        <v>7.7647058823529409E-3</v>
      </c>
      <c r="F19" s="115">
        <v>1.1764705882352941E-2</v>
      </c>
      <c r="G19" s="115">
        <v>7.8317296934437234E-3</v>
      </c>
      <c r="H19" s="558">
        <v>1.4716187806587245E-2</v>
      </c>
      <c r="J19" s="769"/>
      <c r="K19" s="128" t="s">
        <v>320</v>
      </c>
      <c r="L19" s="363">
        <v>95</v>
      </c>
      <c r="M19" s="363">
        <v>135</v>
      </c>
      <c r="N19" s="363">
        <v>175</v>
      </c>
      <c r="O19" s="363">
        <v>205</v>
      </c>
      <c r="P19" s="364">
        <v>245</v>
      </c>
      <c r="Q19" s="363"/>
    </row>
    <row r="20" spans="2:17">
      <c r="B20" s="769"/>
      <c r="C20" s="347" t="s">
        <v>323</v>
      </c>
      <c r="D20" s="564">
        <v>5.7109004739336493E-2</v>
      </c>
      <c r="E20" s="115">
        <v>5.2470588235294116E-2</v>
      </c>
      <c r="F20" s="115">
        <v>6.1882352941176472E-2</v>
      </c>
      <c r="G20" s="115">
        <v>5.1689415976728575E-2</v>
      </c>
      <c r="H20" s="558">
        <v>6.1667834618079891E-2</v>
      </c>
      <c r="J20" s="769"/>
      <c r="K20" s="128" t="s">
        <v>321</v>
      </c>
      <c r="L20" s="363">
        <v>20</v>
      </c>
      <c r="M20" s="363">
        <v>30</v>
      </c>
      <c r="N20" s="363">
        <v>45</v>
      </c>
      <c r="O20" s="363">
        <v>40</v>
      </c>
      <c r="P20" s="364">
        <v>60</v>
      </c>
      <c r="Q20" s="363"/>
    </row>
    <row r="21" spans="2:17">
      <c r="B21" s="769"/>
      <c r="C21" s="347" t="s">
        <v>324</v>
      </c>
      <c r="D21" s="564">
        <v>4.0284360189573459E-3</v>
      </c>
      <c r="E21" s="115">
        <v>4.4705882352941177E-3</v>
      </c>
      <c r="F21" s="115">
        <v>4.7058823529411761E-3</v>
      </c>
      <c r="G21" s="115">
        <v>3.80398299395838E-3</v>
      </c>
      <c r="H21" s="558">
        <v>5.3725765008175658E-3</v>
      </c>
      <c r="J21" s="769"/>
      <c r="K21" s="128" t="s">
        <v>352</v>
      </c>
      <c r="L21" s="363">
        <v>25</v>
      </c>
      <c r="M21" s="363">
        <v>35</v>
      </c>
      <c r="N21" s="363">
        <v>50</v>
      </c>
      <c r="O21" s="363">
        <v>35</v>
      </c>
      <c r="P21" s="364">
        <v>65</v>
      </c>
      <c r="Q21" s="363"/>
    </row>
    <row r="22" spans="2:17">
      <c r="B22" s="769"/>
      <c r="C22" s="347" t="s">
        <v>325</v>
      </c>
      <c r="D22" s="564">
        <v>1.4218009478672985E-3</v>
      </c>
      <c r="E22" s="115">
        <v>1.411764705882353E-3</v>
      </c>
      <c r="F22" s="115">
        <v>1.411764705882353E-3</v>
      </c>
      <c r="G22" s="115">
        <v>2.2376370552696352E-4</v>
      </c>
      <c r="H22" s="558">
        <v>4.6718056528848397E-4</v>
      </c>
      <c r="J22" s="769"/>
      <c r="K22" s="128" t="s">
        <v>323</v>
      </c>
      <c r="L22" s="363">
        <v>240</v>
      </c>
      <c r="M22" s="363">
        <v>225</v>
      </c>
      <c r="N22" s="363">
        <v>265</v>
      </c>
      <c r="O22" s="363">
        <v>230</v>
      </c>
      <c r="P22" s="364">
        <v>265</v>
      </c>
      <c r="Q22" s="363"/>
    </row>
    <row r="23" spans="2:17">
      <c r="B23" s="769"/>
      <c r="C23" s="347" t="s">
        <v>326</v>
      </c>
      <c r="D23" s="564">
        <v>2.3222748815165877E-2</v>
      </c>
      <c r="E23" s="115">
        <v>2.4E-2</v>
      </c>
      <c r="F23" s="115">
        <v>2.1411764705882352E-2</v>
      </c>
      <c r="G23" s="115">
        <v>2.2152606847169388E-2</v>
      </c>
      <c r="H23" s="558">
        <v>1.7285680915673909E-2</v>
      </c>
      <c r="J23" s="769"/>
      <c r="K23" s="128" t="s">
        <v>324</v>
      </c>
      <c r="L23" s="363">
        <v>15</v>
      </c>
      <c r="M23" s="363">
        <v>20</v>
      </c>
      <c r="N23" s="363">
        <v>20</v>
      </c>
      <c r="O23" s="363">
        <v>15</v>
      </c>
      <c r="P23" s="364">
        <v>25</v>
      </c>
      <c r="Q23" s="363"/>
    </row>
    <row r="24" spans="2:17">
      <c r="B24" s="769"/>
      <c r="C24" s="347" t="s">
        <v>327</v>
      </c>
      <c r="D24" s="564">
        <v>3.5545023696682463E-3</v>
      </c>
      <c r="E24" s="115">
        <v>1.411764705882353E-3</v>
      </c>
      <c r="F24" s="115">
        <v>3.5294117647058825E-3</v>
      </c>
      <c r="G24" s="115">
        <v>4.0277466994853434E-3</v>
      </c>
      <c r="H24" s="558">
        <v>2.569493109086662E-3</v>
      </c>
      <c r="J24" s="769"/>
      <c r="K24" s="128" t="s">
        <v>325</v>
      </c>
      <c r="L24" s="363">
        <v>5</v>
      </c>
      <c r="M24" s="363">
        <v>5</v>
      </c>
      <c r="N24" s="363">
        <v>5</v>
      </c>
      <c r="O24" s="363">
        <v>0</v>
      </c>
      <c r="P24" s="364">
        <v>0</v>
      </c>
      <c r="Q24" s="363"/>
    </row>
    <row r="25" spans="2:17">
      <c r="B25" s="769"/>
      <c r="C25" s="347" t="s">
        <v>354</v>
      </c>
      <c r="D25" s="564">
        <v>0</v>
      </c>
      <c r="E25" s="115">
        <v>0</v>
      </c>
      <c r="F25" s="115">
        <v>0</v>
      </c>
      <c r="G25" s="115">
        <v>0</v>
      </c>
      <c r="H25" s="558">
        <v>0</v>
      </c>
      <c r="J25" s="769"/>
      <c r="K25" s="128" t="s">
        <v>353</v>
      </c>
      <c r="L25" s="363">
        <v>100</v>
      </c>
      <c r="M25" s="363">
        <v>100</v>
      </c>
      <c r="N25" s="363">
        <v>90</v>
      </c>
      <c r="O25" s="363">
        <v>100</v>
      </c>
      <c r="P25" s="364">
        <v>75</v>
      </c>
      <c r="Q25" s="363"/>
    </row>
    <row r="26" spans="2:17">
      <c r="B26" s="769"/>
      <c r="C26" s="347" t="s">
        <v>270</v>
      </c>
      <c r="D26" s="564">
        <v>0.13033175355450238</v>
      </c>
      <c r="E26" s="115">
        <v>0.14305882352941177</v>
      </c>
      <c r="F26" s="115">
        <v>0.1696470588235294</v>
      </c>
      <c r="G26" s="115">
        <v>0.15775341239650928</v>
      </c>
      <c r="H26" s="558">
        <v>0.18757299696332633</v>
      </c>
      <c r="J26" s="769"/>
      <c r="K26" s="128" t="s">
        <v>327</v>
      </c>
      <c r="L26" s="363">
        <v>15</v>
      </c>
      <c r="M26" s="363">
        <v>5</v>
      </c>
      <c r="N26" s="363">
        <v>15</v>
      </c>
      <c r="O26" s="363">
        <v>20</v>
      </c>
      <c r="P26" s="364">
        <v>10</v>
      </c>
      <c r="Q26" s="363"/>
    </row>
    <row r="27" spans="2:17">
      <c r="B27" s="770"/>
      <c r="C27" s="347" t="s">
        <v>271</v>
      </c>
      <c r="D27" s="565">
        <v>0.86966824644549767</v>
      </c>
      <c r="E27" s="349">
        <v>0.85694117647058821</v>
      </c>
      <c r="F27" s="349">
        <v>0.92541176470588238</v>
      </c>
      <c r="G27" s="349">
        <v>0.84224658760349069</v>
      </c>
      <c r="H27" s="559">
        <v>0.8124270030366737</v>
      </c>
      <c r="J27" s="769"/>
      <c r="K27" s="128" t="s">
        <v>354</v>
      </c>
      <c r="L27" s="363">
        <v>0</v>
      </c>
      <c r="M27" s="363">
        <v>0</v>
      </c>
      <c r="N27" s="363">
        <v>0</v>
      </c>
      <c r="O27" s="363">
        <v>0</v>
      </c>
      <c r="P27" s="364">
        <v>0</v>
      </c>
      <c r="Q27" s="363"/>
    </row>
    <row r="28" spans="2:17">
      <c r="B28" s="768" t="s">
        <v>272</v>
      </c>
      <c r="C28" s="346" t="s">
        <v>273</v>
      </c>
      <c r="D28" s="563">
        <v>5.5924170616113746E-2</v>
      </c>
      <c r="E28" s="243">
        <v>5.8352941176470587E-2</v>
      </c>
      <c r="F28" s="243">
        <v>6.8470588235294116E-2</v>
      </c>
      <c r="G28" s="243">
        <v>6.041620049228015E-2</v>
      </c>
      <c r="H28" s="562">
        <v>5.9098341508993228E-2</v>
      </c>
      <c r="J28" s="769"/>
      <c r="K28" s="128" t="s">
        <v>270</v>
      </c>
      <c r="L28" s="363">
        <v>550</v>
      </c>
      <c r="M28" s="363">
        <v>610</v>
      </c>
      <c r="N28" s="363">
        <v>720</v>
      </c>
      <c r="O28" s="363">
        <v>705</v>
      </c>
      <c r="P28" s="363">
        <v>805</v>
      </c>
      <c r="Q28" s="363"/>
    </row>
    <row r="29" spans="2:17">
      <c r="B29" s="769"/>
      <c r="C29" s="347" t="s">
        <v>274</v>
      </c>
      <c r="D29" s="564">
        <v>1.6113744075829384E-2</v>
      </c>
      <c r="E29" s="115">
        <v>1.9529411764705882E-2</v>
      </c>
      <c r="F29" s="115">
        <v>2.1882352941176471E-2</v>
      </c>
      <c r="G29" s="115">
        <v>2.0810024614007609E-2</v>
      </c>
      <c r="H29" s="558">
        <v>2.4059799112356926E-2</v>
      </c>
      <c r="J29" s="770"/>
      <c r="K29" s="365" t="s">
        <v>271</v>
      </c>
      <c r="L29" s="360">
        <v>3670</v>
      </c>
      <c r="M29" s="360">
        <v>3640</v>
      </c>
      <c r="N29" s="360">
        <v>3935</v>
      </c>
      <c r="O29" s="360">
        <v>3765</v>
      </c>
      <c r="P29" s="361">
        <v>3480</v>
      </c>
      <c r="Q29" s="363"/>
    </row>
    <row r="30" spans="2:17">
      <c r="B30" s="769"/>
      <c r="C30" s="347" t="s">
        <v>275</v>
      </c>
      <c r="D30" s="564">
        <v>1.5165876777251185E-2</v>
      </c>
      <c r="E30" s="115">
        <v>1.623529411764706E-2</v>
      </c>
      <c r="F30" s="115">
        <v>1.623529411764706E-2</v>
      </c>
      <c r="G30" s="115">
        <v>1.834862385321101E-2</v>
      </c>
      <c r="H30" s="558">
        <v>1.9154403176827844E-2</v>
      </c>
      <c r="J30" s="768" t="s">
        <v>272</v>
      </c>
      <c r="K30" s="362" t="s">
        <v>273</v>
      </c>
      <c r="L30" s="357">
        <v>235</v>
      </c>
      <c r="M30" s="357">
        <v>250</v>
      </c>
      <c r="N30" s="357">
        <v>290</v>
      </c>
      <c r="O30" s="357">
        <v>270</v>
      </c>
      <c r="P30" s="358">
        <v>255</v>
      </c>
      <c r="Q30" s="363"/>
    </row>
    <row r="31" spans="2:17">
      <c r="B31" s="769"/>
      <c r="C31" s="347" t="s">
        <v>276</v>
      </c>
      <c r="D31" s="564">
        <v>2.843601895734597E-3</v>
      </c>
      <c r="E31" s="115">
        <v>4.0000000000000001E-3</v>
      </c>
      <c r="F31" s="115">
        <v>5.1764705882352945E-3</v>
      </c>
      <c r="G31" s="115">
        <v>4.0277466994853434E-3</v>
      </c>
      <c r="H31" s="558">
        <v>4.4382153702405983E-3</v>
      </c>
      <c r="J31" s="769"/>
      <c r="K31" s="128" t="s">
        <v>274</v>
      </c>
      <c r="L31" s="363">
        <v>70</v>
      </c>
      <c r="M31" s="363">
        <v>85</v>
      </c>
      <c r="N31" s="363">
        <v>95</v>
      </c>
      <c r="O31" s="363">
        <v>95</v>
      </c>
      <c r="P31" s="364">
        <v>105</v>
      </c>
      <c r="Q31" s="363"/>
    </row>
    <row r="32" spans="2:17">
      <c r="B32" s="769"/>
      <c r="C32" s="347" t="s">
        <v>277</v>
      </c>
      <c r="D32" s="564">
        <v>0.90189573459715644</v>
      </c>
      <c r="E32" s="115">
        <v>0.89670588235294113</v>
      </c>
      <c r="F32" s="115">
        <v>0.97811764705882354</v>
      </c>
      <c r="G32" s="115">
        <v>0.88722309241441033</v>
      </c>
      <c r="H32" s="558">
        <v>0.88483999065638874</v>
      </c>
      <c r="J32" s="769"/>
      <c r="K32" s="128" t="s">
        <v>275</v>
      </c>
      <c r="L32" s="363">
        <v>65</v>
      </c>
      <c r="M32" s="363">
        <v>70</v>
      </c>
      <c r="N32" s="363">
        <v>70</v>
      </c>
      <c r="O32" s="363">
        <v>80</v>
      </c>
      <c r="P32" s="364">
        <v>80</v>
      </c>
      <c r="Q32" s="363"/>
    </row>
    <row r="33" spans="2:17">
      <c r="B33" s="769"/>
      <c r="C33" s="347" t="s">
        <v>328</v>
      </c>
      <c r="D33" s="564">
        <v>9.004739336492891E-2</v>
      </c>
      <c r="E33" s="115">
        <v>9.8117647058823532E-2</v>
      </c>
      <c r="F33" s="115">
        <v>0.11176470588235295</v>
      </c>
      <c r="G33" s="115">
        <v>0.10360259565898411</v>
      </c>
      <c r="H33" s="558">
        <v>0.1067507591684186</v>
      </c>
      <c r="J33" s="769"/>
      <c r="K33" s="128" t="s">
        <v>276</v>
      </c>
      <c r="L33" s="363">
        <v>10</v>
      </c>
      <c r="M33" s="363">
        <v>15</v>
      </c>
      <c r="N33" s="363">
        <v>20</v>
      </c>
      <c r="O33" s="363">
        <v>20</v>
      </c>
      <c r="P33" s="364">
        <v>20</v>
      </c>
      <c r="Q33" s="363"/>
    </row>
    <row r="34" spans="2:17">
      <c r="B34" s="770"/>
      <c r="C34" s="348" t="s">
        <v>280</v>
      </c>
      <c r="D34" s="576"/>
      <c r="E34" s="109"/>
      <c r="F34" s="109"/>
      <c r="G34" s="152"/>
      <c r="H34" s="478"/>
      <c r="J34" s="769"/>
      <c r="K34" s="128" t="s">
        <v>277</v>
      </c>
      <c r="L34" s="363">
        <v>3805</v>
      </c>
      <c r="M34" s="363">
        <v>3810</v>
      </c>
      <c r="N34" s="363">
        <v>4155</v>
      </c>
      <c r="O34" s="363">
        <v>3965</v>
      </c>
      <c r="P34" s="364">
        <v>3790</v>
      </c>
      <c r="Q34" s="363"/>
    </row>
    <row r="35" spans="2:17">
      <c r="B35" s="768" t="s">
        <v>308</v>
      </c>
      <c r="C35" s="352" t="s">
        <v>283</v>
      </c>
      <c r="D35" s="563">
        <v>5.9241706161137437E-3</v>
      </c>
      <c r="E35" s="243">
        <v>5.8823529411764705E-3</v>
      </c>
      <c r="F35" s="243">
        <v>8.7058823529411761E-3</v>
      </c>
      <c r="G35" s="243">
        <v>1.0069366748713358E-2</v>
      </c>
      <c r="H35" s="562">
        <v>1.3081055828077552E-2</v>
      </c>
      <c r="J35" s="769"/>
      <c r="K35" s="128" t="s">
        <v>328</v>
      </c>
      <c r="L35" s="363">
        <v>380</v>
      </c>
      <c r="M35" s="363">
        <v>415</v>
      </c>
      <c r="N35" s="363">
        <v>475</v>
      </c>
      <c r="O35" s="363">
        <v>465</v>
      </c>
      <c r="P35" s="363">
        <v>455</v>
      </c>
      <c r="Q35" s="363"/>
    </row>
    <row r="36" spans="2:17" ht="15" thickBot="1">
      <c r="B36" s="773"/>
      <c r="C36" s="353" t="s">
        <v>284</v>
      </c>
      <c r="D36" s="565">
        <v>0.99407582938388628</v>
      </c>
      <c r="E36" s="349">
        <v>0.99411764705882355</v>
      </c>
      <c r="F36" s="349">
        <v>1.0863529411764705</v>
      </c>
      <c r="G36" s="349">
        <v>0.98993063325128661</v>
      </c>
      <c r="H36" s="559">
        <v>0.9869189441719225</v>
      </c>
      <c r="J36" s="770"/>
      <c r="K36" s="366" t="s">
        <v>280</v>
      </c>
      <c r="L36" s="360">
        <v>0</v>
      </c>
      <c r="M36" s="360">
        <v>0</v>
      </c>
      <c r="N36" s="360">
        <v>0</v>
      </c>
      <c r="O36" s="97">
        <v>0</v>
      </c>
      <c r="P36" s="561">
        <v>0</v>
      </c>
      <c r="Q36" s="97"/>
    </row>
    <row r="37" spans="2:17">
      <c r="J37" s="768" t="s">
        <v>282</v>
      </c>
      <c r="K37" s="362" t="s">
        <v>283</v>
      </c>
      <c r="L37" s="357">
        <v>25</v>
      </c>
      <c r="M37" s="357">
        <v>25</v>
      </c>
      <c r="N37" s="357">
        <v>35</v>
      </c>
      <c r="O37" s="357">
        <v>45</v>
      </c>
      <c r="P37" s="358">
        <v>55</v>
      </c>
      <c r="Q37" s="363"/>
    </row>
    <row r="38" spans="2:17" ht="15" thickBot="1">
      <c r="J38" s="773"/>
      <c r="K38" s="367" t="s">
        <v>284</v>
      </c>
      <c r="L38" s="368">
        <v>4195</v>
      </c>
      <c r="M38" s="368">
        <v>4225</v>
      </c>
      <c r="N38" s="368">
        <v>4615</v>
      </c>
      <c r="O38" s="368">
        <v>4425</v>
      </c>
      <c r="P38" s="369">
        <v>4225</v>
      </c>
      <c r="Q38" s="363"/>
    </row>
    <row r="39" spans="2:17">
      <c r="C39" s="163"/>
      <c r="D39" s="163"/>
      <c r="E39" s="163"/>
    </row>
    <row r="40" spans="2:17">
      <c r="C40" s="163"/>
      <c r="D40" s="163"/>
      <c r="E40" s="233" t="s">
        <v>82</v>
      </c>
    </row>
    <row r="41" spans="2:17">
      <c r="C41" s="163"/>
      <c r="D41" s="163"/>
      <c r="E41" s="194" t="s">
        <v>83</v>
      </c>
    </row>
    <row r="42" spans="2:17">
      <c r="C42" s="163"/>
      <c r="D42" s="163"/>
      <c r="E42" s="194" t="s">
        <v>84</v>
      </c>
    </row>
    <row r="43" spans="2:17">
      <c r="C43" s="163"/>
      <c r="D43" s="163"/>
      <c r="E43" s="194" t="s">
        <v>85</v>
      </c>
    </row>
    <row r="44" spans="2:17">
      <c r="C44" s="163"/>
      <c r="D44" s="163"/>
      <c r="E44" s="163"/>
      <c r="L44" s="343"/>
      <c r="M44" s="343"/>
      <c r="N44" s="343"/>
    </row>
    <row r="45" spans="2:17" ht="14.65" hidden="1" customHeight="1">
      <c r="C45" s="163"/>
      <c r="D45" s="163"/>
      <c r="E45" s="163"/>
      <c r="L45" s="343"/>
      <c r="M45" s="343"/>
      <c r="N45" s="343"/>
    </row>
    <row r="46" spans="2:17" ht="14.65" hidden="1" customHeight="1">
      <c r="L46" s="343"/>
      <c r="M46" s="343"/>
      <c r="N46" s="343"/>
    </row>
    <row r="47" spans="2:17" ht="14.65" hidden="1" customHeight="1">
      <c r="L47" s="343"/>
      <c r="M47" s="343"/>
      <c r="N47" s="343"/>
    </row>
    <row r="48" spans="2:17" ht="14.65" hidden="1" customHeight="1">
      <c r="L48" s="343"/>
      <c r="M48" s="343"/>
      <c r="N48" s="343"/>
    </row>
    <row r="49" spans="12:14" ht="14.65" hidden="1" customHeight="1">
      <c r="L49" s="343"/>
      <c r="M49" s="343"/>
      <c r="N49" s="343"/>
    </row>
    <row r="50" spans="12:14" ht="14.65" hidden="1" customHeight="1">
      <c r="L50" s="343"/>
      <c r="M50" s="343"/>
      <c r="N50" s="343"/>
    </row>
    <row r="51" spans="12:14" ht="14.65" hidden="1" customHeight="1">
      <c r="L51" s="343"/>
      <c r="M51" s="343"/>
      <c r="N51" s="343"/>
    </row>
    <row r="52" spans="12:14" ht="14.65" hidden="1" customHeight="1">
      <c r="L52" s="343"/>
      <c r="M52" s="343"/>
      <c r="N52" s="343"/>
    </row>
    <row r="53" spans="12:14" ht="14.65" hidden="1" customHeight="1">
      <c r="L53" s="343"/>
      <c r="M53" s="343"/>
      <c r="N53" s="343"/>
    </row>
    <row r="54" spans="12:14" ht="14.65" hidden="1" customHeight="1">
      <c r="L54" s="343"/>
      <c r="M54" s="343"/>
      <c r="N54" s="343"/>
    </row>
    <row r="55" spans="12:14" ht="14.65" hidden="1" customHeight="1">
      <c r="L55" s="343"/>
      <c r="M55" s="343"/>
      <c r="N55" s="343"/>
    </row>
    <row r="56" spans="12:14" ht="14.65" hidden="1" customHeight="1">
      <c r="L56" s="343"/>
      <c r="M56" s="343"/>
      <c r="N56" s="343"/>
    </row>
    <row r="57" spans="12:14" ht="14.65" hidden="1" customHeight="1">
      <c r="L57" s="343"/>
      <c r="M57" s="343"/>
      <c r="N57" s="343"/>
    </row>
    <row r="58" spans="12:14" ht="14.65" hidden="1" customHeight="1">
      <c r="L58" s="343"/>
      <c r="M58" s="343"/>
      <c r="N58" s="343"/>
    </row>
    <row r="59" spans="12:14" ht="14.65" hidden="1" customHeight="1">
      <c r="L59" s="343"/>
      <c r="M59" s="343"/>
      <c r="N59" s="343"/>
    </row>
    <row r="60" spans="12:14" ht="14.65" hidden="1" customHeight="1">
      <c r="L60" s="343"/>
      <c r="M60" s="343"/>
      <c r="N60" s="343"/>
    </row>
    <row r="61" spans="12:14" ht="14.65" hidden="1" customHeight="1">
      <c r="L61" s="343"/>
      <c r="M61" s="343"/>
      <c r="N61" s="343"/>
    </row>
    <row r="62" spans="12:14" ht="14.65" hidden="1" customHeight="1">
      <c r="L62" s="343"/>
      <c r="M62" s="343"/>
      <c r="N62" s="343"/>
    </row>
    <row r="63" spans="12:14" ht="14.65" hidden="1" customHeight="1">
      <c r="L63" s="343"/>
      <c r="M63" s="343"/>
      <c r="N63" s="343"/>
    </row>
    <row r="64" spans="12:14" ht="14.65" hidden="1" customHeight="1">
      <c r="L64" s="343"/>
      <c r="M64" s="343"/>
      <c r="N64" s="343"/>
    </row>
    <row r="65" spans="12:14" ht="14.65" hidden="1" customHeight="1">
      <c r="L65" s="343"/>
      <c r="M65" s="343"/>
      <c r="N65" s="343"/>
    </row>
    <row r="66" spans="12:14" ht="14.65" hidden="1" customHeight="1">
      <c r="L66" s="343"/>
      <c r="M66" s="343"/>
      <c r="N66" s="343"/>
    </row>
    <row r="67" spans="12:14" ht="14.65" hidden="1" customHeight="1">
      <c r="L67" s="343"/>
      <c r="M67" s="343"/>
      <c r="N67" s="343"/>
    </row>
    <row r="68" spans="12:14" ht="14.65" hidden="1" customHeight="1">
      <c r="L68" s="343"/>
      <c r="M68" s="343"/>
      <c r="N68" s="343"/>
    </row>
    <row r="69" spans="12:14" ht="14.65" hidden="1" customHeight="1">
      <c r="L69" s="343"/>
      <c r="M69" s="343"/>
      <c r="N69" s="343"/>
    </row>
    <row r="70" spans="12:14" ht="14.65" hidden="1" customHeight="1">
      <c r="L70" s="343"/>
      <c r="M70" s="343"/>
      <c r="N70" s="343"/>
    </row>
    <row r="71" spans="12:14" ht="14.65" hidden="1" customHeight="1">
      <c r="L71" s="343"/>
      <c r="M71" s="343"/>
      <c r="N71" s="343"/>
    </row>
    <row r="72" spans="12:14" ht="14.65" hidden="1" customHeight="1">
      <c r="L72" s="343"/>
      <c r="M72" s="343"/>
      <c r="N72" s="343"/>
    </row>
    <row r="73" spans="12:14" ht="14.65" hidden="1" customHeight="1">
      <c r="L73" s="343"/>
      <c r="M73" s="343"/>
      <c r="N73" s="343"/>
    </row>
    <row r="74" spans="12:14" ht="14.65" hidden="1" customHeight="1">
      <c r="L74" s="343"/>
      <c r="M74" s="343"/>
      <c r="N74" s="343"/>
    </row>
    <row r="75" spans="12:14" ht="14.65" hidden="1" customHeight="1">
      <c r="L75" s="343"/>
      <c r="M75" s="343"/>
      <c r="N75" s="343"/>
    </row>
    <row r="76" spans="12:14" ht="14.65" hidden="1" customHeight="1">
      <c r="L76" s="343"/>
      <c r="M76" s="343"/>
      <c r="N76" s="343"/>
    </row>
    <row r="77" spans="12:14" ht="14.65" hidden="1" customHeight="1">
      <c r="L77" s="343"/>
      <c r="M77" s="343"/>
      <c r="N77" s="343"/>
    </row>
    <row r="78" spans="12:14" ht="14.65" hidden="1" customHeight="1">
      <c r="L78" s="343"/>
      <c r="M78" s="343"/>
      <c r="N78" s="343"/>
    </row>
    <row r="79" spans="12:14" ht="14.65" hidden="1" customHeight="1">
      <c r="L79" s="343"/>
      <c r="M79" s="343"/>
      <c r="N79" s="343"/>
    </row>
    <row r="80" spans="12:14" ht="14.65" hidden="1" customHeight="1">
      <c r="L80" s="343"/>
      <c r="M80" s="343"/>
      <c r="N80" s="343"/>
    </row>
    <row r="81" spans="12:14" ht="14.65" hidden="1" customHeight="1">
      <c r="L81" s="343"/>
      <c r="M81" s="343"/>
      <c r="N81" s="343"/>
    </row>
    <row r="82" spans="12:14" ht="14.65" hidden="1" customHeight="1">
      <c r="L82" s="343"/>
      <c r="M82" s="343"/>
      <c r="N82" s="343"/>
    </row>
    <row r="83" spans="12:14" ht="14.65" hidden="1" customHeight="1">
      <c r="L83" s="343"/>
      <c r="M83" s="343"/>
      <c r="N83" s="343"/>
    </row>
    <row r="84" spans="12:14" ht="14.65" hidden="1" customHeight="1">
      <c r="L84" s="343"/>
      <c r="M84" s="343"/>
      <c r="N84" s="343"/>
    </row>
    <row r="85" spans="12:14" ht="14.65" hidden="1" customHeight="1">
      <c r="L85" s="343"/>
      <c r="M85" s="343"/>
      <c r="N85" s="343"/>
    </row>
    <row r="86" spans="12:14" ht="14.65" hidden="1" customHeight="1">
      <c r="L86" s="343"/>
      <c r="M86" s="343"/>
      <c r="N86" s="343"/>
    </row>
    <row r="87" spans="12:14" ht="14.65" hidden="1" customHeight="1">
      <c r="L87" s="343"/>
      <c r="M87" s="343"/>
      <c r="N87" s="343"/>
    </row>
    <row r="88" spans="12:14" ht="14.65" hidden="1" customHeight="1">
      <c r="L88" s="343"/>
      <c r="M88" s="343"/>
      <c r="N88" s="343"/>
    </row>
    <row r="89" spans="12:14" ht="14.65" hidden="1" customHeight="1">
      <c r="L89" s="343"/>
      <c r="M89" s="343"/>
      <c r="N89" s="343"/>
    </row>
    <row r="90" spans="12:14" ht="14.65" hidden="1" customHeight="1">
      <c r="L90" s="343"/>
      <c r="M90" s="343"/>
      <c r="N90" s="343"/>
    </row>
    <row r="91" spans="12:14" ht="14.65" hidden="1" customHeight="1">
      <c r="L91" s="343"/>
      <c r="M91" s="343"/>
      <c r="N91" s="343"/>
    </row>
    <row r="92" spans="12:14" ht="14.65" hidden="1" customHeight="1">
      <c r="L92" s="343"/>
      <c r="M92" s="343"/>
      <c r="N92" s="343"/>
    </row>
    <row r="93" spans="12:14" ht="14.65" hidden="1" customHeight="1">
      <c r="L93" s="343"/>
      <c r="M93" s="343"/>
      <c r="N93" s="343"/>
    </row>
    <row r="94" spans="12:14" ht="14.65" hidden="1" customHeight="1">
      <c r="L94" s="343"/>
      <c r="M94" s="343"/>
      <c r="N94" s="343"/>
    </row>
    <row r="95" spans="12:14" ht="14.65" hidden="1" customHeight="1">
      <c r="L95" s="343"/>
      <c r="M95" s="343"/>
      <c r="N95" s="343"/>
    </row>
    <row r="96" spans="12:14" ht="14.65" hidden="1" customHeight="1">
      <c r="L96" s="343"/>
      <c r="M96" s="343"/>
      <c r="N96" s="343"/>
    </row>
    <row r="97" spans="12:14" ht="14.65" hidden="1" customHeight="1">
      <c r="L97" s="343"/>
      <c r="M97" s="343"/>
      <c r="N97" s="343"/>
    </row>
    <row r="98" spans="12:14" ht="14.65" hidden="1" customHeight="1">
      <c r="L98" s="343"/>
      <c r="M98" s="343"/>
      <c r="N98" s="343"/>
    </row>
    <row r="99" spans="12:14" ht="14.65" hidden="1" customHeight="1">
      <c r="L99" s="343"/>
      <c r="M99" s="343"/>
      <c r="N99" s="343"/>
    </row>
    <row r="100" spans="12:14" hidden="1">
      <c r="L100" s="343"/>
      <c r="M100" s="343"/>
      <c r="N100" s="343"/>
    </row>
    <row r="101" spans="12:14" hidden="1">
      <c r="L101" s="343"/>
      <c r="M101" s="343"/>
      <c r="N101" s="343"/>
    </row>
    <row r="102" spans="12:14" hidden="1">
      <c r="L102" s="343"/>
      <c r="M102" s="343"/>
      <c r="N102" s="343"/>
    </row>
    <row r="103" spans="12:14" hidden="1">
      <c r="L103" s="343"/>
      <c r="M103" s="343"/>
      <c r="N103" s="343"/>
    </row>
    <row r="104" spans="12:14" hidden="1">
      <c r="L104" s="343"/>
      <c r="M104" s="343"/>
      <c r="N104" s="343"/>
    </row>
    <row r="105" spans="12:14" hidden="1">
      <c r="L105" s="343"/>
      <c r="M105" s="343"/>
      <c r="N105" s="343"/>
    </row>
    <row r="106" spans="12:14" hidden="1">
      <c r="L106" s="343"/>
      <c r="M106" s="343"/>
      <c r="N106" s="343"/>
    </row>
    <row r="107" spans="12:14" hidden="1">
      <c r="L107" s="343"/>
      <c r="M107" s="343"/>
      <c r="N107" s="343"/>
    </row>
    <row r="108" spans="12:14" hidden="1">
      <c r="L108" s="343"/>
      <c r="M108" s="343"/>
      <c r="N108" s="343"/>
    </row>
    <row r="109" spans="12:14" hidden="1">
      <c r="L109" s="343"/>
      <c r="M109" s="343"/>
      <c r="N109" s="343"/>
    </row>
    <row r="110" spans="12:14" hidden="1">
      <c r="L110" s="343"/>
      <c r="M110" s="343"/>
      <c r="N110" s="343"/>
    </row>
    <row r="111" spans="12:14" hidden="1">
      <c r="L111" s="343"/>
      <c r="M111" s="343"/>
      <c r="N111" s="343"/>
    </row>
    <row r="112" spans="12:14" hidden="1">
      <c r="L112" s="343"/>
      <c r="M112" s="343"/>
      <c r="N112" s="343"/>
    </row>
  </sheetData>
  <sheetProtection algorithmName="SHA-512" hashValue="g+6XnXtoBGLTGwyz0r88/qEL1ot/YvfAPSa40kcl0nxMH9z6VAxMiakpBOPdWxO2ID3WHL0fB1MUqrYnVsHbWA==" saltValue="0ukddMH4jF+aAZ/iKFAfcw==" spinCount="100000" sheet="1" objects="1" scenarios="1"/>
  <mergeCells count="14">
    <mergeCell ref="J37:J38"/>
    <mergeCell ref="B1:N1"/>
    <mergeCell ref="B28:B34"/>
    <mergeCell ref="B35:B36"/>
    <mergeCell ref="J7:J12"/>
    <mergeCell ref="J13:J15"/>
    <mergeCell ref="J16:J17"/>
    <mergeCell ref="J18:J29"/>
    <mergeCell ref="J30:J36"/>
    <mergeCell ref="B16:B27"/>
    <mergeCell ref="B3:C3"/>
    <mergeCell ref="B5:B10"/>
    <mergeCell ref="B11:B13"/>
    <mergeCell ref="B14:B15"/>
  </mergeCell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00B050"/>
  </sheetPr>
  <dimension ref="A1:L30"/>
  <sheetViews>
    <sheetView workbookViewId="0">
      <selection activeCell="E11" sqref="E11"/>
    </sheetView>
  </sheetViews>
  <sheetFormatPr defaultColWidth="0" defaultRowHeight="14.45" zeroHeight="1"/>
  <cols>
    <col min="1" max="1" width="5.7109375" customWidth="1"/>
    <col min="2" max="2" width="56.42578125" customWidth="1"/>
    <col min="3" max="5" width="25.42578125" customWidth="1"/>
    <col min="6" max="7" width="25.42578125" hidden="1" customWidth="1"/>
    <col min="8" max="12" width="0" hidden="1" customWidth="1"/>
    <col min="13" max="16384" width="25.42578125" hidden="1"/>
  </cols>
  <sheetData>
    <row r="1" spans="2:12"/>
    <row r="2" spans="2:12">
      <c r="B2" s="643" t="s">
        <v>580</v>
      </c>
    </row>
    <row r="3" spans="2:12"/>
    <row r="4" spans="2:12">
      <c r="B4" s="612" t="s">
        <v>581</v>
      </c>
      <c r="C4" s="612" t="s">
        <v>582</v>
      </c>
      <c r="D4" s="612" t="s">
        <v>583</v>
      </c>
    </row>
    <row r="5" spans="2:12">
      <c r="B5" s="617" t="s">
        <v>584</v>
      </c>
      <c r="C5" s="619">
        <v>85</v>
      </c>
      <c r="D5" s="618">
        <v>1.9387993459472085E-2</v>
      </c>
      <c r="K5" t="s">
        <v>585</v>
      </c>
    </row>
    <row r="6" spans="2:12">
      <c r="B6" s="613" t="s">
        <v>586</v>
      </c>
      <c r="C6" s="620">
        <v>220</v>
      </c>
      <c r="D6" s="614">
        <v>5.0922681616444754E-2</v>
      </c>
      <c r="K6" t="s">
        <v>95</v>
      </c>
    </row>
    <row r="7" spans="2:12">
      <c r="B7" s="613" t="s">
        <v>587</v>
      </c>
      <c r="C7" s="620">
        <v>365</v>
      </c>
      <c r="D7" s="614">
        <v>8.5026862882504092E-2</v>
      </c>
      <c r="K7" t="s">
        <v>588</v>
      </c>
    </row>
    <row r="8" spans="2:12">
      <c r="B8" s="613" t="s">
        <v>589</v>
      </c>
      <c r="C8" s="620">
        <v>1110</v>
      </c>
      <c r="D8" s="614">
        <v>0.25881803316982016</v>
      </c>
      <c r="J8" t="s">
        <v>590</v>
      </c>
    </row>
    <row r="9" spans="2:12">
      <c r="B9" s="613" t="s">
        <v>591</v>
      </c>
      <c r="C9" s="620">
        <v>10</v>
      </c>
      <c r="D9" s="614">
        <v>2.8030833917309038E-3</v>
      </c>
      <c r="J9" t="s">
        <v>584</v>
      </c>
      <c r="K9">
        <v>83</v>
      </c>
      <c r="L9" s="391">
        <v>1.9387993459472085E-2</v>
      </c>
    </row>
    <row r="10" spans="2:12">
      <c r="B10" s="613" t="s">
        <v>592</v>
      </c>
      <c r="C10" s="620">
        <v>140</v>
      </c>
      <c r="D10" s="614">
        <v>3.2235459004905397E-2</v>
      </c>
      <c r="J10" t="s">
        <v>586</v>
      </c>
      <c r="K10">
        <v>218</v>
      </c>
      <c r="L10" s="391">
        <v>5.0922681616444754E-2</v>
      </c>
    </row>
    <row r="11" spans="2:12">
      <c r="B11" s="613" t="s">
        <v>593</v>
      </c>
      <c r="C11" s="620">
        <v>580</v>
      </c>
      <c r="D11" s="614">
        <v>0.13524877365101612</v>
      </c>
      <c r="J11" t="s">
        <v>587</v>
      </c>
      <c r="K11">
        <v>364</v>
      </c>
      <c r="L11" s="391">
        <v>8.5026862882504092E-2</v>
      </c>
    </row>
    <row r="12" spans="2:12">
      <c r="B12" s="613" t="s">
        <v>594</v>
      </c>
      <c r="C12" s="620">
        <v>310</v>
      </c>
      <c r="D12" s="614">
        <v>7.2646577902359261E-2</v>
      </c>
      <c r="J12" t="s">
        <v>589</v>
      </c>
      <c r="K12">
        <v>1108</v>
      </c>
      <c r="L12" s="391">
        <v>0.25881803316982016</v>
      </c>
    </row>
    <row r="13" spans="2:12">
      <c r="B13" s="613" t="s">
        <v>595</v>
      </c>
      <c r="C13" s="620">
        <v>50</v>
      </c>
      <c r="D13" s="614">
        <v>1.2146694697500585E-2</v>
      </c>
      <c r="J13" t="s">
        <v>591</v>
      </c>
      <c r="K13">
        <v>12</v>
      </c>
      <c r="L13" s="391">
        <v>2.8030833917309038E-3</v>
      </c>
    </row>
    <row r="14" spans="2:12">
      <c r="B14" s="613" t="s">
        <v>596</v>
      </c>
      <c r="C14" s="620">
        <v>445</v>
      </c>
      <c r="D14" s="614">
        <v>0.10418126605933194</v>
      </c>
      <c r="J14" t="s">
        <v>592</v>
      </c>
      <c r="K14">
        <v>138</v>
      </c>
      <c r="L14" s="391">
        <v>3.2235459004905397E-2</v>
      </c>
    </row>
    <row r="15" spans="2:12">
      <c r="B15" s="613" t="s">
        <v>597</v>
      </c>
      <c r="C15" s="620">
        <v>5</v>
      </c>
      <c r="D15" s="614">
        <v>1.16795141322121E-3</v>
      </c>
      <c r="J15" t="s">
        <v>593</v>
      </c>
      <c r="K15">
        <v>579</v>
      </c>
      <c r="L15" s="391">
        <v>0.13524877365101612</v>
      </c>
    </row>
    <row r="16" spans="2:12">
      <c r="B16" s="613" t="s">
        <v>598</v>
      </c>
      <c r="C16" s="620">
        <v>15</v>
      </c>
      <c r="D16" s="614">
        <v>3.7374445223078718E-3</v>
      </c>
      <c r="J16" t="s">
        <v>594</v>
      </c>
      <c r="K16">
        <v>311</v>
      </c>
      <c r="L16" s="391">
        <v>7.2646577902359261E-2</v>
      </c>
    </row>
    <row r="17" spans="2:12">
      <c r="B17" s="613" t="s">
        <v>599</v>
      </c>
      <c r="C17" s="620">
        <v>20</v>
      </c>
      <c r="D17" s="614">
        <v>4.6718056528848402E-3</v>
      </c>
      <c r="J17" t="s">
        <v>595</v>
      </c>
      <c r="K17">
        <v>52</v>
      </c>
      <c r="L17" s="391">
        <v>1.2146694697500585E-2</v>
      </c>
    </row>
    <row r="18" spans="2:12">
      <c r="B18" s="613" t="s">
        <v>600</v>
      </c>
      <c r="C18" s="620">
        <v>0</v>
      </c>
      <c r="D18" s="614">
        <v>2.3359028264424199E-4</v>
      </c>
      <c r="J18" t="s">
        <v>596</v>
      </c>
      <c r="K18">
        <v>446</v>
      </c>
      <c r="L18" s="391">
        <v>0.10418126605933194</v>
      </c>
    </row>
    <row r="19" spans="2:12">
      <c r="B19" s="613" t="s">
        <v>601</v>
      </c>
      <c r="C19" s="620">
        <v>0</v>
      </c>
      <c r="D19" s="614">
        <v>2.3359028264424199E-4</v>
      </c>
      <c r="J19" t="s">
        <v>597</v>
      </c>
      <c r="K19">
        <v>5</v>
      </c>
      <c r="L19" s="391">
        <v>1.16795141322121E-3</v>
      </c>
    </row>
    <row r="20" spans="2:12">
      <c r="B20" s="613" t="s">
        <v>602</v>
      </c>
      <c r="C20" s="620">
        <v>70</v>
      </c>
      <c r="D20" s="614">
        <v>1.6351319785096938E-2</v>
      </c>
      <c r="J20" t="s">
        <v>598</v>
      </c>
      <c r="K20">
        <v>16</v>
      </c>
      <c r="L20" s="391">
        <v>3.7374445223078718E-3</v>
      </c>
    </row>
    <row r="21" spans="2:12">
      <c r="B21" s="613" t="s">
        <v>603</v>
      </c>
      <c r="C21" s="620">
        <v>20</v>
      </c>
      <c r="D21" s="614">
        <v>4.905395935529082E-3</v>
      </c>
      <c r="J21" t="s">
        <v>599</v>
      </c>
      <c r="K21">
        <v>20</v>
      </c>
      <c r="L21" s="391">
        <v>4.6718056528848402E-3</v>
      </c>
    </row>
    <row r="22" spans="2:12">
      <c r="B22" s="613" t="s">
        <v>604</v>
      </c>
      <c r="C22" s="620">
        <v>95</v>
      </c>
      <c r="D22" s="614">
        <v>2.2658257416491474E-2</v>
      </c>
      <c r="J22" t="s">
        <v>600</v>
      </c>
      <c r="K22">
        <v>1</v>
      </c>
      <c r="L22" s="391">
        <v>2.3359028264424199E-4</v>
      </c>
    </row>
    <row r="23" spans="2:12">
      <c r="B23" s="613" t="s">
        <v>605</v>
      </c>
      <c r="C23" s="620">
        <v>405</v>
      </c>
      <c r="D23" s="614">
        <v>9.413688390562952E-2</v>
      </c>
      <c r="J23" t="s">
        <v>601</v>
      </c>
      <c r="K23">
        <v>1</v>
      </c>
      <c r="L23" s="391">
        <v>2.3359028264424199E-4</v>
      </c>
    </row>
    <row r="24" spans="2:12">
      <c r="B24" s="613" t="s">
        <v>606</v>
      </c>
      <c r="C24" s="620">
        <v>335</v>
      </c>
      <c r="D24" s="614">
        <v>7.7785564120532585E-2</v>
      </c>
      <c r="J24" t="s">
        <v>602</v>
      </c>
      <c r="K24">
        <v>70</v>
      </c>
      <c r="L24" s="391">
        <v>1.6351319785096938E-2</v>
      </c>
    </row>
    <row r="25" spans="2:12">
      <c r="B25" s="615" t="s">
        <v>607</v>
      </c>
      <c r="C25" s="621">
        <v>5</v>
      </c>
      <c r="D25" s="616">
        <v>7.0077084793272596E-4</v>
      </c>
      <c r="J25" t="s">
        <v>603</v>
      </c>
      <c r="K25">
        <v>21</v>
      </c>
      <c r="L25" s="391">
        <v>4.905395935529082E-3</v>
      </c>
    </row>
    <row r="26" spans="2:12">
      <c r="B26" s="689" t="s">
        <v>572</v>
      </c>
      <c r="C26" s="697">
        <v>4280</v>
      </c>
      <c r="D26" s="690">
        <v>1</v>
      </c>
      <c r="J26" t="s">
        <v>604</v>
      </c>
      <c r="K26">
        <v>97</v>
      </c>
      <c r="L26" s="391">
        <v>2.2658257416491474E-2</v>
      </c>
    </row>
    <row r="27" spans="2:12">
      <c r="J27" t="s">
        <v>605</v>
      </c>
      <c r="K27">
        <v>403</v>
      </c>
      <c r="L27" s="391">
        <v>9.413688390562952E-2</v>
      </c>
    </row>
    <row r="28" spans="2:12">
      <c r="J28" t="s">
        <v>606</v>
      </c>
      <c r="K28">
        <v>333</v>
      </c>
      <c r="L28" s="391">
        <v>7.7785564120532585E-2</v>
      </c>
    </row>
    <row r="29" spans="2:12" hidden="1">
      <c r="J29" t="s">
        <v>607</v>
      </c>
      <c r="K29">
        <v>3</v>
      </c>
      <c r="L29" s="391">
        <v>7.0077084793272596E-4</v>
      </c>
    </row>
    <row r="30" spans="2:12" hidden="1">
      <c r="J30" t="s">
        <v>572</v>
      </c>
      <c r="K30">
        <v>4281</v>
      </c>
      <c r="L30" s="391">
        <v>1</v>
      </c>
    </row>
  </sheetData>
  <sheetProtection algorithmName="SHA-512" hashValue="FyvJjoiSZV1qjL+RDB2oduvamxP7GkoDUbfiHV87zU3deK5ORyqarQvT2lmY321At+M+3wGaH445ZKgWEtlLDw==" saltValue="KfWUbxEClwBhbm+GUzqWjQ==" spinCount="100000" sheet="1" objects="1" scenarios="1"/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rgb="FF00B050"/>
  </sheetPr>
  <dimension ref="B3:G8"/>
  <sheetViews>
    <sheetView workbookViewId="0">
      <selection activeCell="G8" sqref="G8"/>
    </sheetView>
  </sheetViews>
  <sheetFormatPr defaultRowHeight="14.45"/>
  <cols>
    <col min="2" max="2" width="25.5703125" customWidth="1"/>
  </cols>
  <sheetData>
    <row r="3" spans="2:7">
      <c r="B3" s="643" t="s">
        <v>608</v>
      </c>
    </row>
    <row r="5" spans="2:7">
      <c r="B5" s="387" t="s">
        <v>609</v>
      </c>
      <c r="C5" s="387" t="s">
        <v>91</v>
      </c>
      <c r="D5" s="387" t="s">
        <v>92</v>
      </c>
      <c r="E5" s="387" t="s">
        <v>93</v>
      </c>
      <c r="F5" s="387" t="s">
        <v>94</v>
      </c>
      <c r="G5" s="387" t="s">
        <v>95</v>
      </c>
    </row>
    <row r="6" spans="2:7">
      <c r="B6" t="s">
        <v>610</v>
      </c>
      <c r="C6" s="388">
        <v>4015</v>
      </c>
      <c r="D6" s="388">
        <v>3965</v>
      </c>
      <c r="E6" s="388">
        <v>4650</v>
      </c>
      <c r="F6" s="388">
        <v>4900</v>
      </c>
      <c r="G6" s="388">
        <v>4970</v>
      </c>
    </row>
    <row r="7" spans="2:7">
      <c r="B7" t="s">
        <v>611</v>
      </c>
      <c r="C7" s="388">
        <v>1701</v>
      </c>
      <c r="D7" s="388">
        <v>1676</v>
      </c>
      <c r="E7" s="388">
        <v>2133</v>
      </c>
      <c r="F7" s="388">
        <v>2049</v>
      </c>
      <c r="G7" s="388">
        <v>2112</v>
      </c>
    </row>
    <row r="8" spans="2:7">
      <c r="B8" s="387" t="s">
        <v>612</v>
      </c>
      <c r="C8" s="700">
        <v>0.42366127023661271</v>
      </c>
      <c r="D8" s="700">
        <v>0.42269861286254728</v>
      </c>
      <c r="E8" s="700">
        <v>0.45870967741935481</v>
      </c>
      <c r="F8" s="700">
        <v>0.41816326530612247</v>
      </c>
      <c r="G8" s="700">
        <v>0.42494969818913481</v>
      </c>
    </row>
  </sheetData>
  <sheetProtection password="F0A6" sheet="1" objects="1" scenarios="1"/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rgb="FF00B050"/>
  </sheetPr>
  <dimension ref="A1:Q88"/>
  <sheetViews>
    <sheetView zoomScaleNormal="100" workbookViewId="0">
      <selection activeCell="A47" sqref="A47:XFD1048576"/>
    </sheetView>
  </sheetViews>
  <sheetFormatPr defaultColWidth="0" defaultRowHeight="14.45" zeroHeight="1"/>
  <cols>
    <col min="1" max="1" width="9.28515625" style="153" customWidth="1"/>
    <col min="2" max="2" width="19.42578125" style="153" bestFit="1" customWidth="1"/>
    <col min="3" max="3" width="100.7109375" style="153" bestFit="1" customWidth="1"/>
    <col min="4" max="4" width="9.28515625" style="271" customWidth="1"/>
    <col min="5" max="5" width="7.5703125" style="271" customWidth="1"/>
    <col min="6" max="7" width="9.28515625" style="271" customWidth="1"/>
    <col min="8" max="9" width="9.28515625" style="153" customWidth="1"/>
    <col min="10" max="10" width="19.42578125" style="153" bestFit="1" customWidth="1"/>
    <col min="11" max="11" width="100.7109375" style="153" bestFit="1" customWidth="1"/>
    <col min="12" max="15" width="9.28515625" style="343" customWidth="1"/>
    <col min="16" max="17" width="9.28515625" style="153" customWidth="1"/>
    <col min="18" max="16384" width="9.28515625" style="153" hidden="1"/>
  </cols>
  <sheetData>
    <row r="1" spans="2:16">
      <c r="E1" s="166" t="s">
        <v>62</v>
      </c>
      <c r="K1" s="166"/>
    </row>
    <row r="2" spans="2:16" ht="15" thickBot="1"/>
    <row r="3" spans="2:16">
      <c r="B3" s="242"/>
      <c r="C3" s="370"/>
      <c r="D3" s="251" t="s">
        <v>91</v>
      </c>
      <c r="E3" s="251" t="s">
        <v>92</v>
      </c>
      <c r="F3" s="251" t="s">
        <v>93</v>
      </c>
      <c r="G3" s="251" t="s">
        <v>94</v>
      </c>
      <c r="H3" s="574" t="s">
        <v>95</v>
      </c>
      <c r="J3" s="759" t="s">
        <v>293</v>
      </c>
      <c r="K3" s="760"/>
      <c r="L3" s="371" t="s">
        <v>91</v>
      </c>
      <c r="M3" s="371" t="s">
        <v>92</v>
      </c>
      <c r="N3" s="371" t="s">
        <v>93</v>
      </c>
      <c r="O3" s="371" t="s">
        <v>94</v>
      </c>
      <c r="P3" s="578" t="s">
        <v>95</v>
      </c>
    </row>
    <row r="4" spans="2:16">
      <c r="B4" s="768" t="s">
        <v>229</v>
      </c>
      <c r="C4" s="362" t="s">
        <v>230</v>
      </c>
      <c r="D4" s="240">
        <v>0.12316497728067109</v>
      </c>
      <c r="E4" s="240">
        <v>0.13069687900812313</v>
      </c>
      <c r="F4" s="240">
        <v>0.13367871247186716</v>
      </c>
      <c r="G4" s="240">
        <v>0.1393543985331116</v>
      </c>
      <c r="H4" s="570">
        <f>P5/(P$4-P$10)</f>
        <v>0.13033807829181496</v>
      </c>
      <c r="J4" s="344"/>
      <c r="K4" s="372" t="s">
        <v>199</v>
      </c>
      <c r="L4" s="373">
        <v>22970</v>
      </c>
      <c r="M4" s="373">
        <v>23475</v>
      </c>
      <c r="N4" s="373">
        <v>23645</v>
      </c>
      <c r="O4" s="373">
        <v>23570</v>
      </c>
      <c r="P4" s="579">
        <v>22565</v>
      </c>
    </row>
    <row r="5" spans="2:16">
      <c r="B5" s="769"/>
      <c r="C5" s="128" t="s">
        <v>231</v>
      </c>
      <c r="D5" s="237">
        <v>0.14426773855295352</v>
      </c>
      <c r="E5" s="237">
        <v>0.14728516460025651</v>
      </c>
      <c r="F5" s="237">
        <v>0.15389188500573273</v>
      </c>
      <c r="G5" s="237">
        <v>0.15449234574218584</v>
      </c>
      <c r="H5" s="570">
        <f t="shared" ref="H5:H8" si="0">P6/(P$4-P$10)</f>
        <v>0.14568505338078291</v>
      </c>
      <c r="J5" s="768" t="s">
        <v>229</v>
      </c>
      <c r="K5" s="362" t="s">
        <v>230</v>
      </c>
      <c r="L5" s="357">
        <v>2820</v>
      </c>
      <c r="M5" s="357">
        <v>3055</v>
      </c>
      <c r="N5" s="357">
        <v>3150</v>
      </c>
      <c r="O5" s="357">
        <v>3270</v>
      </c>
      <c r="P5" s="580">
        <v>2930</v>
      </c>
    </row>
    <row r="6" spans="2:16">
      <c r="B6" s="769"/>
      <c r="C6" s="128" t="s">
        <v>232</v>
      </c>
      <c r="D6" s="237">
        <v>0.18175463124781546</v>
      </c>
      <c r="E6" s="237">
        <v>0.18383924754168449</v>
      </c>
      <c r="F6" s="237">
        <v>0.18544311860376236</v>
      </c>
      <c r="G6" s="237">
        <v>0.18314784017739116</v>
      </c>
      <c r="H6" s="570">
        <f t="shared" si="0"/>
        <v>0.18327402135231316</v>
      </c>
      <c r="J6" s="769"/>
      <c r="K6" s="128" t="s">
        <v>231</v>
      </c>
      <c r="L6" s="363">
        <v>3300</v>
      </c>
      <c r="M6" s="363">
        <v>3445</v>
      </c>
      <c r="N6" s="363">
        <v>3625</v>
      </c>
      <c r="O6" s="363">
        <v>3625</v>
      </c>
      <c r="P6" s="580">
        <v>3275</v>
      </c>
    </row>
    <row r="7" spans="2:16">
      <c r="B7" s="769"/>
      <c r="C7" s="128" t="s">
        <v>233</v>
      </c>
      <c r="D7" s="237">
        <v>0.24034428521495979</v>
      </c>
      <c r="E7" s="237">
        <v>0.23531423685335615</v>
      </c>
      <c r="F7" s="237">
        <v>0.22744065565416791</v>
      </c>
      <c r="G7" s="237">
        <v>0.22540616604835614</v>
      </c>
      <c r="H7" s="570">
        <f t="shared" si="0"/>
        <v>0.2304270462633452</v>
      </c>
      <c r="I7" s="113"/>
      <c r="J7" s="769"/>
      <c r="K7" s="128" t="s">
        <v>232</v>
      </c>
      <c r="L7" s="363">
        <v>4160</v>
      </c>
      <c r="M7" s="363">
        <v>4300</v>
      </c>
      <c r="N7" s="363">
        <v>4365</v>
      </c>
      <c r="O7" s="363">
        <v>4295</v>
      </c>
      <c r="P7" s="580">
        <v>4120</v>
      </c>
    </row>
    <row r="8" spans="2:16">
      <c r="B8" s="769"/>
      <c r="C8" s="128" t="s">
        <v>234</v>
      </c>
      <c r="D8" s="237">
        <v>0.31046836770360015</v>
      </c>
      <c r="E8" s="237">
        <v>0.30286447199657973</v>
      </c>
      <c r="F8" s="237">
        <v>0.29954562826446984</v>
      </c>
      <c r="G8" s="237">
        <v>0.29759924949895528</v>
      </c>
      <c r="H8" s="570">
        <f t="shared" si="0"/>
        <v>0.31027580071174377</v>
      </c>
      <c r="J8" s="769"/>
      <c r="K8" s="128" t="s">
        <v>233</v>
      </c>
      <c r="L8" s="363">
        <v>5500</v>
      </c>
      <c r="M8" s="363">
        <v>5505</v>
      </c>
      <c r="N8" s="363">
        <v>5355</v>
      </c>
      <c r="O8" s="363">
        <v>5285</v>
      </c>
      <c r="P8" s="580">
        <v>5180</v>
      </c>
    </row>
    <row r="9" spans="2:16">
      <c r="B9" s="770"/>
      <c r="C9" s="366" t="s">
        <v>579</v>
      </c>
      <c r="D9" s="241"/>
      <c r="E9" s="241"/>
      <c r="F9" s="241"/>
      <c r="G9" s="241"/>
      <c r="H9" s="570"/>
      <c r="J9" s="769"/>
      <c r="K9" s="128" t="s">
        <v>234</v>
      </c>
      <c r="L9" s="363">
        <v>7105</v>
      </c>
      <c r="M9" s="363">
        <v>7085</v>
      </c>
      <c r="N9" s="363">
        <v>7055</v>
      </c>
      <c r="O9" s="363">
        <v>6980</v>
      </c>
      <c r="P9" s="580">
        <v>6975</v>
      </c>
    </row>
    <row r="10" spans="2:16">
      <c r="B10" s="768" t="s">
        <v>238</v>
      </c>
      <c r="C10" s="362" t="s">
        <v>239</v>
      </c>
      <c r="D10" s="137">
        <v>0.40699999999999997</v>
      </c>
      <c r="E10" s="137">
        <v>0.41099999999999998</v>
      </c>
      <c r="F10" s="137">
        <v>0.40300000000000002</v>
      </c>
      <c r="G10" s="137">
        <v>0.40212449543233481</v>
      </c>
      <c r="H10" s="568">
        <f>P11/P4</f>
        <v>0.39530245956126747</v>
      </c>
      <c r="J10" s="770"/>
      <c r="K10" s="366" t="s">
        <v>613</v>
      </c>
      <c r="L10" s="360">
        <v>80</v>
      </c>
      <c r="M10" s="360">
        <v>85</v>
      </c>
      <c r="N10" s="360">
        <v>95</v>
      </c>
      <c r="O10" s="360">
        <v>120</v>
      </c>
      <c r="P10" s="580">
        <v>85</v>
      </c>
    </row>
    <row r="11" spans="2:16">
      <c r="B11" s="769"/>
      <c r="C11" s="128" t="s">
        <v>240</v>
      </c>
      <c r="D11" s="141">
        <v>0.59199999999999997</v>
      </c>
      <c r="E11" s="141">
        <v>0.58899999999999997</v>
      </c>
      <c r="F11" s="141">
        <v>0.59699999999999998</v>
      </c>
      <c r="G11" s="141">
        <v>0.59787550456766514</v>
      </c>
      <c r="H11" s="570">
        <f>P12/P4</f>
        <v>0.60358962995789944</v>
      </c>
      <c r="J11" s="768" t="s">
        <v>238</v>
      </c>
      <c r="K11" s="362" t="s">
        <v>239</v>
      </c>
      <c r="L11" s="357">
        <v>9355</v>
      </c>
      <c r="M11" s="357">
        <v>9640</v>
      </c>
      <c r="N11" s="357">
        <v>9525</v>
      </c>
      <c r="O11" s="357">
        <v>9465</v>
      </c>
      <c r="P11" s="581">
        <v>8920</v>
      </c>
    </row>
    <row r="12" spans="2:16">
      <c r="B12" s="770"/>
      <c r="C12" s="366" t="s">
        <v>286</v>
      </c>
      <c r="D12" s="145"/>
      <c r="E12" s="145"/>
      <c r="F12" s="145"/>
      <c r="G12" s="145"/>
      <c r="H12" s="577"/>
      <c r="J12" s="769"/>
      <c r="K12" s="128" t="s">
        <v>240</v>
      </c>
      <c r="L12" s="363">
        <v>13600</v>
      </c>
      <c r="M12" s="363">
        <v>13830</v>
      </c>
      <c r="N12" s="363">
        <v>14105</v>
      </c>
      <c r="O12" s="363">
        <v>14070</v>
      </c>
      <c r="P12" s="580">
        <v>13620</v>
      </c>
    </row>
    <row r="13" spans="2:16">
      <c r="B13" s="768" t="s">
        <v>242</v>
      </c>
      <c r="C13" s="98" t="s">
        <v>243</v>
      </c>
      <c r="D13" s="137">
        <v>0</v>
      </c>
      <c r="E13" s="137">
        <v>0</v>
      </c>
      <c r="F13" s="137">
        <v>0</v>
      </c>
      <c r="G13" s="137">
        <v>0</v>
      </c>
      <c r="H13" s="570" t="s">
        <v>130</v>
      </c>
      <c r="J13" s="770"/>
      <c r="K13" s="365" t="s">
        <v>69</v>
      </c>
      <c r="L13" s="360">
        <v>10</v>
      </c>
      <c r="M13" s="360">
        <v>5</v>
      </c>
      <c r="N13" s="360">
        <v>15</v>
      </c>
      <c r="O13" s="360">
        <v>15</v>
      </c>
      <c r="P13" s="582">
        <v>25</v>
      </c>
    </row>
    <row r="14" spans="2:16">
      <c r="B14" s="769"/>
      <c r="C14" s="97" t="s">
        <v>614</v>
      </c>
      <c r="D14" s="141">
        <v>0.23553485132134616</v>
      </c>
      <c r="E14" s="141">
        <v>0.23023513375362073</v>
      </c>
      <c r="F14" s="141">
        <v>0.23464726780578582</v>
      </c>
      <c r="G14" s="141">
        <v>0.22497984811845065</v>
      </c>
      <c r="H14" s="570">
        <f t="shared" ref="H14:H37" si="1">P15/P$4</f>
        <v>0.1989807223576335</v>
      </c>
      <c r="J14" s="768" t="s">
        <v>242</v>
      </c>
      <c r="K14" s="362" t="s">
        <v>243</v>
      </c>
      <c r="L14" s="357" t="s">
        <v>130</v>
      </c>
      <c r="M14" s="357" t="s">
        <v>130</v>
      </c>
      <c r="N14" s="357" t="s">
        <v>130</v>
      </c>
      <c r="O14" s="357" t="s">
        <v>130</v>
      </c>
      <c r="P14" s="580" t="s">
        <v>130</v>
      </c>
    </row>
    <row r="15" spans="2:16">
      <c r="B15" s="769"/>
      <c r="C15" s="97" t="s">
        <v>615</v>
      </c>
      <c r="D15" s="141">
        <v>0.59689146240585134</v>
      </c>
      <c r="E15" s="141">
        <v>0.59017720224910541</v>
      </c>
      <c r="F15" s="141">
        <v>0.57705971916765353</v>
      </c>
      <c r="G15" s="141">
        <v>0.58376818972466171</v>
      </c>
      <c r="H15" s="570">
        <f t="shared" si="1"/>
        <v>0.61134500332373143</v>
      </c>
      <c r="J15" s="769"/>
      <c r="K15" s="128" t="s">
        <v>614</v>
      </c>
      <c r="L15" s="363">
        <v>5410</v>
      </c>
      <c r="M15" s="363">
        <v>5405</v>
      </c>
      <c r="N15" s="363">
        <v>5550</v>
      </c>
      <c r="O15" s="363">
        <v>5305</v>
      </c>
      <c r="P15" s="580">
        <v>4490</v>
      </c>
    </row>
    <row r="16" spans="2:16">
      <c r="B16" s="769"/>
      <c r="C16" s="97" t="s">
        <v>288</v>
      </c>
      <c r="D16" s="141">
        <v>8.0195045496103443E-2</v>
      </c>
      <c r="E16" s="141">
        <v>8.9154881581189296E-2</v>
      </c>
      <c r="F16" s="141">
        <v>9.4357976653696496E-2</v>
      </c>
      <c r="G16" s="141">
        <v>9.0450129396292059E-2</v>
      </c>
      <c r="H16" s="570">
        <f t="shared" si="1"/>
        <v>9.4837137159317533E-2</v>
      </c>
      <c r="J16" s="769"/>
      <c r="K16" s="128" t="s">
        <v>287</v>
      </c>
      <c r="L16" s="363">
        <v>13710</v>
      </c>
      <c r="M16" s="363">
        <v>13855</v>
      </c>
      <c r="N16" s="363">
        <v>13645</v>
      </c>
      <c r="O16" s="363">
        <v>13760</v>
      </c>
      <c r="P16" s="580">
        <v>13795</v>
      </c>
    </row>
    <row r="17" spans="2:16">
      <c r="B17" s="770"/>
      <c r="C17" s="109" t="s">
        <v>616</v>
      </c>
      <c r="D17" s="145">
        <v>8.7378640776699032E-2</v>
      </c>
      <c r="E17" s="145">
        <v>9.0432782416084517E-2</v>
      </c>
      <c r="F17" s="145">
        <v>9.3935036372864156E-2</v>
      </c>
      <c r="G17" s="145">
        <v>0.10080183276059565</v>
      </c>
      <c r="H17" s="570">
        <f t="shared" si="1"/>
        <v>9.5058719255484161E-2</v>
      </c>
      <c r="J17" s="769"/>
      <c r="K17" s="128" t="s">
        <v>288</v>
      </c>
      <c r="L17" s="363">
        <v>1840</v>
      </c>
      <c r="M17" s="363">
        <v>2095</v>
      </c>
      <c r="N17" s="363">
        <v>2230</v>
      </c>
      <c r="O17" s="363">
        <v>2130</v>
      </c>
      <c r="P17" s="580">
        <v>2140</v>
      </c>
    </row>
    <row r="18" spans="2:16">
      <c r="B18" s="768" t="s">
        <v>249</v>
      </c>
      <c r="C18" s="98" t="s">
        <v>425</v>
      </c>
      <c r="D18" s="137">
        <v>1.3583525621489834E-2</v>
      </c>
      <c r="E18" s="137">
        <v>1.3417958766399727E-2</v>
      </c>
      <c r="F18" s="137">
        <v>1.556420233463035E-2</v>
      </c>
      <c r="G18" s="137">
        <v>1.46790547706928E-2</v>
      </c>
      <c r="H18" s="568">
        <f t="shared" si="1"/>
        <v>1.5289164635497452E-2</v>
      </c>
      <c r="J18" s="770"/>
      <c r="K18" s="365" t="s">
        <v>616</v>
      </c>
      <c r="L18" s="360">
        <v>2005</v>
      </c>
      <c r="M18" s="360">
        <v>2125</v>
      </c>
      <c r="N18" s="360">
        <v>2220</v>
      </c>
      <c r="O18" s="360">
        <v>2375</v>
      </c>
      <c r="P18" s="580">
        <v>2145</v>
      </c>
    </row>
    <row r="19" spans="2:16">
      <c r="B19" s="769"/>
      <c r="C19" s="97" t="s">
        <v>424</v>
      </c>
      <c r="D19" s="141">
        <v>1.6935870085767774E-2</v>
      </c>
      <c r="E19" s="141">
        <v>2.1468734026239562E-2</v>
      </c>
      <c r="F19" s="141">
        <v>2.7618000338352225E-2</v>
      </c>
      <c r="G19" s="141">
        <v>3.1309660175639555E-2</v>
      </c>
      <c r="H19" s="570">
        <f t="shared" si="1"/>
        <v>3.7225792155993795E-2</v>
      </c>
      <c r="J19" s="768" t="s">
        <v>249</v>
      </c>
      <c r="K19" s="362" t="s">
        <v>425</v>
      </c>
      <c r="L19" s="357">
        <v>310</v>
      </c>
      <c r="M19" s="357">
        <v>315</v>
      </c>
      <c r="N19" s="357">
        <v>370</v>
      </c>
      <c r="O19" s="357">
        <v>345</v>
      </c>
      <c r="P19" s="581">
        <v>345</v>
      </c>
    </row>
    <row r="20" spans="2:16">
      <c r="B20" s="769"/>
      <c r="C20" s="97" t="s">
        <v>423</v>
      </c>
      <c r="D20" s="141">
        <v>4.0924724628847581E-3</v>
      </c>
      <c r="E20" s="141">
        <v>3.6633157266996079E-3</v>
      </c>
      <c r="F20" s="141">
        <v>4.5677550329893419E-3</v>
      </c>
      <c r="G20" s="141">
        <v>4.9213015994230202E-3</v>
      </c>
      <c r="H20" s="570">
        <f t="shared" si="1"/>
        <v>3.9884777309993355E-3</v>
      </c>
      <c r="J20" s="769"/>
      <c r="K20" s="128" t="s">
        <v>424</v>
      </c>
      <c r="L20" s="363">
        <v>390</v>
      </c>
      <c r="M20" s="363">
        <v>505</v>
      </c>
      <c r="N20" s="363">
        <v>655</v>
      </c>
      <c r="O20" s="363">
        <v>740</v>
      </c>
      <c r="P20" s="580">
        <v>840</v>
      </c>
    </row>
    <row r="21" spans="2:16">
      <c r="B21" s="769"/>
      <c r="C21" s="97" t="s">
        <v>426</v>
      </c>
      <c r="D21" s="141">
        <v>3.9618616396012015E-3</v>
      </c>
      <c r="E21" s="141">
        <v>5.0690066450843419E-3</v>
      </c>
      <c r="F21" s="141">
        <v>6.0903400439857895E-3</v>
      </c>
      <c r="G21" s="141">
        <v>6.4061770820075517E-3</v>
      </c>
      <c r="H21" s="570">
        <f t="shared" si="1"/>
        <v>7.0906270773321515E-3</v>
      </c>
      <c r="J21" s="769"/>
      <c r="K21" s="128" t="s">
        <v>423</v>
      </c>
      <c r="L21" s="363">
        <v>95</v>
      </c>
      <c r="M21" s="363">
        <v>85</v>
      </c>
      <c r="N21" s="363">
        <v>110</v>
      </c>
      <c r="O21" s="363">
        <v>115</v>
      </c>
      <c r="P21" s="580">
        <v>90</v>
      </c>
    </row>
    <row r="22" spans="2:16">
      <c r="B22" s="769"/>
      <c r="C22" s="97" t="s">
        <v>427</v>
      </c>
      <c r="D22" s="141">
        <v>5.6772171187252383E-2</v>
      </c>
      <c r="E22" s="141">
        <v>6.0572499574033052E-2</v>
      </c>
      <c r="F22" s="141">
        <v>6.1791575029605819E-2</v>
      </c>
      <c r="G22" s="141">
        <v>6.3679945695982357E-2</v>
      </c>
      <c r="H22" s="570">
        <f t="shared" si="1"/>
        <v>6.3372479503656098E-2</v>
      </c>
      <c r="J22" s="769"/>
      <c r="K22" s="128" t="s">
        <v>426</v>
      </c>
      <c r="L22" s="363">
        <v>90</v>
      </c>
      <c r="M22" s="363">
        <v>120</v>
      </c>
      <c r="N22" s="363">
        <v>145</v>
      </c>
      <c r="O22" s="363">
        <v>150</v>
      </c>
      <c r="P22" s="580">
        <v>160</v>
      </c>
    </row>
    <row r="23" spans="2:16">
      <c r="B23" s="769"/>
      <c r="C23" s="97" t="s">
        <v>421</v>
      </c>
      <c r="D23" s="141">
        <v>1.5237929383081544E-3</v>
      </c>
      <c r="E23" s="141">
        <v>1.2779008348952122E-3</v>
      </c>
      <c r="F23" s="141">
        <v>1.5648790390796819E-3</v>
      </c>
      <c r="G23" s="141">
        <v>1.7394255653133087E-3</v>
      </c>
      <c r="H23" s="570">
        <f t="shared" si="1"/>
        <v>1.1079104808331486E-3</v>
      </c>
      <c r="J23" s="769"/>
      <c r="K23" s="128" t="s">
        <v>427</v>
      </c>
      <c r="L23" s="363">
        <v>1305</v>
      </c>
      <c r="M23" s="363">
        <v>1420</v>
      </c>
      <c r="N23" s="363">
        <v>1460</v>
      </c>
      <c r="O23" s="363">
        <v>1500</v>
      </c>
      <c r="P23" s="580">
        <v>1430</v>
      </c>
    </row>
    <row r="24" spans="2:16">
      <c r="B24" s="769"/>
      <c r="C24" s="97" t="s">
        <v>422</v>
      </c>
      <c r="D24" s="141">
        <v>2.00269929034786E-3</v>
      </c>
      <c r="E24" s="141">
        <v>2.513204975293917E-3</v>
      </c>
      <c r="F24" s="141">
        <v>2.1992894603282014E-3</v>
      </c>
      <c r="G24" s="141">
        <v>2.3333757583471216E-3</v>
      </c>
      <c r="H24" s="570">
        <f t="shared" si="1"/>
        <v>2.8805672501661865E-3</v>
      </c>
      <c r="J24" s="769"/>
      <c r="K24" s="128" t="s">
        <v>421</v>
      </c>
      <c r="L24" s="363">
        <v>35</v>
      </c>
      <c r="M24" s="363">
        <v>30</v>
      </c>
      <c r="N24" s="363">
        <v>35</v>
      </c>
      <c r="O24" s="363">
        <v>40</v>
      </c>
      <c r="P24" s="580">
        <v>25</v>
      </c>
    </row>
    <row r="25" spans="2:16">
      <c r="B25" s="769"/>
      <c r="C25" s="97" t="s">
        <v>420</v>
      </c>
      <c r="D25" s="141">
        <v>1.1537289390047455E-2</v>
      </c>
      <c r="E25" s="141">
        <v>9.7120463452036124E-3</v>
      </c>
      <c r="F25" s="141">
        <v>1.1165623413973947E-2</v>
      </c>
      <c r="G25" s="141">
        <v>1.1115353612489925E-2</v>
      </c>
      <c r="H25" s="570">
        <f t="shared" si="1"/>
        <v>1.1079104808331486E-2</v>
      </c>
      <c r="J25" s="769"/>
      <c r="K25" s="128" t="s">
        <v>422</v>
      </c>
      <c r="L25" s="363">
        <v>45</v>
      </c>
      <c r="M25" s="363">
        <v>60</v>
      </c>
      <c r="N25" s="363">
        <v>50</v>
      </c>
      <c r="O25" s="363">
        <v>55</v>
      </c>
      <c r="P25" s="580">
        <v>65</v>
      </c>
    </row>
    <row r="26" spans="2:16">
      <c r="B26" s="769"/>
      <c r="C26" s="97" t="s">
        <v>428</v>
      </c>
      <c r="D26" s="141">
        <v>7.7931124559188474E-3</v>
      </c>
      <c r="E26" s="141">
        <v>7.4544215368887376E-3</v>
      </c>
      <c r="F26" s="141">
        <v>9.4315682625613264E-3</v>
      </c>
      <c r="G26" s="141">
        <v>1.0860803529761147E-2</v>
      </c>
      <c r="H26" s="570">
        <f t="shared" si="1"/>
        <v>1.3294925769997783E-2</v>
      </c>
      <c r="J26" s="769"/>
      <c r="K26" s="128" t="s">
        <v>420</v>
      </c>
      <c r="L26" s="363">
        <v>265</v>
      </c>
      <c r="M26" s="363">
        <v>230</v>
      </c>
      <c r="N26" s="363">
        <v>265</v>
      </c>
      <c r="O26" s="363">
        <v>260</v>
      </c>
      <c r="P26" s="580">
        <v>250</v>
      </c>
    </row>
    <row r="27" spans="2:16">
      <c r="B27" s="769"/>
      <c r="C27" s="97" t="s">
        <v>429</v>
      </c>
      <c r="D27" s="141">
        <v>0.88179720492838176</v>
      </c>
      <c r="E27" s="141">
        <v>0.8748509115692622</v>
      </c>
      <c r="F27" s="141">
        <v>0.8600067670444933</v>
      </c>
      <c r="G27" s="141">
        <v>0.8529549022103432</v>
      </c>
      <c r="H27" s="570">
        <f t="shared" si="1"/>
        <v>0.84467095058719255</v>
      </c>
      <c r="J27" s="769"/>
      <c r="K27" s="128" t="s">
        <v>428</v>
      </c>
      <c r="L27" s="363">
        <v>180</v>
      </c>
      <c r="M27" s="363">
        <v>175</v>
      </c>
      <c r="N27" s="363">
        <v>225</v>
      </c>
      <c r="O27" s="363">
        <v>255</v>
      </c>
      <c r="P27" s="580">
        <v>300</v>
      </c>
    </row>
    <row r="28" spans="2:16">
      <c r="B28" s="769"/>
      <c r="C28" s="97" t="s">
        <v>270</v>
      </c>
      <c r="D28" s="141">
        <v>0.11820279507161827</v>
      </c>
      <c r="E28" s="141">
        <v>0.12514908843073777</v>
      </c>
      <c r="F28" s="141">
        <v>0.13999323295550667</v>
      </c>
      <c r="G28" s="141">
        <v>0.14704509778965677</v>
      </c>
      <c r="H28" s="570">
        <f t="shared" si="1"/>
        <v>0.15532904941280745</v>
      </c>
      <c r="J28" s="769"/>
      <c r="K28" s="128" t="s">
        <v>429</v>
      </c>
      <c r="L28" s="363">
        <v>20255</v>
      </c>
      <c r="M28" s="363">
        <v>20540</v>
      </c>
      <c r="N28" s="363">
        <v>20335</v>
      </c>
      <c r="O28" s="363">
        <v>20105</v>
      </c>
      <c r="P28" s="580">
        <v>19060</v>
      </c>
    </row>
    <row r="29" spans="2:16">
      <c r="B29" s="770"/>
      <c r="C29" s="109" t="s">
        <v>271</v>
      </c>
      <c r="D29" s="145">
        <v>0.88179720492838176</v>
      </c>
      <c r="E29" s="145">
        <v>0.8748509115692622</v>
      </c>
      <c r="F29" s="145">
        <v>0.8600067670444933</v>
      </c>
      <c r="G29" s="145">
        <v>0.8529549022103432</v>
      </c>
      <c r="H29" s="577">
        <f t="shared" si="1"/>
        <v>0.84467095058719255</v>
      </c>
      <c r="J29" s="769"/>
      <c r="K29" s="128" t="s">
        <v>270</v>
      </c>
      <c r="L29" s="363">
        <v>2715</v>
      </c>
      <c r="M29" s="363">
        <v>2940</v>
      </c>
      <c r="N29" s="363">
        <v>3310</v>
      </c>
      <c r="O29" s="363">
        <v>3465</v>
      </c>
      <c r="P29" s="580">
        <v>3505</v>
      </c>
    </row>
    <row r="30" spans="2:16">
      <c r="B30" s="768" t="s">
        <v>272</v>
      </c>
      <c r="C30" s="98" t="s">
        <v>273</v>
      </c>
      <c r="D30" s="137">
        <f>L31/L4</f>
        <v>4.2446669569003045E-2</v>
      </c>
      <c r="E30" s="137">
        <f>M31/M4</f>
        <v>4.3663471778487756E-2</v>
      </c>
      <c r="F30" s="137">
        <f>N31/N4</f>
        <v>4.2292239374074857E-2</v>
      </c>
      <c r="G30" s="137">
        <f>O31/O4</f>
        <v>4.306321595248197E-2</v>
      </c>
      <c r="H30" s="570">
        <f>P31/P$4</f>
        <v>4.4981165521825836E-2</v>
      </c>
      <c r="J30" s="770"/>
      <c r="K30" s="365" t="s">
        <v>271</v>
      </c>
      <c r="L30" s="360">
        <v>20255</v>
      </c>
      <c r="M30" s="360">
        <v>20540</v>
      </c>
      <c r="N30" s="360">
        <v>20335</v>
      </c>
      <c r="O30" s="360">
        <v>20105</v>
      </c>
      <c r="P30" s="582">
        <v>19060</v>
      </c>
    </row>
    <row r="31" spans="2:16">
      <c r="B31" s="769"/>
      <c r="C31" s="97" t="s">
        <v>274</v>
      </c>
      <c r="D31" s="141">
        <f>L32/L4</f>
        <v>1.0448410970831519E-2</v>
      </c>
      <c r="E31" s="141">
        <f>M32/M4</f>
        <v>1.1501597444089457E-2</v>
      </c>
      <c r="F31" s="141">
        <f>N32/N4</f>
        <v>1.0995982237259463E-2</v>
      </c>
      <c r="G31" s="141">
        <f>O32/O4</f>
        <v>1.2728044123886296E-2</v>
      </c>
      <c r="H31" s="570">
        <f>P32/P$4</f>
        <v>1.1522269000664746E-2</v>
      </c>
      <c r="J31" s="768" t="s">
        <v>272</v>
      </c>
      <c r="K31" s="362" t="s">
        <v>273</v>
      </c>
      <c r="L31" s="357">
        <v>975</v>
      </c>
      <c r="M31" s="357">
        <v>1025</v>
      </c>
      <c r="N31" s="357">
        <v>1000</v>
      </c>
      <c r="O31" s="357">
        <v>1015</v>
      </c>
      <c r="P31" s="580">
        <v>1015</v>
      </c>
    </row>
    <row r="32" spans="2:16">
      <c r="B32" s="769"/>
      <c r="C32" s="97" t="s">
        <v>275</v>
      </c>
      <c r="D32" s="141">
        <v>1.3801210326962427E-2</v>
      </c>
      <c r="E32" s="141">
        <v>1.554779349122508E-2</v>
      </c>
      <c r="F32" s="141">
        <v>1.5860260531212991E-2</v>
      </c>
      <c r="G32" s="141">
        <v>1.5612405074031648E-2</v>
      </c>
      <c r="H32" s="570">
        <f t="shared" si="1"/>
        <v>1.8834478174163529E-2</v>
      </c>
      <c r="J32" s="769"/>
      <c r="K32" s="128" t="s">
        <v>274</v>
      </c>
      <c r="L32" s="363">
        <v>240</v>
      </c>
      <c r="M32" s="363">
        <v>270</v>
      </c>
      <c r="N32" s="363">
        <v>260</v>
      </c>
      <c r="O32" s="363">
        <v>300</v>
      </c>
      <c r="P32" s="580">
        <v>260</v>
      </c>
    </row>
    <row r="33" spans="2:16">
      <c r="B33" s="769"/>
      <c r="C33" s="97" t="s">
        <v>276</v>
      </c>
      <c r="D33" s="141">
        <v>4.0924724628847581E-3</v>
      </c>
      <c r="E33" s="141">
        <v>6.0487306185040045E-3</v>
      </c>
      <c r="F33" s="141">
        <v>4.906107257655219E-3</v>
      </c>
      <c r="G33" s="141">
        <v>5.1334266683636673E-3</v>
      </c>
      <c r="H33" s="570">
        <f t="shared" si="1"/>
        <v>5.5395524041657431E-3</v>
      </c>
      <c r="J33" s="769"/>
      <c r="K33" s="128" t="s">
        <v>275</v>
      </c>
      <c r="L33" s="363">
        <v>315</v>
      </c>
      <c r="M33" s="363">
        <v>365</v>
      </c>
      <c r="N33" s="363">
        <v>375</v>
      </c>
      <c r="O33" s="363">
        <v>370</v>
      </c>
      <c r="P33" s="580">
        <v>425</v>
      </c>
    </row>
    <row r="34" spans="2:16">
      <c r="B34" s="769"/>
      <c r="C34" s="97" t="s">
        <v>277</v>
      </c>
      <c r="D34" s="141">
        <v>0.92359266837911969</v>
      </c>
      <c r="E34" s="141">
        <v>0.91787357301073436</v>
      </c>
      <c r="F34" s="141">
        <v>0.91790729149044159</v>
      </c>
      <c r="G34" s="141">
        <v>0.91680454796147803</v>
      </c>
      <c r="H34" s="570">
        <f t="shared" si="1"/>
        <v>0.91203190782184795</v>
      </c>
      <c r="J34" s="769"/>
      <c r="K34" s="128" t="s">
        <v>276</v>
      </c>
      <c r="L34" s="363">
        <v>95</v>
      </c>
      <c r="M34" s="363">
        <v>140</v>
      </c>
      <c r="N34" s="363">
        <v>115</v>
      </c>
      <c r="O34" s="363">
        <v>120</v>
      </c>
      <c r="P34" s="580">
        <v>125</v>
      </c>
    </row>
    <row r="35" spans="2:16">
      <c r="B35" s="770"/>
      <c r="C35" s="365" t="s">
        <v>328</v>
      </c>
      <c r="D35" s="145">
        <v>7.0834603160781925E-2</v>
      </c>
      <c r="E35" s="145">
        <v>7.6844436871698757E-2</v>
      </c>
      <c r="F35" s="145">
        <v>7.3972255117577393E-2</v>
      </c>
      <c r="G35" s="145">
        <v>7.6534724873785584E-2</v>
      </c>
      <c r="H35" s="570">
        <f t="shared" si="1"/>
        <v>8.109904719698649E-2</v>
      </c>
      <c r="J35" s="769"/>
      <c r="K35" s="128" t="s">
        <v>277</v>
      </c>
      <c r="L35" s="363">
        <v>21215</v>
      </c>
      <c r="M35" s="363">
        <v>21550</v>
      </c>
      <c r="N35" s="363">
        <v>21705</v>
      </c>
      <c r="O35" s="363">
        <v>21610</v>
      </c>
      <c r="P35" s="580">
        <v>20580</v>
      </c>
    </row>
    <row r="36" spans="2:16">
      <c r="B36" s="768" t="s">
        <v>282</v>
      </c>
      <c r="C36" s="128" t="s">
        <v>283</v>
      </c>
      <c r="D36" s="141">
        <v>1.6544037615917105E-3</v>
      </c>
      <c r="E36" s="141">
        <v>3.4929289487135797E-3</v>
      </c>
      <c r="F36" s="141">
        <v>5.3713415665707998E-3</v>
      </c>
      <c r="G36" s="141">
        <v>5.0485766407874083E-3</v>
      </c>
      <c r="H36" s="568">
        <f t="shared" si="1"/>
        <v>5.0963882118324842E-3</v>
      </c>
      <c r="J36" s="770"/>
      <c r="K36" s="365" t="s">
        <v>328</v>
      </c>
      <c r="L36" s="360">
        <v>1625</v>
      </c>
      <c r="M36" s="360">
        <v>1805</v>
      </c>
      <c r="N36" s="360">
        <v>1750</v>
      </c>
      <c r="O36" s="360">
        <v>1805</v>
      </c>
      <c r="P36" s="580">
        <v>1830</v>
      </c>
    </row>
    <row r="37" spans="2:16" ht="15" thickBot="1">
      <c r="B37" s="773"/>
      <c r="C37" s="367" t="s">
        <v>284</v>
      </c>
      <c r="D37" s="150">
        <v>0.99834559623840824</v>
      </c>
      <c r="E37" s="150">
        <v>0.99650707105128644</v>
      </c>
      <c r="F37" s="150">
        <v>0.99462865843342918</v>
      </c>
      <c r="G37" s="150">
        <v>0.99495142335921261</v>
      </c>
      <c r="H37" s="577">
        <f t="shared" si="1"/>
        <v>0.99490361178816755</v>
      </c>
      <c r="J37" s="769" t="s">
        <v>282</v>
      </c>
      <c r="K37" s="128" t="s">
        <v>283</v>
      </c>
      <c r="L37" s="363">
        <v>40</v>
      </c>
      <c r="M37" s="363">
        <v>80</v>
      </c>
      <c r="N37" s="363">
        <v>125</v>
      </c>
      <c r="O37" s="363">
        <v>120</v>
      </c>
      <c r="P37" s="581">
        <v>115</v>
      </c>
    </row>
    <row r="38" spans="2:16" ht="15" thickBot="1">
      <c r="J38" s="773"/>
      <c r="K38" s="367" t="s">
        <v>284</v>
      </c>
      <c r="L38" s="368">
        <v>22930</v>
      </c>
      <c r="M38" s="368">
        <v>23395</v>
      </c>
      <c r="N38" s="368">
        <v>23515</v>
      </c>
      <c r="O38" s="368">
        <v>23450</v>
      </c>
      <c r="P38" s="582">
        <v>22450</v>
      </c>
    </row>
    <row r="39" spans="2:16"/>
    <row r="40" spans="2:16">
      <c r="F40" s="233" t="s">
        <v>82</v>
      </c>
    </row>
    <row r="41" spans="2:16">
      <c r="F41" s="194" t="s">
        <v>83</v>
      </c>
    </row>
    <row r="42" spans="2:16">
      <c r="F42" s="194" t="s">
        <v>84</v>
      </c>
      <c r="L42" s="271"/>
      <c r="M42" s="271"/>
      <c r="N42" s="271"/>
      <c r="O42" s="271"/>
    </row>
    <row r="43" spans="2:16">
      <c r="F43" s="194" t="s">
        <v>85</v>
      </c>
      <c r="L43" s="271"/>
      <c r="M43" s="271"/>
      <c r="N43" s="271"/>
      <c r="O43" s="271"/>
    </row>
    <row r="44" spans="2:16">
      <c r="L44" s="271"/>
      <c r="M44" s="271"/>
      <c r="N44" s="271"/>
      <c r="O44" s="271"/>
    </row>
    <row r="45" spans="2:16">
      <c r="L45" s="271"/>
      <c r="M45" s="271"/>
      <c r="N45" s="271"/>
      <c r="O45" s="271"/>
    </row>
    <row r="46" spans="2:16">
      <c r="L46" s="271"/>
      <c r="M46" s="271"/>
      <c r="N46" s="271"/>
      <c r="O46" s="271"/>
    </row>
    <row r="47" spans="2:16" hidden="1">
      <c r="L47" s="271"/>
      <c r="M47" s="271"/>
      <c r="N47" s="271"/>
      <c r="O47" s="271"/>
    </row>
    <row r="48" spans="2:16" hidden="1">
      <c r="L48" s="271"/>
      <c r="M48" s="271"/>
      <c r="N48" s="271"/>
      <c r="O48" s="271"/>
    </row>
    <row r="49" spans="12:15" hidden="1">
      <c r="L49" s="271"/>
      <c r="M49" s="271"/>
      <c r="N49" s="271"/>
      <c r="O49" s="271"/>
    </row>
    <row r="50" spans="12:15" hidden="1">
      <c r="L50" s="271"/>
      <c r="M50" s="271"/>
      <c r="N50" s="271"/>
      <c r="O50" s="271"/>
    </row>
    <row r="51" spans="12:15" hidden="1">
      <c r="L51" s="271"/>
      <c r="M51" s="271"/>
      <c r="N51" s="271"/>
      <c r="O51" s="271"/>
    </row>
    <row r="52" spans="12:15" hidden="1">
      <c r="L52" s="271"/>
      <c r="M52" s="271"/>
      <c r="N52" s="271"/>
      <c r="O52" s="271"/>
    </row>
    <row r="53" spans="12:15" hidden="1">
      <c r="L53" s="271"/>
      <c r="M53" s="271"/>
      <c r="N53" s="271"/>
      <c r="O53" s="271"/>
    </row>
    <row r="54" spans="12:15" hidden="1">
      <c r="L54" s="271"/>
      <c r="M54" s="271"/>
      <c r="N54" s="271"/>
      <c r="O54" s="271"/>
    </row>
    <row r="55" spans="12:15" hidden="1">
      <c r="L55" s="271"/>
      <c r="M55" s="271"/>
      <c r="N55" s="271"/>
      <c r="O55" s="271"/>
    </row>
    <row r="56" spans="12:15" hidden="1">
      <c r="L56" s="271"/>
      <c r="M56" s="271"/>
      <c r="N56" s="271"/>
      <c r="O56" s="271"/>
    </row>
    <row r="57" spans="12:15" hidden="1">
      <c r="L57" s="271"/>
      <c r="M57" s="271"/>
      <c r="N57" s="271"/>
      <c r="O57" s="271"/>
    </row>
    <row r="58" spans="12:15" hidden="1">
      <c r="L58" s="271"/>
      <c r="M58" s="271"/>
      <c r="N58" s="271"/>
      <c r="O58" s="271"/>
    </row>
    <row r="59" spans="12:15" hidden="1">
      <c r="L59" s="271"/>
      <c r="M59" s="271"/>
      <c r="N59" s="271"/>
      <c r="O59" s="271"/>
    </row>
    <row r="60" spans="12:15" hidden="1">
      <c r="L60" s="271"/>
      <c r="M60" s="271"/>
      <c r="N60" s="271"/>
      <c r="O60" s="271"/>
    </row>
    <row r="61" spans="12:15" hidden="1">
      <c r="L61" s="271"/>
      <c r="M61" s="271"/>
      <c r="N61" s="271"/>
      <c r="O61" s="271"/>
    </row>
    <row r="62" spans="12:15" hidden="1">
      <c r="L62" s="271"/>
      <c r="M62" s="271"/>
      <c r="N62" s="271"/>
      <c r="O62" s="271"/>
    </row>
    <row r="63" spans="12:15" hidden="1">
      <c r="L63" s="271"/>
      <c r="M63" s="271"/>
      <c r="N63" s="271"/>
      <c r="O63" s="271"/>
    </row>
    <row r="64" spans="12:15" hidden="1">
      <c r="L64" s="271"/>
      <c r="M64" s="271"/>
      <c r="N64" s="271"/>
      <c r="O64" s="271"/>
    </row>
    <row r="65" spans="12:15" hidden="1">
      <c r="L65" s="271"/>
      <c r="M65" s="271"/>
      <c r="N65" s="271"/>
      <c r="O65" s="271"/>
    </row>
    <row r="66" spans="12:15" hidden="1">
      <c r="L66" s="271"/>
      <c r="M66" s="271"/>
      <c r="N66" s="271"/>
      <c r="O66" s="271"/>
    </row>
    <row r="67" spans="12:15" hidden="1">
      <c r="L67" s="271"/>
      <c r="M67" s="271"/>
      <c r="N67" s="271"/>
      <c r="O67" s="271"/>
    </row>
    <row r="68" spans="12:15" hidden="1">
      <c r="L68" s="271"/>
      <c r="M68" s="271"/>
      <c r="N68" s="271"/>
      <c r="O68" s="271"/>
    </row>
    <row r="69" spans="12:15" hidden="1">
      <c r="L69" s="271"/>
      <c r="M69" s="271"/>
      <c r="N69" s="271"/>
      <c r="O69" s="271"/>
    </row>
    <row r="70" spans="12:15" hidden="1">
      <c r="L70" s="271"/>
      <c r="M70" s="271"/>
      <c r="N70" s="271"/>
      <c r="O70" s="271"/>
    </row>
    <row r="71" spans="12:15" hidden="1">
      <c r="L71" s="271"/>
      <c r="M71" s="271"/>
      <c r="N71" s="271"/>
      <c r="O71" s="271"/>
    </row>
    <row r="72" spans="12:15" hidden="1">
      <c r="L72" s="271"/>
      <c r="M72" s="271"/>
      <c r="N72" s="271"/>
      <c r="O72" s="271"/>
    </row>
    <row r="73" spans="12:15" hidden="1">
      <c r="L73" s="271"/>
      <c r="M73" s="271"/>
      <c r="N73" s="271"/>
      <c r="O73" s="271"/>
    </row>
    <row r="74" spans="12:15" hidden="1">
      <c r="L74" s="271"/>
      <c r="M74" s="271"/>
      <c r="N74" s="271"/>
      <c r="O74" s="271"/>
    </row>
    <row r="75" spans="12:15" hidden="1">
      <c r="L75" s="271"/>
      <c r="M75" s="271"/>
      <c r="N75" s="271"/>
      <c r="O75" s="271"/>
    </row>
    <row r="76" spans="12:15" hidden="1">
      <c r="L76" s="271"/>
      <c r="M76" s="271"/>
      <c r="N76" s="271"/>
      <c r="O76" s="271"/>
    </row>
    <row r="77" spans="12:15" hidden="1">
      <c r="L77" s="271"/>
      <c r="M77" s="271"/>
      <c r="N77" s="271"/>
      <c r="O77" s="271"/>
    </row>
    <row r="78" spans="12:15" hidden="1">
      <c r="L78" s="271"/>
      <c r="M78" s="271"/>
      <c r="N78" s="271"/>
      <c r="O78" s="271"/>
    </row>
    <row r="79" spans="12:15" hidden="1">
      <c r="L79" s="271"/>
      <c r="M79" s="271"/>
      <c r="N79" s="271"/>
      <c r="O79" s="271"/>
    </row>
    <row r="80" spans="12:15" hidden="1">
      <c r="L80" s="271"/>
      <c r="M80" s="271"/>
      <c r="N80" s="271"/>
      <c r="O80" s="271"/>
    </row>
    <row r="81" spans="12:15" hidden="1">
      <c r="L81" s="271"/>
      <c r="M81" s="271"/>
      <c r="N81" s="271"/>
      <c r="O81" s="271"/>
    </row>
    <row r="82" spans="12:15" hidden="1">
      <c r="L82" s="271"/>
      <c r="M82" s="271"/>
      <c r="N82" s="271"/>
      <c r="O82" s="271"/>
    </row>
    <row r="83" spans="12:15" hidden="1">
      <c r="L83" s="271"/>
      <c r="M83" s="271"/>
      <c r="N83" s="271"/>
      <c r="O83" s="271"/>
    </row>
    <row r="84" spans="12:15" hidden="1">
      <c r="L84" s="271"/>
      <c r="M84" s="271"/>
      <c r="N84" s="271"/>
      <c r="O84" s="271"/>
    </row>
    <row r="85" spans="12:15" hidden="1">
      <c r="L85" s="271"/>
      <c r="M85" s="271"/>
      <c r="N85" s="271"/>
      <c r="O85" s="271"/>
    </row>
    <row r="86" spans="12:15" hidden="1">
      <c r="L86" s="271"/>
      <c r="M86" s="271"/>
      <c r="N86" s="271"/>
      <c r="O86" s="271"/>
    </row>
    <row r="87" spans="12:15" hidden="1">
      <c r="L87" s="271"/>
      <c r="M87" s="271"/>
      <c r="N87" s="271"/>
      <c r="O87" s="271"/>
    </row>
    <row r="88" spans="12:15" hidden="1">
      <c r="L88" s="271"/>
      <c r="M88" s="271"/>
      <c r="N88" s="271"/>
      <c r="O88" s="271"/>
    </row>
  </sheetData>
  <sheetProtection algorithmName="SHA-512" hashValue="1lAdr2LdmRKHI+2q+JcyQg9idy4jLiTWDgBRPiPcfwPr5vXa1dAEKvx6GB0d2Rh+gJ9rEby7CSRVT5Xa5WiReA==" saltValue="E4/rQe0dCAyJoZap81oiTQ==" spinCount="100000" sheet="1" objects="1" scenarios="1"/>
  <mergeCells count="13">
    <mergeCell ref="J3:K3"/>
    <mergeCell ref="J5:J10"/>
    <mergeCell ref="J11:J13"/>
    <mergeCell ref="J14:J18"/>
    <mergeCell ref="J19:J30"/>
    <mergeCell ref="J31:J36"/>
    <mergeCell ref="J37:J38"/>
    <mergeCell ref="B4:B9"/>
    <mergeCell ref="B10:B12"/>
    <mergeCell ref="B13:B17"/>
    <mergeCell ref="B18:B29"/>
    <mergeCell ref="B30:B35"/>
    <mergeCell ref="B36:B37"/>
  </mergeCells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rgb="FF00B050"/>
  </sheetPr>
  <dimension ref="B2:C55"/>
  <sheetViews>
    <sheetView workbookViewId="0">
      <selection activeCell="F3" sqref="F3"/>
    </sheetView>
  </sheetViews>
  <sheetFormatPr defaultRowHeight="14.45"/>
  <cols>
    <col min="2" max="2" width="61.7109375" customWidth="1"/>
    <col min="12" max="32" width="8.85546875" customWidth="1"/>
  </cols>
  <sheetData>
    <row r="2" spans="2:3">
      <c r="B2" s="643" t="s">
        <v>617</v>
      </c>
    </row>
    <row r="4" spans="2:3">
      <c r="B4" t="s">
        <v>0</v>
      </c>
    </row>
    <row r="5" spans="2:3">
      <c r="B5" s="595" t="s">
        <v>618</v>
      </c>
    </row>
    <row r="8" spans="2:3">
      <c r="B8" s="612" t="s">
        <v>619</v>
      </c>
      <c r="C8" s="612" t="s">
        <v>620</v>
      </c>
    </row>
    <row r="9" spans="2:3">
      <c r="B9" s="617" t="s">
        <v>621</v>
      </c>
      <c r="C9" s="619">
        <v>200</v>
      </c>
    </row>
    <row r="10" spans="2:3">
      <c r="B10" s="613" t="s">
        <v>622</v>
      </c>
      <c r="C10" s="620">
        <v>24300</v>
      </c>
    </row>
    <row r="11" spans="2:3">
      <c r="B11" s="615" t="s">
        <v>285</v>
      </c>
      <c r="C11" s="621">
        <v>6120</v>
      </c>
    </row>
    <row r="12" spans="2:3">
      <c r="B12" s="615" t="s">
        <v>572</v>
      </c>
      <c r="C12" s="621">
        <v>30620</v>
      </c>
    </row>
    <row r="15" spans="2:3">
      <c r="B15" s="595" t="s">
        <v>623</v>
      </c>
    </row>
    <row r="18" spans="2:3">
      <c r="B18" s="612" t="s">
        <v>624</v>
      </c>
      <c r="C18" s="612" t="s">
        <v>620</v>
      </c>
    </row>
    <row r="19" spans="2:3">
      <c r="B19" s="617" t="s">
        <v>625</v>
      </c>
      <c r="C19" s="619">
        <v>675</v>
      </c>
    </row>
    <row r="20" spans="2:3">
      <c r="B20" s="613" t="s">
        <v>626</v>
      </c>
      <c r="C20" s="620">
        <v>1190</v>
      </c>
    </row>
    <row r="21" spans="2:3">
      <c r="B21" s="613" t="s">
        <v>627</v>
      </c>
      <c r="C21" s="620">
        <v>28680</v>
      </c>
    </row>
    <row r="22" spans="2:3">
      <c r="B22" s="615" t="s">
        <v>285</v>
      </c>
      <c r="C22" s="621">
        <v>75</v>
      </c>
    </row>
    <row r="23" spans="2:3">
      <c r="B23" s="615" t="s">
        <v>572</v>
      </c>
      <c r="C23" s="621">
        <v>30620</v>
      </c>
    </row>
    <row r="26" spans="2:3">
      <c r="B26" s="595" t="s">
        <v>628</v>
      </c>
    </row>
    <row r="28" spans="2:3">
      <c r="B28" s="612" t="s">
        <v>629</v>
      </c>
      <c r="C28" s="612" t="s">
        <v>620</v>
      </c>
    </row>
    <row r="29" spans="2:3">
      <c r="B29" s="617">
        <f>M39</f>
        <v>0</v>
      </c>
      <c r="C29" s="619">
        <v>255</v>
      </c>
    </row>
    <row r="30" spans="2:3">
      <c r="B30" s="613">
        <f t="shared" ref="B30:B40" si="0">M40</f>
        <v>0</v>
      </c>
      <c r="C30" s="620">
        <v>95</v>
      </c>
    </row>
    <row r="31" spans="2:3">
      <c r="B31" s="613">
        <f t="shared" si="0"/>
        <v>0</v>
      </c>
      <c r="C31" s="620">
        <v>2190</v>
      </c>
    </row>
    <row r="32" spans="2:3">
      <c r="B32" s="613">
        <f t="shared" si="0"/>
        <v>0</v>
      </c>
      <c r="C32" s="620">
        <v>2700</v>
      </c>
    </row>
    <row r="33" spans="2:3">
      <c r="B33" s="613">
        <f t="shared" si="0"/>
        <v>0</v>
      </c>
      <c r="C33" s="620">
        <v>3135</v>
      </c>
    </row>
    <row r="34" spans="2:3">
      <c r="B34" s="613">
        <f t="shared" si="0"/>
        <v>0</v>
      </c>
      <c r="C34" s="620">
        <v>95</v>
      </c>
    </row>
    <row r="35" spans="2:3">
      <c r="B35" s="613">
        <f t="shared" si="0"/>
        <v>0</v>
      </c>
      <c r="C35" s="620">
        <v>1685</v>
      </c>
    </row>
    <row r="36" spans="2:3">
      <c r="B36" s="613">
        <f t="shared" si="0"/>
        <v>0</v>
      </c>
      <c r="C36" s="620">
        <v>20</v>
      </c>
    </row>
    <row r="37" spans="2:3">
      <c r="B37" s="613">
        <f t="shared" si="0"/>
        <v>0</v>
      </c>
      <c r="C37" s="620">
        <v>1135</v>
      </c>
    </row>
    <row r="38" spans="2:3">
      <c r="B38" s="613">
        <f t="shared" si="0"/>
        <v>0</v>
      </c>
      <c r="C38" s="620">
        <v>18930</v>
      </c>
    </row>
    <row r="39" spans="2:3">
      <c r="B39" s="613">
        <f t="shared" si="0"/>
        <v>0</v>
      </c>
      <c r="C39" s="620">
        <v>85</v>
      </c>
    </row>
    <row r="40" spans="2:3">
      <c r="B40" s="613">
        <f t="shared" si="0"/>
        <v>0</v>
      </c>
      <c r="C40" s="620">
        <v>280</v>
      </c>
    </row>
    <row r="41" spans="2:3">
      <c r="B41" s="615">
        <f>M51</f>
        <v>0</v>
      </c>
      <c r="C41" s="621">
        <v>15</v>
      </c>
    </row>
    <row r="42" spans="2:3">
      <c r="B42" s="615">
        <f t="shared" ref="B42" si="1">M52</f>
        <v>0</v>
      </c>
      <c r="C42" s="621">
        <v>30620</v>
      </c>
    </row>
    <row r="44" spans="2:3">
      <c r="B44" s="595" t="s">
        <v>630</v>
      </c>
    </row>
    <row r="46" spans="2:3">
      <c r="B46" s="612" t="s">
        <v>631</v>
      </c>
      <c r="C46" s="612" t="s">
        <v>620</v>
      </c>
    </row>
    <row r="47" spans="2:3">
      <c r="B47" s="617">
        <f>M63</f>
        <v>0</v>
      </c>
      <c r="C47" s="619">
        <v>1525</v>
      </c>
    </row>
    <row r="48" spans="2:3">
      <c r="B48" s="613">
        <f t="shared" ref="B48:B54" si="2">M64</f>
        <v>0</v>
      </c>
      <c r="C48" s="620">
        <v>530</v>
      </c>
    </row>
    <row r="49" spans="2:3">
      <c r="B49" s="613">
        <f t="shared" si="2"/>
        <v>0</v>
      </c>
      <c r="C49" s="620">
        <v>320</v>
      </c>
    </row>
    <row r="50" spans="2:3">
      <c r="B50" s="613">
        <f t="shared" si="2"/>
        <v>0</v>
      </c>
      <c r="C50" s="620">
        <v>22195</v>
      </c>
    </row>
    <row r="51" spans="2:3">
      <c r="B51" s="613">
        <f t="shared" si="2"/>
        <v>0</v>
      </c>
      <c r="C51" s="620">
        <v>1550</v>
      </c>
    </row>
    <row r="52" spans="2:3">
      <c r="B52" s="613">
        <f t="shared" si="2"/>
        <v>0</v>
      </c>
      <c r="C52" s="620">
        <v>305</v>
      </c>
    </row>
    <row r="53" spans="2:3">
      <c r="B53" s="615">
        <f t="shared" si="2"/>
        <v>0</v>
      </c>
      <c r="C53" s="621">
        <v>4190</v>
      </c>
    </row>
    <row r="54" spans="2:3">
      <c r="B54" s="613">
        <f t="shared" si="2"/>
        <v>0</v>
      </c>
      <c r="C54" s="620">
        <v>30620</v>
      </c>
    </row>
    <row r="55" spans="2:3">
      <c r="B55" s="688"/>
      <c r="C55" s="688"/>
    </row>
  </sheetData>
  <sheetProtection algorithmName="SHA-512" hashValue="nvw19psnhZi84LAkkG70UjvaMyA81N73ZZz34G662CPBO4jxUjDMA++kGWPxd/o7uxLsTwozvdkDPY7PhvQsJQ==" saltValue="dyDCgQBE9hQyLdfC9l4OzA==" spinCount="100000" sheet="1" objects="1" scenarios="1"/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rgb="FF00B050"/>
  </sheetPr>
  <dimension ref="B2:C70"/>
  <sheetViews>
    <sheetView workbookViewId="0">
      <selection activeCell="M13" sqref="M13"/>
    </sheetView>
  </sheetViews>
  <sheetFormatPr defaultRowHeight="14.45"/>
  <cols>
    <col min="1" max="1" width="5" customWidth="1"/>
    <col min="2" max="2" width="29.7109375" customWidth="1"/>
    <col min="3" max="3" width="12.42578125" customWidth="1"/>
    <col min="12" max="18" width="8.85546875" customWidth="1"/>
  </cols>
  <sheetData>
    <row r="2" spans="2:3">
      <c r="B2" s="643" t="s">
        <v>632</v>
      </c>
    </row>
    <row r="4" spans="2:3">
      <c r="B4" t="s">
        <v>0</v>
      </c>
    </row>
    <row r="5" spans="2:3">
      <c r="B5" s="595" t="s">
        <v>633</v>
      </c>
    </row>
    <row r="7" spans="2:3">
      <c r="B7" s="612" t="s">
        <v>624</v>
      </c>
      <c r="C7" s="612" t="s">
        <v>634</v>
      </c>
    </row>
    <row r="8" spans="2:3" ht="15.6" customHeight="1">
      <c r="B8" s="617" t="s">
        <v>625</v>
      </c>
      <c r="C8" s="619">
        <v>9085</v>
      </c>
    </row>
    <row r="9" spans="2:3">
      <c r="B9" s="613" t="s">
        <v>627</v>
      </c>
      <c r="C9" s="620">
        <v>116335</v>
      </c>
    </row>
    <row r="10" spans="2:3">
      <c r="B10" s="615" t="s">
        <v>285</v>
      </c>
      <c r="C10" s="621">
        <v>1525</v>
      </c>
    </row>
    <row r="11" spans="2:3">
      <c r="B11" s="615" t="s">
        <v>572</v>
      </c>
      <c r="C11" s="621">
        <v>126950</v>
      </c>
    </row>
    <row r="13" spans="2:3">
      <c r="B13" s="595" t="s">
        <v>635</v>
      </c>
    </row>
    <row r="16" spans="2:3">
      <c r="B16" s="612" t="s">
        <v>619</v>
      </c>
      <c r="C16" s="612" t="s">
        <v>634</v>
      </c>
    </row>
    <row r="17" spans="2:3">
      <c r="B17" s="617" t="s">
        <v>621</v>
      </c>
      <c r="C17" s="619">
        <v>5000</v>
      </c>
    </row>
    <row r="18" spans="2:3">
      <c r="B18" s="613" t="s">
        <v>636</v>
      </c>
      <c r="C18" s="620">
        <v>11060</v>
      </c>
    </row>
    <row r="19" spans="2:3">
      <c r="B19" s="613" t="s">
        <v>622</v>
      </c>
      <c r="C19" s="620">
        <v>90210</v>
      </c>
    </row>
    <row r="20" spans="2:3">
      <c r="B20" s="615" t="s">
        <v>285</v>
      </c>
      <c r="C20" s="621">
        <v>20675</v>
      </c>
    </row>
    <row r="21" spans="2:3">
      <c r="B21" s="615" t="s">
        <v>572</v>
      </c>
      <c r="C21" s="621">
        <v>126950</v>
      </c>
    </row>
    <row r="24" spans="2:3">
      <c r="B24" s="595" t="s">
        <v>637</v>
      </c>
    </row>
    <row r="26" spans="2:3">
      <c r="B26" s="612" t="s">
        <v>638</v>
      </c>
      <c r="C26" s="612" t="s">
        <v>634</v>
      </c>
    </row>
    <row r="27" spans="2:3">
      <c r="B27" s="617" t="s">
        <v>639</v>
      </c>
      <c r="C27" s="619">
        <v>2675</v>
      </c>
    </row>
    <row r="28" spans="2:3">
      <c r="B28" s="613" t="s">
        <v>640</v>
      </c>
      <c r="C28" s="620">
        <v>11305</v>
      </c>
    </row>
    <row r="29" spans="2:3">
      <c r="B29" s="613" t="s">
        <v>69</v>
      </c>
      <c r="C29" s="620">
        <v>63885</v>
      </c>
    </row>
    <row r="30" spans="2:3">
      <c r="B30" s="613" t="s">
        <v>636</v>
      </c>
      <c r="C30" s="620">
        <v>24065</v>
      </c>
    </row>
    <row r="31" spans="2:3">
      <c r="B31" s="615" t="s">
        <v>285</v>
      </c>
      <c r="C31" s="621">
        <v>25015</v>
      </c>
    </row>
    <row r="32" spans="2:3">
      <c r="B32" s="615" t="s">
        <v>572</v>
      </c>
      <c r="C32" s="621">
        <v>126950</v>
      </c>
    </row>
    <row r="35" spans="2:3">
      <c r="B35" s="595" t="s">
        <v>641</v>
      </c>
    </row>
    <row r="37" spans="2:3">
      <c r="B37" s="612" t="s">
        <v>642</v>
      </c>
      <c r="C37" s="612" t="s">
        <v>634</v>
      </c>
    </row>
    <row r="38" spans="2:3">
      <c r="B38" s="617" t="s">
        <v>643</v>
      </c>
      <c r="C38" s="619">
        <v>78145</v>
      </c>
    </row>
    <row r="39" spans="2:3">
      <c r="B39" s="613" t="s">
        <v>636</v>
      </c>
      <c r="C39" s="620">
        <v>10900</v>
      </c>
    </row>
    <row r="40" spans="2:3">
      <c r="B40" s="613" t="s">
        <v>644</v>
      </c>
      <c r="C40" s="620">
        <v>960</v>
      </c>
    </row>
    <row r="41" spans="2:3">
      <c r="B41" s="615" t="s">
        <v>285</v>
      </c>
      <c r="C41" s="621">
        <v>36945</v>
      </c>
    </row>
    <row r="42" spans="2:3">
      <c r="B42" s="615" t="s">
        <v>572</v>
      </c>
      <c r="C42" s="621">
        <v>126950</v>
      </c>
    </row>
    <row r="45" spans="2:3">
      <c r="B45" s="595" t="s">
        <v>645</v>
      </c>
    </row>
    <row r="47" spans="2:3">
      <c r="B47" s="612" t="s">
        <v>631</v>
      </c>
      <c r="C47" s="612" t="s">
        <v>634</v>
      </c>
    </row>
    <row r="48" spans="2:3">
      <c r="B48" s="617" t="s">
        <v>646</v>
      </c>
      <c r="C48" s="619">
        <v>4740</v>
      </c>
    </row>
    <row r="49" spans="2:3">
      <c r="B49" s="613" t="s">
        <v>647</v>
      </c>
      <c r="C49" s="620">
        <v>1575</v>
      </c>
    </row>
    <row r="50" spans="2:3">
      <c r="B50" s="613" t="s">
        <v>648</v>
      </c>
      <c r="C50" s="620">
        <v>1295</v>
      </c>
    </row>
    <row r="51" spans="2:3">
      <c r="B51" s="613" t="s">
        <v>649</v>
      </c>
      <c r="C51" s="620">
        <v>105210</v>
      </c>
    </row>
    <row r="52" spans="2:3">
      <c r="B52" s="613" t="s">
        <v>69</v>
      </c>
      <c r="C52" s="620">
        <v>1220</v>
      </c>
    </row>
    <row r="53" spans="2:3">
      <c r="B53" s="615" t="s">
        <v>636</v>
      </c>
      <c r="C53" s="621">
        <v>12905</v>
      </c>
    </row>
    <row r="54" spans="2:3">
      <c r="B54" s="615" t="s">
        <v>572</v>
      </c>
      <c r="C54" s="621">
        <v>126950</v>
      </c>
    </row>
    <row r="56" spans="2:3">
      <c r="B56" s="595" t="s">
        <v>650</v>
      </c>
    </row>
    <row r="58" spans="2:3">
      <c r="B58" s="612" t="s">
        <v>651</v>
      </c>
      <c r="C58" s="612" t="s">
        <v>634</v>
      </c>
    </row>
    <row r="59" spans="2:3">
      <c r="B59" s="617" t="s">
        <v>652</v>
      </c>
      <c r="C59" s="619">
        <v>1175</v>
      </c>
    </row>
    <row r="60" spans="2:3">
      <c r="B60" s="613" t="s">
        <v>653</v>
      </c>
      <c r="C60" s="620">
        <v>335</v>
      </c>
    </row>
    <row r="61" spans="2:3">
      <c r="B61" s="613" t="s">
        <v>654</v>
      </c>
      <c r="C61" s="620">
        <v>5790</v>
      </c>
    </row>
    <row r="62" spans="2:3">
      <c r="B62" s="613" t="s">
        <v>655</v>
      </c>
      <c r="C62" s="620">
        <v>10240</v>
      </c>
    </row>
    <row r="63" spans="2:3">
      <c r="B63" s="613" t="s">
        <v>656</v>
      </c>
      <c r="C63" s="620">
        <v>15070</v>
      </c>
    </row>
    <row r="64" spans="2:3">
      <c r="B64" s="613" t="s">
        <v>657</v>
      </c>
      <c r="C64" s="620">
        <v>245</v>
      </c>
    </row>
    <row r="65" spans="2:3">
      <c r="B65" s="613" t="s">
        <v>658</v>
      </c>
      <c r="C65" s="620">
        <v>75</v>
      </c>
    </row>
    <row r="66" spans="2:3">
      <c r="B66" s="613" t="s">
        <v>659</v>
      </c>
      <c r="C66" s="620">
        <v>5005</v>
      </c>
    </row>
    <row r="67" spans="2:3">
      <c r="B67" s="613" t="s">
        <v>660</v>
      </c>
      <c r="C67" s="620">
        <v>78930</v>
      </c>
    </row>
    <row r="68" spans="2:3">
      <c r="B68" s="613" t="s">
        <v>636</v>
      </c>
      <c r="C68" s="620">
        <v>9890</v>
      </c>
    </row>
    <row r="69" spans="2:3">
      <c r="B69" s="615" t="s">
        <v>661</v>
      </c>
      <c r="C69" s="621">
        <v>195</v>
      </c>
    </row>
    <row r="70" spans="2:3">
      <c r="B70" s="615" t="s">
        <v>572</v>
      </c>
      <c r="C70" s="621">
        <v>126950</v>
      </c>
    </row>
  </sheetData>
  <sheetProtection algorithmName="SHA-512" hashValue="gzCzYuDGwOLt2rp1PSr0DlJqHxVGObWIf/01ionahk76tADnLp4BPm8ueW80+o7/02z0yXFwSkMEaP2kb/Z+gw==" saltValue="OkgirxP18fRqjxzGRt2sxQ==" spinCount="100000" sheet="1" objects="1" scenarios="1"/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rgb="FF00B050"/>
  </sheetPr>
  <dimension ref="A2:V36"/>
  <sheetViews>
    <sheetView topLeftCell="P1" zoomScaleNormal="100" workbookViewId="0">
      <selection activeCell="T9" sqref="T9"/>
    </sheetView>
  </sheetViews>
  <sheetFormatPr defaultRowHeight="14.45"/>
  <cols>
    <col min="1" max="14" width="8.85546875" hidden="1" customWidth="1"/>
    <col min="15" max="15" width="8.85546875" style="391" hidden="1" customWidth="1"/>
    <col min="17" max="17" width="19.42578125" bestFit="1" customWidth="1"/>
    <col min="18" max="18" width="58" customWidth="1"/>
    <col min="19" max="19" width="19.28515625" bestFit="1" customWidth="1"/>
    <col min="20" max="20" width="20" bestFit="1" customWidth="1"/>
    <col min="21" max="21" width="13.28515625" bestFit="1" customWidth="1"/>
    <col min="22" max="22" width="24.28515625" bestFit="1" customWidth="1"/>
  </cols>
  <sheetData>
    <row r="2" spans="2:22">
      <c r="B2" t="s">
        <v>662</v>
      </c>
      <c r="Q2" s="643" t="s">
        <v>68</v>
      </c>
    </row>
    <row r="4" spans="2:22">
      <c r="Q4" s="789" t="s">
        <v>293</v>
      </c>
      <c r="R4" s="789"/>
      <c r="S4" s="629" t="s">
        <v>663</v>
      </c>
      <c r="T4" s="629" t="s">
        <v>664</v>
      </c>
      <c r="U4" s="612" t="s">
        <v>665</v>
      </c>
      <c r="V4" s="612" t="s">
        <v>666</v>
      </c>
    </row>
    <row r="5" spans="2:22">
      <c r="Q5" s="635"/>
      <c r="R5" s="635" t="s">
        <v>199</v>
      </c>
      <c r="S5" s="636">
        <v>435</v>
      </c>
      <c r="T5" s="636">
        <v>11925</v>
      </c>
      <c r="U5" s="636">
        <v>12355</v>
      </c>
      <c r="V5" s="637">
        <v>0.96495629653609583</v>
      </c>
    </row>
    <row r="6" spans="2:22">
      <c r="Q6" s="463" t="s">
        <v>229</v>
      </c>
      <c r="R6" s="549" t="s">
        <v>230</v>
      </c>
      <c r="S6" s="630">
        <v>60</v>
      </c>
      <c r="T6" s="630">
        <v>1385</v>
      </c>
      <c r="U6" s="630">
        <v>1450</v>
      </c>
      <c r="V6" s="614">
        <v>0.95721187025534848</v>
      </c>
    </row>
    <row r="7" spans="2:22">
      <c r="Q7" s="463"/>
      <c r="R7" s="549" t="s">
        <v>231</v>
      </c>
      <c r="S7" s="630">
        <v>75</v>
      </c>
      <c r="T7" s="630">
        <v>1750</v>
      </c>
      <c r="U7" s="630">
        <v>1820</v>
      </c>
      <c r="V7" s="614">
        <v>0.95938529088913282</v>
      </c>
    </row>
    <row r="8" spans="2:22">
      <c r="Q8" s="463"/>
      <c r="R8" s="549" t="s">
        <v>232</v>
      </c>
      <c r="S8" s="630">
        <v>75</v>
      </c>
      <c r="T8" s="630">
        <v>2230</v>
      </c>
      <c r="U8" s="630">
        <v>2305</v>
      </c>
      <c r="V8" s="614">
        <v>0.96749024707412223</v>
      </c>
    </row>
    <row r="9" spans="2:22">
      <c r="Q9" s="463"/>
      <c r="R9" s="549" t="s">
        <v>233</v>
      </c>
      <c r="S9" s="630">
        <v>95</v>
      </c>
      <c r="T9" s="630">
        <v>2775</v>
      </c>
      <c r="U9" s="630">
        <v>2870</v>
      </c>
      <c r="V9" s="614">
        <v>0.9668874172185431</v>
      </c>
    </row>
    <row r="10" spans="2:22">
      <c r="Q10" s="463"/>
      <c r="R10" s="549" t="s">
        <v>234</v>
      </c>
      <c r="S10" s="630">
        <v>125</v>
      </c>
      <c r="T10" s="630">
        <v>3750</v>
      </c>
      <c r="U10" s="630">
        <v>3875</v>
      </c>
      <c r="V10" s="614">
        <v>0.96775857621872585</v>
      </c>
    </row>
    <row r="11" spans="2:22">
      <c r="Q11" s="631" t="s">
        <v>613</v>
      </c>
      <c r="R11" s="613"/>
      <c r="S11" s="630"/>
      <c r="T11" s="630"/>
      <c r="U11" s="613"/>
      <c r="V11" s="613"/>
    </row>
    <row r="12" spans="2:22">
      <c r="Q12" s="459" t="s">
        <v>238</v>
      </c>
      <c r="R12" s="547" t="s">
        <v>239</v>
      </c>
      <c r="S12" s="638">
        <v>220</v>
      </c>
      <c r="T12" s="638">
        <v>4725</v>
      </c>
      <c r="U12" s="638">
        <v>4945</v>
      </c>
      <c r="V12" s="618">
        <v>0.95550161812297729</v>
      </c>
    </row>
    <row r="13" spans="2:22">
      <c r="Q13" s="463"/>
      <c r="R13" s="549" t="s">
        <v>240</v>
      </c>
      <c r="S13" s="630">
        <v>215</v>
      </c>
      <c r="T13" s="630">
        <v>7195</v>
      </c>
      <c r="U13" s="630">
        <v>7405</v>
      </c>
      <c r="V13" s="614">
        <v>0.97123953551174724</v>
      </c>
    </row>
    <row r="14" spans="2:22">
      <c r="Q14" s="639" t="s">
        <v>316</v>
      </c>
      <c r="R14" s="615"/>
      <c r="S14" s="634"/>
      <c r="T14" s="634"/>
      <c r="U14" s="615"/>
      <c r="V14" s="615"/>
    </row>
    <row r="15" spans="2:22">
      <c r="Q15" s="459" t="s">
        <v>242</v>
      </c>
      <c r="R15" s="547" t="s">
        <v>210</v>
      </c>
      <c r="S15" s="638">
        <v>335</v>
      </c>
      <c r="T15" s="638">
        <v>9440</v>
      </c>
      <c r="U15" s="638">
        <v>9770</v>
      </c>
      <c r="V15" s="618">
        <v>0.96591955787534545</v>
      </c>
    </row>
    <row r="16" spans="2:22">
      <c r="Q16" s="471"/>
      <c r="R16" s="633" t="s">
        <v>209</v>
      </c>
      <c r="S16" s="634">
        <v>100</v>
      </c>
      <c r="T16" s="634">
        <v>2485</v>
      </c>
      <c r="U16" s="634">
        <v>2585</v>
      </c>
      <c r="V16" s="616">
        <v>0.96131528046421666</v>
      </c>
    </row>
    <row r="17" spans="17:22">
      <c r="Q17" s="463" t="s">
        <v>249</v>
      </c>
      <c r="R17" s="549" t="s">
        <v>301</v>
      </c>
      <c r="S17" s="630">
        <v>90</v>
      </c>
      <c r="T17" s="630">
        <v>1710</v>
      </c>
      <c r="U17" s="630">
        <v>1800</v>
      </c>
      <c r="V17" s="614">
        <v>0.95</v>
      </c>
    </row>
    <row r="18" spans="17:22">
      <c r="Q18" s="632" t="s">
        <v>667</v>
      </c>
      <c r="R18" s="549" t="s">
        <v>306</v>
      </c>
      <c r="S18" s="630">
        <v>345</v>
      </c>
      <c r="T18" s="630">
        <v>10215</v>
      </c>
      <c r="U18" s="630">
        <v>10555</v>
      </c>
      <c r="V18" s="614">
        <v>0.9675066312997348</v>
      </c>
    </row>
    <row r="19" spans="17:22">
      <c r="Q19" s="459" t="s">
        <v>272</v>
      </c>
      <c r="R19" s="547" t="s">
        <v>277</v>
      </c>
      <c r="S19" s="638">
        <v>365</v>
      </c>
      <c r="T19" s="638">
        <v>11015</v>
      </c>
      <c r="U19" s="638">
        <v>11385</v>
      </c>
      <c r="V19" s="618">
        <v>0.96776177090653548</v>
      </c>
    </row>
    <row r="20" spans="17:22">
      <c r="Q20" s="639" t="s">
        <v>281</v>
      </c>
      <c r="R20" s="633" t="s">
        <v>328</v>
      </c>
      <c r="S20" s="634">
        <v>55</v>
      </c>
      <c r="T20" s="634">
        <v>770</v>
      </c>
      <c r="U20" s="634">
        <v>830</v>
      </c>
      <c r="V20" s="616">
        <v>0.93124246079613993</v>
      </c>
    </row>
    <row r="21" spans="17:22">
      <c r="Q21" s="463" t="s">
        <v>282</v>
      </c>
      <c r="R21" s="549" t="s">
        <v>283</v>
      </c>
      <c r="S21" s="630">
        <v>5</v>
      </c>
      <c r="T21" s="630">
        <v>50</v>
      </c>
      <c r="U21" s="630">
        <v>55</v>
      </c>
      <c r="V21" s="614">
        <v>0.94545454545454544</v>
      </c>
    </row>
    <row r="22" spans="17:22">
      <c r="Q22" s="471"/>
      <c r="R22" s="633" t="s">
        <v>284</v>
      </c>
      <c r="S22" s="634">
        <v>430</v>
      </c>
      <c r="T22" s="634">
        <v>11870</v>
      </c>
      <c r="U22" s="634">
        <v>12300</v>
      </c>
      <c r="V22" s="616">
        <v>0.9650434923989919</v>
      </c>
    </row>
    <row r="23" spans="17:22">
      <c r="Q23" s="644" t="s">
        <v>668</v>
      </c>
    </row>
    <row r="24" spans="17:22">
      <c r="Q24" s="628" t="s">
        <v>669</v>
      </c>
    </row>
    <row r="25" spans="17:22" ht="15" thickBot="1">
      <c r="Q25" s="641" t="s">
        <v>670</v>
      </c>
    </row>
    <row r="26" spans="17:22" ht="15" thickBot="1">
      <c r="Q26" s="642" t="s">
        <v>671</v>
      </c>
    </row>
    <row r="27" spans="17:22">
      <c r="Q27" s="640"/>
    </row>
    <row r="28" spans="17:22">
      <c r="Q28" s="628"/>
    </row>
    <row r="29" spans="17:22">
      <c r="Q29" s="628"/>
    </row>
    <row r="30" spans="17:22">
      <c r="Q30" s="628"/>
    </row>
    <row r="31" spans="17:22">
      <c r="Q31" s="628"/>
    </row>
    <row r="32" spans="17:22">
      <c r="Q32" s="628"/>
    </row>
    <row r="33" spans="17:17">
      <c r="Q33" s="628"/>
    </row>
    <row r="34" spans="17:17">
      <c r="Q34" s="628"/>
    </row>
    <row r="35" spans="17:17">
      <c r="Q35" s="628"/>
    </row>
    <row r="36" spans="17:17">
      <c r="Q36" s="628"/>
    </row>
  </sheetData>
  <sheetProtection algorithmName="SHA-512" hashValue="INiZeo/I/PtrKFL3DYE+6qraPocc9yr8Te7nT19fffPUofdRYKf7GJ+uJFPj673xHcP4ypLGRuLVo7vP1xd84g==" saltValue="KMnM+YzGZ8r4NCczyX0wSA==" spinCount="100000" sheet="1" objects="1" scenarios="1"/>
  <mergeCells count="1">
    <mergeCell ref="Q4:R4"/>
  </mergeCells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92D050"/>
  </sheetPr>
  <dimension ref="A1:V46"/>
  <sheetViews>
    <sheetView zoomScaleNormal="100" workbookViewId="0"/>
  </sheetViews>
  <sheetFormatPr defaultColWidth="0" defaultRowHeight="14.45" zeroHeight="1"/>
  <cols>
    <col min="1" max="5" width="9.28515625" style="1" customWidth="1"/>
    <col min="6" max="6" width="39.28515625" style="1" customWidth="1"/>
    <col min="7" max="17" width="9.28515625" style="1" customWidth="1"/>
    <col min="18" max="22" width="0" style="1" hidden="1" customWidth="1"/>
    <col min="23" max="16384" width="9.28515625" style="1" hidden="1"/>
  </cols>
  <sheetData>
    <row r="1" spans="4:14" ht="17.45">
      <c r="D1" s="81" t="s">
        <v>672</v>
      </c>
    </row>
    <row r="2" spans="4:14" ht="68.25" customHeight="1">
      <c r="D2" s="790" t="s">
        <v>673</v>
      </c>
      <c r="E2" s="790"/>
      <c r="F2" s="790"/>
      <c r="G2" s="790"/>
      <c r="H2" s="790"/>
      <c r="I2" s="790"/>
      <c r="J2" s="790"/>
      <c r="K2" s="790"/>
      <c r="L2" s="790"/>
      <c r="M2" s="790"/>
      <c r="N2" s="790"/>
    </row>
    <row r="3" spans="4:14"/>
    <row r="4" spans="4:14"/>
    <row r="5" spans="4:14"/>
    <row r="6" spans="4:14"/>
    <row r="7" spans="4:14"/>
    <row r="8" spans="4:14"/>
    <row r="9" spans="4:14"/>
    <row r="10" spans="4:14"/>
    <row r="11" spans="4:14"/>
    <row r="12" spans="4:14"/>
    <row r="13" spans="4:14"/>
    <row r="14" spans="4:14"/>
    <row r="15" spans="4:14"/>
    <row r="16" spans="4:14"/>
    <row r="17" spans="6:13"/>
    <row r="18" spans="6:13"/>
    <row r="19" spans="6:13"/>
    <row r="20" spans="6:13"/>
    <row r="21" spans="6:13"/>
    <row r="22" spans="6:13"/>
    <row r="23" spans="6:13"/>
    <row r="24" spans="6:13"/>
    <row r="25" spans="6:13"/>
    <row r="26" spans="6:13"/>
    <row r="27" spans="6:13"/>
    <row r="28" spans="6:13"/>
    <row r="29" spans="6:13"/>
    <row r="30" spans="6:13" ht="15" thickBot="1"/>
    <row r="31" spans="6:13">
      <c r="F31" s="77" t="s">
        <v>674</v>
      </c>
      <c r="G31" s="596" t="s">
        <v>89</v>
      </c>
      <c r="H31" s="93" t="s">
        <v>90</v>
      </c>
      <c r="I31" s="93" t="s">
        <v>91</v>
      </c>
      <c r="J31" s="93" t="s">
        <v>92</v>
      </c>
      <c r="K31" s="93" t="s">
        <v>93</v>
      </c>
      <c r="L31" s="93" t="s">
        <v>94</v>
      </c>
      <c r="M31" s="94" t="s">
        <v>95</v>
      </c>
    </row>
    <row r="32" spans="6:13">
      <c r="F32" s="95" t="s">
        <v>675</v>
      </c>
      <c r="G32" s="597">
        <v>0.1365862313697658</v>
      </c>
      <c r="H32" s="17">
        <v>0.13908376596043215</v>
      </c>
      <c r="I32" s="17">
        <v>0.14000000000000001</v>
      </c>
      <c r="J32" s="17">
        <v>0.13792143627570369</v>
      </c>
      <c r="K32" s="17">
        <v>0.15647082576216434</v>
      </c>
      <c r="L32" s="17">
        <v>0.15865151073545128</v>
      </c>
      <c r="M32" s="72">
        <v>0.16400000000000001</v>
      </c>
    </row>
    <row r="33" spans="2:13">
      <c r="F33" s="95" t="s">
        <v>676</v>
      </c>
      <c r="G33" s="598">
        <v>0.17199999999999999</v>
      </c>
      <c r="H33" s="73">
        <v>0.17499999999999999</v>
      </c>
      <c r="I33" s="73">
        <v>0.17699999999999999</v>
      </c>
      <c r="J33" s="73">
        <v>0.17699999999999999</v>
      </c>
      <c r="K33" s="73">
        <v>0.189</v>
      </c>
      <c r="L33" s="73">
        <v>0.19400000000000001</v>
      </c>
      <c r="M33" s="74">
        <v>0.19600000000000001</v>
      </c>
    </row>
    <row r="34" spans="2:13" ht="15" thickBot="1">
      <c r="F34" s="96" t="s">
        <v>677</v>
      </c>
      <c r="G34" s="599">
        <v>0.224</v>
      </c>
      <c r="H34" s="75">
        <v>0.22900000000000001</v>
      </c>
      <c r="I34" s="75">
        <v>0.22900000000000001</v>
      </c>
      <c r="J34" s="75">
        <v>0.23200000000000001</v>
      </c>
      <c r="K34" s="75">
        <v>0.24299999999999999</v>
      </c>
      <c r="L34" s="75">
        <v>0.24299999999999999</v>
      </c>
      <c r="M34" s="76">
        <v>0.252</v>
      </c>
    </row>
    <row r="35" spans="2:13">
      <c r="G35" s="73"/>
      <c r="H35" s="73"/>
      <c r="I35" s="73"/>
      <c r="J35" s="73"/>
      <c r="K35" s="73"/>
      <c r="L35" s="73"/>
    </row>
    <row r="36" spans="2:13">
      <c r="G36" s="73"/>
      <c r="H36" s="73"/>
      <c r="I36" s="73"/>
      <c r="J36" s="73"/>
      <c r="K36" s="73"/>
      <c r="L36" s="73"/>
    </row>
    <row r="37" spans="2:13">
      <c r="G37" s="73"/>
      <c r="H37" s="73"/>
      <c r="I37" s="73"/>
      <c r="J37" s="73"/>
      <c r="K37" s="73"/>
      <c r="L37" s="73"/>
    </row>
    <row r="38" spans="2:13">
      <c r="F38" s="2"/>
      <c r="G38" s="73"/>
      <c r="H38" s="73"/>
      <c r="I38" s="73"/>
      <c r="J38" s="73"/>
      <c r="K38" s="73"/>
      <c r="L38" s="73"/>
    </row>
    <row r="39" spans="2:13"/>
    <row r="40" spans="2:13"/>
    <row r="41" spans="2:13"/>
    <row r="42" spans="2:13"/>
    <row r="43" spans="2:13">
      <c r="B43" s="194" t="s">
        <v>82</v>
      </c>
    </row>
    <row r="44" spans="2:13">
      <c r="B44" s="194" t="s">
        <v>83</v>
      </c>
    </row>
    <row r="45" spans="2:13">
      <c r="B45" s="194" t="s">
        <v>84</v>
      </c>
    </row>
    <row r="46" spans="2:13">
      <c r="B46" s="194" t="s">
        <v>85</v>
      </c>
    </row>
  </sheetData>
  <sheetProtection algorithmName="SHA-512" hashValue="XAszjcrmaN2J+ZMSiSc76hRXxxG12LS7nZWl2z2W+rMkaoadg17GQTKCIp4EkGg52ZQJiVZvBrmdVNXlLdL5lw==" saltValue="YOOtd9N3GzJm0+om/9iTFg==" spinCount="100000" sheet="1" objects="1" scenarios="1"/>
  <mergeCells count="1">
    <mergeCell ref="D2:N2"/>
  </mergeCells>
  <pageMargins left="0.7" right="0.7" top="0.75" bottom="0.75" header="0.3" footer="0.3"/>
  <pageSetup paperSize="9" orientation="portrait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92D050"/>
  </sheetPr>
  <dimension ref="A1:V46"/>
  <sheetViews>
    <sheetView zoomScaleNormal="100" workbookViewId="0"/>
  </sheetViews>
  <sheetFormatPr defaultColWidth="0" defaultRowHeight="15" customHeight="1" zeroHeight="1"/>
  <cols>
    <col min="1" max="5" width="9.28515625" style="1" customWidth="1"/>
    <col min="6" max="6" width="39.28515625" style="1" customWidth="1"/>
    <col min="7" max="17" width="9.28515625" style="1" customWidth="1"/>
    <col min="18" max="22" width="0" style="1" hidden="1" customWidth="1"/>
    <col min="23" max="16384" width="9.28515625" style="1" hidden="1"/>
  </cols>
  <sheetData>
    <row r="1" spans="4:14" ht="17.45">
      <c r="D1" s="81" t="s">
        <v>678</v>
      </c>
    </row>
    <row r="2" spans="4:14" ht="68.25" customHeight="1">
      <c r="D2" s="791" t="s">
        <v>679</v>
      </c>
      <c r="E2" s="791"/>
      <c r="F2" s="791"/>
      <c r="G2" s="791"/>
      <c r="H2" s="791"/>
      <c r="I2" s="791"/>
      <c r="J2" s="791"/>
      <c r="K2" s="791"/>
      <c r="L2" s="791"/>
      <c r="M2" s="791"/>
      <c r="N2" s="791"/>
    </row>
    <row r="3" spans="4:14" ht="14.45"/>
    <row r="4" spans="4:14" ht="14.45"/>
    <row r="5" spans="4:14" ht="14.45"/>
    <row r="6" spans="4:14" ht="14.45"/>
    <row r="7" spans="4:14" ht="14.45"/>
    <row r="8" spans="4:14" ht="14.45"/>
    <row r="9" spans="4:14" ht="14.45"/>
    <row r="10" spans="4:14" ht="14.45"/>
    <row r="11" spans="4:14" ht="14.45"/>
    <row r="12" spans="4:14" ht="14.45"/>
    <row r="13" spans="4:14" ht="14.45"/>
    <row r="14" spans="4:14" ht="14.45"/>
    <row r="15" spans="4:14" ht="14.45"/>
    <row r="16" spans="4:14" ht="14.45"/>
    <row r="17" spans="6:11" ht="14.45"/>
    <row r="18" spans="6:11" ht="14.45"/>
    <row r="19" spans="6:11" ht="14.45"/>
    <row r="20" spans="6:11" ht="14.45"/>
    <row r="21" spans="6:11" ht="14.45"/>
    <row r="22" spans="6:11" ht="14.45"/>
    <row r="23" spans="6:11" ht="14.45"/>
    <row r="24" spans="6:11" ht="14.45"/>
    <row r="25" spans="6:11" ht="14.45"/>
    <row r="26" spans="6:11" ht="14.45"/>
    <row r="27" spans="6:11" ht="14.45"/>
    <row r="28" spans="6:11" ht="14.45"/>
    <row r="29" spans="6:11" ht="14.45"/>
    <row r="30" spans="6:11" thickBot="1"/>
    <row r="31" spans="6:11" thickBot="1">
      <c r="F31" s="678" t="s">
        <v>674</v>
      </c>
      <c r="G31" s="679" t="s">
        <v>91</v>
      </c>
      <c r="H31" s="679" t="s">
        <v>92</v>
      </c>
      <c r="I31" s="679" t="s">
        <v>93</v>
      </c>
      <c r="J31" s="679" t="s">
        <v>94</v>
      </c>
      <c r="K31" s="679" t="s">
        <v>95</v>
      </c>
    </row>
    <row r="32" spans="6:11" ht="14.45">
      <c r="F32" s="682" t="s">
        <v>680</v>
      </c>
      <c r="G32" s="683">
        <v>0.14061132313294353</v>
      </c>
      <c r="H32" s="683">
        <v>0.13792143627570369</v>
      </c>
      <c r="I32" s="683">
        <v>0.15647082576216434</v>
      </c>
      <c r="J32" s="683">
        <v>0.15865151073545128</v>
      </c>
      <c r="K32" s="683">
        <v>0.16400000000000001</v>
      </c>
    </row>
    <row r="33" spans="2:12" ht="14.45">
      <c r="F33" s="214" t="s">
        <v>681</v>
      </c>
      <c r="G33" s="680">
        <v>0.1</v>
      </c>
      <c r="H33" s="680">
        <v>9.8000000000000004E-2</v>
      </c>
      <c r="I33" s="680">
        <v>0.105</v>
      </c>
      <c r="J33" s="680">
        <v>0.11600000000000001</v>
      </c>
      <c r="K33" s="680">
        <v>0.122</v>
      </c>
    </row>
    <row r="34" spans="2:12" ht="14.45">
      <c r="F34" s="214" t="s">
        <v>682</v>
      </c>
      <c r="G34" s="680">
        <v>0.27300000000000002</v>
      </c>
      <c r="H34" s="680">
        <v>0.28000000000000003</v>
      </c>
      <c r="I34" s="680">
        <v>0.27800000000000002</v>
      </c>
      <c r="J34" s="680">
        <v>0.28999999999999998</v>
      </c>
      <c r="K34" s="680">
        <v>0.29099999999999998</v>
      </c>
    </row>
    <row r="35" spans="2:12" thickBot="1">
      <c r="F35" s="605" t="s">
        <v>683</v>
      </c>
      <c r="G35" s="681">
        <v>0.19500000000000001</v>
      </c>
      <c r="H35" s="681">
        <v>0.19700000000000001</v>
      </c>
      <c r="I35" s="681">
        <v>0.20499999999999999</v>
      </c>
      <c r="J35" s="681">
        <v>0.20899999999999999</v>
      </c>
      <c r="K35" s="681">
        <v>0.214</v>
      </c>
      <c r="L35" s="73"/>
    </row>
    <row r="36" spans="2:12" ht="14.45">
      <c r="G36" s="73"/>
      <c r="H36" s="73"/>
      <c r="I36" s="73"/>
      <c r="J36" s="73"/>
      <c r="K36" s="73"/>
      <c r="L36" s="73"/>
    </row>
    <row r="37" spans="2:12" ht="14.45">
      <c r="G37" s="73"/>
      <c r="H37" s="73"/>
      <c r="I37" s="73"/>
      <c r="J37" s="73"/>
      <c r="K37" s="73"/>
      <c r="L37" s="73"/>
    </row>
    <row r="38" spans="2:12" ht="14.45">
      <c r="F38" s="2"/>
      <c r="G38" s="73"/>
      <c r="H38" s="73"/>
      <c r="I38" s="73"/>
      <c r="J38" s="73"/>
      <c r="K38" s="73"/>
      <c r="L38" s="73"/>
    </row>
    <row r="39" spans="2:12" ht="14.45"/>
    <row r="40" spans="2:12" ht="14.45"/>
    <row r="41" spans="2:12" ht="14.45"/>
    <row r="42" spans="2:12" ht="14.45"/>
    <row r="43" spans="2:12" ht="14.45">
      <c r="B43" s="194" t="s">
        <v>82</v>
      </c>
    </row>
    <row r="44" spans="2:12" ht="14.45">
      <c r="B44" s="194" t="s">
        <v>83</v>
      </c>
    </row>
    <row r="45" spans="2:12" ht="14.45">
      <c r="B45" s="194" t="s">
        <v>84</v>
      </c>
    </row>
    <row r="46" spans="2:12" ht="14.45">
      <c r="B46" s="194" t="s">
        <v>85</v>
      </c>
    </row>
  </sheetData>
  <sheetProtection algorithmName="SHA-512" hashValue="YLSxtkvosHf/G+emyvvVYNJhBWpX5hPWMa3Z/9cOS1zIWVudBPE4c8OKIcAxQO9ZARC9GXoVqRNRp/8dNCfP+g==" saltValue="u+q60BBKHlOhA2SLBNbQ/A==" spinCount="100000" sheet="1" objects="1" scenarios="1"/>
  <mergeCells count="1">
    <mergeCell ref="D2:N2"/>
  </mergeCells>
  <pageMargins left="0.7" right="0.7" top="0.75" bottom="0.75" header="0.3" footer="0.3"/>
  <pageSetup paperSize="9" orientation="portrait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rgb="FF92D050"/>
  </sheetPr>
  <dimension ref="A1:V46"/>
  <sheetViews>
    <sheetView zoomScaleNormal="100" workbookViewId="0"/>
  </sheetViews>
  <sheetFormatPr defaultColWidth="0" defaultRowHeight="15" customHeight="1" zeroHeight="1"/>
  <cols>
    <col min="1" max="5" width="9.28515625" style="1" customWidth="1"/>
    <col min="6" max="6" width="39.28515625" style="1" customWidth="1"/>
    <col min="7" max="17" width="9.28515625" style="1" customWidth="1"/>
    <col min="18" max="22" width="0" style="1" hidden="1" customWidth="1"/>
    <col min="23" max="16384" width="9.28515625" style="1" hidden="1"/>
  </cols>
  <sheetData>
    <row r="1" spans="4:14" ht="17.45">
      <c r="D1" s="81" t="s">
        <v>684</v>
      </c>
    </row>
    <row r="2" spans="4:14" ht="68.25" customHeight="1">
      <c r="D2" s="790" t="s">
        <v>75</v>
      </c>
      <c r="E2" s="790"/>
      <c r="F2" s="790"/>
      <c r="G2" s="790"/>
      <c r="H2" s="790"/>
      <c r="I2" s="790"/>
      <c r="J2" s="790"/>
      <c r="K2" s="790"/>
      <c r="L2" s="790"/>
      <c r="M2" s="790"/>
      <c r="N2" s="790"/>
    </row>
    <row r="3" spans="4:14" ht="14.45"/>
    <row r="4" spans="4:14" ht="14.45"/>
    <row r="5" spans="4:14" ht="14.45"/>
    <row r="6" spans="4:14" ht="14.45"/>
    <row r="7" spans="4:14" ht="14.45"/>
    <row r="8" spans="4:14" ht="14.45"/>
    <row r="9" spans="4:14" ht="14.45"/>
    <row r="10" spans="4:14" ht="14.45"/>
    <row r="11" spans="4:14" ht="14.45"/>
    <row r="12" spans="4:14" ht="14.45"/>
    <row r="13" spans="4:14" ht="14.45"/>
    <row r="14" spans="4:14" ht="14.45"/>
    <row r="15" spans="4:14" ht="14.45"/>
    <row r="16" spans="4:14" ht="14.45"/>
    <row r="17" spans="6:12" ht="14.45"/>
    <row r="18" spans="6:12" ht="14.45"/>
    <row r="19" spans="6:12" ht="14.45"/>
    <row r="20" spans="6:12" ht="14.45"/>
    <row r="21" spans="6:12" ht="14.45"/>
    <row r="22" spans="6:12" ht="14.45"/>
    <row r="23" spans="6:12" ht="14.45"/>
    <row r="24" spans="6:12" ht="14.45"/>
    <row r="25" spans="6:12" ht="14.45"/>
    <row r="26" spans="6:12" ht="14.45"/>
    <row r="27" spans="6:12" ht="14.45"/>
    <row r="28" spans="6:12" ht="14.45"/>
    <row r="29" spans="6:12" ht="14.45"/>
    <row r="30" spans="6:12" thickBot="1"/>
    <row r="31" spans="6:12" ht="14.45">
      <c r="F31" s="77" t="s">
        <v>674</v>
      </c>
      <c r="G31" s="596" t="s">
        <v>89</v>
      </c>
      <c r="H31" s="93" t="s">
        <v>90</v>
      </c>
      <c r="I31" s="93" t="s">
        <v>91</v>
      </c>
      <c r="J31" s="93" t="s">
        <v>92</v>
      </c>
      <c r="K31" s="93" t="s">
        <v>93</v>
      </c>
      <c r="L31" s="93" t="s">
        <v>94</v>
      </c>
    </row>
    <row r="32" spans="6:12" ht="14.45">
      <c r="F32" s="95" t="s">
        <v>685</v>
      </c>
      <c r="G32" s="17">
        <v>0.85507246376811596</v>
      </c>
      <c r="H32" s="17">
        <v>0.85207100591715978</v>
      </c>
      <c r="I32" s="17">
        <v>0.87</v>
      </c>
      <c r="J32" s="17">
        <v>0.87195121951219512</v>
      </c>
      <c r="K32" s="17">
        <v>0.92800000000000005</v>
      </c>
      <c r="L32" s="72">
        <v>0.86956521739130432</v>
      </c>
    </row>
    <row r="33" spans="2:12" ht="14.45">
      <c r="F33" s="95" t="s">
        <v>686</v>
      </c>
      <c r="G33" s="73">
        <v>0.88200000000000001</v>
      </c>
      <c r="H33" s="73">
        <v>0.871</v>
      </c>
      <c r="I33" s="73">
        <v>0.87439858191947328</v>
      </c>
      <c r="J33" s="73">
        <v>0.89406139909411197</v>
      </c>
      <c r="K33" s="73">
        <v>0.86799999999999999</v>
      </c>
      <c r="L33" s="74">
        <v>0.87525730753396458</v>
      </c>
    </row>
    <row r="34" spans="2:12" thickBot="1">
      <c r="F34" s="96" t="s">
        <v>687</v>
      </c>
      <c r="G34" s="75">
        <v>0.91365822148855236</v>
      </c>
      <c r="H34" s="75">
        <v>0.91310824230387289</v>
      </c>
      <c r="I34" s="75">
        <v>0.91800000000000004</v>
      </c>
      <c r="J34" s="75">
        <v>0.9249181597381112</v>
      </c>
      <c r="K34" s="75">
        <v>0.91100000000000003</v>
      </c>
      <c r="L34" s="76">
        <v>0.90859936540827557</v>
      </c>
    </row>
    <row r="35" spans="2:12" ht="14.45">
      <c r="G35" s="73"/>
      <c r="H35" s="73"/>
      <c r="I35" s="73"/>
      <c r="J35" s="73"/>
      <c r="K35" s="73"/>
      <c r="L35" s="73"/>
    </row>
    <row r="36" spans="2:12" ht="14.45">
      <c r="G36" s="73"/>
      <c r="H36" s="73"/>
      <c r="I36" s="73"/>
      <c r="J36" s="73"/>
      <c r="K36" s="73"/>
      <c r="L36" s="73"/>
    </row>
    <row r="37" spans="2:12" ht="14.45">
      <c r="G37" s="73"/>
      <c r="H37" s="73"/>
      <c r="I37" s="73"/>
      <c r="J37" s="73"/>
      <c r="K37" s="73"/>
      <c r="L37" s="73"/>
    </row>
    <row r="38" spans="2:12" ht="14.45">
      <c r="F38" s="2"/>
      <c r="G38" s="73"/>
      <c r="H38" s="73"/>
      <c r="I38" s="73"/>
      <c r="J38" s="73"/>
      <c r="K38" s="73"/>
      <c r="L38" s="73"/>
    </row>
    <row r="39" spans="2:12" ht="14.45"/>
    <row r="40" spans="2:12" ht="14.45"/>
    <row r="41" spans="2:12" ht="14.45"/>
    <row r="42" spans="2:12" ht="14.45"/>
    <row r="43" spans="2:12" ht="14.45">
      <c r="B43" s="194" t="s">
        <v>82</v>
      </c>
    </row>
    <row r="44" spans="2:12" ht="14.45">
      <c r="B44" s="194" t="s">
        <v>83</v>
      </c>
    </row>
    <row r="45" spans="2:12" ht="14.45">
      <c r="B45" s="194" t="s">
        <v>84</v>
      </c>
    </row>
    <row r="46" spans="2:12" ht="14.45">
      <c r="B46" s="194" t="s">
        <v>85</v>
      </c>
    </row>
  </sheetData>
  <sheetProtection algorithmName="SHA-512" hashValue="X50bPl+9FC54WYpCOhPdDuVg3AyZPTflql8yrQJucqYKur4Yqynu3hBnuLhz94eUn+DTRUhkNA0xn3wmbz1PmQ==" saltValue="oPHEUULwWP1DEnUwurYcyQ==" spinCount="100000" sheet="1" objects="1" scenarios="1"/>
  <mergeCells count="1">
    <mergeCell ref="D2:N2"/>
  </mergeCells>
  <pageMargins left="0.7" right="0.7" top="0.75" bottom="0.75" header="0.3" footer="0.3"/>
  <pageSetup paperSize="9" orientation="portrait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tabColor rgb="FF92D050"/>
  </sheetPr>
  <dimension ref="A2:C16"/>
  <sheetViews>
    <sheetView workbookViewId="0"/>
  </sheetViews>
  <sheetFormatPr defaultRowHeight="14.45"/>
  <cols>
    <col min="1" max="1" width="104.28515625" customWidth="1"/>
    <col min="2" max="2" width="18.42578125" customWidth="1"/>
    <col min="3" max="3" width="14.5703125" customWidth="1"/>
  </cols>
  <sheetData>
    <row r="2" spans="1:3">
      <c r="A2" s="643" t="s">
        <v>688</v>
      </c>
    </row>
    <row r="5" spans="1:3" ht="57" customHeight="1">
      <c r="A5" s="617"/>
      <c r="B5" s="693" t="s">
        <v>689</v>
      </c>
      <c r="C5" s="693" t="s">
        <v>690</v>
      </c>
    </row>
    <row r="6" spans="1:3">
      <c r="A6" s="617" t="s">
        <v>319</v>
      </c>
      <c r="B6" s="618">
        <v>1.3226649248856956E-2</v>
      </c>
      <c r="C6" s="618">
        <v>1.0133451464643667E-2</v>
      </c>
    </row>
    <row r="7" spans="1:3">
      <c r="A7" s="613" t="s">
        <v>320</v>
      </c>
      <c r="B7" s="614">
        <v>3.8700195950359242E-2</v>
      </c>
      <c r="C7" s="614">
        <v>3.8318843789800099E-2</v>
      </c>
    </row>
    <row r="8" spans="1:3">
      <c r="A8" s="613" t="s">
        <v>321</v>
      </c>
      <c r="B8" s="614">
        <v>3.1025473546701502E-3</v>
      </c>
      <c r="C8" s="614">
        <v>9.2474666371338398E-3</v>
      </c>
    </row>
    <row r="9" spans="1:3">
      <c r="A9" s="613" t="s">
        <v>322</v>
      </c>
      <c r="B9" s="614">
        <v>9.4709340300457214E-3</v>
      </c>
      <c r="C9" s="614">
        <v>1.4341879395315355E-2</v>
      </c>
    </row>
    <row r="10" spans="1:3">
      <c r="A10" s="613" t="s">
        <v>323</v>
      </c>
      <c r="B10" s="614">
        <v>5.4539516655780537E-2</v>
      </c>
      <c r="C10" s="614">
        <v>4.9836646547427872E-2</v>
      </c>
    </row>
    <row r="11" spans="1:3">
      <c r="A11" s="613" t="s">
        <v>324</v>
      </c>
      <c r="B11" s="614">
        <v>1.3063357282821686E-3</v>
      </c>
      <c r="C11" s="614">
        <v>2.0488399136164791E-3</v>
      </c>
    </row>
    <row r="12" spans="1:3">
      <c r="A12" s="613" t="s">
        <v>325</v>
      </c>
      <c r="B12" s="614">
        <v>3.2658393207054214E-3</v>
      </c>
      <c r="C12" s="614">
        <v>4.319176034110416E-3</v>
      </c>
    </row>
    <row r="13" spans="1:3">
      <c r="A13" s="613" t="s">
        <v>326</v>
      </c>
      <c r="B13" s="614">
        <v>1.2900065316786414E-2</v>
      </c>
      <c r="C13" s="614">
        <v>1.8107314912232129E-2</v>
      </c>
    </row>
    <row r="14" spans="1:3">
      <c r="A14" s="613" t="s">
        <v>327</v>
      </c>
      <c r="B14" s="614">
        <v>1.3226649248856956E-2</v>
      </c>
      <c r="C14" s="614">
        <v>5.1165623788692619E-2</v>
      </c>
    </row>
    <row r="15" spans="1:3">
      <c r="A15" s="691" t="s">
        <v>270</v>
      </c>
      <c r="B15" s="692">
        <v>0.14990202482037884</v>
      </c>
      <c r="C15" s="692">
        <v>0.19757461653469185</v>
      </c>
    </row>
    <row r="16" spans="1:3">
      <c r="A16" s="689" t="s">
        <v>271</v>
      </c>
      <c r="B16" s="690">
        <v>0.85009797517962116</v>
      </c>
      <c r="C16" s="690">
        <v>0.80242538346530812</v>
      </c>
    </row>
  </sheetData>
  <sheetProtection algorithmName="SHA-512" hashValue="y4R3qnyexQnpAqophOXaaK6sGu7TT4RYwlCVbl98QYMLNHvZAzhQuxhQny4taUMCUvkyKusjyklJRLBjW5G/KA==" saltValue="dsODzGl/tLyGocOiwNhnZg==" spinCount="100000" sheet="1" objects="1" scenarios="1"/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rgb="FF92D050"/>
  </sheetPr>
  <dimension ref="A1:O40"/>
  <sheetViews>
    <sheetView zoomScaleNormal="100" workbookViewId="0"/>
  </sheetViews>
  <sheetFormatPr defaultColWidth="0" defaultRowHeight="14.45" zeroHeight="1"/>
  <cols>
    <col min="1" max="4" width="9.28515625" style="1" customWidth="1"/>
    <col min="5" max="5" width="23.28515625" style="1" bestFit="1" customWidth="1"/>
    <col min="6" max="6" width="13.42578125" style="1" bestFit="1" customWidth="1"/>
    <col min="7" max="7" width="21.5703125" style="1" bestFit="1" customWidth="1"/>
    <col min="8" max="12" width="9.28515625" style="1" customWidth="1"/>
    <col min="13" max="13" width="23.28515625" style="1" hidden="1" customWidth="1"/>
    <col min="14" max="14" width="13.42578125" style="1" hidden="1" customWidth="1"/>
    <col min="15" max="15" width="21.5703125" style="1" hidden="1" customWidth="1"/>
    <col min="16" max="16384" width="9.28515625" style="1" hidden="1"/>
  </cols>
  <sheetData>
    <row r="1" spans="4:4"/>
    <row r="2" spans="4:4">
      <c r="D2" s="2" t="s">
        <v>691</v>
      </c>
    </row>
    <row r="3" spans="4:4">
      <c r="D3" s="80" t="s">
        <v>79</v>
      </c>
    </row>
    <row r="4" spans="4:4"/>
    <row r="5" spans="4:4"/>
    <row r="6" spans="4:4"/>
    <row r="7" spans="4:4"/>
    <row r="8" spans="4:4"/>
    <row r="9" spans="4:4"/>
    <row r="10" spans="4:4"/>
    <row r="11" spans="4:4"/>
    <row r="12" spans="4:4"/>
    <row r="13" spans="4:4"/>
    <row r="14" spans="4:4"/>
    <row r="15" spans="4:4"/>
    <row r="16" spans="4:4"/>
    <row r="17" spans="5:12"/>
    <row r="18" spans="5:12"/>
    <row r="19" spans="5:12"/>
    <row r="20" spans="5:12"/>
    <row r="21" spans="5:12" ht="15" thickBot="1"/>
    <row r="22" spans="5:12">
      <c r="E22" s="600" t="s">
        <v>692</v>
      </c>
      <c r="F22" s="601" t="s">
        <v>693</v>
      </c>
      <c r="G22" s="601" t="s">
        <v>694</v>
      </c>
      <c r="H22" s="17"/>
      <c r="I22" s="17"/>
      <c r="J22" s="17"/>
      <c r="K22" s="17"/>
    </row>
    <row r="23" spans="5:12">
      <c r="E23" s="602" t="s">
        <v>295</v>
      </c>
      <c r="F23" s="603">
        <v>0.2638888888888889</v>
      </c>
      <c r="G23" s="603">
        <v>0.16315261044176707</v>
      </c>
    </row>
    <row r="24" spans="5:12">
      <c r="E24" s="214" t="s">
        <v>231</v>
      </c>
      <c r="F24" s="604">
        <v>0.20833333333333334</v>
      </c>
      <c r="G24" s="604">
        <v>0.15277777777777779</v>
      </c>
    </row>
    <row r="25" spans="5:12">
      <c r="E25" s="214" t="s">
        <v>232</v>
      </c>
      <c r="F25" s="604">
        <v>0.19444444444444445</v>
      </c>
      <c r="G25" s="604">
        <v>0.18189424364123161</v>
      </c>
    </row>
    <row r="26" spans="5:12">
      <c r="E26" s="214" t="s">
        <v>233</v>
      </c>
      <c r="F26" s="604">
        <v>0.16666666666666666</v>
      </c>
      <c r="G26" s="604">
        <v>0.22205488621151273</v>
      </c>
    </row>
    <row r="27" spans="5:12" ht="15" thickBot="1">
      <c r="E27" s="605" t="s">
        <v>234</v>
      </c>
      <c r="F27" s="606">
        <v>0.18055555555555555</v>
      </c>
      <c r="G27" s="606">
        <v>0.28028781793842034</v>
      </c>
    </row>
    <row r="28" spans="5:12">
      <c r="H28" s="17"/>
      <c r="I28" s="17"/>
      <c r="J28" s="17"/>
      <c r="K28" s="17"/>
      <c r="L28" s="17"/>
    </row>
    <row r="29" spans="5:12"/>
    <row r="30" spans="5:12"/>
    <row r="31" spans="5:12"/>
    <row r="32" spans="5:12"/>
    <row r="33" spans="4:4"/>
    <row r="34" spans="4:4"/>
    <row r="35" spans="4:4">
      <c r="D35" s="194" t="s">
        <v>82</v>
      </c>
    </row>
    <row r="36" spans="4:4">
      <c r="D36" s="194" t="s">
        <v>83</v>
      </c>
    </row>
    <row r="37" spans="4:4">
      <c r="D37" s="194" t="s">
        <v>84</v>
      </c>
    </row>
    <row r="38" spans="4:4">
      <c r="D38" s="194" t="s">
        <v>85</v>
      </c>
    </row>
    <row r="39" spans="4:4" ht="15.75" customHeight="1"/>
    <row r="40" spans="4:4"/>
  </sheetData>
  <sheetProtection algorithmName="SHA-512" hashValue="GxfZdhu6Pyl4RsDKyQS649jjYfzpdz4Z47iThyShCBuSDqNltqkdBMBTlyKVI3ORfD9RoHwqN1rYwus6eUtMHQ==" saltValue="MtrrKWov//KJM3i5ENN1JA==" spinCount="100000" sheet="1" objects="1" scenarios="1"/>
  <pageMargins left="0.7" right="0.7" top="0.75" bottom="0.75" header="0.3" footer="0.3"/>
  <pageSetup paperSize="9" orientation="portrait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tabColor rgb="FF92D050"/>
  </sheetPr>
  <dimension ref="A1:J8"/>
  <sheetViews>
    <sheetView topLeftCell="F1" workbookViewId="0">
      <selection activeCell="C35" sqref="C35"/>
    </sheetView>
  </sheetViews>
  <sheetFormatPr defaultRowHeight="14.45"/>
  <cols>
    <col min="1" max="1" width="9.28515625" hidden="1" customWidth="1"/>
    <col min="2" max="2" width="46.28515625" hidden="1" customWidth="1"/>
    <col min="3" max="3" width="9.28515625" hidden="1" customWidth="1"/>
    <col min="4" max="4" width="18.28515625" hidden="1" customWidth="1"/>
    <col min="5" max="5" width="9.28515625" hidden="1" customWidth="1"/>
    <col min="7" max="7" width="39.7109375" customWidth="1"/>
  </cols>
  <sheetData>
    <row r="1" spans="3:10">
      <c r="G1" s="387" t="s">
        <v>81</v>
      </c>
    </row>
    <row r="3" spans="3:10">
      <c r="G3" s="609"/>
      <c r="H3" s="609" t="s">
        <v>695</v>
      </c>
      <c r="I3" s="609" t="s">
        <v>696</v>
      </c>
      <c r="J3" s="609" t="s">
        <v>572</v>
      </c>
    </row>
    <row r="4" spans="3:10">
      <c r="C4" s="611">
        <v>30619</v>
      </c>
      <c r="D4" s="611">
        <v>6817</v>
      </c>
      <c r="E4" s="611">
        <f>C4+D4</f>
        <v>37436</v>
      </c>
      <c r="G4" s="607" t="s">
        <v>697</v>
      </c>
      <c r="H4" s="608">
        <f t="shared" ref="H4:J6" si="0">MROUND(C4,5)</f>
        <v>30620</v>
      </c>
      <c r="I4" s="608">
        <f t="shared" si="0"/>
        <v>6815</v>
      </c>
      <c r="J4" s="608">
        <f t="shared" si="0"/>
        <v>37435</v>
      </c>
    </row>
    <row r="5" spans="3:10">
      <c r="C5" s="611">
        <v>2567</v>
      </c>
      <c r="D5" s="611">
        <v>1515</v>
      </c>
      <c r="E5" s="611">
        <f t="shared" ref="E5:E6" si="1">C5+D5</f>
        <v>4082</v>
      </c>
      <c r="G5" s="607" t="s">
        <v>698</v>
      </c>
      <c r="H5" s="608">
        <f t="shared" si="0"/>
        <v>2565</v>
      </c>
      <c r="I5" s="608">
        <f t="shared" si="0"/>
        <v>1515</v>
      </c>
      <c r="J5" s="608">
        <f t="shared" si="0"/>
        <v>4080</v>
      </c>
    </row>
    <row r="6" spans="3:10">
      <c r="C6" s="611">
        <v>110</v>
      </c>
      <c r="D6" s="611">
        <v>8541</v>
      </c>
      <c r="E6" s="611">
        <f t="shared" si="1"/>
        <v>8651</v>
      </c>
      <c r="G6" s="607" t="s">
        <v>699</v>
      </c>
      <c r="H6" s="608">
        <f t="shared" si="0"/>
        <v>110</v>
      </c>
      <c r="I6" s="608">
        <f t="shared" si="0"/>
        <v>8540</v>
      </c>
      <c r="J6" s="608">
        <f t="shared" si="0"/>
        <v>8650</v>
      </c>
    </row>
    <row r="7" spans="3:10">
      <c r="C7" s="611">
        <f t="shared" ref="C7:D7" si="2">SUM(C4:C6)</f>
        <v>33296</v>
      </c>
      <c r="D7" s="611">
        <f t="shared" si="2"/>
        <v>16873</v>
      </c>
      <c r="E7" s="611">
        <f>SUM(E4:E6)</f>
        <v>50169</v>
      </c>
      <c r="G7" s="609" t="s">
        <v>572</v>
      </c>
      <c r="H7" s="610">
        <v>33295</v>
      </c>
      <c r="I7" s="610">
        <v>16875</v>
      </c>
      <c r="J7" s="610">
        <v>50170</v>
      </c>
    </row>
    <row r="8" spans="3:10">
      <c r="H8" s="388"/>
      <c r="I8" s="388"/>
      <c r="J8" s="388"/>
    </row>
  </sheetData>
  <sheetProtection algorithmName="SHA-512" hashValue="1TgV6G6wzFZUohiQBo0z7pUFjVDY/duTlKKPORUHj0l5sPJTyXdUv1mVo8uz/XRpJROuf+A5s1HiaItXf57qww==" saltValue="ctScSccE7swlRF53Jxv2aw==" spinCount="100000" sheet="1" objects="1" scenarios="1"/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9EE54AE9194E44A809D3DAC3877325F" ma:contentTypeVersion="24" ma:contentTypeDescription="Create a new document." ma:contentTypeScope="" ma:versionID="30e9f091dc49536e699f2c6aaece30ea">
  <xsd:schema xmlns:xsd="http://www.w3.org/2001/XMLSchema" xmlns:xs="http://www.w3.org/2001/XMLSchema" xmlns:p="http://schemas.microsoft.com/office/2006/metadata/properties" xmlns:ns2="846980c5-3db8-44b0-935b-312affdd1e17" xmlns:ns3="76699e94-5373-4908-8786-85f2fbc6030f" targetNamespace="http://schemas.microsoft.com/office/2006/metadata/properties" ma:root="true" ma:fieldsID="cf765204a8a7ab2588a6cf20fa2954ce" ns2:_="" ns3:_="">
    <xsd:import namespace="846980c5-3db8-44b0-935b-312affdd1e17"/>
    <xsd:import namespace="76699e94-5373-4908-8786-85f2fbc6030f"/>
    <xsd:element name="properties">
      <xsd:complexType>
        <xsd:sequence>
          <xsd:element name="documentManagement">
            <xsd:complexType>
              <xsd:all>
                <xsd:element ref="ns2:MigratedLivelinkNodeID" minOccurs="0"/>
                <xsd:element ref="ns2:EmailFrom" minOccurs="0"/>
                <xsd:element ref="ns2:EmailTo" minOccurs="0"/>
                <xsd:element ref="ns2:EmailCC" minOccurs="0"/>
                <xsd:element ref="ns2:OfficialDate" minOccurs="0"/>
                <xsd:element ref="ns3:_dlc_DocId" minOccurs="0"/>
                <xsd:element ref="ns3:_dlc_DocIdUrl" minOccurs="0"/>
                <xsd:element ref="ns3:_dlc_DocIdPersistId" minOccurs="0"/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OCR" minOccurs="0"/>
                <xsd:element ref="ns2:_Flow_SignoffStatu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6980c5-3db8-44b0-935b-312affdd1e17" elementFormDefault="qualified">
    <xsd:import namespace="http://schemas.microsoft.com/office/2006/documentManagement/types"/>
    <xsd:import namespace="http://schemas.microsoft.com/office/infopath/2007/PartnerControls"/>
    <xsd:element name="MigratedLivelinkNodeID" ma:index="8" nillable="true" ma:displayName="Migrated Livelink Node ID" ma:indexed="true" ma:internalName="MigratedLivelinkNodeID">
      <xsd:simpleType>
        <xsd:restriction base="dms:Text"/>
      </xsd:simpleType>
    </xsd:element>
    <xsd:element name="EmailFrom" ma:index="9" nillable="true" ma:displayName="Email From" ma:indexed="true" ma:internalName="EmailFrom">
      <xsd:simpleType>
        <xsd:restriction base="dms:Text"/>
      </xsd:simpleType>
    </xsd:element>
    <xsd:element name="EmailTo" ma:index="10" nillable="true" ma:displayName="Email To" ma:internalName="EmailTo">
      <xsd:simpleType>
        <xsd:restriction base="dms:Note">
          <xsd:maxLength value="255"/>
        </xsd:restriction>
      </xsd:simpleType>
    </xsd:element>
    <xsd:element name="EmailCC" ma:index="11" nillable="true" ma:displayName="Email CC" ma:internalName="EmailCC">
      <xsd:simpleType>
        <xsd:restriction base="dms:Note">
          <xsd:maxLength value="255"/>
        </xsd:restriction>
      </xsd:simpleType>
    </xsd:element>
    <xsd:element name="OfficialDate" ma:index="12" nillable="true" ma:displayName="Official Date" ma:format="DateOnly" ma:indexed="true" ma:internalName="OfficialDate">
      <xsd:simpleType>
        <xsd:restriction base="dms:DateTime"/>
      </xsd:simpleType>
    </xsd:element>
    <xsd:element name="MediaServiceMetadata" ma:index="16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7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2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_Flow_SignoffStatus" ma:index="28" nillable="true" ma:displayName="Sign-off status" ma:internalName="Sign_x002d_off_x0020_status">
      <xsd:simpleType>
        <xsd:restriction base="dms:Text"/>
      </xsd:simpleType>
    </xsd:element>
    <xsd:element name="lcf76f155ced4ddcb4097134ff3c332f" ma:index="30" nillable="true" ma:taxonomy="true" ma:internalName="lcf76f155ced4ddcb4097134ff3c332f" ma:taxonomyFieldName="MediaServiceImageTags" ma:displayName="Image Tags" ma:readOnly="false" ma:fieldId="{5cf76f15-5ced-4ddc-b409-7134ff3c332f}" ma:taxonomyMulti="true" ma:sspId="f6bc9a3c-d2e4-4c53-963c-d98699bcb19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3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Location" ma:index="33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3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699e94-5373-4908-8786-85f2fbc6030f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14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2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31" nillable="true" ma:displayName="Taxonomy Catch All Column" ma:hidden="true" ma:list="{398a67cd-b560-4897-9042-4837873b530d}" ma:internalName="TaxCatchAll" ma:showField="CatchAllData" ma:web="76699e94-5373-4908-8786-85f2fbc6030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igratedLivelinkNodeID xmlns="846980c5-3db8-44b0-935b-312affdd1e17" xsi:nil="true"/>
    <EmailFrom xmlns="846980c5-3db8-44b0-935b-312affdd1e17" xsi:nil="true"/>
    <EmailCC xmlns="846980c5-3db8-44b0-935b-312affdd1e17" xsi:nil="true"/>
    <EmailTo xmlns="846980c5-3db8-44b0-935b-312affdd1e17" xsi:nil="true"/>
    <OfficialDate xmlns="846980c5-3db8-44b0-935b-312affdd1e17" xsi:nil="true"/>
    <TaxCatchAll xmlns="76699e94-5373-4908-8786-85f2fbc6030f" xsi:nil="true"/>
    <lcf76f155ced4ddcb4097134ff3c332f xmlns="846980c5-3db8-44b0-935b-312affdd1e17">
      <Terms xmlns="http://schemas.microsoft.com/office/infopath/2007/PartnerControls"/>
    </lcf76f155ced4ddcb4097134ff3c332f>
    <_Flow_SignoffStatus xmlns="846980c5-3db8-44b0-935b-312affdd1e17" xsi:nil="true"/>
    <_dlc_DocId xmlns="76699e94-5373-4908-8786-85f2fbc6030f">MYDOC-952800175-30453</_dlc_DocId>
    <_dlc_DocIdUrl xmlns="76699e94-5373-4908-8786-85f2fbc6030f">
      <Url>https://sfcacuk.sharepoint.com/sites/MyDoc/_layouts/15/DocIdRedir.aspx?ID=MYDOC-952800175-30453</Url>
      <Description>MYDOC-952800175-30453</Description>
    </_dlc_DocIdUrl>
  </documentManagement>
</p:properties>
</file>

<file path=customXml/itemProps1.xml><?xml version="1.0" encoding="utf-8"?>
<ds:datastoreItem xmlns:ds="http://schemas.openxmlformats.org/officeDocument/2006/customXml" ds:itemID="{047D7A4A-883D-4360-A759-8CE133604A78}"/>
</file>

<file path=customXml/itemProps2.xml><?xml version="1.0" encoding="utf-8"?>
<ds:datastoreItem xmlns:ds="http://schemas.openxmlformats.org/officeDocument/2006/customXml" ds:itemID="{5F489B1F-DFCB-4E44-BBD2-82338AC6D31A}"/>
</file>

<file path=customXml/itemProps3.xml><?xml version="1.0" encoding="utf-8"?>
<ds:datastoreItem xmlns:ds="http://schemas.openxmlformats.org/officeDocument/2006/customXml" ds:itemID="{15F0F398-AEA7-4C6D-B6A5-EB237155396D}"/>
</file>

<file path=customXml/itemProps4.xml><?xml version="1.0" encoding="utf-8"?>
<ds:datastoreItem xmlns:ds="http://schemas.openxmlformats.org/officeDocument/2006/customXml" ds:itemID="{CC486EB7-2E6E-47BB-8391-E9C72375696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on Widening Access 2019-20 Background Tables</dc:title>
  <dc:subject/>
  <dc:creator>Steve Riddell</dc:creator>
  <cp:keywords/>
  <dc:description/>
  <cp:lastModifiedBy>Giulio Romano</cp:lastModifiedBy>
  <cp:revision/>
  <dcterms:created xsi:type="dcterms:W3CDTF">2017-09-20T07:37:52Z</dcterms:created>
  <dcterms:modified xsi:type="dcterms:W3CDTF">2024-06-07T14:52:40Z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0x010100C9EE54AE9194E44A809D3DAC3877325F</vt:lpwstr>
  </property>
  <property fmtid="{D5CDD505-2E9C-101B-9397-08002B2CF9AE}" pid="3" name="_dlc_DocIdItemGuid">
    <vt:lpwstr>60e84fdb-ca71-4ed0-aa82-add37d2e9a76</vt:lpwstr>
  </property>
  <property fmtid="{D5CDD505-2E9C-101B-9397-08002B2CF9AE}" pid="4" name="MediaServiceImageTags">
    <vt:lpwstr/>
  </property>
</Properties>
</file>