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sfcacuk-my.sharepoint.com/personal/hross_sfc_ac_uk/Documents/Documents/Desktop/ISG Work/Annual Accounts 2024-25/"/>
    </mc:Choice>
  </mc:AlternateContent>
  <xr:revisionPtr revIDLastSave="19" documentId="13_ncr:1_{0FA235C9-2FF2-4E90-96A4-AD78E61B23E6}" xr6:coauthVersionLast="47" xr6:coauthVersionMax="47" xr10:uidLastSave="{E9EA13BB-92E7-475C-B744-CCA7CADF0038}"/>
  <bookViews>
    <workbookView xWindow="-108" yWindow="-108" windowWidth="23256" windowHeight="12576" activeTab="3" xr2:uid="{00000000-000D-0000-FFFF-FFFF00000000}"/>
  </bookViews>
  <sheets>
    <sheet name="Declaration" sheetId="26" r:id="rId1"/>
    <sheet name="SoCIE" sheetId="25" r:id="rId2"/>
    <sheet name="Income" sheetId="24" r:id="rId3"/>
    <sheet name="Expenditure" sheetId="23" r:id="rId4"/>
    <sheet name="Staffing efficiencies" sheetId="43" r:id="rId5"/>
    <sheet name="Pension contributions" sheetId="39" r:id="rId6"/>
    <sheet name="Adjusted operating position" sheetId="35" r:id="rId7"/>
    <sheet name="Revenue funding non SOCI" sheetId="33" state="hidden" r:id="rId8"/>
    <sheet name="Balance Sheet" sheetId="22" r:id="rId9"/>
    <sheet name="Liquidity Analysis" sheetId="40" r:id="rId10"/>
    <sheet name="Cashflow" sheetId="36" r:id="rId11"/>
    <sheet name=" Additional info" sheetId="21" r:id="rId12"/>
    <sheet name="WGA Fixed asset breakdown" sheetId="41" state="hidden" r:id="rId13"/>
    <sheet name="WGA Other info" sheetId="42" state="hidden" r:id="rId14"/>
    <sheet name="Summary" sheetId="28" r:id="rId15"/>
    <sheet name="Variance thresholds" sheetId="8" state="hidden" r:id="rId16"/>
  </sheets>
  <definedNames>
    <definedName name="_xlnm.Print_Area" localSheetId="11">' Additional info'!$B$2:$E$73</definedName>
    <definedName name="_xlnm.Print_Area" localSheetId="6">'Adjusted operating position'!$A$3:$E$24</definedName>
    <definedName name="_xlnm.Print_Area" localSheetId="8">'Balance Sheet'!$A$1:$N$68</definedName>
    <definedName name="_xlnm.Print_Area" localSheetId="10">Cashflow!$A$1:$I$61</definedName>
    <definedName name="_xlnm.Print_Area" localSheetId="0">Declaration!$A$1:$B$22</definedName>
    <definedName name="_xlnm.Print_Area" localSheetId="3">Expenditure!$A$1:$N$67</definedName>
    <definedName name="_xlnm.Print_Area" localSheetId="2">Income!$A$1:$I$58</definedName>
    <definedName name="_xlnm.Print_Area" localSheetId="5">'Pension contributions'!$A$1:$N$12</definedName>
    <definedName name="_xlnm.Print_Area" localSheetId="7">'Revenue funding non SOCI'!$A$1:$D$25</definedName>
    <definedName name="_xlnm.Print_Area" localSheetId="1">SoCIE!$A$2:$P$45</definedName>
    <definedName name="_xlnm.Print_Area" localSheetId="4">'Staffing efficiencies'!$A$1:$E$17</definedName>
    <definedName name="_xlnm.Print_Area" localSheetId="14">Summary!$B$2:$H$37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5" l="1"/>
  <c r="C24" i="35"/>
  <c r="B24" i="35"/>
  <c r="B2" i="25"/>
  <c r="J63" i="36" l="1"/>
  <c r="F63" i="36"/>
  <c r="E63" i="36"/>
  <c r="A1" i="43"/>
  <c r="B44" i="41"/>
  <c r="D19" i="43"/>
  <c r="C19" i="43"/>
  <c r="D17" i="43"/>
  <c r="C17" i="43"/>
  <c r="D3" i="43"/>
  <c r="C3" i="43"/>
  <c r="D15" i="43"/>
  <c r="C15" i="43"/>
  <c r="D9" i="43"/>
  <c r="C9" i="43"/>
  <c r="J54" i="22" l="1"/>
  <c r="E54" i="22"/>
  <c r="G53" i="22"/>
  <c r="H53" i="22"/>
  <c r="K53" i="22"/>
  <c r="L53" i="22"/>
  <c r="J10" i="36"/>
  <c r="J41" i="23" l="1"/>
  <c r="F16" i="23"/>
  <c r="F41" i="23"/>
  <c r="K26" i="36"/>
  <c r="L26" i="36"/>
  <c r="C13" i="35"/>
  <c r="K50" i="24" l="1"/>
  <c r="A1" i="41" l="1"/>
  <c r="J14" i="24" l="1"/>
  <c r="J25" i="24"/>
  <c r="J29" i="24"/>
  <c r="E28" i="23"/>
  <c r="A1" i="42"/>
  <c r="H41" i="41"/>
  <c r="H43" i="41" s="1"/>
  <c r="H44" i="41" s="1"/>
  <c r="G41" i="41"/>
  <c r="G43" i="41" s="1"/>
  <c r="G44" i="41" s="1"/>
  <c r="F41" i="41"/>
  <c r="F43" i="41" s="1"/>
  <c r="F44" i="41" s="1"/>
  <c r="E41" i="41"/>
  <c r="E43" i="41" s="1"/>
  <c r="E44" i="41" s="1"/>
  <c r="D41" i="41"/>
  <c r="D43" i="41" s="1"/>
  <c r="D44" i="41" s="1"/>
  <c r="C41" i="41"/>
  <c r="C43" i="41" s="1"/>
  <c r="C44" i="41" s="1"/>
  <c r="B41" i="41"/>
  <c r="I40" i="41"/>
  <c r="B39" i="41"/>
  <c r="I39" i="41" s="1"/>
  <c r="I38" i="41"/>
  <c r="I37" i="41"/>
  <c r="I36" i="41"/>
  <c r="H35" i="41"/>
  <c r="G35" i="41"/>
  <c r="F35" i="41"/>
  <c r="E35" i="41"/>
  <c r="D35" i="41"/>
  <c r="C35" i="41"/>
  <c r="B35" i="41"/>
  <c r="H33" i="41"/>
  <c r="G33" i="41"/>
  <c r="F33" i="41"/>
  <c r="E33" i="41"/>
  <c r="D33" i="41"/>
  <c r="C33" i="41"/>
  <c r="B33" i="41"/>
  <c r="I32" i="41"/>
  <c r="I31" i="41"/>
  <c r="I30" i="41"/>
  <c r="I29" i="41"/>
  <c r="I28" i="41"/>
  <c r="I27" i="41"/>
  <c r="I26" i="41"/>
  <c r="I25" i="41"/>
  <c r="H24" i="41"/>
  <c r="G24" i="41"/>
  <c r="F24" i="41"/>
  <c r="E24" i="41"/>
  <c r="D24" i="41"/>
  <c r="C24" i="41"/>
  <c r="B24" i="41"/>
  <c r="I23" i="41"/>
  <c r="I22" i="41"/>
  <c r="I21" i="41"/>
  <c r="H20" i="41"/>
  <c r="H34" i="41" s="1"/>
  <c r="G20" i="41"/>
  <c r="F20" i="41"/>
  <c r="F34" i="41" s="1"/>
  <c r="E20" i="41"/>
  <c r="E34" i="41" s="1"/>
  <c r="D20" i="41"/>
  <c r="D34" i="41" s="1"/>
  <c r="C20" i="41"/>
  <c r="C34" i="41" s="1"/>
  <c r="I19" i="41"/>
  <c r="I18" i="41"/>
  <c r="I17" i="41"/>
  <c r="I16" i="41"/>
  <c r="I15" i="41"/>
  <c r="I14" i="41"/>
  <c r="I13" i="41"/>
  <c r="I12" i="41"/>
  <c r="I11" i="41"/>
  <c r="I10" i="41"/>
  <c r="I9" i="41"/>
  <c r="I8" i="41"/>
  <c r="I7" i="41"/>
  <c r="I6" i="41"/>
  <c r="B20" i="41"/>
  <c r="H5" i="41"/>
  <c r="G5" i="41"/>
  <c r="F5" i="41"/>
  <c r="E5" i="41"/>
  <c r="D5" i="41"/>
  <c r="C5" i="41"/>
  <c r="B5" i="41"/>
  <c r="I4" i="41"/>
  <c r="I3" i="41"/>
  <c r="I41" i="41" l="1"/>
  <c r="I24" i="41"/>
  <c r="I33" i="41"/>
  <c r="G34" i="41"/>
  <c r="I5" i="41"/>
  <c r="J5" i="41" s="1"/>
  <c r="B34" i="41"/>
  <c r="B43" i="41" s="1"/>
  <c r="I35" i="41"/>
  <c r="I20" i="41"/>
  <c r="I34" i="41" l="1"/>
  <c r="E21" i="40" l="1"/>
  <c r="A1" i="35"/>
  <c r="F21" i="40"/>
  <c r="L31" i="22"/>
  <c r="H31" i="22"/>
  <c r="K31" i="22" l="1"/>
  <c r="G31" i="22"/>
  <c r="F15" i="40"/>
  <c r="F16" i="40"/>
  <c r="H16" i="40" s="1"/>
  <c r="F17" i="40"/>
  <c r="H17" i="40" s="1"/>
  <c r="F18" i="40"/>
  <c r="H18" i="40" s="1"/>
  <c r="F19" i="40"/>
  <c r="H20" i="40"/>
  <c r="F14" i="40"/>
  <c r="H14" i="40" s="1"/>
  <c r="E15" i="40"/>
  <c r="E16" i="40"/>
  <c r="E17" i="40"/>
  <c r="E18" i="40"/>
  <c r="E19" i="40"/>
  <c r="G19" i="40" s="1"/>
  <c r="G20" i="40"/>
  <c r="G21" i="40"/>
  <c r="E14" i="40"/>
  <c r="G14" i="40" s="1"/>
  <c r="F8" i="40"/>
  <c r="F9" i="40"/>
  <c r="H9" i="40" s="1"/>
  <c r="F10" i="40"/>
  <c r="H10" i="40" s="1"/>
  <c r="F7" i="40"/>
  <c r="H7" i="40" s="1"/>
  <c r="E8" i="40"/>
  <c r="E9" i="40"/>
  <c r="E10" i="40"/>
  <c r="E7" i="40"/>
  <c r="E11" i="40" s="1"/>
  <c r="B2" i="40"/>
  <c r="G17" i="40" l="1"/>
  <c r="H8" i="40"/>
  <c r="H21" i="40"/>
  <c r="H19" i="40"/>
  <c r="F11" i="40"/>
  <c r="E22" i="40"/>
  <c r="E25" i="40" s="1"/>
  <c r="C25" i="28" s="1"/>
  <c r="F22" i="40"/>
  <c r="H22" i="40" s="1"/>
  <c r="E24" i="40"/>
  <c r="E34" i="40" s="1"/>
  <c r="G30" i="40"/>
  <c r="G18" i="40"/>
  <c r="G16" i="40"/>
  <c r="G8" i="40"/>
  <c r="G15" i="40"/>
  <c r="G9" i="40"/>
  <c r="H15" i="40"/>
  <c r="G10" i="40"/>
  <c r="G7" i="40"/>
  <c r="H11" i="40" l="1"/>
  <c r="F25" i="40"/>
  <c r="D25" i="28" s="1"/>
  <c r="F24" i="40"/>
  <c r="F34" i="40" s="1"/>
  <c r="G22" i="40"/>
  <c r="G11" i="40"/>
  <c r="G25" i="40" l="1"/>
  <c r="H24" i="40"/>
  <c r="G34" i="40"/>
  <c r="G24" i="40"/>
  <c r="G31" i="23" l="1"/>
  <c r="K31" i="23"/>
  <c r="E19" i="35" l="1"/>
  <c r="E15" i="35"/>
  <c r="E13" i="35"/>
  <c r="E12" i="35"/>
  <c r="J19" i="25"/>
  <c r="E11" i="35" s="1"/>
  <c r="J18" i="25"/>
  <c r="K8" i="23" l="1"/>
  <c r="L8" i="23"/>
  <c r="K9" i="23"/>
  <c r="L9" i="23"/>
  <c r="K10" i="23"/>
  <c r="L10" i="23"/>
  <c r="K11" i="23"/>
  <c r="L11" i="23"/>
  <c r="K12" i="23"/>
  <c r="L12" i="23"/>
  <c r="K13" i="23"/>
  <c r="L13" i="23"/>
  <c r="K14" i="23"/>
  <c r="L14" i="23"/>
  <c r="K15" i="23"/>
  <c r="L15" i="23"/>
  <c r="K18" i="23"/>
  <c r="L18" i="23"/>
  <c r="K22" i="23"/>
  <c r="L22" i="23"/>
  <c r="K23" i="23"/>
  <c r="L23" i="23"/>
  <c r="L24" i="23"/>
  <c r="K25" i="23"/>
  <c r="L25" i="23"/>
  <c r="K26" i="23"/>
  <c r="L26" i="23"/>
  <c r="K27" i="23"/>
  <c r="L27" i="23"/>
  <c r="K28" i="23"/>
  <c r="L28" i="23"/>
  <c r="L31" i="23"/>
  <c r="K33" i="23"/>
  <c r="L33" i="23"/>
  <c r="K36" i="23"/>
  <c r="L36" i="23"/>
  <c r="K37" i="23"/>
  <c r="L37" i="23"/>
  <c r="K38" i="23"/>
  <c r="L38" i="23"/>
  <c r="K39" i="23"/>
  <c r="L39" i="23"/>
  <c r="K40" i="23"/>
  <c r="L40" i="23"/>
  <c r="K42" i="23"/>
  <c r="L42" i="23"/>
  <c r="K43" i="23"/>
  <c r="L43" i="23"/>
  <c r="K44" i="23"/>
  <c r="L44" i="23"/>
  <c r="K45" i="23"/>
  <c r="L45" i="23"/>
  <c r="K46" i="23"/>
  <c r="L46" i="23"/>
  <c r="K47" i="23"/>
  <c r="L47" i="23"/>
  <c r="K48" i="23"/>
  <c r="L48" i="23"/>
  <c r="K49" i="23"/>
  <c r="L49" i="23"/>
  <c r="K50" i="23"/>
  <c r="L50" i="23"/>
  <c r="K51" i="23"/>
  <c r="L51" i="23"/>
  <c r="K54" i="23"/>
  <c r="L54" i="23"/>
  <c r="K55" i="23"/>
  <c r="L55" i="23"/>
  <c r="K56" i="23"/>
  <c r="L56" i="23"/>
  <c r="K59" i="23"/>
  <c r="L59" i="23"/>
  <c r="K60" i="23"/>
  <c r="L60" i="23"/>
  <c r="K61" i="23"/>
  <c r="L61" i="23"/>
  <c r="K62" i="23"/>
  <c r="L62" i="23"/>
  <c r="K63" i="23"/>
  <c r="L63" i="23"/>
  <c r="L7" i="23"/>
  <c r="K7" i="23"/>
  <c r="J64" i="23"/>
  <c r="J23" i="25" s="1"/>
  <c r="J57" i="23"/>
  <c r="J22" i="25" s="1"/>
  <c r="J52" i="23"/>
  <c r="J20" i="25" s="1"/>
  <c r="J29" i="23"/>
  <c r="L29" i="23" s="1"/>
  <c r="J16" i="23"/>
  <c r="L8" i="24"/>
  <c r="L9" i="24"/>
  <c r="L10" i="24"/>
  <c r="L11" i="24"/>
  <c r="L12" i="24"/>
  <c r="L13" i="24"/>
  <c r="L17" i="24"/>
  <c r="L18" i="24"/>
  <c r="L19" i="24"/>
  <c r="L20" i="24"/>
  <c r="L21" i="24"/>
  <c r="L22" i="24"/>
  <c r="L23" i="24"/>
  <c r="L24" i="24"/>
  <c r="L27" i="24"/>
  <c r="L28" i="24"/>
  <c r="L32" i="24"/>
  <c r="L33" i="24"/>
  <c r="L34" i="24"/>
  <c r="L36" i="24"/>
  <c r="L37" i="24"/>
  <c r="L38" i="24"/>
  <c r="L39" i="24"/>
  <c r="L40" i="24"/>
  <c r="L41" i="24"/>
  <c r="L42" i="24"/>
  <c r="L46" i="24"/>
  <c r="L47" i="24"/>
  <c r="L48" i="24"/>
  <c r="L49" i="24"/>
  <c r="L50" i="24"/>
  <c r="L54" i="24"/>
  <c r="L55" i="24"/>
  <c r="L56" i="24"/>
  <c r="L7" i="24"/>
  <c r="K8" i="24"/>
  <c r="K9" i="24"/>
  <c r="K10" i="24"/>
  <c r="K11" i="24"/>
  <c r="K12" i="24"/>
  <c r="K13" i="24"/>
  <c r="K17" i="24"/>
  <c r="K18" i="24"/>
  <c r="K19" i="24"/>
  <c r="K20" i="24"/>
  <c r="K21" i="24"/>
  <c r="K22" i="24"/>
  <c r="K23" i="24"/>
  <c r="K24" i="24"/>
  <c r="K27" i="24"/>
  <c r="K28" i="24"/>
  <c r="K32" i="24"/>
  <c r="K33" i="24"/>
  <c r="K34" i="24"/>
  <c r="K36" i="24"/>
  <c r="K37" i="24"/>
  <c r="K38" i="24"/>
  <c r="K39" i="24"/>
  <c r="K40" i="24"/>
  <c r="K41" i="24"/>
  <c r="K42" i="24"/>
  <c r="K46" i="24"/>
  <c r="K47" i="24"/>
  <c r="K48" i="24"/>
  <c r="K49" i="24"/>
  <c r="K54" i="24"/>
  <c r="K55" i="24"/>
  <c r="K56" i="24"/>
  <c r="K7" i="24"/>
  <c r="J57" i="24"/>
  <c r="J12" i="25" s="1"/>
  <c r="J51" i="24"/>
  <c r="J11" i="25" s="1"/>
  <c r="J43" i="24"/>
  <c r="J10" i="25" s="1"/>
  <c r="J9" i="25"/>
  <c r="J8" i="25"/>
  <c r="J7" i="25"/>
  <c r="J3" i="24"/>
  <c r="J3" i="23" s="1"/>
  <c r="L25" i="24" l="1"/>
  <c r="L57" i="24"/>
  <c r="L64" i="23"/>
  <c r="J19" i="23"/>
  <c r="L19" i="23" s="1"/>
  <c r="J17" i="25"/>
  <c r="L17" i="25" s="1"/>
  <c r="L41" i="23"/>
  <c r="L35" i="24"/>
  <c r="L57" i="23"/>
  <c r="L52" i="23"/>
  <c r="L43" i="24"/>
  <c r="L16" i="23"/>
  <c r="L14" i="24"/>
  <c r="L51" i="24"/>
  <c r="L29" i="24"/>
  <c r="C19" i="35"/>
  <c r="B19" i="35"/>
  <c r="E61" i="36" l="1"/>
  <c r="F61" i="36"/>
  <c r="E60" i="36" s="1"/>
  <c r="C12" i="35" l="1"/>
  <c r="C15" i="35"/>
  <c r="C8" i="33"/>
  <c r="B8" i="33"/>
  <c r="C23" i="33"/>
  <c r="C16" i="33"/>
  <c r="B15" i="35"/>
  <c r="G27" i="23"/>
  <c r="B12" i="35"/>
  <c r="B13" i="35"/>
  <c r="C25" i="33" l="1"/>
  <c r="L16" i="36"/>
  <c r="L17" i="36"/>
  <c r="L18" i="36"/>
  <c r="L19" i="36"/>
  <c r="L20" i="36"/>
  <c r="L21" i="36"/>
  <c r="L22" i="36"/>
  <c r="L23" i="36"/>
  <c r="L25" i="36"/>
  <c r="L27" i="36"/>
  <c r="L28" i="36"/>
  <c r="L29" i="36"/>
  <c r="L30" i="36"/>
  <c r="L32" i="36"/>
  <c r="L34" i="36"/>
  <c r="L35" i="36"/>
  <c r="L36" i="36"/>
  <c r="L37" i="36"/>
  <c r="L38" i="36"/>
  <c r="L39" i="36"/>
  <c r="L40" i="36"/>
  <c r="L41" i="36"/>
  <c r="L42" i="36"/>
  <c r="L43" i="36"/>
  <c r="L44" i="36"/>
  <c r="L45" i="36"/>
  <c r="L47" i="36"/>
  <c r="L48" i="36"/>
  <c r="L49" i="36"/>
  <c r="L50" i="36"/>
  <c r="L51" i="36"/>
  <c r="L52" i="36"/>
  <c r="L53" i="36"/>
  <c r="L54" i="36"/>
  <c r="L55" i="36"/>
  <c r="L57" i="36"/>
  <c r="L59" i="36"/>
  <c r="L60" i="36"/>
  <c r="L61" i="36"/>
  <c r="L8" i="36"/>
  <c r="L9" i="36"/>
  <c r="L11" i="36"/>
  <c r="L12" i="36"/>
  <c r="L13" i="36"/>
  <c r="L14" i="36"/>
  <c r="K61" i="36"/>
  <c r="K60" i="36"/>
  <c r="K37" i="36"/>
  <c r="K38" i="36"/>
  <c r="K39" i="36"/>
  <c r="K40" i="36"/>
  <c r="K41" i="36"/>
  <c r="K42" i="36"/>
  <c r="K43" i="36"/>
  <c r="K44" i="36"/>
  <c r="K45" i="36"/>
  <c r="K49" i="36"/>
  <c r="K50" i="36"/>
  <c r="K51" i="36"/>
  <c r="K52" i="36"/>
  <c r="K53" i="36"/>
  <c r="K54" i="36"/>
  <c r="K55" i="36"/>
  <c r="K16" i="36"/>
  <c r="K17" i="36"/>
  <c r="K18" i="36"/>
  <c r="K19" i="36"/>
  <c r="K20" i="36"/>
  <c r="K21" i="36"/>
  <c r="K22" i="36"/>
  <c r="K23" i="36"/>
  <c r="K27" i="36"/>
  <c r="K28" i="36"/>
  <c r="K29" i="36"/>
  <c r="K30" i="36"/>
  <c r="K36" i="36"/>
  <c r="K11" i="36"/>
  <c r="J56" i="36"/>
  <c r="L56" i="36" s="1"/>
  <c r="J46" i="36"/>
  <c r="L46" i="36" s="1"/>
  <c r="J31" i="36"/>
  <c r="L31" i="36" s="1"/>
  <c r="J24" i="36"/>
  <c r="J3" i="36"/>
  <c r="L66" i="36"/>
  <c r="L64" i="36"/>
  <c r="L62" i="36"/>
  <c r="L15" i="36"/>
  <c r="K15" i="36"/>
  <c r="K14" i="36"/>
  <c r="K13" i="36"/>
  <c r="K12" i="36"/>
  <c r="L10" i="36" l="1"/>
  <c r="L68" i="36"/>
  <c r="D26" i="28" l="1"/>
  <c r="F11" i="39" l="1"/>
  <c r="E11" i="39"/>
  <c r="E24" i="23" s="1"/>
  <c r="K24" i="23" s="1"/>
  <c r="H10" i="39"/>
  <c r="G10" i="39"/>
  <c r="H9" i="39"/>
  <c r="G9" i="39"/>
  <c r="H8" i="39"/>
  <c r="G8" i="39"/>
  <c r="H7" i="39"/>
  <c r="G7" i="39"/>
  <c r="B1" i="39"/>
  <c r="H11" i="39" l="1"/>
  <c r="G11" i="39"/>
  <c r="C2" i="21" l="1"/>
  <c r="G7" i="23" l="1"/>
  <c r="G24" i="24" l="1"/>
  <c r="H63" i="23" l="1"/>
  <c r="G63" i="23"/>
  <c r="H50" i="23"/>
  <c r="G50" i="23"/>
  <c r="E72" i="21" l="1"/>
  <c r="D72" i="21"/>
  <c r="E65" i="21"/>
  <c r="D65" i="21"/>
  <c r="J15" i="22" l="1"/>
  <c r="F15" i="22"/>
  <c r="E15" i="22"/>
  <c r="F25" i="24"/>
  <c r="E25" i="24"/>
  <c r="K25" i="24" s="1"/>
  <c r="J13" i="25" l="1"/>
  <c r="E7" i="21"/>
  <c r="E57" i="21" s="1"/>
  <c r="D7" i="21"/>
  <c r="D57" i="21" s="1"/>
  <c r="E3" i="35"/>
  <c r="C3" i="35"/>
  <c r="B3" i="35"/>
  <c r="F3" i="36"/>
  <c r="E3" i="36"/>
  <c r="J4" i="22"/>
  <c r="B16" i="33" l="1"/>
  <c r="B23" i="33"/>
  <c r="K35" i="24" l="1"/>
  <c r="F57" i="24"/>
  <c r="E57" i="24"/>
  <c r="K57" i="24" s="1"/>
  <c r="F43" i="24" l="1"/>
  <c r="E43" i="24"/>
  <c r="K43" i="24" s="1"/>
  <c r="C26" i="28"/>
  <c r="E23" i="21"/>
  <c r="D23" i="21"/>
  <c r="E10" i="21"/>
  <c r="D10" i="21"/>
  <c r="K29" i="22"/>
  <c r="L29" i="22"/>
  <c r="G29" i="22"/>
  <c r="H29" i="22"/>
  <c r="K12" i="22"/>
  <c r="L12" i="22"/>
  <c r="K13" i="22"/>
  <c r="L13" i="22"/>
  <c r="K14" i="22"/>
  <c r="L14" i="22"/>
  <c r="G12" i="22"/>
  <c r="H12" i="22"/>
  <c r="G13" i="22"/>
  <c r="H13" i="22"/>
  <c r="G14" i="22"/>
  <c r="H14" i="22"/>
  <c r="K31" i="25"/>
  <c r="L31" i="25"/>
  <c r="G31" i="25"/>
  <c r="H31" i="25"/>
  <c r="F51" i="24"/>
  <c r="E51" i="24"/>
  <c r="E11" i="25" l="1"/>
  <c r="K51" i="24"/>
  <c r="F11" i="25"/>
  <c r="G51" i="24"/>
  <c r="H22" i="23"/>
  <c r="H23" i="23"/>
  <c r="H24" i="23"/>
  <c r="H25" i="23"/>
  <c r="G22" i="23"/>
  <c r="G23" i="23"/>
  <c r="G24" i="23"/>
  <c r="G25" i="23"/>
  <c r="G28" i="23"/>
  <c r="J64" i="22"/>
  <c r="J59" i="22"/>
  <c r="J49" i="22"/>
  <c r="J34" i="22"/>
  <c r="J22" i="22"/>
  <c r="D51" i="21"/>
  <c r="D41" i="21"/>
  <c r="H11" i="36"/>
  <c r="H12" i="36"/>
  <c r="H13" i="36"/>
  <c r="H14" i="36"/>
  <c r="H15" i="36"/>
  <c r="H16" i="36"/>
  <c r="H17" i="36"/>
  <c r="H18" i="36"/>
  <c r="H19" i="36"/>
  <c r="H20" i="36"/>
  <c r="H21" i="36"/>
  <c r="H22" i="36"/>
  <c r="H23" i="36"/>
  <c r="H26" i="36"/>
  <c r="H27" i="36"/>
  <c r="H28" i="36"/>
  <c r="H29" i="36"/>
  <c r="H30" i="36"/>
  <c r="H32" i="36"/>
  <c r="H36" i="36"/>
  <c r="H37" i="36"/>
  <c r="H38" i="36"/>
  <c r="H39" i="36"/>
  <c r="H40" i="36"/>
  <c r="H41" i="36"/>
  <c r="H42" i="36"/>
  <c r="H43" i="36"/>
  <c r="H44" i="36"/>
  <c r="H45" i="36"/>
  <c r="H49" i="36"/>
  <c r="H50" i="36"/>
  <c r="H51" i="36"/>
  <c r="H52" i="36"/>
  <c r="H53" i="36"/>
  <c r="H54" i="36"/>
  <c r="H55" i="36"/>
  <c r="H60" i="36"/>
  <c r="H61" i="36"/>
  <c r="G11" i="36"/>
  <c r="G12" i="36"/>
  <c r="G13" i="36"/>
  <c r="G14" i="36"/>
  <c r="G15" i="36"/>
  <c r="G16" i="36"/>
  <c r="G17" i="36"/>
  <c r="G18" i="36"/>
  <c r="G19" i="36"/>
  <c r="G20" i="36"/>
  <c r="G21" i="36"/>
  <c r="G22" i="36"/>
  <c r="G23" i="36"/>
  <c r="G26" i="36"/>
  <c r="G27" i="36"/>
  <c r="G28" i="36"/>
  <c r="G29" i="36"/>
  <c r="G30" i="36"/>
  <c r="G36" i="36"/>
  <c r="G37" i="36"/>
  <c r="G38" i="36"/>
  <c r="G39" i="36"/>
  <c r="G40" i="36"/>
  <c r="G41" i="36"/>
  <c r="G42" i="36"/>
  <c r="G43" i="36"/>
  <c r="G44" i="36"/>
  <c r="G45" i="36"/>
  <c r="G49" i="36"/>
  <c r="G50" i="36"/>
  <c r="G51" i="36"/>
  <c r="G52" i="36"/>
  <c r="G53" i="36"/>
  <c r="G54" i="36"/>
  <c r="G55" i="36"/>
  <c r="G60" i="36"/>
  <c r="G61" i="36"/>
  <c r="F64" i="23"/>
  <c r="E64" i="23"/>
  <c r="F29" i="23"/>
  <c r="E29" i="23"/>
  <c r="K29" i="23" s="1"/>
  <c r="L12" i="25"/>
  <c r="E23" i="25" l="1"/>
  <c r="K64" i="23"/>
  <c r="D52" i="21"/>
  <c r="D53" i="21" s="1"/>
  <c r="H27" i="23"/>
  <c r="G29" i="23"/>
  <c r="J38" i="22"/>
  <c r="J36" i="22"/>
  <c r="J68" i="22"/>
  <c r="F56" i="36"/>
  <c r="E56" i="36"/>
  <c r="K56" i="36" s="1"/>
  <c r="F46" i="36"/>
  <c r="E46" i="36"/>
  <c r="K46" i="36" s="1"/>
  <c r="F31" i="36"/>
  <c r="E31" i="36"/>
  <c r="K31" i="36" s="1"/>
  <c r="A2" i="36"/>
  <c r="G46" i="36" l="1"/>
  <c r="J69" i="22"/>
  <c r="J70" i="22" s="1"/>
  <c r="H31" i="36"/>
  <c r="G31" i="36"/>
  <c r="H46" i="36"/>
  <c r="G56" i="36"/>
  <c r="H56" i="36"/>
  <c r="G39" i="24"/>
  <c r="H39" i="24"/>
  <c r="G21" i="24"/>
  <c r="H21" i="24"/>
  <c r="G22" i="24"/>
  <c r="H22" i="24"/>
  <c r="G23" i="24"/>
  <c r="H23" i="24"/>
  <c r="H46" i="24"/>
  <c r="H47" i="24"/>
  <c r="H48" i="24"/>
  <c r="H49" i="24"/>
  <c r="H50" i="24"/>
  <c r="H54" i="24"/>
  <c r="H55" i="24"/>
  <c r="H56" i="24"/>
  <c r="G46" i="24"/>
  <c r="G47" i="24"/>
  <c r="G48" i="24"/>
  <c r="G49" i="24"/>
  <c r="G50" i="24"/>
  <c r="G54" i="24"/>
  <c r="G55" i="24"/>
  <c r="G56" i="24"/>
  <c r="F12" i="25"/>
  <c r="H12" i="25" s="1"/>
  <c r="E12" i="25"/>
  <c r="K12" i="25" l="1"/>
  <c r="G12" i="25"/>
  <c r="H57" i="24"/>
  <c r="G57" i="24"/>
  <c r="F57" i="23" l="1"/>
  <c r="F22" i="25" s="1"/>
  <c r="E57" i="23"/>
  <c r="H55" i="23"/>
  <c r="H56" i="23"/>
  <c r="G55" i="23"/>
  <c r="G56" i="23"/>
  <c r="K17" i="22"/>
  <c r="K18" i="22"/>
  <c r="K19" i="22"/>
  <c r="K20" i="22"/>
  <c r="K21" i="22"/>
  <c r="K25" i="22"/>
  <c r="K26" i="22"/>
  <c r="K27" i="22"/>
  <c r="K28" i="22"/>
  <c r="K32" i="22"/>
  <c r="K30" i="22"/>
  <c r="K33" i="22"/>
  <c r="K41" i="22"/>
  <c r="K42" i="22"/>
  <c r="K43" i="22"/>
  <c r="K44" i="22"/>
  <c r="K45" i="22"/>
  <c r="K46" i="22"/>
  <c r="K47" i="22"/>
  <c r="K48" i="22"/>
  <c r="K51" i="22"/>
  <c r="K52" i="22"/>
  <c r="K57" i="22"/>
  <c r="K58" i="22"/>
  <c r="K62" i="22"/>
  <c r="K63" i="22"/>
  <c r="K66" i="22"/>
  <c r="L15" i="22"/>
  <c r="L17" i="22"/>
  <c r="L18" i="22"/>
  <c r="L19" i="22"/>
  <c r="L20" i="22"/>
  <c r="L21" i="22"/>
  <c r="L25" i="22"/>
  <c r="L26" i="22"/>
  <c r="L27" i="22"/>
  <c r="L28" i="22"/>
  <c r="L32" i="22"/>
  <c r="L30" i="22"/>
  <c r="L33" i="22"/>
  <c r="L41" i="22"/>
  <c r="L42" i="22"/>
  <c r="L43" i="22"/>
  <c r="L44" i="22"/>
  <c r="L45" i="22"/>
  <c r="L46" i="22"/>
  <c r="L47" i="22"/>
  <c r="L48" i="22"/>
  <c r="L51" i="22"/>
  <c r="L52" i="22"/>
  <c r="L57" i="22"/>
  <c r="L58" i="22"/>
  <c r="L62" i="22"/>
  <c r="L63" i="22"/>
  <c r="L66" i="22"/>
  <c r="H17" i="22"/>
  <c r="H18" i="22"/>
  <c r="H19" i="22"/>
  <c r="H20" i="22"/>
  <c r="H21" i="22"/>
  <c r="H25" i="22"/>
  <c r="H26" i="22"/>
  <c r="H27" i="22"/>
  <c r="H28" i="22"/>
  <c r="H32" i="22"/>
  <c r="H30" i="22"/>
  <c r="H33" i="22"/>
  <c r="H41" i="22"/>
  <c r="H42" i="22"/>
  <c r="H43" i="22"/>
  <c r="H44" i="22"/>
  <c r="H45" i="22"/>
  <c r="H46" i="22"/>
  <c r="H47" i="22"/>
  <c r="H48" i="22"/>
  <c r="H50" i="22"/>
  <c r="H51" i="22"/>
  <c r="H52" i="22"/>
  <c r="H57" i="22"/>
  <c r="H58" i="22"/>
  <c r="H62" i="22"/>
  <c r="H63" i="22"/>
  <c r="H66" i="22"/>
  <c r="G17" i="22"/>
  <c r="G18" i="22"/>
  <c r="G19" i="22"/>
  <c r="G20" i="22"/>
  <c r="G21" i="22"/>
  <c r="G25" i="22"/>
  <c r="G26" i="22"/>
  <c r="G27" i="22"/>
  <c r="G28" i="22"/>
  <c r="G32" i="22"/>
  <c r="G30" i="22"/>
  <c r="G33" i="22"/>
  <c r="G41" i="22"/>
  <c r="G42" i="22"/>
  <c r="G43" i="22"/>
  <c r="G44" i="22"/>
  <c r="G45" i="22"/>
  <c r="G46" i="22"/>
  <c r="G47" i="22"/>
  <c r="G48" i="22"/>
  <c r="G51" i="22"/>
  <c r="G52" i="22"/>
  <c r="G57" i="22"/>
  <c r="G58" i="22"/>
  <c r="G62" i="22"/>
  <c r="G63" i="22"/>
  <c r="G66" i="22"/>
  <c r="H8" i="23"/>
  <c r="H9" i="23"/>
  <c r="H10" i="23"/>
  <c r="H11" i="23"/>
  <c r="H12" i="23"/>
  <c r="H13" i="23"/>
  <c r="H14" i="23"/>
  <c r="H15" i="23"/>
  <c r="H18" i="23"/>
  <c r="H33" i="23"/>
  <c r="H36" i="23"/>
  <c r="H37" i="23"/>
  <c r="H38" i="23"/>
  <c r="H39" i="23"/>
  <c r="H40" i="23"/>
  <c r="H42" i="23"/>
  <c r="H43" i="23"/>
  <c r="H44" i="23"/>
  <c r="H45" i="23"/>
  <c r="H46" i="23"/>
  <c r="H47" i="23"/>
  <c r="H48" i="23"/>
  <c r="H49" i="23"/>
  <c r="H51" i="23"/>
  <c r="H54" i="23"/>
  <c r="H59" i="23"/>
  <c r="H60" i="23"/>
  <c r="H61" i="23"/>
  <c r="H62" i="23"/>
  <c r="H7" i="23"/>
  <c r="G8" i="23"/>
  <c r="G9" i="23"/>
  <c r="G10" i="23"/>
  <c r="G11" i="23"/>
  <c r="G12" i="23"/>
  <c r="G13" i="23"/>
  <c r="G14" i="23"/>
  <c r="G15" i="23"/>
  <c r="G18" i="23"/>
  <c r="G33" i="23"/>
  <c r="G36" i="23"/>
  <c r="G37" i="23"/>
  <c r="G38" i="23"/>
  <c r="G39" i="23"/>
  <c r="G40" i="23"/>
  <c r="G42" i="23"/>
  <c r="G43" i="23"/>
  <c r="G44" i="23"/>
  <c r="G45" i="23"/>
  <c r="G46" i="23"/>
  <c r="G47" i="23"/>
  <c r="G48" i="23"/>
  <c r="G49" i="23"/>
  <c r="G51" i="23"/>
  <c r="G54" i="23"/>
  <c r="G59" i="23"/>
  <c r="G60" i="23"/>
  <c r="G61" i="23"/>
  <c r="G62" i="23"/>
  <c r="H18" i="24"/>
  <c r="H19" i="24"/>
  <c r="H20" i="24"/>
  <c r="H7" i="24"/>
  <c r="H8" i="24"/>
  <c r="H9" i="24"/>
  <c r="H10" i="24"/>
  <c r="H11" i="24"/>
  <c r="H12" i="24"/>
  <c r="H13" i="24"/>
  <c r="H27" i="24"/>
  <c r="H28" i="24"/>
  <c r="H32" i="24"/>
  <c r="H33" i="24"/>
  <c r="H34" i="24"/>
  <c r="H35" i="24"/>
  <c r="H38" i="24"/>
  <c r="H40" i="24"/>
  <c r="H42" i="24"/>
  <c r="H17" i="24"/>
  <c r="G18" i="24"/>
  <c r="G19" i="24"/>
  <c r="G20" i="24"/>
  <c r="G7" i="24"/>
  <c r="G8" i="24"/>
  <c r="G9" i="24"/>
  <c r="G10" i="24"/>
  <c r="G11" i="24"/>
  <c r="G12" i="24"/>
  <c r="G13" i="24"/>
  <c r="G27" i="24"/>
  <c r="G28" i="24"/>
  <c r="G32" i="24"/>
  <c r="G33" i="24"/>
  <c r="G34" i="24"/>
  <c r="G35" i="24"/>
  <c r="G38" i="24"/>
  <c r="G40" i="24"/>
  <c r="G42" i="24"/>
  <c r="G17" i="24"/>
  <c r="L11" i="25"/>
  <c r="L18" i="25"/>
  <c r="L19" i="25"/>
  <c r="L20" i="25"/>
  <c r="L21" i="25"/>
  <c r="L22" i="25"/>
  <c r="L23" i="25"/>
  <c r="L29" i="25"/>
  <c r="L30" i="25"/>
  <c r="L32" i="25"/>
  <c r="L36" i="25"/>
  <c r="L40" i="25"/>
  <c r="L41" i="25"/>
  <c r="L42" i="25"/>
  <c r="H11" i="25"/>
  <c r="H21" i="25"/>
  <c r="H29" i="25"/>
  <c r="H30" i="25"/>
  <c r="H32" i="25"/>
  <c r="H36" i="25"/>
  <c r="H40" i="25"/>
  <c r="H41" i="25"/>
  <c r="H42" i="25"/>
  <c r="K11" i="25"/>
  <c r="K21" i="25"/>
  <c r="K29" i="25"/>
  <c r="K30" i="25"/>
  <c r="K32" i="25"/>
  <c r="K36" i="25"/>
  <c r="K40" i="25"/>
  <c r="K41" i="25"/>
  <c r="K42" i="25"/>
  <c r="G11" i="25"/>
  <c r="G21" i="25"/>
  <c r="G29" i="25"/>
  <c r="G30" i="25"/>
  <c r="G32" i="25"/>
  <c r="G36" i="25"/>
  <c r="G40" i="25"/>
  <c r="G41" i="25"/>
  <c r="G42" i="25"/>
  <c r="J25" i="25"/>
  <c r="L25" i="25" s="1"/>
  <c r="E22" i="25" l="1"/>
  <c r="K57" i="23"/>
  <c r="F10" i="36"/>
  <c r="F24" i="36" s="1"/>
  <c r="H57" i="23"/>
  <c r="L8" i="25"/>
  <c r="L10" i="25"/>
  <c r="L9" i="25"/>
  <c r="G57" i="23"/>
  <c r="D4" i="28"/>
  <c r="C4" i="28"/>
  <c r="E10" i="36" l="1"/>
  <c r="G10" i="36" s="1"/>
  <c r="L24" i="36"/>
  <c r="H10" i="36"/>
  <c r="H24" i="36"/>
  <c r="K15" i="22"/>
  <c r="K10" i="36" l="1"/>
  <c r="E24" i="36"/>
  <c r="J27" i="25"/>
  <c r="E7" i="35" l="1"/>
  <c r="G24" i="36"/>
  <c r="K24" i="36"/>
  <c r="J34" i="25"/>
  <c r="F64" i="22"/>
  <c r="E64" i="22"/>
  <c r="L64" i="22" s="1"/>
  <c r="F59" i="22"/>
  <c r="E59" i="22"/>
  <c r="L59" i="22" s="1"/>
  <c r="E22" i="22"/>
  <c r="L22" i="22" s="1"/>
  <c r="H22" i="25"/>
  <c r="F19" i="25"/>
  <c r="C11" i="35" s="1"/>
  <c r="E19" i="25"/>
  <c r="B11" i="35" s="1"/>
  <c r="B25" i="33"/>
  <c r="H19" i="25" l="1"/>
  <c r="H59" i="22"/>
  <c r="J38" i="25"/>
  <c r="J7" i="36" s="1"/>
  <c r="J33" i="36" s="1"/>
  <c r="J58" i="36" s="1"/>
  <c r="H64" i="22"/>
  <c r="K59" i="22"/>
  <c r="G59" i="22"/>
  <c r="K22" i="22"/>
  <c r="G64" i="22"/>
  <c r="K64" i="22"/>
  <c r="K19" i="25"/>
  <c r="G19" i="25"/>
  <c r="G22" i="25"/>
  <c r="K22" i="25"/>
  <c r="F68" i="22"/>
  <c r="D28" i="28" s="1"/>
  <c r="E68" i="22"/>
  <c r="L68" i="22" s="1"/>
  <c r="J44" i="25" l="1"/>
  <c r="H68" i="22"/>
  <c r="G68" i="22"/>
  <c r="K68" i="22"/>
  <c r="C28" i="28"/>
  <c r="E18" i="25" l="1"/>
  <c r="F18" i="25"/>
  <c r="H18" i="25" s="1"/>
  <c r="G18" i="25" l="1"/>
  <c r="K18" i="25"/>
  <c r="A1" i="33"/>
  <c r="E8" i="25" l="1"/>
  <c r="E51" i="21"/>
  <c r="E41" i="21"/>
  <c r="E32" i="21"/>
  <c r="E18" i="21"/>
  <c r="H64" i="23"/>
  <c r="E41" i="23"/>
  <c r="E14" i="24"/>
  <c r="K14" i="24" s="1"/>
  <c r="E29" i="24"/>
  <c r="K29" i="24" s="1"/>
  <c r="H25" i="24"/>
  <c r="F14" i="24"/>
  <c r="F29" i="24"/>
  <c r="H29" i="24" s="1"/>
  <c r="H43" i="24"/>
  <c r="E34" i="22"/>
  <c r="L34" i="22" s="1"/>
  <c r="E49" i="22"/>
  <c r="L49" i="22" s="1"/>
  <c r="E3" i="24"/>
  <c r="F34" i="22"/>
  <c r="F22" i="22"/>
  <c r="H15" i="22"/>
  <c r="F49" i="22"/>
  <c r="D18" i="21"/>
  <c r="D32" i="21"/>
  <c r="F3" i="24"/>
  <c r="B2" i="22"/>
  <c r="B1" i="23"/>
  <c r="B2" i="24"/>
  <c r="B2" i="28"/>
  <c r="A1" i="8"/>
  <c r="H49" i="22" l="1"/>
  <c r="F54" i="22"/>
  <c r="H41" i="23"/>
  <c r="K41" i="23"/>
  <c r="F3" i="23"/>
  <c r="F3" i="39"/>
  <c r="E3" i="23"/>
  <c r="E3" i="39"/>
  <c r="E52" i="21"/>
  <c r="E53" i="21" s="1"/>
  <c r="H34" i="22"/>
  <c r="K8" i="25"/>
  <c r="H14" i="24"/>
  <c r="G49" i="22"/>
  <c r="K49" i="22"/>
  <c r="H22" i="22"/>
  <c r="G22" i="22"/>
  <c r="E36" i="22"/>
  <c r="L36" i="22" s="1"/>
  <c r="K34" i="22"/>
  <c r="G34" i="22"/>
  <c r="G25" i="24"/>
  <c r="E10" i="25"/>
  <c r="K10" i="25" s="1"/>
  <c r="G43" i="24"/>
  <c r="E9" i="25"/>
  <c r="K9" i="25" s="1"/>
  <c r="G29" i="24"/>
  <c r="E7" i="25"/>
  <c r="L7" i="25" s="1"/>
  <c r="G14" i="24"/>
  <c r="G41" i="23"/>
  <c r="G64" i="23"/>
  <c r="K23" i="25"/>
  <c r="G15" i="22"/>
  <c r="C31" i="28"/>
  <c r="D31" i="28"/>
  <c r="F36" i="22"/>
  <c r="F38" i="22"/>
  <c r="E38" i="22"/>
  <c r="L38" i="22" s="1"/>
  <c r="F23" i="25"/>
  <c r="E52" i="23"/>
  <c r="K52" i="23" s="1"/>
  <c r="F17" i="25"/>
  <c r="F8" i="25"/>
  <c r="F52" i="23"/>
  <c r="F10" i="25"/>
  <c r="F9" i="25"/>
  <c r="H9" i="25" s="1"/>
  <c r="F7" i="25"/>
  <c r="F19" i="23"/>
  <c r="F4" i="22" l="1"/>
  <c r="F4" i="40"/>
  <c r="E4" i="22"/>
  <c r="E4" i="40"/>
  <c r="F13" i="25"/>
  <c r="E13" i="25"/>
  <c r="L13" i="25" s="1"/>
  <c r="K7" i="25"/>
  <c r="H36" i="22"/>
  <c r="H10" i="25"/>
  <c r="H7" i="25"/>
  <c r="H38" i="22"/>
  <c r="K38" i="22"/>
  <c r="G36" i="22"/>
  <c r="K36" i="22"/>
  <c r="F20" i="25"/>
  <c r="H52" i="23"/>
  <c r="E20" i="25"/>
  <c r="K20" i="25" s="1"/>
  <c r="G52" i="23"/>
  <c r="F69" i="22"/>
  <c r="F70" i="22" s="1"/>
  <c r="L54" i="22"/>
  <c r="G38" i="22"/>
  <c r="H23" i="25"/>
  <c r="G23" i="25"/>
  <c r="H8" i="25"/>
  <c r="G8" i="25"/>
  <c r="G7" i="25"/>
  <c r="G9" i="25"/>
  <c r="G10" i="25"/>
  <c r="D20" i="21"/>
  <c r="D35" i="21"/>
  <c r="E16" i="23"/>
  <c r="E20" i="21" l="1"/>
  <c r="E35" i="21"/>
  <c r="H16" i="23"/>
  <c r="K16" i="23"/>
  <c r="H20" i="25"/>
  <c r="K54" i="22"/>
  <c r="E69" i="22"/>
  <c r="E70" i="22" s="1"/>
  <c r="G20" i="25"/>
  <c r="G16" i="23"/>
  <c r="G54" i="22"/>
  <c r="H54" i="22"/>
  <c r="E17" i="25"/>
  <c r="K17" i="25" s="1"/>
  <c r="F25" i="25"/>
  <c r="E19" i="23"/>
  <c r="H19" i="23" l="1"/>
  <c r="K19" i="23"/>
  <c r="H17" i="25"/>
  <c r="E25" i="25"/>
  <c r="H25" i="25" s="1"/>
  <c r="C7" i="28"/>
  <c r="C14" i="28" s="1"/>
  <c r="K13" i="25"/>
  <c r="H13" i="25"/>
  <c r="G13" i="25"/>
  <c r="G19" i="23"/>
  <c r="G17" i="25"/>
  <c r="D33" i="28"/>
  <c r="D32" i="28"/>
  <c r="D16" i="28"/>
  <c r="D9" i="28"/>
  <c r="D7" i="28"/>
  <c r="D14" i="28" s="1"/>
  <c r="F27" i="25"/>
  <c r="B9" i="8"/>
  <c r="C9" i="8" s="1"/>
  <c r="D13" i="28" l="1"/>
  <c r="D27" i="28"/>
  <c r="C12" i="28"/>
  <c r="C13" i="28"/>
  <c r="C27" i="28"/>
  <c r="C8" i="28"/>
  <c r="C11" i="28"/>
  <c r="C9" i="28"/>
  <c r="C10" i="28"/>
  <c r="G25" i="25"/>
  <c r="K25" i="25"/>
  <c r="C7" i="35"/>
  <c r="F34" i="25"/>
  <c r="D20" i="28"/>
  <c r="D21" i="28" s="1"/>
  <c r="D29" i="28"/>
  <c r="C32" i="28"/>
  <c r="C33" i="28"/>
  <c r="D18" i="28"/>
  <c r="D17" i="28"/>
  <c r="D8" i="28"/>
  <c r="D11" i="28"/>
  <c r="D10" i="28"/>
  <c r="D12" i="28"/>
  <c r="C16" i="28"/>
  <c r="E27" i="25"/>
  <c r="D22" i="28" l="1"/>
  <c r="D23" i="28" s="1"/>
  <c r="H27" i="25"/>
  <c r="L27" i="25"/>
  <c r="B7" i="35"/>
  <c r="K27" i="25"/>
  <c r="G27" i="25"/>
  <c r="F38" i="25"/>
  <c r="F7" i="36" s="1"/>
  <c r="F33" i="36" s="1"/>
  <c r="E34" i="25"/>
  <c r="C29" i="28"/>
  <c r="C20" i="28"/>
  <c r="C21" i="28" s="1"/>
  <c r="C17" i="28"/>
  <c r="C18" i="28"/>
  <c r="F58" i="36" l="1"/>
  <c r="D34" i="28"/>
  <c r="D35" i="28" s="1"/>
  <c r="H34" i="25"/>
  <c r="L34" i="25"/>
  <c r="C22" i="28"/>
  <c r="C23" i="28" s="1"/>
  <c r="F44" i="25"/>
  <c r="E38" i="25"/>
  <c r="K34" i="25"/>
  <c r="G34" i="25"/>
  <c r="E7" i="36" l="1"/>
  <c r="L38" i="25"/>
  <c r="H38" i="25"/>
  <c r="G38" i="25"/>
  <c r="K38" i="25"/>
  <c r="E44" i="25"/>
  <c r="E33" i="36" l="1"/>
  <c r="H33" i="36" s="1"/>
  <c r="L7" i="36"/>
  <c r="K7" i="36"/>
  <c r="G7" i="36"/>
  <c r="H44" i="25"/>
  <c r="L44" i="25"/>
  <c r="H7" i="36"/>
  <c r="G44" i="25"/>
  <c r="K44" i="25"/>
  <c r="C34" i="28" l="1"/>
  <c r="C35" i="28" s="1"/>
  <c r="E58" i="36"/>
  <c r="H58" i="36" s="1"/>
  <c r="G33" i="36"/>
  <c r="L33" i="36"/>
  <c r="K33" i="36"/>
  <c r="K58" i="36" l="1"/>
  <c r="L58" i="36"/>
  <c r="G58" i="36"/>
</calcChain>
</file>

<file path=xl/sharedStrings.xml><?xml version="1.0" encoding="utf-8"?>
<sst xmlns="http://schemas.openxmlformats.org/spreadsheetml/2006/main" count="1300" uniqueCount="433">
  <si>
    <t>College:</t>
  </si>
  <si>
    <t>Contact:</t>
  </si>
  <si>
    <t>Telephone:</t>
  </si>
  <si>
    <t>Email:</t>
  </si>
  <si>
    <t>DECLARATION:</t>
  </si>
  <si>
    <t>Signed:</t>
  </si>
  <si>
    <t>Principal / Chief Executive Officer</t>
  </si>
  <si>
    <t>Date:</t>
  </si>
  <si>
    <t>*Please enter explanations for any significant variances in columns I and M</t>
  </si>
  <si>
    <t>STATEMENT OF COMPREHENSIVE INCOME AND EXPENDITURE</t>
  </si>
  <si>
    <t>Actual
2023-24</t>
  </si>
  <si>
    <t>I-------------Variance------------I</t>
  </si>
  <si>
    <t>I-------------Variance-----------I</t>
  </si>
  <si>
    <t>£000</t>
  </si>
  <si>
    <t>%</t>
  </si>
  <si>
    <t>Explanation</t>
  </si>
  <si>
    <t>INCOME</t>
  </si>
  <si>
    <t>Tuition fees and education contracts</t>
  </si>
  <si>
    <t>SFC / RSB grants</t>
  </si>
  <si>
    <t>Research grants and contracts</t>
  </si>
  <si>
    <t>Other income</t>
  </si>
  <si>
    <t>Investment income</t>
  </si>
  <si>
    <t>Donations and endowments</t>
  </si>
  <si>
    <t>Total Income</t>
  </si>
  <si>
    <t>EXPENDITURE</t>
  </si>
  <si>
    <t>Staff costs</t>
  </si>
  <si>
    <t>Staff costs - exceptional restructuring costs</t>
  </si>
  <si>
    <t>Exceptional costs - non-staff</t>
  </si>
  <si>
    <t>Other operating expenses</t>
  </si>
  <si>
    <t>Donations to Arms Length Foundation</t>
  </si>
  <si>
    <t>Depreciation / amortisation</t>
  </si>
  <si>
    <t>Interest and other finance costs</t>
  </si>
  <si>
    <t>Total Expenditure</t>
  </si>
  <si>
    <t>Surplus / (Deficit) before other gains and losses</t>
  </si>
  <si>
    <t>Gain / (Loss) on disposal of assets</t>
  </si>
  <si>
    <t>Gain / (Loss) on investments</t>
  </si>
  <si>
    <t>Share of operating surplus / (deficit) in joint venture(s)</t>
  </si>
  <si>
    <t>Share of operating surplus / (deficit) in associate(s)</t>
  </si>
  <si>
    <t>Surplus / (Deficit) before tax</t>
  </si>
  <si>
    <t>Taxation</t>
  </si>
  <si>
    <t>Surplus / (Deficit) for the year</t>
  </si>
  <si>
    <t>Unrealised surplus on revaluation of assets</t>
  </si>
  <si>
    <t>Actuarial gain / (loss) in respect of pensions schemes</t>
  </si>
  <si>
    <t>Other comprehensive income</t>
  </si>
  <si>
    <t>Total Comprehensive Income for the year</t>
  </si>
  <si>
    <t>I------------Variance------------I</t>
  </si>
  <si>
    <t xml:space="preserve">a) </t>
  </si>
  <si>
    <t>FE - UK</t>
  </si>
  <si>
    <t>b)</t>
  </si>
  <si>
    <t>FE - EU</t>
  </si>
  <si>
    <t>c)</t>
  </si>
  <si>
    <t>HE</t>
  </si>
  <si>
    <t>d)</t>
  </si>
  <si>
    <t>Non-EU</t>
  </si>
  <si>
    <t>e)</t>
  </si>
  <si>
    <t>SDS contracts</t>
  </si>
  <si>
    <t>f)</t>
  </si>
  <si>
    <t>Education contracts</t>
  </si>
  <si>
    <t>g)</t>
  </si>
  <si>
    <t>Other</t>
  </si>
  <si>
    <t>Total tuition fees and education contracts</t>
  </si>
  <si>
    <t>SFC / RSB Grants</t>
  </si>
  <si>
    <t>a)</t>
  </si>
  <si>
    <t>SFC / RSB FE recurrent grant (including fee waiver)</t>
  </si>
  <si>
    <t>UHI recurrent grant - HE provision</t>
  </si>
  <si>
    <t>FE Childcare funds</t>
  </si>
  <si>
    <t>Release of SFC / RSB deferred capital grants</t>
  </si>
  <si>
    <t>SFC capital grant</t>
  </si>
  <si>
    <t>SFC grant for NPD</t>
  </si>
  <si>
    <t>Other SFC / RSB grants - FE provision</t>
  </si>
  <si>
    <t>h)</t>
  </si>
  <si>
    <t>Other UHI grants - HE provision</t>
  </si>
  <si>
    <t>Total SFC / RSB Grants</t>
  </si>
  <si>
    <t>European Commission</t>
  </si>
  <si>
    <t>Other grants and contracts</t>
  </si>
  <si>
    <t>Total research grants and contracts</t>
  </si>
  <si>
    <t>Other Income</t>
  </si>
  <si>
    <t>Catering and residences</t>
  </si>
  <si>
    <t>Other European Income</t>
  </si>
  <si>
    <t>Other income generating activities</t>
  </si>
  <si>
    <t>Grants from ALF</t>
  </si>
  <si>
    <t>i) Revenue</t>
  </si>
  <si>
    <t>II) Capital</t>
  </si>
  <si>
    <t>Non-government capital grant</t>
  </si>
  <si>
    <t>Other grant income</t>
  </si>
  <si>
    <t>Release of non-SFC government deferred capital grant</t>
  </si>
  <si>
    <t>Income from Coronavirus Job Retention Scheme</t>
  </si>
  <si>
    <t xml:space="preserve">Other income   </t>
  </si>
  <si>
    <t>Total other income</t>
  </si>
  <si>
    <t>Investment income on endowments</t>
  </si>
  <si>
    <t>Investment income on restricted reserves</t>
  </si>
  <si>
    <t>Other investment income</t>
  </si>
  <si>
    <t>Other interest receivable</t>
  </si>
  <si>
    <t>Net return on pension scheme</t>
  </si>
  <si>
    <t>Total investment income</t>
  </si>
  <si>
    <t>Donations and endowment income</t>
  </si>
  <si>
    <t>New endowments</t>
  </si>
  <si>
    <t>Donations with restrictions</t>
  </si>
  <si>
    <t>Unrestricted donations</t>
  </si>
  <si>
    <t>Total donation and endowment income</t>
  </si>
  <si>
    <t>I--------------Variance--------------I</t>
  </si>
  <si>
    <t>STAFF COSTS</t>
  </si>
  <si>
    <t>Teaching departments</t>
  </si>
  <si>
    <t>Teaching support services</t>
  </si>
  <si>
    <t>Other support services</t>
  </si>
  <si>
    <t>Administration and central services</t>
  </si>
  <si>
    <t>Premises</t>
  </si>
  <si>
    <t>Other staff costs</t>
  </si>
  <si>
    <t>Impact of FRS 102 pensions reported costs (less contributions paid included above)</t>
  </si>
  <si>
    <t>Normal staff costs</t>
  </si>
  <si>
    <t>Exceptional restructuring costs</t>
  </si>
  <si>
    <t>Total staff costs</t>
  </si>
  <si>
    <t>Additional breakdown of staff costs</t>
  </si>
  <si>
    <t>Salaries</t>
  </si>
  <si>
    <t>Social security costs</t>
  </si>
  <si>
    <t>Pension contributions</t>
  </si>
  <si>
    <t>Non-cash pension adjustments - net service cost</t>
  </si>
  <si>
    <t>Non-cash pension adjustments - early retirement provision</t>
  </si>
  <si>
    <t>Severance payments</t>
  </si>
  <si>
    <t>Estimated National Bargaining costs for lecturers pay harmonisation (excluding cost of living pay awards) included above</t>
  </si>
  <si>
    <t>NON-STAFF COSTS</t>
  </si>
  <si>
    <t xml:space="preserve">General education </t>
  </si>
  <si>
    <t>(i)</t>
  </si>
  <si>
    <t>Maintenance</t>
  </si>
  <si>
    <t>(ii)</t>
  </si>
  <si>
    <t>Utilities</t>
  </si>
  <si>
    <t>(iii)</t>
  </si>
  <si>
    <t>i)</t>
  </si>
  <si>
    <t>Overspend on student support funds *</t>
  </si>
  <si>
    <t>j)</t>
  </si>
  <si>
    <t>Planned maintenance</t>
  </si>
  <si>
    <t>k)</t>
  </si>
  <si>
    <t xml:space="preserve">Movement on early retirement pension provision </t>
  </si>
  <si>
    <t>l)</t>
  </si>
  <si>
    <t>NPD</t>
  </si>
  <si>
    <t>m)</t>
  </si>
  <si>
    <t>Total other operating expenses</t>
  </si>
  <si>
    <t>Depreciation</t>
  </si>
  <si>
    <t>Government funded assets</t>
  </si>
  <si>
    <t>Non-government funded assets</t>
  </si>
  <si>
    <t>NPD funded assets</t>
  </si>
  <si>
    <t>Total depreciation</t>
  </si>
  <si>
    <t>Interest</t>
  </si>
  <si>
    <t>On bank loans, overdrafts and other loans</t>
  </si>
  <si>
    <t>Finance lease interest</t>
  </si>
  <si>
    <t>Net charge on pension scheme</t>
  </si>
  <si>
    <t>NPD interest</t>
  </si>
  <si>
    <t>Total interest</t>
  </si>
  <si>
    <t xml:space="preserve">* </t>
  </si>
  <si>
    <t>Includes any overspend on bursaries, discretionary funds, and student funds received from SAAS, but excludes childcare funds.</t>
  </si>
  <si>
    <t xml:space="preserve">ANNUAL STAFFING EFFICIENCIES </t>
  </si>
  <si>
    <t>FTE</t>
  </si>
  <si>
    <t>FTE Staff reduction - vacancy management</t>
  </si>
  <si>
    <t>FTE Staff reduction - voluntary severance (related restructuring costs to be set out in section 2 below)</t>
  </si>
  <si>
    <t>FTE Staff reduction - compulsory redundancy (redundancy costs to be set out in section 2 below)</t>
  </si>
  <si>
    <t>Staff reduction - total</t>
  </si>
  <si>
    <t>Voluntary severance costs</t>
  </si>
  <si>
    <t>Compulsory redundancy costs</t>
  </si>
  <si>
    <t>Total</t>
  </si>
  <si>
    <t>Staff restructuring costs per SOCIE</t>
  </si>
  <si>
    <t>Check</t>
  </si>
  <si>
    <t>PENSION CONTRIBUTIONS</t>
  </si>
  <si>
    <t>*Please enter explanations for any significant variances in column I</t>
  </si>
  <si>
    <t>EMPLOYER PENSION CONTRIBUTIONS</t>
  </si>
  <si>
    <t>Scottish Teachers Superannuation Scheme</t>
  </si>
  <si>
    <t>Local Government Pension Scheme</t>
  </si>
  <si>
    <t>Other - name</t>
  </si>
  <si>
    <t>Total employer contributions</t>
  </si>
  <si>
    <t>ADJUSTED OPERATING POSITION</t>
  </si>
  <si>
    <t>Surplus / (deficit) before other gains and losses and share of operating surplus / deficit of joint ventures and associates</t>
  </si>
  <si>
    <t>Add:</t>
  </si>
  <si>
    <t>Total depreciation (Government-funded, privately funded and NPD-funded assets) net of deferred capital grant release (incoporated colleges only)</t>
  </si>
  <si>
    <t>Exceptional non-restructuring items (e.g. impairment costs)</t>
  </si>
  <si>
    <t>Non-cash pension adjustment - Net service cost (FRS 102 Staff cost adjustment)</t>
  </si>
  <si>
    <t>Non-cash pension adjustment - net interest cost</t>
  </si>
  <si>
    <t>Non-cash pension adjustment - Early retirement provision year-end revaluation charged to SOCI</t>
  </si>
  <si>
    <t>Donation to Arms Length Foundation (incorporated colleges only)</t>
  </si>
  <si>
    <t>Costs of middle management job evaluation exercise not matched by revenue</t>
  </si>
  <si>
    <t>Deduct:</t>
  </si>
  <si>
    <t>Non-Government capital grants credited to SOCI (e.g. ALF capital grant)</t>
  </si>
  <si>
    <t xml:space="preserve">Exceptional income (if disclosed as exceptional in accounts) </t>
  </si>
  <si>
    <t>Revenue funding allocated to non-SOCI payments e.g loan repayments and other balance sheet items (incorporated colleges only)</t>
  </si>
  <si>
    <t>NPD income applied to reduce NPD balance sheet debt</t>
  </si>
  <si>
    <t>Adjusted operating position</t>
  </si>
  <si>
    <t>Revenue funding allocated to non-SOCI payments (incorporated colleges only)</t>
  </si>
  <si>
    <t>Revenue priorities</t>
  </si>
  <si>
    <t>Student Support funding</t>
  </si>
  <si>
    <t>2015-16 pay award</t>
  </si>
  <si>
    <t>Voluntary severance</t>
  </si>
  <si>
    <t>Estates costs</t>
  </si>
  <si>
    <t>Other agreed priorities- please describe</t>
  </si>
  <si>
    <t>Total impact on operating position</t>
  </si>
  <si>
    <t>Loan repayments</t>
  </si>
  <si>
    <t>NPD / PFI repayments</t>
  </si>
  <si>
    <t>Provisions pre 1 April 2014</t>
  </si>
  <si>
    <t xml:space="preserve">Total </t>
  </si>
  <si>
    <t>Total cash budget for priorities spend</t>
  </si>
  <si>
    <t>BALANCE SHEET</t>
  </si>
  <si>
    <t>I-----------Variance-----------I</t>
  </si>
  <si>
    <t>Non-current assets</t>
  </si>
  <si>
    <t>Intangible assets</t>
  </si>
  <si>
    <t>Fixed assets</t>
  </si>
  <si>
    <t>Investments</t>
  </si>
  <si>
    <t>Total Non-Current Assets</t>
  </si>
  <si>
    <t>Current assets</t>
  </si>
  <si>
    <t>Stocks</t>
  </si>
  <si>
    <t>Debtors</t>
  </si>
  <si>
    <t>Cash and cash equivalents</t>
  </si>
  <si>
    <t>Other (e.g. assets for resale)</t>
  </si>
  <si>
    <t>Total Current Assets</t>
  </si>
  <si>
    <t>Less Creditors: Amounts falling due within one year</t>
  </si>
  <si>
    <t>Bank loans and external borrowing</t>
  </si>
  <si>
    <t>Bank overdrafts</t>
  </si>
  <si>
    <t>Lennartz creditor</t>
  </si>
  <si>
    <t>Obligations under finance leases and service concessions</t>
  </si>
  <si>
    <t>Payments received in advance</t>
  </si>
  <si>
    <t>Amounts owed to SFC</t>
  </si>
  <si>
    <t>Obligations under PFI / NPD</t>
  </si>
  <si>
    <t>Deferred capital grant</t>
  </si>
  <si>
    <t>Other creditors and accruals</t>
  </si>
  <si>
    <t>Total Creditors: Amounts falling due within one year</t>
  </si>
  <si>
    <t>Net current assets / (liabilities)</t>
  </si>
  <si>
    <t>Total assets less current liabilities</t>
  </si>
  <si>
    <t xml:space="preserve">Creditors: amounts falling due after more than one </t>
  </si>
  <si>
    <t>Local authority loans</t>
  </si>
  <si>
    <t xml:space="preserve">e) </t>
  </si>
  <si>
    <t>Amounts repayable to SFC</t>
  </si>
  <si>
    <t>Other creditors</t>
  </si>
  <si>
    <t>Total Creditors: Amounts falling due after more than one year</t>
  </si>
  <si>
    <t>Provisions</t>
  </si>
  <si>
    <t>Pension provision</t>
  </si>
  <si>
    <t>Provision for unfunded pension costs</t>
  </si>
  <si>
    <t>Other provision</t>
  </si>
  <si>
    <t>TOTAL NET ASSETS / (LIABILITIES)</t>
  </si>
  <si>
    <t>Restricted reserves</t>
  </si>
  <si>
    <t>Endowment reserve</t>
  </si>
  <si>
    <t>Restricted reserve</t>
  </si>
  <si>
    <t>Total Restricted Reserves</t>
  </si>
  <si>
    <t>Unrestricted reserves</t>
  </si>
  <si>
    <t xml:space="preserve">Income and expenditure reserve </t>
  </si>
  <si>
    <t>Revaluation reserve</t>
  </si>
  <si>
    <t>Total Unrestricted Reserves</t>
  </si>
  <si>
    <t xml:space="preserve">Non-controlling Interest </t>
  </si>
  <si>
    <t>TOTAL RESERVES</t>
  </si>
  <si>
    <t>LIQUIDITY ANALYSIS</t>
  </si>
  <si>
    <r>
      <t xml:space="preserve">Less Creditors: Amounts falling due within one year </t>
    </r>
    <r>
      <rPr>
        <b/>
        <sz val="10"/>
        <color rgb="FF0070C0"/>
        <rFont val="Calibri"/>
        <family val="2"/>
        <scheme val="minor"/>
      </rPr>
      <t>excl Deferred Capital Grants</t>
    </r>
  </si>
  <si>
    <r>
      <t>Obligations under PFI / NPD</t>
    </r>
    <r>
      <rPr>
        <sz val="10"/>
        <color rgb="FFFF0000"/>
        <rFont val="Calibri"/>
        <family val="2"/>
        <scheme val="minor"/>
      </rPr>
      <t xml:space="preserve"> (Unfunded Only)</t>
    </r>
  </si>
  <si>
    <r>
      <t xml:space="preserve">Total Creditors: Amounts falling due within one year </t>
    </r>
    <r>
      <rPr>
        <b/>
        <sz val="10"/>
        <color rgb="FF0070C0"/>
        <rFont val="Calibri"/>
        <family val="2"/>
        <scheme val="minor"/>
      </rPr>
      <t>excl Deferred Capital Grants</t>
    </r>
  </si>
  <si>
    <t>Liquidity position (Baseline Cash)</t>
  </si>
  <si>
    <t>Liquidity ratio</t>
  </si>
  <si>
    <t>ADDITIONAL INFORMATION</t>
  </si>
  <si>
    <r>
      <t xml:space="preserve">Longer Term Obligations under PFI / NPD </t>
    </r>
    <r>
      <rPr>
        <b/>
        <sz val="10"/>
        <color rgb="FFFF0000"/>
        <rFont val="Calibri"/>
        <family val="2"/>
        <scheme val="minor"/>
      </rPr>
      <t>(Unfunded Only)</t>
    </r>
  </si>
  <si>
    <t>Other Longer Term Liabilities in Balance Sheet resulting in cash outflows</t>
  </si>
  <si>
    <t>Other Cash Commitments not included in Balance Sheet</t>
  </si>
  <si>
    <t>Liquidity position less Longer Term Cash Liabilities/Commitments</t>
  </si>
  <si>
    <t>I--------------Variance-------------I</t>
  </si>
  <si>
    <t>Cashflow</t>
  </si>
  <si>
    <t>Cash flow from operating activities</t>
  </si>
  <si>
    <t>Surplus / (deficit) for the year</t>
  </si>
  <si>
    <t>Adjustment for non-cash items</t>
  </si>
  <si>
    <t>Amortisation of intangibles</t>
  </si>
  <si>
    <t>Benefit on acquisition</t>
  </si>
  <si>
    <t>Amortisation of goodwill</t>
  </si>
  <si>
    <t>Loss / (gain) on investments</t>
  </si>
  <si>
    <t>Decrease / (increase) in stock</t>
  </si>
  <si>
    <t>Decrease / (increase) in debtors</t>
  </si>
  <si>
    <t>Increase / (decrease) in creditors</t>
  </si>
  <si>
    <t>Increase / (decrease) in pension provision</t>
  </si>
  <si>
    <t>Increase / (decrease in other provisions</t>
  </si>
  <si>
    <t>Receipt of donated equipment</t>
  </si>
  <si>
    <t>Share of operating surplus / (deficit) in joint venture</t>
  </si>
  <si>
    <t>Share of operating surplus / (deficit) in associate</t>
  </si>
  <si>
    <t>n)</t>
  </si>
  <si>
    <t>Total adjustment for non-cash items</t>
  </si>
  <si>
    <t>Adjustment for investing or financing activities</t>
  </si>
  <si>
    <t>Interest payable</t>
  </si>
  <si>
    <t>Endowment income</t>
  </si>
  <si>
    <t>Loss / (gain) on the sale of assets</t>
  </si>
  <si>
    <t>Capital grant income</t>
  </si>
  <si>
    <t>Total adjustment for investing or financing activities</t>
  </si>
  <si>
    <t>Net cash inflow from operating activities</t>
  </si>
  <si>
    <t>Cash flow from investing activities</t>
  </si>
  <si>
    <t>Proceeds from sales of fixed assets</t>
  </si>
  <si>
    <t>Proceeds from sales of intangible assets</t>
  </si>
  <si>
    <t>Capital grants receipts</t>
  </si>
  <si>
    <t>Disposal of non-current asset investments</t>
  </si>
  <si>
    <t>Withdrawal of deposits</t>
  </si>
  <si>
    <t>Payments made to acquire fixed assets</t>
  </si>
  <si>
    <t>Payments made to acquire intangible assets</t>
  </si>
  <si>
    <t>New non-current asset investments</t>
  </si>
  <si>
    <t>New deposits</t>
  </si>
  <si>
    <t>Total cash flows from investing activities</t>
  </si>
  <si>
    <t>Cash flows from financing activities</t>
  </si>
  <si>
    <t>Interest paid</t>
  </si>
  <si>
    <t>Interest element of finance lease and service concession</t>
  </si>
  <si>
    <t>Endowment cash received</t>
  </si>
  <si>
    <t>New secured loans</t>
  </si>
  <si>
    <t>New unsecured loans</t>
  </si>
  <si>
    <t>Repayments of amounts borrowed</t>
  </si>
  <si>
    <t>Capital element of finance lease and service concession payments</t>
  </si>
  <si>
    <t>Total cash flows from financing activities</t>
  </si>
  <si>
    <t>(Decrease) / increase in cash and cash equivalents in the year</t>
  </si>
  <si>
    <t>Cash and cash equivalents at beginning of the year</t>
  </si>
  <si>
    <t>Cash and cash equivalents at the end of the year</t>
  </si>
  <si>
    <t>BALANCE SHEET MOVEMENTS</t>
  </si>
  <si>
    <t xml:space="preserve">Breakdown of current asset investments </t>
  </si>
  <si>
    <t>Figure per balance sheet</t>
  </si>
  <si>
    <t>Representing:</t>
  </si>
  <si>
    <t>Funds from disposal of fixed assets</t>
  </si>
  <si>
    <t>Funds held for third parties</t>
  </si>
  <si>
    <t>Student support funds</t>
  </si>
  <si>
    <t>Other restricted funds</t>
  </si>
  <si>
    <t>Unrestricted cash</t>
  </si>
  <si>
    <t>Breakdown of cash and cash equivalents</t>
  </si>
  <si>
    <t>Funds due to be returned to SFC</t>
  </si>
  <si>
    <t>Underlying cash</t>
  </si>
  <si>
    <t>Capital Expenditure Additions and Methods of Financing</t>
  </si>
  <si>
    <t>Expenditure:</t>
  </si>
  <si>
    <t>Land &amp; Buildings</t>
  </si>
  <si>
    <t>Equipment &amp; Others</t>
  </si>
  <si>
    <t>Financed by:</t>
  </si>
  <si>
    <t>Cash reserves</t>
  </si>
  <si>
    <t>ALF grants</t>
  </si>
  <si>
    <t>Leasing</t>
  </si>
  <si>
    <t>SFC / RSB grant</t>
  </si>
  <si>
    <t>Re-investment of proceeds from disposal of assets*</t>
  </si>
  <si>
    <t>Non-SFC / RSB grants</t>
  </si>
  <si>
    <t>PFI / NPD</t>
  </si>
  <si>
    <t>Other - please specify if material</t>
  </si>
  <si>
    <t>* to be included only where this has been agreed by SFC</t>
  </si>
  <si>
    <t>Capital disposals</t>
  </si>
  <si>
    <t>Disposal proceeds:</t>
  </si>
  <si>
    <t>Asset description</t>
  </si>
  <si>
    <t>Gain/(loss) on disposal:</t>
  </si>
  <si>
    <t>Building
£'000</t>
  </si>
  <si>
    <t>Land
£'000</t>
  </si>
  <si>
    <t>Transport Equipment
£'000</t>
  </si>
  <si>
    <t>Plant &amp; Machinery
£'000</t>
  </si>
  <si>
    <t>Payments on account &amp; assets under construction
£'000</t>
  </si>
  <si>
    <t>IT Hardware &amp; Equipment
£'000</t>
  </si>
  <si>
    <t>Furniture and Fittings
£'000</t>
  </si>
  <si>
    <t>Total
£'000</t>
  </si>
  <si>
    <t>Comment</t>
  </si>
  <si>
    <t xml:space="preserve">Property, plant &amp; equipment Cost </t>
  </si>
  <si>
    <t/>
  </si>
  <si>
    <t xml:space="preserve">Carried forward at 31 July 2023 (as shown in last year's accounts) </t>
  </si>
  <si>
    <t xml:space="preserve">Adjustment </t>
  </si>
  <si>
    <t xml:space="preserve">Restated balance </t>
  </si>
  <si>
    <t>At 1 August 2023</t>
  </si>
  <si>
    <t xml:space="preserve">Additions </t>
  </si>
  <si>
    <t>NONE</t>
  </si>
  <si>
    <t xml:space="preserve">Additions - dwellings (improvements, acquisitions &amp; new construction) </t>
  </si>
  <si>
    <t xml:space="preserve">Additions - buildings (improvements, acquisitions &amp; new construction) </t>
  </si>
  <si>
    <t xml:space="preserve">Additions - land (improvements &amp; acquisitions) </t>
  </si>
  <si>
    <t xml:space="preserve">Additions - plant, machinery &amp; equipment (new construction) </t>
  </si>
  <si>
    <t xml:space="preserve">Capitalised provisions </t>
  </si>
  <si>
    <t xml:space="preserve">Donations </t>
  </si>
  <si>
    <t xml:space="preserve">Impairment losses </t>
  </si>
  <si>
    <t xml:space="preserve">Impairment reversal </t>
  </si>
  <si>
    <t xml:space="preserve">Disposals </t>
  </si>
  <si>
    <t xml:space="preserve">Revaluations </t>
  </si>
  <si>
    <t xml:space="preserve">Reclassifications </t>
  </si>
  <si>
    <t xml:space="preserve">Transfers </t>
  </si>
  <si>
    <t>As at 31 July 2024</t>
  </si>
  <si>
    <t xml:space="preserve">Property, plant &amp; equipment Depreciation </t>
  </si>
  <si>
    <t xml:space="preserve">Depreciation charge for the year </t>
  </si>
  <si>
    <t xml:space="preserve">Impairment depreciation </t>
  </si>
  <si>
    <t xml:space="preserve">Impairment reversal depreciation </t>
  </si>
  <si>
    <t xml:space="preserve">Disposals depreciation </t>
  </si>
  <si>
    <t xml:space="preserve">Revaluation depreciation </t>
  </si>
  <si>
    <t xml:space="preserve">Reclassifications depreciation </t>
  </si>
  <si>
    <t xml:space="preserve">Transfers depreciation </t>
  </si>
  <si>
    <t>NBV at 31 July 2024</t>
  </si>
  <si>
    <t>NBV at 31 July 2023</t>
  </si>
  <si>
    <t xml:space="preserve">Asset financing </t>
  </si>
  <si>
    <t xml:space="preserve">Owned assets </t>
  </si>
  <si>
    <t xml:space="preserve">On balance sheet PFI assets </t>
  </si>
  <si>
    <t xml:space="preserve">PFI residual interest </t>
  </si>
  <si>
    <t xml:space="preserve">Finance leased </t>
  </si>
  <si>
    <t>From Staff Costs Note:</t>
  </si>
  <si>
    <t>Permanent           Staff                FTE</t>
  </si>
  <si>
    <t>Non-Permanent Staff                 FTE</t>
  </si>
  <si>
    <t>2023-24 Staff total (FTE)</t>
  </si>
  <si>
    <t>From Operating Costs Note:</t>
  </si>
  <si>
    <t xml:space="preserve">External Audit Costs             £000 </t>
  </si>
  <si>
    <t xml:space="preserve">Other Services   £000 </t>
  </si>
  <si>
    <t xml:space="preserve">2023-24 Payments to external auditor </t>
  </si>
  <si>
    <t>Other disclosures:</t>
  </si>
  <si>
    <t xml:space="preserve">Do the accounts disclose any post balance sheet events? </t>
  </si>
  <si>
    <t>select response from drop down list</t>
  </si>
  <si>
    <t>Do the accounts disclose any contengent liabilities?</t>
  </si>
  <si>
    <t>Summary</t>
  </si>
  <si>
    <t xml:space="preserve"> </t>
  </si>
  <si>
    <t>Income ratios</t>
  </si>
  <si>
    <t>Total SFC / RSB Grant as % of Total Income</t>
  </si>
  <si>
    <t>Non-SFC / RSB Income as % of Total Income</t>
  </si>
  <si>
    <t>Total Education Contracts and Tuition Fees as % of Total Income</t>
  </si>
  <si>
    <t>Total Research Grants and Contracts as % of Total Income</t>
  </si>
  <si>
    <t>Total Other Income as % of Total Income</t>
  </si>
  <si>
    <t>Total Endowment &amp; Investment Income as % of Total Income</t>
  </si>
  <si>
    <t>European Income as % of Total Income</t>
  </si>
  <si>
    <t>Expenditure ratios</t>
  </si>
  <si>
    <t>Staff Costs as % of Total Expenditure</t>
  </si>
  <si>
    <t>Premises Costs as % of Total Expenditure</t>
  </si>
  <si>
    <t>Operating position</t>
  </si>
  <si>
    <t>Operating Surplus / (deficit) before other gains and losses</t>
  </si>
  <si>
    <t>Operating Surplus / (deficit) as % of Total Income</t>
  </si>
  <si>
    <t>Adjusted operating surplus / (deficit) before gains and losses</t>
  </si>
  <si>
    <t>Adjusted operating surplus / (deficit) as % of total income</t>
  </si>
  <si>
    <t>Balance Sheet strength</t>
  </si>
  <si>
    <t>Liquidity Ratio</t>
  </si>
  <si>
    <t>Total borrowing (overdrafts, loans, finance leases, Lennartz, PFI / PPP and NPD)</t>
  </si>
  <si>
    <t>Total borrowing as % of total income</t>
  </si>
  <si>
    <t>Gearing</t>
  </si>
  <si>
    <t>Interest Cover</t>
  </si>
  <si>
    <t>Cash Position</t>
  </si>
  <si>
    <t>Cash and Current Asset Investments less Overdraft</t>
  </si>
  <si>
    <t>Days Ratio of Cash to Total Expenditure</t>
  </si>
  <si>
    <t>Days of Unrestricted Cash to Total Expenditure</t>
  </si>
  <si>
    <t xml:space="preserve">Net cash inflow from operating activities as a % of total income </t>
  </si>
  <si>
    <t>VARIANCE THRESHOLDS</t>
  </si>
  <si>
    <t>Movement on prior year</t>
  </si>
  <si>
    <t>Previous year</t>
  </si>
  <si>
    <t>FFR period</t>
  </si>
  <si>
    <t>Explanations will be required if:</t>
  </si>
  <si>
    <t>The movement represents more than:</t>
  </si>
  <si>
    <t>of total income</t>
  </si>
  <si>
    <t>£'000</t>
  </si>
  <si>
    <t>Monetary value</t>
  </si>
  <si>
    <t>2024-25 Financial Statements</t>
  </si>
  <si>
    <t>I confirm that the figures in the financial statements return accurately reflect, and have been reconciled to, the audited financial statements of the college for the year ended 31 July 2025 and that adequate explanations have been provided where requested.</t>
  </si>
  <si>
    <t>Actual
2024-25</t>
  </si>
  <si>
    <t>Forecast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</si>
</sst>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0.0%"/>
    <numFmt numFmtId="165" formatCode="0.0"/>
    <numFmt numFmtId="166" formatCode="General_)"/>
    <numFmt numFmtId="167" formatCode="#,##0;\(#,##0\)"/>
    <numFmt numFmtId="168" formatCode="0%;\(0%\)"/>
    <numFmt numFmtId="169" formatCode="#,##0.0"/>
    <numFmt numFmtId="170" formatCode="#,##0;\(\-#,##0\)"/>
    <numFmt numFmtId="171" formatCode=";;;"/>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ourier"/>
      <family val="3"/>
    </font>
    <font>
      <b/>
      <sz val="10"/>
      <name val="Garamond"/>
      <family val="1"/>
    </font>
    <font>
      <sz val="10"/>
      <name val="Garamond"/>
      <family val="1"/>
    </font>
    <font>
      <b/>
      <sz val="12"/>
      <name val="Garamond"/>
      <family val="1"/>
    </font>
    <font>
      <b/>
      <sz val="10"/>
      <name val="Calibri"/>
      <family val="2"/>
      <scheme val="minor"/>
    </font>
    <font>
      <sz val="10"/>
      <name val="Calibri"/>
      <family val="2"/>
      <scheme val="minor"/>
    </font>
    <font>
      <b/>
      <sz val="11"/>
      <name val="Calibri"/>
      <family val="2"/>
      <scheme val="minor"/>
    </font>
    <font>
      <sz val="11"/>
      <name val="Calibri"/>
      <family val="2"/>
      <scheme val="minor"/>
    </font>
    <font>
      <sz val="12"/>
      <name val="Calibri"/>
      <family val="2"/>
      <scheme val="minor"/>
    </font>
    <font>
      <b/>
      <sz val="9"/>
      <name val="Calibri"/>
      <family val="2"/>
      <scheme val="minor"/>
    </font>
    <font>
      <sz val="10"/>
      <color indexed="10"/>
      <name val="Calibri"/>
      <family val="2"/>
      <scheme val="minor"/>
    </font>
    <font>
      <b/>
      <sz val="13"/>
      <name val="Calibri"/>
      <family val="2"/>
      <scheme val="minor"/>
    </font>
    <font>
      <sz val="13"/>
      <name val="Calibri"/>
      <family val="2"/>
      <scheme val="minor"/>
    </font>
    <font>
      <u/>
      <sz val="10"/>
      <color theme="10"/>
      <name val="Arial"/>
      <family val="2"/>
    </font>
    <font>
      <sz val="13"/>
      <name val="Arial"/>
      <family val="2"/>
    </font>
    <font>
      <u/>
      <sz val="13"/>
      <color theme="10"/>
      <name val="Calibri"/>
      <family val="2"/>
      <scheme val="minor"/>
    </font>
    <font>
      <i/>
      <sz val="11"/>
      <name val="Calibri"/>
      <family val="2"/>
      <scheme val="minor"/>
    </font>
    <font>
      <b/>
      <i/>
      <sz val="11"/>
      <name val="Calibri"/>
      <family val="2"/>
      <scheme val="minor"/>
    </font>
    <font>
      <sz val="9"/>
      <name val="Calibri"/>
      <family val="2"/>
      <scheme val="minor"/>
    </font>
    <font>
      <sz val="11"/>
      <color rgb="FF000000"/>
      <name val="Calibri"/>
      <family val="2"/>
    </font>
    <font>
      <sz val="10"/>
      <name val="Arial"/>
      <family val="2"/>
    </font>
    <font>
      <sz val="10"/>
      <color theme="1"/>
      <name val="Corbel"/>
      <family val="2"/>
    </font>
    <font>
      <b/>
      <sz val="13"/>
      <name val="Calibri"/>
      <family val="2"/>
    </font>
    <font>
      <sz val="13"/>
      <name val="Calibri"/>
      <family val="2"/>
    </font>
    <font>
      <sz val="10"/>
      <name val="Calibri"/>
      <family val="2"/>
    </font>
    <font>
      <b/>
      <sz val="11"/>
      <name val="Arial"/>
      <family val="2"/>
    </font>
    <font>
      <b/>
      <sz val="10"/>
      <name val="Calibri"/>
      <family val="2"/>
    </font>
    <font>
      <sz val="10"/>
      <color rgb="FFFF0000"/>
      <name val="Calibri"/>
      <family val="2"/>
      <scheme val="minor"/>
    </font>
    <font>
      <b/>
      <sz val="10"/>
      <color rgb="FF0070C0"/>
      <name val="Calibri"/>
      <family val="2"/>
      <scheme val="minor"/>
    </font>
    <font>
      <b/>
      <sz val="11"/>
      <color theme="1"/>
      <name val="Calibri"/>
      <family val="2"/>
      <scheme val="minor"/>
    </font>
    <font>
      <b/>
      <sz val="10"/>
      <color rgb="FFFF0000"/>
      <name val="Calibri"/>
      <family val="2"/>
      <scheme val="minor"/>
    </font>
    <font>
      <b/>
      <sz val="10.5"/>
      <color rgb="FF165D81"/>
      <name val="Calibri"/>
      <family val="2"/>
    </font>
    <font>
      <b/>
      <sz val="8"/>
      <color theme="0"/>
      <name val="Arial"/>
      <family val="2"/>
    </font>
    <font>
      <b/>
      <sz val="10.5"/>
      <color theme="1" tint="0.24994659260841701"/>
      <name val="Calibri"/>
      <family val="2"/>
    </font>
    <font>
      <b/>
      <sz val="10.5"/>
      <color rgb="FF404040"/>
      <name val="Calibri"/>
      <family val="2"/>
    </font>
    <font>
      <sz val="8"/>
      <name val="Arial"/>
      <family val="2"/>
    </font>
    <font>
      <b/>
      <sz val="8"/>
      <name val="Arial"/>
      <family val="2"/>
    </font>
    <font>
      <sz val="8"/>
      <color theme="1"/>
      <name val="Arial"/>
      <family val="2"/>
    </font>
    <font>
      <sz val="8"/>
      <color rgb="FFFF0000"/>
      <name val="Arial"/>
      <family val="2"/>
    </font>
    <font>
      <b/>
      <sz val="9"/>
      <name val="Calibri"/>
      <family val="2"/>
    </font>
  </fonts>
  <fills count="11">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rgb="FF006DB6"/>
        <bgColor indexed="64"/>
      </patternFill>
    </fill>
    <fill>
      <patternFill patternType="solid">
        <fgColor theme="0"/>
        <bgColor indexed="64"/>
      </patternFill>
    </fill>
    <fill>
      <patternFill patternType="solid">
        <fgColor rgb="FFF8F8F8"/>
        <bgColor indexed="64"/>
      </patternFill>
    </fill>
    <fill>
      <patternFill patternType="solid">
        <fgColor theme="4" tint="0.59999389629810485"/>
        <bgColor indexed="64"/>
      </patternFill>
    </fill>
    <fill>
      <patternFill patternType="solid">
        <fgColor rgb="FFEEEEEE"/>
        <bgColor indexed="64"/>
      </patternFill>
    </fill>
    <fill>
      <patternFill patternType="solid">
        <fgColor theme="0" tint="-0.2499465926084170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bottom style="thick">
        <color rgb="FFFFFFFF"/>
      </bottom>
      <diagonal/>
    </border>
    <border>
      <left style="medium">
        <color rgb="FFBFBFBF"/>
      </left>
      <right style="medium">
        <color rgb="FFBFBFBF"/>
      </right>
      <top style="medium">
        <color rgb="FFBFBFBF"/>
      </top>
      <bottom style="medium">
        <color rgb="FFBFBFBF"/>
      </bottom>
      <diagonal/>
    </border>
    <border>
      <left/>
      <right style="thick">
        <color rgb="FFFFFFFF"/>
      </right>
      <top style="thin">
        <color rgb="FFFFFFFF"/>
      </top>
      <bottom style="thin">
        <color rgb="FFFFFFFF"/>
      </bottom>
      <diagonal/>
    </border>
    <border>
      <left style="thin">
        <color rgb="FFBFBFBF"/>
      </left>
      <right style="thin">
        <color rgb="FFBFBFBF"/>
      </right>
      <top/>
      <bottom/>
      <diagonal/>
    </border>
    <border>
      <left/>
      <right/>
      <top style="thin">
        <color rgb="FFFFFFFF"/>
      </top>
      <bottom style="thin">
        <color rgb="FFFFFFFF"/>
      </bottom>
      <diagonal/>
    </border>
    <border>
      <left style="thick">
        <color rgb="FFFFFFFF"/>
      </left>
      <right/>
      <top style="thin">
        <color rgb="FFFFFFFF"/>
      </top>
      <bottom style="thin">
        <color rgb="FFFFFFFF"/>
      </bottom>
      <diagonal/>
    </border>
    <border>
      <left/>
      <right/>
      <top style="thin">
        <color rgb="FFFFFFFF"/>
      </top>
      <bottom style="thin">
        <color rgb="FFF2F2F2"/>
      </bottom>
      <diagonal/>
    </border>
    <border>
      <left/>
      <right style="thick">
        <color rgb="FFFFFFFF"/>
      </right>
      <top style="thin">
        <color rgb="FFEEEEEE"/>
      </top>
      <bottom style="thin">
        <color rgb="FFEEEEEE"/>
      </bottom>
      <diagonal/>
    </border>
    <border>
      <left style="thick">
        <color rgb="FFFFFFFF"/>
      </left>
      <right/>
      <top/>
      <bottom style="thin">
        <color rgb="FFF2F2F2"/>
      </bottom>
      <diagonal/>
    </border>
    <border>
      <left/>
      <right/>
      <top/>
      <bottom style="thin">
        <color rgb="FFF2F2F2"/>
      </bottom>
      <diagonal/>
    </border>
    <border>
      <left/>
      <right/>
      <top style="thin">
        <color rgb="FF000000"/>
      </top>
      <bottom style="double">
        <color rgb="FF000000"/>
      </bottom>
      <diagonal/>
    </border>
    <border>
      <left/>
      <right/>
      <top style="thin">
        <color indexed="64"/>
      </top>
      <bottom style="double">
        <color indexed="64"/>
      </bottom>
      <diagonal/>
    </border>
    <border>
      <left/>
      <right/>
      <top/>
      <bottom style="thin">
        <color rgb="FF000000"/>
      </bottom>
      <diagonal/>
    </border>
  </borders>
  <cellStyleXfs count="41">
    <xf numFmtId="0" fontId="0" fillId="0" borderId="0"/>
    <xf numFmtId="166" fontId="5" fillId="0" borderId="0"/>
    <xf numFmtId="0" fontId="18" fillId="0" borderId="0" applyNumberFormat="0" applyFill="0" applyBorder="0" applyAlignment="0" applyProtection="0"/>
    <xf numFmtId="0" fontId="24" fillId="0" borderId="0" applyBorder="0"/>
    <xf numFmtId="0" fontId="4" fillId="0" borderId="0"/>
    <xf numFmtId="0" fontId="25" fillId="0" borderId="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2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25" fillId="0" borderId="0" applyFont="0" applyFill="0" applyBorder="0" applyAlignment="0" applyProtection="0"/>
    <xf numFmtId="0" fontId="26" fillId="0" borderId="0"/>
    <xf numFmtId="43" fontId="25" fillId="0" borderId="0" applyFont="0" applyFill="0" applyBorder="0" applyAlignment="0" applyProtection="0"/>
    <xf numFmtId="0" fontId="3" fillId="0" borderId="0"/>
    <xf numFmtId="0" fontId="36" fillId="0" borderId="24" applyNumberFormat="0" applyFill="0" applyProtection="0">
      <alignment horizontal="center" vertical="center"/>
    </xf>
    <xf numFmtId="3" fontId="38" fillId="0" borderId="26" applyFont="0" applyFill="0" applyAlignment="0" applyProtection="0"/>
    <xf numFmtId="0" fontId="39" fillId="0" borderId="0" applyNumberFormat="0" applyBorder="0" applyAlignment="0" applyProtection="0"/>
    <xf numFmtId="0" fontId="38" fillId="0" borderId="26" applyNumberFormat="0" applyBorder="0" applyAlignment="0" applyProtection="0"/>
    <xf numFmtId="0" fontId="36" fillId="0" borderId="24" applyNumberFormat="0" applyFill="0" applyAlignment="0" applyProtection="0"/>
    <xf numFmtId="0" fontId="39" fillId="0" borderId="0" applyNumberFormat="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cellStyleXfs>
  <cellXfs count="312">
    <xf numFmtId="0" fontId="0" fillId="0" borderId="0" xfId="0"/>
    <xf numFmtId="0" fontId="6" fillId="0" borderId="0" xfId="0" applyFont="1"/>
    <xf numFmtId="0" fontId="7" fillId="0" borderId="0" xfId="0" applyFont="1"/>
    <xf numFmtId="0" fontId="8" fillId="0" borderId="0" xfId="0" applyFont="1"/>
    <xf numFmtId="0" fontId="7" fillId="0" borderId="0" xfId="0" applyFont="1" applyAlignment="1">
      <alignment wrapText="1"/>
    </xf>
    <xf numFmtId="2" fontId="7" fillId="0" borderId="0" xfId="0" applyNumberFormat="1" applyFont="1"/>
    <xf numFmtId="0" fontId="6" fillId="0" borderId="0" xfId="0" applyFont="1" applyAlignment="1">
      <alignment wrapText="1"/>
    </xf>
    <xf numFmtId="1" fontId="7" fillId="0" borderId="0" xfId="0" applyNumberFormat="1" applyFont="1"/>
    <xf numFmtId="0" fontId="6" fillId="0" borderId="0" xfId="0" applyFont="1" applyAlignment="1">
      <alignment horizontal="left" wrapText="1"/>
    </xf>
    <xf numFmtId="164" fontId="6" fillId="0" borderId="0" xfId="0" applyNumberFormat="1" applyFont="1"/>
    <xf numFmtId="10" fontId="6" fillId="0" borderId="0" xfId="0" applyNumberFormat="1" applyFont="1"/>
    <xf numFmtId="49" fontId="6" fillId="0" borderId="0" xfId="0" applyNumberFormat="1" applyFont="1" applyAlignment="1">
      <alignment horizontal="right"/>
    </xf>
    <xf numFmtId="1" fontId="6" fillId="0" borderId="0" xfId="0" applyNumberFormat="1" applyFont="1"/>
    <xf numFmtId="0" fontId="7" fillId="0" borderId="0" xfId="0" applyFont="1" applyAlignment="1">
      <alignment horizontal="left"/>
    </xf>
    <xf numFmtId="0" fontId="10" fillId="0" borderId="0" xfId="0" applyFont="1"/>
    <xf numFmtId="0" fontId="9" fillId="0" borderId="0" xfId="0" applyFont="1"/>
    <xf numFmtId="0" fontId="9" fillId="0" borderId="0" xfId="0" applyFont="1" applyAlignment="1">
      <alignment horizontal="center" vertical="center" wrapText="1"/>
    </xf>
    <xf numFmtId="0" fontId="10" fillId="0" borderId="0" xfId="0" applyFont="1" applyAlignment="1">
      <alignment vertical="center"/>
    </xf>
    <xf numFmtId="164" fontId="9" fillId="0" borderId="0" xfId="0" applyNumberFormat="1" applyFont="1" applyAlignment="1">
      <alignment horizontal="center"/>
    </xf>
    <xf numFmtId="0" fontId="9" fillId="0" borderId="0" xfId="0" quotePrefix="1" applyFont="1" applyAlignment="1">
      <alignment horizontal="center"/>
    </xf>
    <xf numFmtId="0" fontId="9" fillId="0" borderId="0" xfId="0" applyFont="1" applyAlignment="1">
      <alignment horizontal="center"/>
    </xf>
    <xf numFmtId="0" fontId="10" fillId="0" borderId="0" xfId="0" applyFont="1" applyAlignment="1">
      <alignment horizontal="center"/>
    </xf>
    <xf numFmtId="167" fontId="10" fillId="0" borderId="0" xfId="0" applyNumberFormat="1" applyFont="1"/>
    <xf numFmtId="0" fontId="9" fillId="3" borderId="0" xfId="0" applyFont="1" applyFill="1"/>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wrapText="1"/>
    </xf>
    <xf numFmtId="0" fontId="10" fillId="0" borderId="0" xfId="0" applyFont="1" applyAlignment="1">
      <alignment vertical="top"/>
    </xf>
    <xf numFmtId="0" fontId="9" fillId="0" borderId="0" xfId="0" applyFont="1" applyAlignment="1">
      <alignment vertical="top"/>
    </xf>
    <xf numFmtId="0" fontId="10" fillId="0" borderId="0" xfId="0" applyFont="1" applyAlignment="1">
      <alignment horizontal="left"/>
    </xf>
    <xf numFmtId="0" fontId="10" fillId="0" borderId="0" xfId="0" quotePrefix="1" applyFont="1" applyAlignment="1">
      <alignment vertical="center"/>
    </xf>
    <xf numFmtId="0" fontId="10" fillId="0" borderId="0" xfId="0" applyFont="1" applyAlignment="1">
      <alignment vertical="top" wrapText="1"/>
    </xf>
    <xf numFmtId="0" fontId="13" fillId="0" borderId="0" xfId="0" applyFont="1" applyAlignment="1">
      <alignment horizontal="right" vertical="top"/>
    </xf>
    <xf numFmtId="1" fontId="10" fillId="0" borderId="0" xfId="1" applyNumberFormat="1" applyFont="1"/>
    <xf numFmtId="166" fontId="10" fillId="0" borderId="0" xfId="1" applyFont="1"/>
    <xf numFmtId="1" fontId="9" fillId="0" borderId="0" xfId="1" applyNumberFormat="1" applyFont="1" applyAlignment="1">
      <alignment horizontal="right"/>
    </xf>
    <xf numFmtId="1" fontId="15" fillId="0" borderId="0" xfId="1" applyNumberFormat="1" applyFont="1"/>
    <xf numFmtId="167" fontId="12" fillId="0" borderId="0" xfId="0" applyNumberFormat="1" applyFont="1"/>
    <xf numFmtId="0" fontId="11" fillId="0" borderId="4" xfId="0" applyFont="1" applyBorder="1" applyAlignment="1">
      <alignment horizontal="center" vertical="center" wrapText="1"/>
    </xf>
    <xf numFmtId="0" fontId="12" fillId="0" borderId="6" xfId="0" quotePrefix="1" applyFont="1" applyBorder="1" applyAlignment="1">
      <alignment horizontal="center"/>
    </xf>
    <xf numFmtId="167" fontId="12" fillId="0" borderId="5" xfId="0" applyNumberFormat="1" applyFont="1" applyBorder="1"/>
    <xf numFmtId="167" fontId="12" fillId="0" borderId="5" xfId="0" applyNumberFormat="1" applyFont="1" applyBorder="1" applyAlignment="1">
      <alignment horizontal="center"/>
    </xf>
    <xf numFmtId="0" fontId="12" fillId="0" borderId="5" xfId="0" applyFont="1" applyBorder="1"/>
    <xf numFmtId="164" fontId="12" fillId="0" borderId="5" xfId="0" applyNumberFormat="1" applyFont="1" applyBorder="1" applyAlignment="1">
      <alignment horizontal="center"/>
    </xf>
    <xf numFmtId="0" fontId="12" fillId="0" borderId="5" xfId="0" applyFont="1" applyBorder="1" applyAlignment="1">
      <alignment wrapText="1"/>
    </xf>
    <xf numFmtId="9" fontId="12" fillId="0" borderId="5" xfId="0" applyNumberFormat="1" applyFont="1" applyBorder="1" applyAlignment="1">
      <alignment horizontal="center"/>
    </xf>
    <xf numFmtId="0" fontId="12" fillId="0" borderId="6" xfId="0" applyFont="1" applyBorder="1"/>
    <xf numFmtId="9" fontId="12" fillId="0" borderId="6" xfId="0" applyNumberFormat="1" applyFont="1" applyBorder="1" applyAlignment="1">
      <alignment horizontal="center"/>
    </xf>
    <xf numFmtId="2" fontId="12" fillId="0" borderId="5" xfId="0" applyNumberFormat="1" applyFont="1" applyBorder="1" applyAlignment="1">
      <alignment horizontal="center"/>
    </xf>
    <xf numFmtId="165" fontId="12" fillId="0" borderId="6" xfId="0" applyNumberFormat="1" applyFont="1" applyBorder="1" applyAlignment="1">
      <alignment horizontal="center"/>
    </xf>
    <xf numFmtId="167" fontId="12" fillId="0" borderId="9" xfId="0" applyNumberFormat="1" applyFont="1" applyBorder="1"/>
    <xf numFmtId="0" fontId="16" fillId="0" borderId="0" xfId="0" applyFont="1"/>
    <xf numFmtId="0" fontId="17" fillId="0" borderId="0" xfId="0" applyFont="1"/>
    <xf numFmtId="0" fontId="17" fillId="2" borderId="1" xfId="0" applyFont="1" applyFill="1" applyBorder="1" applyProtection="1">
      <protection locked="0"/>
    </xf>
    <xf numFmtId="3" fontId="16" fillId="0" borderId="0" xfId="0" applyNumberFormat="1" applyFont="1"/>
    <xf numFmtId="0" fontId="16" fillId="0" borderId="0" xfId="0" applyFont="1" applyAlignment="1">
      <alignment vertical="top"/>
    </xf>
    <xf numFmtId="0" fontId="17" fillId="0" borderId="0" xfId="0" applyFont="1" applyAlignment="1">
      <alignment vertical="center" wrapText="1"/>
    </xf>
    <xf numFmtId="15" fontId="17" fillId="2" borderId="1" xfId="0" applyNumberFormat="1" applyFont="1" applyFill="1" applyBorder="1" applyAlignment="1" applyProtection="1">
      <alignment horizontal="left"/>
      <protection locked="0"/>
    </xf>
    <xf numFmtId="0" fontId="10" fillId="0" borderId="0" xfId="0" applyFont="1" applyAlignment="1">
      <alignment wrapText="1"/>
    </xf>
    <xf numFmtId="0" fontId="16" fillId="0" borderId="0" xfId="0" applyFont="1" applyAlignment="1">
      <alignment horizontal="left"/>
    </xf>
    <xf numFmtId="0" fontId="16" fillId="2" borderId="1" xfId="0" applyFont="1" applyFill="1" applyBorder="1" applyProtection="1">
      <protection locked="0"/>
    </xf>
    <xf numFmtId="167" fontId="16" fillId="0" borderId="0" xfId="0" applyNumberFormat="1" applyFont="1" applyAlignment="1">
      <alignment horizontal="left"/>
    </xf>
    <xf numFmtId="0" fontId="9" fillId="0" borderId="0" xfId="0" applyFont="1" applyAlignment="1">
      <alignment wrapText="1"/>
    </xf>
    <xf numFmtId="167" fontId="10" fillId="0" borderId="0" xfId="0" applyNumberFormat="1" applyFont="1" applyAlignment="1">
      <alignment horizontal="center" vertical="center"/>
    </xf>
    <xf numFmtId="0" fontId="10" fillId="0" borderId="0" xfId="0" applyFont="1" applyAlignment="1">
      <alignment horizontal="left" vertical="center"/>
    </xf>
    <xf numFmtId="167" fontId="10" fillId="2" borderId="1" xfId="0" applyNumberFormat="1" applyFont="1" applyFill="1" applyBorder="1" applyAlignment="1" applyProtection="1">
      <alignment horizontal="center" vertical="center"/>
      <protection locked="0"/>
    </xf>
    <xf numFmtId="0" fontId="9" fillId="0" borderId="0" xfId="0" quotePrefix="1" applyFont="1" applyAlignment="1">
      <alignment horizontal="center" vertical="center"/>
    </xf>
    <xf numFmtId="0" fontId="10" fillId="0" borderId="0" xfId="0" applyFont="1" applyAlignment="1">
      <alignment horizontal="center" vertical="center"/>
    </xf>
    <xf numFmtId="0" fontId="0" fillId="0" borderId="0" xfId="0" applyAlignment="1">
      <alignment horizontal="center"/>
    </xf>
    <xf numFmtId="167" fontId="10" fillId="0" borderId="1" xfId="0" applyNumberFormat="1" applyFont="1" applyBorder="1" applyAlignment="1">
      <alignment horizontal="center"/>
    </xf>
    <xf numFmtId="167" fontId="10" fillId="0" borderId="0" xfId="0" applyNumberFormat="1" applyFont="1" applyAlignment="1">
      <alignment horizontal="center"/>
    </xf>
    <xf numFmtId="167" fontId="9" fillId="0" borderId="2" xfId="0" applyNumberFormat="1" applyFont="1" applyBorder="1" applyAlignment="1">
      <alignment horizontal="center"/>
    </xf>
    <xf numFmtId="167" fontId="10" fillId="2" borderId="1" xfId="0" applyNumberFormat="1" applyFont="1" applyFill="1" applyBorder="1" applyAlignment="1" applyProtection="1">
      <alignment horizontal="center"/>
      <protection locked="0"/>
    </xf>
    <xf numFmtId="167" fontId="9" fillId="0" borderId="2" xfId="0" applyNumberFormat="1" applyFont="1" applyBorder="1" applyAlignment="1">
      <alignment horizontal="center" vertical="center"/>
    </xf>
    <xf numFmtId="0" fontId="10" fillId="0" borderId="0" xfId="0" applyFont="1" applyProtection="1">
      <protection locked="0"/>
    </xf>
    <xf numFmtId="0" fontId="16" fillId="0" borderId="0" xfId="0" applyFont="1" applyAlignment="1">
      <alignment horizontal="left" vertical="center"/>
    </xf>
    <xf numFmtId="168" fontId="14" fillId="0" borderId="0" xfId="0" applyNumberFormat="1" applyFont="1" applyAlignment="1">
      <alignment horizontal="center" vertical="center"/>
    </xf>
    <xf numFmtId="168" fontId="14" fillId="0" borderId="0" xfId="0" applyNumberFormat="1" applyFont="1" applyAlignment="1">
      <alignment horizontal="center"/>
    </xf>
    <xf numFmtId="167" fontId="10" fillId="2" borderId="4" xfId="0" applyNumberFormat="1" applyFont="1" applyFill="1" applyBorder="1" applyAlignment="1" applyProtection="1">
      <alignment horizontal="center"/>
      <protection locked="0"/>
    </xf>
    <xf numFmtId="167" fontId="10" fillId="4" borderId="1" xfId="0" applyNumberFormat="1" applyFont="1" applyFill="1" applyBorder="1" applyAlignment="1" applyProtection="1">
      <alignment horizontal="center"/>
      <protection locked="0"/>
    </xf>
    <xf numFmtId="167" fontId="9" fillId="0" borderId="0" xfId="0" applyNumberFormat="1" applyFont="1" applyAlignment="1">
      <alignment horizontal="center"/>
    </xf>
    <xf numFmtId="0" fontId="20" fillId="2" borderId="1" xfId="2" applyFont="1" applyFill="1" applyBorder="1" applyProtection="1">
      <protection locked="0"/>
    </xf>
    <xf numFmtId="1" fontId="12" fillId="0" borderId="0" xfId="1" applyNumberFormat="1" applyFont="1"/>
    <xf numFmtId="166" fontId="12" fillId="0" borderId="0" xfId="1" applyFont="1" applyAlignment="1">
      <alignment horizontal="center" vertical="center"/>
    </xf>
    <xf numFmtId="1" fontId="11" fillId="0" borderId="0" xfId="1" applyNumberFormat="1" applyFont="1" applyAlignment="1">
      <alignment horizontal="left"/>
    </xf>
    <xf numFmtId="1" fontId="12" fillId="0" borderId="0" xfId="1" applyNumberFormat="1" applyFont="1" applyAlignment="1">
      <alignment horizontal="center" vertical="center"/>
    </xf>
    <xf numFmtId="165" fontId="11" fillId="0" borderId="0" xfId="1" applyNumberFormat="1" applyFont="1"/>
    <xf numFmtId="166" fontId="12" fillId="0" borderId="0" xfId="1" applyFont="1"/>
    <xf numFmtId="1" fontId="11" fillId="0" borderId="0" xfId="1" applyNumberFormat="1" applyFont="1" applyAlignment="1">
      <alignment horizontal="center" vertical="center" wrapText="1"/>
    </xf>
    <xf numFmtId="166" fontId="11" fillId="0" borderId="0" xfId="1" applyFont="1" applyAlignment="1">
      <alignment horizontal="center" vertical="center" wrapText="1"/>
    </xf>
    <xf numFmtId="1" fontId="11" fillId="0" borderId="0" xfId="1" applyNumberFormat="1" applyFont="1" applyAlignment="1">
      <alignment vertical="center"/>
    </xf>
    <xf numFmtId="1" fontId="11" fillId="0" borderId="0" xfId="1" applyNumberFormat="1" applyFont="1" applyAlignment="1">
      <alignment horizontal="center" vertical="center"/>
    </xf>
    <xf numFmtId="1" fontId="12" fillId="0" borderId="0" xfId="1" applyNumberFormat="1" applyFont="1" applyAlignment="1">
      <alignment vertical="center"/>
    </xf>
    <xf numFmtId="1" fontId="21" fillId="0" borderId="0" xfId="1" applyNumberFormat="1" applyFont="1" applyAlignment="1">
      <alignment vertical="center"/>
    </xf>
    <xf numFmtId="0" fontId="12" fillId="2" borderId="1" xfId="0" applyFont="1" applyFill="1" applyBorder="1" applyAlignment="1" applyProtection="1">
      <alignment horizontal="center" vertical="center"/>
      <protection locked="0"/>
    </xf>
    <xf numFmtId="166" fontId="11" fillId="0" borderId="0" xfId="1" applyFont="1" applyAlignment="1">
      <alignment horizontal="center" vertical="center"/>
    </xf>
    <xf numFmtId="1" fontId="21" fillId="0" borderId="0" xfId="1" applyNumberFormat="1" applyFont="1" applyAlignment="1">
      <alignment horizontal="left" vertical="center"/>
    </xf>
    <xf numFmtId="1" fontId="11" fillId="0" borderId="0" xfId="1" applyNumberFormat="1" applyFont="1" applyAlignment="1">
      <alignment horizontal="left" vertical="center"/>
    </xf>
    <xf numFmtId="1" fontId="22" fillId="0" borderId="0" xfId="1" applyNumberFormat="1" applyFont="1" applyAlignment="1">
      <alignment horizontal="left" vertical="center"/>
    </xf>
    <xf numFmtId="1" fontId="12" fillId="0" borderId="0" xfId="1" applyNumberFormat="1" applyFont="1" applyAlignment="1">
      <alignment horizontal="left" vertical="center"/>
    </xf>
    <xf numFmtId="166" fontId="12" fillId="0" borderId="0" xfId="1" applyFont="1" applyAlignment="1">
      <alignment vertical="center"/>
    </xf>
    <xf numFmtId="166" fontId="22" fillId="0" borderId="0" xfId="1" applyFont="1" applyAlignment="1">
      <alignment vertical="center"/>
    </xf>
    <xf numFmtId="0" fontId="10" fillId="0" borderId="0" xfId="0" applyFont="1" applyAlignment="1" applyProtection="1">
      <alignment horizontal="left" wrapText="1"/>
      <protection locked="0"/>
    </xf>
    <xf numFmtId="167" fontId="10" fillId="0" borderId="0" xfId="0" applyNumberFormat="1" applyFont="1" applyAlignment="1" applyProtection="1">
      <alignment horizontal="center" vertical="center"/>
      <protection locked="0"/>
    </xf>
    <xf numFmtId="167" fontId="10" fillId="0" borderId="0" xfId="0" applyNumberFormat="1" applyFont="1" applyAlignment="1">
      <alignment horizontal="center" wrapText="1"/>
    </xf>
    <xf numFmtId="167" fontId="10" fillId="0" borderId="0" xfId="0" applyNumberFormat="1" applyFont="1" applyAlignment="1" applyProtection="1">
      <alignment horizontal="center"/>
      <protection locked="0"/>
    </xf>
    <xf numFmtId="167" fontId="10" fillId="0" borderId="0" xfId="0" applyNumberFormat="1" applyFont="1" applyAlignment="1" applyProtection="1">
      <alignment horizontal="center" wrapText="1"/>
      <protection locked="0"/>
    </xf>
    <xf numFmtId="167" fontId="10" fillId="0" borderId="2" xfId="0" applyNumberFormat="1" applyFont="1" applyBorder="1" applyAlignment="1">
      <alignment horizontal="center"/>
    </xf>
    <xf numFmtId="0" fontId="10" fillId="0" borderId="0" xfId="0" applyFont="1" applyAlignment="1">
      <alignment horizontal="center" wrapText="1"/>
    </xf>
    <xf numFmtId="167" fontId="9" fillId="0" borderId="13" xfId="0" applyNumberFormat="1" applyFont="1" applyBorder="1" applyAlignment="1">
      <alignment horizontal="center"/>
    </xf>
    <xf numFmtId="0" fontId="12" fillId="0" borderId="9" xfId="0" applyFont="1" applyBorder="1" applyAlignment="1">
      <alignment wrapText="1"/>
    </xf>
    <xf numFmtId="164" fontId="12" fillId="0" borderId="6" xfId="0" applyNumberFormat="1" applyFont="1" applyBorder="1" applyAlignment="1">
      <alignment horizontal="center"/>
    </xf>
    <xf numFmtId="167" fontId="10" fillId="2" borderId="1" xfId="0" applyNumberFormat="1" applyFont="1" applyFill="1" applyBorder="1" applyAlignment="1" applyProtection="1">
      <alignment horizontal="right" vertical="center"/>
      <protection locked="0"/>
    </xf>
    <xf numFmtId="0" fontId="9" fillId="0" borderId="12" xfId="0" applyFont="1" applyBorder="1"/>
    <xf numFmtId="0" fontId="9" fillId="0" borderId="13" xfId="0" applyFont="1" applyBorder="1"/>
    <xf numFmtId="167" fontId="10" fillId="0" borderId="13" xfId="0" applyNumberFormat="1" applyFont="1" applyBorder="1" applyAlignment="1">
      <alignment horizontal="center"/>
    </xf>
    <xf numFmtId="168" fontId="14" fillId="0" borderId="13" xfId="0" applyNumberFormat="1" applyFont="1" applyBorder="1" applyAlignment="1">
      <alignment horizontal="center"/>
    </xf>
    <xf numFmtId="0" fontId="9" fillId="0" borderId="15" xfId="0" applyFont="1" applyBorder="1"/>
    <xf numFmtId="0" fontId="9" fillId="0" borderId="3" xfId="0" applyFont="1" applyBorder="1"/>
    <xf numFmtId="168" fontId="14" fillId="0" borderId="3" xfId="0" applyNumberFormat="1" applyFont="1" applyBorder="1" applyAlignment="1">
      <alignment horizontal="center"/>
    </xf>
    <xf numFmtId="167" fontId="10" fillId="0" borderId="2" xfId="0" applyNumberFormat="1" applyFont="1" applyBorder="1" applyAlignment="1">
      <alignment horizontal="center" vertical="center"/>
    </xf>
    <xf numFmtId="169" fontId="12" fillId="0" borderId="5" xfId="0" applyNumberFormat="1" applyFont="1" applyBorder="1" applyAlignment="1">
      <alignment horizontal="center"/>
    </xf>
    <xf numFmtId="166" fontId="12" fillId="0" borderId="0" xfId="1" applyFont="1" applyAlignment="1">
      <alignment horizontal="center" vertical="center" wrapText="1"/>
    </xf>
    <xf numFmtId="0" fontId="10" fillId="0" borderId="0" xfId="0" applyFont="1" applyAlignment="1">
      <alignment vertical="center" wrapText="1"/>
    </xf>
    <xf numFmtId="167" fontId="10" fillId="0" borderId="4" xfId="0" applyNumberFormat="1" applyFont="1" applyBorder="1" applyAlignment="1">
      <alignment horizontal="center"/>
    </xf>
    <xf numFmtId="167" fontId="9" fillId="0" borderId="0" xfId="0" applyNumberFormat="1" applyFont="1" applyAlignment="1">
      <alignment horizontal="center" vertical="center"/>
    </xf>
    <xf numFmtId="167" fontId="10" fillId="0" borderId="1" xfId="0" applyNumberFormat="1" applyFont="1" applyBorder="1" applyAlignment="1">
      <alignment horizontal="center" vertical="center"/>
    </xf>
    <xf numFmtId="167" fontId="10" fillId="0" borderId="2" xfId="0" applyNumberFormat="1" applyFont="1" applyBorder="1"/>
    <xf numFmtId="0" fontId="9" fillId="0" borderId="3" xfId="0" applyFont="1" applyBorder="1" applyAlignment="1">
      <alignment wrapText="1"/>
    </xf>
    <xf numFmtId="166" fontId="11" fillId="0" borderId="0" xfId="1" applyFont="1"/>
    <xf numFmtId="166" fontId="22" fillId="0" borderId="0" xfId="1" applyFont="1"/>
    <xf numFmtId="0" fontId="17" fillId="0" borderId="0" xfId="0" applyFont="1" applyProtection="1">
      <protection locked="0"/>
    </xf>
    <xf numFmtId="167" fontId="9" fillId="0" borderId="0" xfId="0" applyNumberFormat="1" applyFont="1" applyAlignment="1" applyProtection="1">
      <alignment horizontal="center" wrapText="1"/>
      <protection locked="0"/>
    </xf>
    <xf numFmtId="3" fontId="12" fillId="0" borderId="5" xfId="0" applyNumberFormat="1" applyFont="1" applyBorder="1" applyAlignment="1">
      <alignment horizontal="center"/>
    </xf>
    <xf numFmtId="170" fontId="12" fillId="0" borderId="5" xfId="0" applyNumberFormat="1" applyFont="1" applyBorder="1" applyAlignment="1">
      <alignment horizontal="center"/>
    </xf>
    <xf numFmtId="49" fontId="10" fillId="0" borderId="0" xfId="0" applyNumberFormat="1" applyFont="1" applyAlignment="1">
      <alignment horizontal="center" vertical="center"/>
    </xf>
    <xf numFmtId="49" fontId="9" fillId="3" borderId="0" xfId="0" applyNumberFormat="1" applyFont="1" applyFill="1"/>
    <xf numFmtId="49" fontId="9" fillId="0" borderId="0" xfId="0" applyNumberFormat="1" applyFont="1" applyAlignment="1">
      <alignment horizontal="center" vertical="center" wrapText="1"/>
    </xf>
    <xf numFmtId="49" fontId="9" fillId="0" borderId="0" xfId="0" applyNumberFormat="1" applyFont="1" applyAlignment="1">
      <alignment horizontal="center" wrapText="1"/>
    </xf>
    <xf numFmtId="49" fontId="10" fillId="0" borderId="0" xfId="0" applyNumberFormat="1" applyFont="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168" fontId="23" fillId="0" borderId="0" xfId="0" applyNumberFormat="1" applyFont="1" applyAlignment="1">
      <alignment horizontal="center" vertical="center"/>
    </xf>
    <xf numFmtId="167" fontId="23" fillId="0" borderId="0" xfId="0" applyNumberFormat="1" applyFont="1" applyAlignment="1">
      <alignment horizontal="center"/>
    </xf>
    <xf numFmtId="167" fontId="10" fillId="0" borderId="0" xfId="0" applyNumberFormat="1" applyFont="1" applyAlignment="1">
      <alignment vertical="center"/>
    </xf>
    <xf numFmtId="0" fontId="10" fillId="0" borderId="0" xfId="0" quotePrefix="1" applyFont="1" applyAlignment="1">
      <alignment horizontal="left"/>
    </xf>
    <xf numFmtId="0" fontId="10" fillId="0" borderId="0" xfId="0" applyFont="1" applyAlignment="1">
      <alignment horizontal="left" vertical="top"/>
    </xf>
    <xf numFmtId="0" fontId="10" fillId="0" borderId="0" xfId="0" applyFont="1" applyAlignment="1">
      <alignment horizontal="left" wrapText="1"/>
    </xf>
    <xf numFmtId="49" fontId="10" fillId="0" borderId="0" xfId="0" applyNumberFormat="1" applyFont="1" applyAlignment="1" applyProtection="1">
      <alignment horizontal="left" wrapText="1"/>
      <protection locked="0"/>
    </xf>
    <xf numFmtId="49" fontId="9" fillId="0" borderId="0" xfId="0" applyNumberFormat="1" applyFont="1" applyAlignment="1" applyProtection="1">
      <alignment horizontal="left" wrapText="1"/>
      <protection locked="0"/>
    </xf>
    <xf numFmtId="49" fontId="10" fillId="0" borderId="0" xfId="0" applyNumberFormat="1" applyFont="1" applyAlignment="1" applyProtection="1">
      <alignment horizontal="left"/>
      <protection locked="0"/>
    </xf>
    <xf numFmtId="167" fontId="10" fillId="0" borderId="0" xfId="0" applyNumberFormat="1" applyFont="1" applyAlignment="1" applyProtection="1">
      <alignment horizontal="left" wrapText="1"/>
      <protection locked="0"/>
    </xf>
    <xf numFmtId="167" fontId="9" fillId="0" borderId="0" xfId="0" applyNumberFormat="1" applyFont="1" applyAlignment="1" applyProtection="1">
      <alignment horizontal="left" wrapText="1"/>
      <protection locked="0"/>
    </xf>
    <xf numFmtId="168" fontId="23" fillId="0" borderId="0" xfId="0" applyNumberFormat="1" applyFont="1" applyAlignment="1">
      <alignment horizontal="center"/>
    </xf>
    <xf numFmtId="3" fontId="12" fillId="0" borderId="8" xfId="0" applyNumberFormat="1" applyFont="1" applyBorder="1" applyAlignment="1">
      <alignment horizontal="center"/>
    </xf>
    <xf numFmtId="0" fontId="12" fillId="0" borderId="19" xfId="3" applyFont="1" applyBorder="1" applyAlignment="1">
      <alignment vertical="top" wrapText="1"/>
    </xf>
    <xf numFmtId="0" fontId="28" fillId="0" borderId="0" xfId="4" applyFont="1" applyAlignment="1">
      <alignment wrapText="1"/>
    </xf>
    <xf numFmtId="0" fontId="29" fillId="0" borderId="0" xfId="4" applyFont="1" applyAlignment="1">
      <alignment horizontal="left" vertical="center" wrapText="1"/>
    </xf>
    <xf numFmtId="0" fontId="27" fillId="0" borderId="0" xfId="4" applyFont="1" applyAlignment="1">
      <alignment vertical="center" wrapText="1"/>
    </xf>
    <xf numFmtId="0" fontId="28" fillId="0" borderId="0" xfId="4" applyFont="1" applyAlignment="1">
      <alignment vertical="center" wrapText="1"/>
    </xf>
    <xf numFmtId="0" fontId="27" fillId="0" borderId="0" xfId="4" applyFont="1" applyAlignment="1">
      <alignment vertical="center"/>
    </xf>
    <xf numFmtId="0" fontId="28" fillId="0" borderId="0" xfId="4" applyFont="1" applyAlignment="1">
      <alignment horizontal="left" vertical="center" wrapText="1"/>
    </xf>
    <xf numFmtId="0" fontId="28" fillId="0" borderId="0" xfId="4" applyFont="1" applyAlignment="1">
      <alignment vertical="center"/>
    </xf>
    <xf numFmtId="0" fontId="29" fillId="0" borderId="0" xfId="4" applyFont="1" applyAlignment="1">
      <alignment vertical="center"/>
    </xf>
    <xf numFmtId="0" fontId="29" fillId="0" borderId="0" xfId="4" applyFont="1" applyAlignment="1">
      <alignment wrapText="1"/>
    </xf>
    <xf numFmtId="167" fontId="10" fillId="0" borderId="20" xfId="0" applyNumberFormat="1" applyFont="1" applyBorder="1" applyAlignment="1">
      <alignment horizontal="center"/>
    </xf>
    <xf numFmtId="167" fontId="10" fillId="0" borderId="10" xfId="0" applyNumberFormat="1" applyFont="1" applyBorder="1" applyAlignment="1">
      <alignment horizontal="center"/>
    </xf>
    <xf numFmtId="0" fontId="10" fillId="0" borderId="1" xfId="0" applyFont="1" applyBorder="1" applyAlignment="1">
      <alignment horizontal="center"/>
    </xf>
    <xf numFmtId="167" fontId="10" fillId="0" borderId="4" xfId="0" applyNumberFormat="1" applyFont="1" applyBorder="1" applyAlignment="1">
      <alignment horizontal="center" vertical="center"/>
    </xf>
    <xf numFmtId="167" fontId="10" fillId="0" borderId="1" xfId="0" applyNumberFormat="1" applyFont="1" applyBorder="1" applyAlignment="1">
      <alignment horizontal="right" vertical="center"/>
    </xf>
    <xf numFmtId="167" fontId="10" fillId="0" borderId="0" xfId="0" applyNumberFormat="1" applyFont="1" applyAlignment="1">
      <alignment horizontal="right" vertical="center"/>
    </xf>
    <xf numFmtId="3" fontId="12" fillId="4" borderId="1" xfId="0" applyNumberFormat="1" applyFont="1" applyFill="1" applyBorder="1" applyAlignment="1" applyProtection="1">
      <alignment horizontal="center" vertical="center"/>
      <protection locked="0"/>
    </xf>
    <xf numFmtId="0" fontId="10" fillId="0" borderId="4" xfId="0" applyFont="1" applyBorder="1" applyAlignment="1">
      <alignment horizontal="center" wrapText="1"/>
    </xf>
    <xf numFmtId="0" fontId="11" fillId="0" borderId="21" xfId="0" applyFont="1" applyBorder="1" applyAlignment="1">
      <alignment horizontal="center" vertical="center" wrapText="1"/>
    </xf>
    <xf numFmtId="0" fontId="12" fillId="0" borderId="19" xfId="0" quotePrefix="1" applyFont="1" applyBorder="1" applyAlignment="1">
      <alignment horizontal="center"/>
    </xf>
    <xf numFmtId="167" fontId="12" fillId="0" borderId="9" xfId="0" applyNumberFormat="1" applyFont="1" applyBorder="1" applyAlignment="1">
      <alignment horizontal="center"/>
    </xf>
    <xf numFmtId="164" fontId="12" fillId="0" borderId="9" xfId="0" applyNumberFormat="1" applyFont="1" applyBorder="1" applyAlignment="1">
      <alignment horizontal="center"/>
    </xf>
    <xf numFmtId="9" fontId="12" fillId="0" borderId="9" xfId="0" applyNumberFormat="1" applyFont="1" applyBorder="1" applyAlignment="1">
      <alignment horizontal="center"/>
    </xf>
    <xf numFmtId="9" fontId="12" fillId="0" borderId="19" xfId="0" applyNumberFormat="1" applyFont="1" applyBorder="1" applyAlignment="1">
      <alignment horizontal="center"/>
    </xf>
    <xf numFmtId="164" fontId="12" fillId="0" borderId="19" xfId="0" applyNumberFormat="1" applyFont="1" applyBorder="1" applyAlignment="1">
      <alignment horizontal="center"/>
    </xf>
    <xf numFmtId="2" fontId="12" fillId="0" borderId="9" xfId="0" applyNumberFormat="1" applyFont="1" applyBorder="1" applyAlignment="1">
      <alignment horizontal="center"/>
    </xf>
    <xf numFmtId="169" fontId="12" fillId="0" borderId="9" xfId="0" applyNumberFormat="1" applyFont="1" applyBorder="1" applyAlignment="1">
      <alignment horizontal="center"/>
    </xf>
    <xf numFmtId="165" fontId="12" fillId="0" borderId="19" xfId="0" applyNumberFormat="1" applyFont="1" applyBorder="1" applyAlignment="1">
      <alignment horizontal="center"/>
    </xf>
    <xf numFmtId="3" fontId="12" fillId="0" borderId="9" xfId="0" applyNumberFormat="1" applyFont="1" applyBorder="1" applyAlignment="1">
      <alignment horizontal="center"/>
    </xf>
    <xf numFmtId="3" fontId="12" fillId="0" borderId="0" xfId="0" applyNumberFormat="1" applyFont="1" applyAlignment="1">
      <alignment horizontal="center"/>
    </xf>
    <xf numFmtId="167" fontId="11" fillId="0" borderId="0" xfId="0" applyNumberFormat="1" applyFont="1" applyAlignment="1">
      <alignment horizontal="center" wrapText="1"/>
    </xf>
    <xf numFmtId="167" fontId="12" fillId="0" borderId="0" xfId="0" applyNumberFormat="1" applyFont="1" applyAlignment="1">
      <alignment horizontal="center"/>
    </xf>
    <xf numFmtId="164" fontId="12" fillId="0" borderId="0" xfId="0" applyNumberFormat="1" applyFont="1" applyAlignment="1">
      <alignment horizontal="center"/>
    </xf>
    <xf numFmtId="9" fontId="12" fillId="0" borderId="0" xfId="0" applyNumberFormat="1" applyFont="1" applyAlignment="1">
      <alignment horizontal="center"/>
    </xf>
    <xf numFmtId="2" fontId="12" fillId="0" borderId="0" xfId="0" applyNumberFormat="1" applyFont="1" applyAlignment="1">
      <alignment horizontal="center"/>
    </xf>
    <xf numFmtId="169" fontId="12" fillId="0" borderId="0" xfId="0" applyNumberFormat="1" applyFont="1" applyAlignment="1">
      <alignment horizontal="center"/>
    </xf>
    <xf numFmtId="165" fontId="12" fillId="0" borderId="0" xfId="0" applyNumberFormat="1" applyFont="1" applyAlignment="1">
      <alignment horizontal="center"/>
    </xf>
    <xf numFmtId="167" fontId="11" fillId="0" borderId="9" xfId="0" applyNumberFormat="1" applyFont="1" applyBorder="1" applyAlignment="1">
      <alignment horizontal="center" wrapText="1"/>
    </xf>
    <xf numFmtId="167" fontId="10" fillId="0" borderId="9" xfId="0" applyNumberFormat="1" applyFont="1" applyBorder="1"/>
    <xf numFmtId="165" fontId="12" fillId="0" borderId="9" xfId="0" applyNumberFormat="1" applyFont="1" applyBorder="1" applyAlignment="1">
      <alignment horizontal="center"/>
    </xf>
    <xf numFmtId="167" fontId="10" fillId="2" borderId="1" xfId="0" applyNumberFormat="1" applyFont="1" applyFill="1" applyBorder="1" applyAlignment="1">
      <alignment horizontal="center"/>
    </xf>
    <xf numFmtId="167" fontId="10" fillId="4" borderId="1" xfId="0" applyNumberFormat="1" applyFont="1" applyFill="1" applyBorder="1" applyAlignment="1">
      <alignment horizontal="center"/>
    </xf>
    <xf numFmtId="167" fontId="10" fillId="2" borderId="4" xfId="0" applyNumberFormat="1" applyFont="1" applyFill="1" applyBorder="1" applyAlignment="1">
      <alignment horizontal="center"/>
    </xf>
    <xf numFmtId="49" fontId="10" fillId="0" borderId="0" xfId="0" applyNumberFormat="1" applyFont="1" applyAlignment="1" applyProtection="1">
      <alignment horizontal="center" wrapText="1"/>
      <protection locked="0"/>
    </xf>
    <xf numFmtId="49" fontId="9" fillId="0" borderId="0" xfId="0" applyNumberFormat="1" applyFont="1" applyAlignment="1" applyProtection="1">
      <alignment horizontal="center" wrapText="1"/>
      <protection locked="0"/>
    </xf>
    <xf numFmtId="49" fontId="10" fillId="0" borderId="0" xfId="0" applyNumberFormat="1" applyFont="1" applyAlignment="1" applyProtection="1">
      <alignment wrapText="1"/>
      <protection locked="0"/>
    </xf>
    <xf numFmtId="0" fontId="10" fillId="0" borderId="0" xfId="0" applyFont="1" applyAlignment="1">
      <alignment horizontal="right"/>
    </xf>
    <xf numFmtId="0" fontId="11" fillId="0" borderId="0" xfId="0" applyFont="1" applyAlignment="1">
      <alignment horizontal="left"/>
    </xf>
    <xf numFmtId="0" fontId="11" fillId="0" borderId="0" xfId="0" applyFont="1"/>
    <xf numFmtId="0" fontId="10" fillId="0" borderId="6" xfId="0" applyFont="1" applyBorder="1" applyAlignment="1">
      <alignment horizontal="center"/>
    </xf>
    <xf numFmtId="0" fontId="19" fillId="0" borderId="0" xfId="0" applyFont="1"/>
    <xf numFmtId="167" fontId="11" fillId="0" borderId="0" xfId="0" applyNumberFormat="1" applyFont="1" applyAlignment="1">
      <alignment vertical="top"/>
    </xf>
    <xf numFmtId="9" fontId="10" fillId="0" borderId="0" xfId="0" applyNumberFormat="1" applyFont="1" applyAlignment="1">
      <alignment horizontal="center"/>
    </xf>
    <xf numFmtId="0" fontId="10" fillId="0" borderId="0" xfId="5" applyFont="1" applyAlignment="1">
      <alignment horizontal="left"/>
    </xf>
    <xf numFmtId="0" fontId="10" fillId="0" borderId="17" xfId="0" applyFont="1" applyBorder="1"/>
    <xf numFmtId="167" fontId="9" fillId="0" borderId="3" xfId="0" applyNumberFormat="1" applyFont="1" applyBorder="1" applyAlignment="1">
      <alignment horizontal="center"/>
    </xf>
    <xf numFmtId="167" fontId="9" fillId="0" borderId="3" xfId="0" applyNumberFormat="1" applyFont="1" applyBorder="1" applyAlignment="1" applyProtection="1">
      <alignment horizontal="left" wrapText="1"/>
      <protection locked="0"/>
    </xf>
    <xf numFmtId="167" fontId="10" fillId="0" borderId="3" xfId="0" applyNumberFormat="1" applyFont="1" applyBorder="1" applyAlignment="1">
      <alignment horizontal="center"/>
    </xf>
    <xf numFmtId="167" fontId="10" fillId="2" borderId="22" xfId="0" applyNumberFormat="1" applyFont="1" applyFill="1" applyBorder="1" applyAlignment="1" applyProtection="1">
      <alignment horizontal="center"/>
      <protection locked="0"/>
    </xf>
    <xf numFmtId="167" fontId="10" fillId="0" borderId="22" xfId="0" applyNumberFormat="1" applyFont="1" applyBorder="1" applyAlignment="1">
      <alignment horizontal="center"/>
    </xf>
    <xf numFmtId="0" fontId="9" fillId="0" borderId="17" xfId="0" applyFont="1" applyBorder="1"/>
    <xf numFmtId="166" fontId="12" fillId="0" borderId="0" xfId="1" applyFont="1" applyProtection="1">
      <protection locked="0"/>
    </xf>
    <xf numFmtId="1" fontId="29" fillId="3" borderId="0" xfId="1" applyNumberFormat="1" applyFont="1" applyFill="1" applyAlignment="1">
      <alignment horizontal="left"/>
    </xf>
    <xf numFmtId="1" fontId="31" fillId="3" borderId="0" xfId="1" applyNumberFormat="1" applyFont="1" applyFill="1" applyAlignment="1">
      <alignment horizontal="left"/>
    </xf>
    <xf numFmtId="1" fontId="12" fillId="0" borderId="0" xfId="1" applyNumberFormat="1" applyFont="1" applyAlignment="1">
      <alignment vertical="center" wrapText="1"/>
    </xf>
    <xf numFmtId="0" fontId="32" fillId="0" borderId="0" xfId="0" applyFont="1"/>
    <xf numFmtId="0" fontId="35" fillId="0" borderId="0" xfId="0" applyFont="1"/>
    <xf numFmtId="49" fontId="32" fillId="0" borderId="0" xfId="0" applyNumberFormat="1" applyFont="1" applyAlignment="1" applyProtection="1">
      <alignment horizontal="center" wrapText="1"/>
      <protection locked="0"/>
    </xf>
    <xf numFmtId="49" fontId="32" fillId="0" borderId="0" xfId="0" applyNumberFormat="1" applyFont="1" applyAlignment="1" applyProtection="1">
      <alignment wrapText="1"/>
      <protection locked="0"/>
    </xf>
    <xf numFmtId="167" fontId="9" fillId="0" borderId="13" xfId="0" applyNumberFormat="1" applyFont="1" applyBorder="1" applyAlignment="1" applyProtection="1">
      <alignment horizontal="left" wrapText="1"/>
      <protection locked="0"/>
    </xf>
    <xf numFmtId="0" fontId="10" fillId="0" borderId="14" xfId="0" applyFont="1" applyBorder="1" applyProtection="1">
      <protection locked="0"/>
    </xf>
    <xf numFmtId="0" fontId="10" fillId="0" borderId="16" xfId="0" applyFont="1" applyBorder="1" applyProtection="1">
      <protection locked="0"/>
    </xf>
    <xf numFmtId="0" fontId="10" fillId="0" borderId="18" xfId="0" applyFont="1" applyBorder="1" applyProtection="1">
      <protection locked="0"/>
    </xf>
    <xf numFmtId="0" fontId="34" fillId="0" borderId="0" xfId="0" applyFont="1"/>
    <xf numFmtId="4" fontId="9" fillId="0" borderId="2" xfId="0" applyNumberFormat="1" applyFont="1" applyBorder="1" applyAlignment="1">
      <alignment horizontal="center"/>
    </xf>
    <xf numFmtId="0" fontId="12" fillId="0" borderId="0" xfId="0" applyFont="1"/>
    <xf numFmtId="0" fontId="11" fillId="0" borderId="0" xfId="0" applyFont="1" applyAlignment="1">
      <alignment horizontal="center" vertical="center"/>
    </xf>
    <xf numFmtId="0" fontId="30" fillId="0" borderId="0" xfId="0" applyFont="1" applyAlignment="1">
      <alignment horizontal="center" vertical="center"/>
    </xf>
    <xf numFmtId="0" fontId="10" fillId="0" borderId="5" xfId="0" applyFont="1" applyBorder="1" applyAlignment="1">
      <alignment horizontal="center"/>
    </xf>
    <xf numFmtId="0" fontId="12" fillId="0" borderId="1" xfId="0" applyFont="1" applyBorder="1"/>
    <xf numFmtId="0" fontId="12" fillId="0" borderId="1" xfId="0" applyFont="1" applyBorder="1" applyAlignment="1">
      <alignment horizontal="left" vertical="center"/>
    </xf>
    <xf numFmtId="3" fontId="12" fillId="0" borderId="1" xfId="0" applyNumberFormat="1" applyFont="1" applyBorder="1" applyAlignment="1">
      <alignment horizontal="center" vertical="center"/>
    </xf>
    <xf numFmtId="0" fontId="11" fillId="0" borderId="1" xfId="0" applyFont="1" applyBorder="1" applyAlignment="1">
      <alignment vertical="center"/>
    </xf>
    <xf numFmtId="3" fontId="11" fillId="0" borderId="1" xfId="0" applyNumberFormat="1"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center" vertical="center"/>
    </xf>
    <xf numFmtId="0" fontId="11" fillId="0" borderId="1" xfId="0" applyFont="1" applyBorder="1"/>
    <xf numFmtId="0" fontId="11" fillId="0" borderId="1" xfId="0" applyFont="1" applyBorder="1" applyAlignment="1">
      <alignment horizontal="center"/>
    </xf>
    <xf numFmtId="3" fontId="11" fillId="0" borderId="0" xfId="0" applyNumberFormat="1" applyFont="1" applyAlignment="1">
      <alignment horizontal="center"/>
    </xf>
    <xf numFmtId="0" fontId="37" fillId="5" borderId="23" xfId="25" quotePrefix="1" applyFont="1" applyFill="1" applyBorder="1" applyAlignment="1">
      <alignment horizontal="center" vertical="center" wrapText="1"/>
    </xf>
    <xf numFmtId="0" fontId="3" fillId="0" borderId="0" xfId="24"/>
    <xf numFmtId="0" fontId="37" fillId="5" borderId="25" xfId="25" quotePrefix="1" applyFont="1" applyFill="1" applyBorder="1" applyAlignment="1">
      <alignment horizontal="left" vertical="center" wrapText="1"/>
    </xf>
    <xf numFmtId="171" fontId="37" fillId="5" borderId="27" xfId="26" applyNumberFormat="1" applyFont="1" applyFill="1" applyBorder="1" applyAlignment="1">
      <alignment horizontal="right" vertical="center" wrapText="1"/>
    </xf>
    <xf numFmtId="171" fontId="37" fillId="5" borderId="28" xfId="26" applyNumberFormat="1" applyFont="1" applyFill="1" applyBorder="1" applyAlignment="1">
      <alignment horizontal="right" vertical="center" wrapText="1"/>
    </xf>
    <xf numFmtId="0" fontId="39" fillId="0" borderId="0" xfId="27" applyNumberFormat="1"/>
    <xf numFmtId="3" fontId="40" fillId="6" borderId="29" xfId="26" applyFont="1" applyFill="1" applyBorder="1" applyAlignment="1">
      <alignment horizontal="left" vertical="center" wrapText="1"/>
    </xf>
    <xf numFmtId="0" fontId="38" fillId="0" borderId="1" xfId="28" applyNumberFormat="1" applyBorder="1"/>
    <xf numFmtId="0" fontId="40" fillId="7" borderId="25" xfId="29" applyNumberFormat="1" applyFont="1" applyFill="1" applyBorder="1" applyAlignment="1">
      <alignment horizontal="right" vertical="center" wrapText="1"/>
    </xf>
    <xf numFmtId="3" fontId="40" fillId="7" borderId="28" xfId="26" applyFont="1" applyFill="1" applyBorder="1" applyAlignment="1">
      <alignment horizontal="right" vertical="center" wrapText="1"/>
    </xf>
    <xf numFmtId="0" fontId="39" fillId="0" borderId="0" xfId="30" applyNumberFormat="1"/>
    <xf numFmtId="0" fontId="41" fillId="7" borderId="25" xfId="29" applyNumberFormat="1" applyFont="1" applyFill="1" applyBorder="1" applyAlignment="1">
      <alignment horizontal="right" vertical="center" wrapText="1"/>
    </xf>
    <xf numFmtId="3" fontId="41" fillId="7" borderId="27" xfId="26" applyFont="1" applyFill="1" applyBorder="1" applyAlignment="1">
      <alignment horizontal="right" vertical="center" wrapText="1"/>
    </xf>
    <xf numFmtId="3" fontId="39" fillId="0" borderId="0" xfId="30" applyNumberFormat="1"/>
    <xf numFmtId="0" fontId="40" fillId="0" borderId="30" xfId="29" applyNumberFormat="1" applyFont="1" applyFill="1" applyBorder="1" applyAlignment="1">
      <alignment horizontal="right" vertical="center" wrapText="1"/>
    </xf>
    <xf numFmtId="3" fontId="40" fillId="6" borderId="31" xfId="26" applyFont="1" applyFill="1" applyBorder="1" applyAlignment="1">
      <alignment horizontal="right" vertical="center" wrapText="1"/>
    </xf>
    <xf numFmtId="3" fontId="40" fillId="6" borderId="32" xfId="26" applyFont="1" applyFill="1" applyBorder="1" applyAlignment="1">
      <alignment horizontal="right" vertical="center" wrapText="1"/>
    </xf>
    <xf numFmtId="3" fontId="40" fillId="7" borderId="27" xfId="26" applyFont="1" applyFill="1" applyBorder="1" applyAlignment="1">
      <alignment horizontal="right" vertical="center" wrapText="1"/>
    </xf>
    <xf numFmtId="0" fontId="41" fillId="9" borderId="25" xfId="25" quotePrefix="1" applyFont="1" applyFill="1" applyBorder="1" applyAlignment="1">
      <alignment horizontal="right" vertical="center" wrapText="1"/>
    </xf>
    <xf numFmtId="3" fontId="41" fillId="9" borderId="27" xfId="26" applyFont="1" applyFill="1" applyBorder="1" applyAlignment="1">
      <alignment horizontal="right" vertical="center" wrapText="1"/>
    </xf>
    <xf numFmtId="3" fontId="40" fillId="8" borderId="27" xfId="26" applyFont="1" applyFill="1" applyBorder="1" applyAlignment="1" applyProtection="1">
      <alignment horizontal="right" vertical="center" wrapText="1"/>
      <protection locked="0"/>
    </xf>
    <xf numFmtId="3" fontId="40" fillId="8" borderId="31" xfId="26" applyFont="1" applyFill="1" applyBorder="1" applyAlignment="1" applyProtection="1">
      <alignment horizontal="right" vertical="center" wrapText="1"/>
      <protection locked="0"/>
    </xf>
    <xf numFmtId="3" fontId="40" fillId="8" borderId="32" xfId="26" applyFont="1" applyFill="1" applyBorder="1" applyAlignment="1" applyProtection="1">
      <alignment horizontal="right" vertical="center" wrapText="1"/>
      <protection locked="0"/>
    </xf>
    <xf numFmtId="0" fontId="34" fillId="0" borderId="0" xfId="24" applyFont="1"/>
    <xf numFmtId="0" fontId="3" fillId="0" borderId="0" xfId="24" applyAlignment="1">
      <alignment horizontal="center" wrapText="1"/>
    </xf>
    <xf numFmtId="167" fontId="12" fillId="2" borderId="1" xfId="0" applyNumberFormat="1" applyFont="1" applyFill="1" applyBorder="1" applyAlignment="1" applyProtection="1">
      <alignment horizontal="center"/>
      <protection locked="0"/>
    </xf>
    <xf numFmtId="167" fontId="12" fillId="0" borderId="1" xfId="0" applyNumberFormat="1" applyFont="1" applyBorder="1" applyAlignment="1">
      <alignment horizontal="center"/>
    </xf>
    <xf numFmtId="167" fontId="11" fillId="0" borderId="1" xfId="0" applyNumberFormat="1" applyFont="1" applyBorder="1" applyAlignment="1">
      <alignment horizontal="center"/>
    </xf>
    <xf numFmtId="167" fontId="12" fillId="2" borderId="4" xfId="0" applyNumberFormat="1" applyFont="1" applyFill="1" applyBorder="1" applyAlignment="1" applyProtection="1">
      <alignment horizontal="center"/>
      <protection locked="0"/>
    </xf>
    <xf numFmtId="167" fontId="12" fillId="0" borderId="4" xfId="0" applyNumberFormat="1" applyFont="1" applyBorder="1" applyAlignment="1">
      <alignment horizontal="center"/>
    </xf>
    <xf numFmtId="167" fontId="11" fillId="0" borderId="33" xfId="0" applyNumberFormat="1" applyFont="1" applyBorder="1" applyAlignment="1">
      <alignment horizontal="center"/>
    </xf>
    <xf numFmtId="0" fontId="3" fillId="0" borderId="23" xfId="24" applyBorder="1" applyAlignment="1">
      <alignment vertical="center"/>
    </xf>
    <xf numFmtId="3" fontId="41" fillId="8" borderId="27" xfId="26" applyFont="1" applyFill="1" applyBorder="1" applyAlignment="1" applyProtection="1">
      <alignment horizontal="right" vertical="center" wrapText="1"/>
      <protection locked="0"/>
    </xf>
    <xf numFmtId="0" fontId="22" fillId="0" borderId="6" xfId="0" applyFont="1" applyBorder="1" applyAlignment="1">
      <alignment horizontal="left"/>
    </xf>
    <xf numFmtId="0" fontId="22" fillId="0" borderId="0" xfId="0" applyFont="1"/>
    <xf numFmtId="0" fontId="42" fillId="0" borderId="0" xfId="24" applyFont="1"/>
    <xf numFmtId="0" fontId="43" fillId="0" borderId="0" xfId="24" applyFont="1" applyAlignment="1">
      <alignment wrapText="1"/>
    </xf>
    <xf numFmtId="3" fontId="43" fillId="0" borderId="0" xfId="24" applyNumberFormat="1" applyFont="1"/>
    <xf numFmtId="0" fontId="1" fillId="0" borderId="0" xfId="24" applyFont="1"/>
    <xf numFmtId="0" fontId="0" fillId="3" borderId="0" xfId="0" applyFill="1"/>
    <xf numFmtId="0" fontId="29" fillId="3" borderId="0" xfId="0" applyFont="1" applyFill="1"/>
    <xf numFmtId="0" fontId="44" fillId="3" borderId="0" xfId="0" applyFont="1" applyFill="1" applyAlignment="1">
      <alignment horizontal="center" vertical="center" wrapText="1"/>
    </xf>
    <xf numFmtId="0" fontId="10" fillId="3" borderId="0" xfId="0" applyFont="1" applyFill="1" applyAlignment="1">
      <alignment horizontal="center"/>
    </xf>
    <xf numFmtId="0" fontId="31" fillId="3" borderId="0" xfId="0" applyFont="1" applyFill="1" applyAlignment="1">
      <alignment horizontal="center" vertical="center"/>
    </xf>
    <xf numFmtId="0" fontId="10" fillId="3" borderId="0" xfId="0" applyFont="1" applyFill="1"/>
    <xf numFmtId="166" fontId="10" fillId="3" borderId="0" xfId="1" applyFont="1" applyFill="1" applyAlignment="1">
      <alignment horizontal="center"/>
    </xf>
    <xf numFmtId="0" fontId="10" fillId="3" borderId="0" xfId="0" applyFont="1" applyFill="1" applyAlignment="1">
      <alignment horizontal="left" wrapText="1"/>
    </xf>
    <xf numFmtId="167" fontId="10" fillId="0" borderId="34" xfId="0" applyNumberFormat="1" applyFont="1" applyBorder="1" applyAlignment="1">
      <alignment horizontal="right" vertical="center"/>
    </xf>
    <xf numFmtId="0" fontId="10" fillId="0" borderId="34" xfId="0" applyFont="1" applyBorder="1" applyAlignment="1">
      <alignment horizontal="right" vertical="center"/>
    </xf>
    <xf numFmtId="0" fontId="10" fillId="0" borderId="0" xfId="0" applyFont="1" applyAlignment="1">
      <alignment horizontal="right" vertical="center"/>
    </xf>
    <xf numFmtId="6" fontId="9" fillId="3" borderId="0" xfId="0" quotePrefix="1" applyNumberFormat="1" applyFont="1" applyFill="1" applyAlignment="1">
      <alignment horizontal="center" vertical="center"/>
    </xf>
    <xf numFmtId="167" fontId="10" fillId="2" borderId="1" xfId="5" applyNumberFormat="1" applyFont="1" applyFill="1" applyBorder="1" applyAlignment="1" applyProtection="1">
      <alignment horizontal="right"/>
      <protection locked="0"/>
    </xf>
    <xf numFmtId="3" fontId="29" fillId="3" borderId="35" xfId="0" applyNumberFormat="1" applyFont="1" applyFill="1" applyBorder="1"/>
    <xf numFmtId="0" fontId="0" fillId="3" borderId="0" xfId="0" applyFill="1" applyAlignment="1">
      <alignment horizontal="center"/>
    </xf>
    <xf numFmtId="3" fontId="0" fillId="3" borderId="0" xfId="0" applyNumberFormat="1" applyFill="1"/>
    <xf numFmtId="0" fontId="25" fillId="3" borderId="0" xfId="0" applyFont="1" applyFill="1"/>
    <xf numFmtId="0" fontId="32" fillId="3" borderId="0" xfId="0" applyFont="1" applyFill="1"/>
    <xf numFmtId="3" fontId="32" fillId="3" borderId="0" xfId="0" applyNumberFormat="1" applyFont="1" applyFill="1"/>
    <xf numFmtId="167" fontId="10" fillId="2" borderId="1" xfId="5" applyNumberFormat="1" applyFont="1" applyFill="1" applyBorder="1" applyProtection="1">
      <protection locked="0"/>
    </xf>
    <xf numFmtId="167" fontId="10" fillId="10" borderId="1" xfId="0" applyNumberFormat="1" applyFont="1" applyFill="1" applyBorder="1" applyAlignment="1">
      <alignment horizontal="center"/>
    </xf>
    <xf numFmtId="0" fontId="1" fillId="0" borderId="0" xfId="24" applyFont="1" applyAlignment="1">
      <alignment horizontal="center" wrapText="1"/>
    </xf>
    <xf numFmtId="0" fontId="9" fillId="0" borderId="0" xfId="0" applyFont="1" applyAlignment="1">
      <alignment wrapText="1"/>
    </xf>
    <xf numFmtId="0" fontId="10" fillId="0" borderId="0" xfId="0" applyFont="1" applyAlignment="1">
      <alignment vertical="center" wrapText="1"/>
    </xf>
    <xf numFmtId="0" fontId="10" fillId="0" borderId="8" xfId="0" applyFont="1" applyBorder="1" applyAlignment="1">
      <alignmen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167" fontId="11" fillId="0" borderId="7" xfId="0" applyNumberFormat="1" applyFont="1" applyBorder="1" applyAlignment="1">
      <alignment horizontal="center"/>
    </xf>
    <xf numFmtId="167" fontId="11" fillId="0" borderId="11" xfId="0" applyNumberFormat="1" applyFont="1" applyBorder="1" applyAlignment="1">
      <alignment horizontal="center"/>
    </xf>
  </cellXfs>
  <cellStyles count="41">
    <cellStyle name="AF Column - IBM Cognos" xfId="25" xr:uid="{6CC6F344-F9A0-46BB-BAD0-2FAA7231D59F}"/>
    <cellStyle name="AF Data - IBM Cognos" xfId="26" xr:uid="{5F77E8F4-8947-4A00-82A2-5DE5C735060D}"/>
    <cellStyle name="AF Header Leaf - IBM Cognos" xfId="29" xr:uid="{6B299051-615B-4D36-AF9B-D1EE71FCD33A}"/>
    <cellStyle name="AF Row 0 - IBM Cognos" xfId="27" xr:uid="{AC01112A-0761-4AD0-A9F3-291B1CCCBD13}"/>
    <cellStyle name="AF Row 2 - IBM Cognos" xfId="30" xr:uid="{9BB59E3E-A82E-4A07-A653-0B569B55206C}"/>
    <cellStyle name="AF Row Leaf - IBM Cognos" xfId="28" xr:uid="{F7B556CF-2E62-4B31-B71A-72ABABD7A612}"/>
    <cellStyle name="Comma 2" xfId="21" xr:uid="{00000000-0005-0000-0000-000000000000}"/>
    <cellStyle name="Comma 2 2" xfId="39" xr:uid="{27F2F40A-FFEC-4DFE-B257-6793D3875537}"/>
    <cellStyle name="Comma 3" xfId="23" xr:uid="{00000000-0005-0000-0000-000001000000}"/>
    <cellStyle name="Comma 3 2" xfId="40" xr:uid="{EBEAFD46-DF37-41B4-9B36-FEEDA9F1991F}"/>
    <cellStyle name="Comma 4" xfId="20" xr:uid="{00000000-0005-0000-0000-000002000000}"/>
    <cellStyle name="Comma 4 2" xfId="38" xr:uid="{24930F1B-AA4B-4822-9A8C-F9075712BEA2}"/>
    <cellStyle name="Hyperlink" xfId="2" builtinId="8"/>
    <cellStyle name="Normal" xfId="0" builtinId="0"/>
    <cellStyle name="Normal 10" xfId="3" xr:uid="{00000000-0005-0000-0000-000005000000}"/>
    <cellStyle name="Normal 11" xfId="24" xr:uid="{CFA76D10-F45D-4550-8B48-1726891FE044}"/>
    <cellStyle name="Normal 11 2 2" xfId="22" xr:uid="{00000000-0005-0000-0000-000006000000}"/>
    <cellStyle name="Normal 2" xfId="5" xr:uid="{00000000-0005-0000-0000-000007000000}"/>
    <cellStyle name="Normal 2 2" xfId="7" xr:uid="{00000000-0005-0000-0000-000008000000}"/>
    <cellStyle name="Normal 3" xfId="6" xr:uid="{00000000-0005-0000-0000-000009000000}"/>
    <cellStyle name="Normal 4" xfId="8" xr:uid="{00000000-0005-0000-0000-00000A000000}"/>
    <cellStyle name="Normal 5" xfId="9" xr:uid="{00000000-0005-0000-0000-00000B000000}"/>
    <cellStyle name="Normal 6" xfId="4" xr:uid="{00000000-0005-0000-0000-00000C000000}"/>
    <cellStyle name="Normal 6 2" xfId="31" xr:uid="{E1D63590-2144-4009-8983-2085A49CA8DB}"/>
    <cellStyle name="Normal 7" xfId="14" xr:uid="{00000000-0005-0000-0000-00000D000000}"/>
    <cellStyle name="Normal 7 2" xfId="33" xr:uid="{3492C3FF-974C-4B96-9020-2C81B7DD6A28}"/>
    <cellStyle name="Normal 8" xfId="17" xr:uid="{00000000-0005-0000-0000-00000E000000}"/>
    <cellStyle name="Normal 8 2" xfId="35" xr:uid="{B43506D9-B82F-494A-801D-40BFD0637E25}"/>
    <cellStyle name="Normal 9" xfId="19" xr:uid="{00000000-0005-0000-0000-00000F000000}"/>
    <cellStyle name="Normal 9 2" xfId="37" xr:uid="{6C594F28-45F5-42E9-B12B-05A6FC44DF39}"/>
    <cellStyle name="Normal_Final FFR2001 16.5.01" xfId="1" xr:uid="{00000000-0005-0000-0000-000010000000}"/>
    <cellStyle name="Percent 2" xfId="10" xr:uid="{00000000-0005-0000-0000-000011000000}"/>
    <cellStyle name="Percent 3" xfId="11" xr:uid="{00000000-0005-0000-0000-000012000000}"/>
    <cellStyle name="Percent 4" xfId="12" xr:uid="{00000000-0005-0000-0000-000013000000}"/>
    <cellStyle name="Percent 5" xfId="13" xr:uid="{00000000-0005-0000-0000-000014000000}"/>
    <cellStyle name="Percent 5 2" xfId="32" xr:uid="{D92C7B0C-934D-4B41-BB9D-81A3C3FDB5B3}"/>
    <cellStyle name="Percent 6" xfId="15" xr:uid="{00000000-0005-0000-0000-000015000000}"/>
    <cellStyle name="Percent 6 2" xfId="34" xr:uid="{F181CA4F-8E1D-4C8C-B7D9-4FE5FF507F00}"/>
    <cellStyle name="Percent 7" xfId="18" xr:uid="{00000000-0005-0000-0000-000016000000}"/>
    <cellStyle name="Percent 7 2" xfId="36" xr:uid="{AA2DF80B-6C44-414D-B329-D47FDC583874}"/>
    <cellStyle name="Percent 8" xfId="16" xr:uid="{00000000-0005-0000-0000-000017000000}"/>
  </cellStyles>
  <dxfs count="35">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ont>
        <color auto="1"/>
      </font>
      <fill>
        <patternFill patternType="solid">
          <bgColor rgb="FFEEEEEE"/>
        </patternFill>
      </fill>
      <border>
        <top style="thin">
          <color rgb="FFFFFFFF"/>
        </top>
        <bottom style="thin">
          <color rgb="FFFFFFFF"/>
        </bottom>
      </border>
    </dxf>
    <dxf>
      <font>
        <color rgb="FF9E9E9E"/>
      </font>
      <fill>
        <patternFill>
          <bgColor rgb="FF9E9E9E"/>
        </patternFill>
      </fill>
      <border>
        <top style="thin">
          <color rgb="FFFFFFFF"/>
        </top>
        <bottom style="thin">
          <color rgb="FFFFFFFF"/>
        </bottom>
      </border>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10"/>
        </patternFill>
      </fill>
    </dxf>
  </dxfs>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zoomScale="110" zoomScaleNormal="110" workbookViewId="0">
      <selection activeCell="D16" sqref="D16"/>
    </sheetView>
  </sheetViews>
  <sheetFormatPr defaultColWidth="9.33203125" defaultRowHeight="17.399999999999999" x14ac:dyDescent="0.35"/>
  <cols>
    <col min="1" max="1" width="27.5546875" style="52" customWidth="1"/>
    <col min="2" max="2" width="54.44140625" style="52" customWidth="1"/>
    <col min="3" max="3" width="9.33203125" style="52"/>
    <col min="4" max="4" width="10.33203125" style="52" customWidth="1"/>
    <col min="5" max="16384" width="9.33203125" style="52"/>
  </cols>
  <sheetData>
    <row r="1" spans="1:3" x14ac:dyDescent="0.35">
      <c r="A1" s="51" t="s">
        <v>429</v>
      </c>
    </row>
    <row r="3" spans="1:3" x14ac:dyDescent="0.35">
      <c r="A3" s="52" t="s">
        <v>0</v>
      </c>
      <c r="B3" s="60"/>
    </row>
    <row r="5" spans="1:3" x14ac:dyDescent="0.35">
      <c r="A5" s="52" t="s">
        <v>1</v>
      </c>
      <c r="B5" s="53"/>
    </row>
    <row r="7" spans="1:3" x14ac:dyDescent="0.35">
      <c r="A7" s="52" t="s">
        <v>2</v>
      </c>
      <c r="B7" s="53"/>
    </row>
    <row r="9" spans="1:3" x14ac:dyDescent="0.35">
      <c r="A9" s="52" t="s">
        <v>3</v>
      </c>
      <c r="B9" s="81"/>
    </row>
    <row r="12" spans="1:3" x14ac:dyDescent="0.35">
      <c r="C12" s="54"/>
    </row>
    <row r="13" spans="1:3" x14ac:dyDescent="0.35">
      <c r="C13" s="51"/>
    </row>
    <row r="14" spans="1:3" x14ac:dyDescent="0.35">
      <c r="C14" s="51"/>
    </row>
    <row r="16" spans="1:3" ht="100.2" customHeight="1" x14ac:dyDescent="0.35">
      <c r="A16" s="55" t="s">
        <v>4</v>
      </c>
      <c r="B16" s="56" t="s">
        <v>430</v>
      </c>
    </row>
    <row r="19" spans="1:2" ht="49.5" customHeight="1" x14ac:dyDescent="0.35">
      <c r="A19" s="51" t="s">
        <v>5</v>
      </c>
      <c r="B19" s="53"/>
    </row>
    <row r="20" spans="1:2" x14ac:dyDescent="0.35">
      <c r="B20" s="131" t="s">
        <v>6</v>
      </c>
    </row>
    <row r="21" spans="1:2" x14ac:dyDescent="0.35">
      <c r="B21" s="131"/>
    </row>
    <row r="22" spans="1:2" ht="24.75" customHeight="1" x14ac:dyDescent="0.35">
      <c r="A22" s="51" t="s">
        <v>7</v>
      </c>
      <c r="B22" s="57"/>
    </row>
    <row r="25" spans="1:2" ht="18" customHeight="1" x14ac:dyDescent="0.35"/>
  </sheetData>
  <phoneticPr fontId="0" type="noConversion"/>
  <conditionalFormatting sqref="B12">
    <cfRule type="expression" dxfId="34" priority="1" stopIfTrue="1">
      <formula>"c12&gt;0"</formula>
    </cfRule>
  </conditionalFormatting>
  <pageMargins left="0.74803149606299213" right="0.74803149606299213" top="0.98425196850393704" bottom="0.98425196850393704" header="0.51181102362204722" footer="0.51181102362204722"/>
  <pageSetup paperSize="9" orientation="portrait" errors="blank"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512E-4A74-4CAD-9478-C319FE6CE352}">
  <dimension ref="A2:H35"/>
  <sheetViews>
    <sheetView zoomScale="80" zoomScaleNormal="80" workbookViewId="0">
      <selection activeCell="F32" sqref="F32"/>
    </sheetView>
  </sheetViews>
  <sheetFormatPr defaultColWidth="8.88671875" defaultRowHeight="13.8" x14ac:dyDescent="0.3"/>
  <cols>
    <col min="1" max="1" width="3" style="14" customWidth="1"/>
    <col min="2" max="2" width="23.6640625" style="14" customWidth="1"/>
    <col min="3" max="3" width="3.6640625" style="14" customWidth="1"/>
    <col min="4" max="4" width="53" style="14" bestFit="1" customWidth="1"/>
    <col min="5" max="8" width="11.6640625" style="21" customWidth="1"/>
  </cols>
  <sheetData>
    <row r="2" spans="1:8" ht="17.399999999999999" x14ac:dyDescent="0.35">
      <c r="B2" s="59">
        <f>Declaration!B3</f>
        <v>0</v>
      </c>
    </row>
    <row r="4" spans="1:8" ht="27.6" x14ac:dyDescent="0.3">
      <c r="A4" s="17"/>
      <c r="B4" s="24" t="s">
        <v>244</v>
      </c>
      <c r="C4" s="17"/>
      <c r="D4" s="17"/>
      <c r="E4" s="16" t="str">
        <f>Expenditure!E3</f>
        <v>Actual
2024-25</v>
      </c>
      <c r="F4" s="16" t="str">
        <f>Expenditure!F3</f>
        <v>Actual
2023-24</v>
      </c>
      <c r="G4" s="25" t="s">
        <v>11</v>
      </c>
      <c r="H4" s="26"/>
    </row>
    <row r="5" spans="1:8" x14ac:dyDescent="0.3">
      <c r="A5" s="15"/>
      <c r="E5" s="19" t="s">
        <v>13</v>
      </c>
      <c r="F5" s="19" t="s">
        <v>13</v>
      </c>
      <c r="G5" s="19" t="s">
        <v>13</v>
      </c>
      <c r="H5" s="20" t="s">
        <v>14</v>
      </c>
    </row>
    <row r="6" spans="1:8" x14ac:dyDescent="0.3">
      <c r="A6" s="15"/>
    </row>
    <row r="7" spans="1:8" x14ac:dyDescent="0.3">
      <c r="A7" s="28">
        <v>1</v>
      </c>
      <c r="B7" s="62" t="s">
        <v>204</v>
      </c>
      <c r="C7" s="58" t="s">
        <v>62</v>
      </c>
      <c r="D7" s="58" t="s">
        <v>205</v>
      </c>
      <c r="E7" s="69">
        <f>'Balance Sheet'!E17</f>
        <v>0</v>
      </c>
      <c r="F7" s="69">
        <f>'Balance Sheet'!F17</f>
        <v>0</v>
      </c>
      <c r="G7" s="70">
        <f t="shared" ref="G7:G30" si="0">E7-F7</f>
        <v>0</v>
      </c>
      <c r="H7" s="77" t="str">
        <f t="shared" ref="H7:H24" si="1">IF(F7=0,"",(E7-F7)/(F7))</f>
        <v/>
      </c>
    </row>
    <row r="8" spans="1:8" x14ac:dyDescent="0.3">
      <c r="A8" s="28"/>
      <c r="B8" s="58"/>
      <c r="C8" s="58" t="s">
        <v>48</v>
      </c>
      <c r="D8" s="58" t="s">
        <v>206</v>
      </c>
      <c r="E8" s="69">
        <f>'Balance Sheet'!E18</f>
        <v>0</v>
      </c>
      <c r="F8" s="69">
        <f>'Balance Sheet'!F18</f>
        <v>0</v>
      </c>
      <c r="G8" s="70">
        <f t="shared" si="0"/>
        <v>0</v>
      </c>
      <c r="H8" s="77" t="str">
        <f t="shared" si="1"/>
        <v/>
      </c>
    </row>
    <row r="9" spans="1:8" x14ac:dyDescent="0.3">
      <c r="A9" s="28"/>
      <c r="B9" s="58"/>
      <c r="C9" s="58" t="s">
        <v>50</v>
      </c>
      <c r="D9" s="58" t="s">
        <v>202</v>
      </c>
      <c r="E9" s="69">
        <f>'Balance Sheet'!E19</f>
        <v>0</v>
      </c>
      <c r="F9" s="69">
        <f>'Balance Sheet'!F19</f>
        <v>0</v>
      </c>
      <c r="G9" s="70">
        <f t="shared" si="0"/>
        <v>0</v>
      </c>
      <c r="H9" s="77" t="str">
        <f t="shared" si="1"/>
        <v/>
      </c>
    </row>
    <row r="10" spans="1:8" ht="14.4" thickBot="1" x14ac:dyDescent="0.35">
      <c r="C10" s="14" t="s">
        <v>52</v>
      </c>
      <c r="D10" s="14" t="s">
        <v>207</v>
      </c>
      <c r="E10" s="69">
        <f>'Balance Sheet'!E20</f>
        <v>0</v>
      </c>
      <c r="F10" s="69">
        <f>'Balance Sheet'!F20</f>
        <v>0</v>
      </c>
      <c r="G10" s="70">
        <f t="shared" si="0"/>
        <v>0</v>
      </c>
      <c r="H10" s="77" t="str">
        <f t="shared" si="1"/>
        <v/>
      </c>
    </row>
    <row r="11" spans="1:8" ht="14.4" thickBot="1" x14ac:dyDescent="0.35">
      <c r="B11" s="15" t="s">
        <v>209</v>
      </c>
      <c r="E11" s="71">
        <f>SUM(E7:E10)</f>
        <v>0</v>
      </c>
      <c r="F11" s="71">
        <f>SUM(F7:F10)</f>
        <v>0</v>
      </c>
      <c r="G11" s="70">
        <f t="shared" si="0"/>
        <v>0</v>
      </c>
      <c r="H11" s="77" t="str">
        <f t="shared" si="1"/>
        <v/>
      </c>
    </row>
    <row r="12" spans="1:8" x14ac:dyDescent="0.3">
      <c r="A12" s="15"/>
      <c r="E12" s="70"/>
      <c r="F12" s="70"/>
      <c r="G12" s="70"/>
      <c r="H12" s="77"/>
    </row>
    <row r="13" spans="1:8" x14ac:dyDescent="0.3">
      <c r="A13" s="15">
        <v>2</v>
      </c>
      <c r="B13" s="15" t="s">
        <v>245</v>
      </c>
      <c r="E13" s="70"/>
      <c r="F13" s="70"/>
      <c r="G13" s="70"/>
      <c r="H13" s="77"/>
    </row>
    <row r="14" spans="1:8" x14ac:dyDescent="0.3">
      <c r="A14" s="24"/>
      <c r="B14" s="123"/>
      <c r="C14" s="17" t="s">
        <v>62</v>
      </c>
      <c r="D14" s="17" t="s">
        <v>211</v>
      </c>
      <c r="E14" s="69">
        <f>'Balance Sheet'!E25</f>
        <v>0</v>
      </c>
      <c r="F14" s="69">
        <f>'Balance Sheet'!F25</f>
        <v>0</v>
      </c>
      <c r="G14" s="70">
        <f t="shared" si="0"/>
        <v>0</v>
      </c>
      <c r="H14" s="77" t="str">
        <f t="shared" si="1"/>
        <v/>
      </c>
    </row>
    <row r="15" spans="1:8" x14ac:dyDescent="0.3">
      <c r="A15" s="24"/>
      <c r="B15" s="123"/>
      <c r="C15" s="17" t="s">
        <v>48</v>
      </c>
      <c r="D15" s="17" t="s">
        <v>212</v>
      </c>
      <c r="E15" s="69">
        <f>'Balance Sheet'!E26</f>
        <v>0</v>
      </c>
      <c r="F15" s="69">
        <f>'Balance Sheet'!F26</f>
        <v>0</v>
      </c>
      <c r="G15" s="70">
        <f t="shared" si="0"/>
        <v>0</v>
      </c>
      <c r="H15" s="77" t="str">
        <f t="shared" si="1"/>
        <v/>
      </c>
    </row>
    <row r="16" spans="1:8" ht="12.75" customHeight="1" x14ac:dyDescent="0.3">
      <c r="A16" s="24"/>
      <c r="B16" s="123"/>
      <c r="C16" s="17" t="s">
        <v>50</v>
      </c>
      <c r="D16" s="17" t="s">
        <v>213</v>
      </c>
      <c r="E16" s="69">
        <f>'Balance Sheet'!E27</f>
        <v>0</v>
      </c>
      <c r="F16" s="69">
        <f>'Balance Sheet'!F27</f>
        <v>0</v>
      </c>
      <c r="G16" s="70">
        <f t="shared" si="0"/>
        <v>0</v>
      </c>
      <c r="H16" s="77" t="str">
        <f t="shared" si="1"/>
        <v/>
      </c>
    </row>
    <row r="17" spans="1:8" x14ac:dyDescent="0.3">
      <c r="A17" s="15"/>
      <c r="C17" s="17" t="s">
        <v>52</v>
      </c>
      <c r="D17" s="123" t="s">
        <v>214</v>
      </c>
      <c r="E17" s="69">
        <f>'Balance Sheet'!E28</f>
        <v>0</v>
      </c>
      <c r="F17" s="69">
        <f>'Balance Sheet'!F28</f>
        <v>0</v>
      </c>
      <c r="G17" s="70">
        <f t="shared" si="0"/>
        <v>0</v>
      </c>
      <c r="H17" s="77" t="str">
        <f t="shared" si="1"/>
        <v/>
      </c>
    </row>
    <row r="18" spans="1:8" x14ac:dyDescent="0.3">
      <c r="A18" s="15"/>
      <c r="C18" s="17" t="s">
        <v>54</v>
      </c>
      <c r="D18" s="123" t="s">
        <v>215</v>
      </c>
      <c r="E18" s="69">
        <f>'Balance Sheet'!E29</f>
        <v>0</v>
      </c>
      <c r="F18" s="69">
        <f>'Balance Sheet'!F29</f>
        <v>0</v>
      </c>
      <c r="G18" s="70">
        <f t="shared" si="0"/>
        <v>0</v>
      </c>
      <c r="H18" s="77" t="str">
        <f t="shared" si="1"/>
        <v/>
      </c>
    </row>
    <row r="19" spans="1:8" x14ac:dyDescent="0.3">
      <c r="A19" s="15"/>
      <c r="C19" s="17" t="s">
        <v>56</v>
      </c>
      <c r="D19" s="17" t="s">
        <v>216</v>
      </c>
      <c r="E19" s="69">
        <f>'Balance Sheet'!E30</f>
        <v>0</v>
      </c>
      <c r="F19" s="69">
        <f>'Balance Sheet'!F30</f>
        <v>0</v>
      </c>
      <c r="G19" s="70">
        <f>E19-F19</f>
        <v>0</v>
      </c>
      <c r="H19" s="77" t="str">
        <f>IF(F19=0,"",(E19-F19)/(F19))</f>
        <v/>
      </c>
    </row>
    <row r="20" spans="1:8" ht="12.75" customHeight="1" x14ac:dyDescent="0.3">
      <c r="A20" s="15"/>
      <c r="C20" s="123" t="s">
        <v>58</v>
      </c>
      <c r="D20" s="17" t="s">
        <v>246</v>
      </c>
      <c r="E20" s="72">
        <v>0</v>
      </c>
      <c r="F20" s="69">
        <v>0</v>
      </c>
      <c r="G20" s="70">
        <f t="shared" si="0"/>
        <v>0</v>
      </c>
      <c r="H20" s="77" t="str">
        <f t="shared" si="1"/>
        <v/>
      </c>
    </row>
    <row r="21" spans="1:8" ht="14.4" thickBot="1" x14ac:dyDescent="0.35">
      <c r="A21" s="15"/>
      <c r="C21" s="17" t="s">
        <v>70</v>
      </c>
      <c r="D21" s="17" t="s">
        <v>219</v>
      </c>
      <c r="E21" s="69">
        <f>'Balance Sheet'!E33</f>
        <v>0</v>
      </c>
      <c r="F21" s="69">
        <f>'Balance Sheet'!F33</f>
        <v>0</v>
      </c>
      <c r="G21" s="70">
        <f t="shared" si="0"/>
        <v>0</v>
      </c>
      <c r="H21" s="77" t="str">
        <f t="shared" si="1"/>
        <v/>
      </c>
    </row>
    <row r="22" spans="1:8" ht="14.4" thickBot="1" x14ac:dyDescent="0.35">
      <c r="A22" s="15"/>
      <c r="B22" s="15" t="s">
        <v>247</v>
      </c>
      <c r="C22" s="15"/>
      <c r="D22" s="15"/>
      <c r="E22" s="71">
        <f>SUM(E14:E21)</f>
        <v>0</v>
      </c>
      <c r="F22" s="71">
        <f>SUM(F14:F21)</f>
        <v>0</v>
      </c>
      <c r="G22" s="70">
        <f t="shared" si="0"/>
        <v>0</v>
      </c>
      <c r="H22" s="77" t="str">
        <f t="shared" si="1"/>
        <v/>
      </c>
    </row>
    <row r="23" spans="1:8" ht="14.4" thickBot="1" x14ac:dyDescent="0.35">
      <c r="A23" s="15"/>
      <c r="E23" s="70"/>
      <c r="F23" s="70"/>
      <c r="G23" s="70"/>
      <c r="H23" s="77"/>
    </row>
    <row r="24" spans="1:8" ht="24.75" customHeight="1" thickBot="1" x14ac:dyDescent="0.35">
      <c r="A24" s="15"/>
      <c r="B24" s="228" t="s">
        <v>248</v>
      </c>
      <c r="C24" s="15"/>
      <c r="D24" s="15"/>
      <c r="E24" s="71">
        <f>E11-E22</f>
        <v>0</v>
      </c>
      <c r="F24" s="71">
        <f>F11-F22</f>
        <v>0</v>
      </c>
      <c r="G24" s="70">
        <f t="shared" si="0"/>
        <v>0</v>
      </c>
      <c r="H24" s="77" t="str">
        <f t="shared" si="1"/>
        <v/>
      </c>
    </row>
    <row r="25" spans="1:8" ht="15" thickBot="1" x14ac:dyDescent="0.35">
      <c r="A25" s="15"/>
      <c r="B25" s="228" t="s">
        <v>249</v>
      </c>
      <c r="E25" s="229" t="e">
        <f>E11/E22</f>
        <v>#DIV/0!</v>
      </c>
      <c r="F25" s="229" t="e">
        <f>F11/F22</f>
        <v>#DIV/0!</v>
      </c>
      <c r="G25" s="70" t="e">
        <f t="shared" si="0"/>
        <v>#DIV/0!</v>
      </c>
      <c r="H25" s="77"/>
    </row>
    <row r="26" spans="1:8" x14ac:dyDescent="0.3">
      <c r="E26" s="70"/>
      <c r="F26" s="70"/>
      <c r="G26" s="70"/>
      <c r="H26" s="77"/>
    </row>
    <row r="27" spans="1:8" x14ac:dyDescent="0.3">
      <c r="E27" s="70"/>
      <c r="F27" s="70"/>
      <c r="G27" s="70"/>
      <c r="H27" s="77"/>
    </row>
    <row r="28" spans="1:8" x14ac:dyDescent="0.3">
      <c r="B28" s="15" t="s">
        <v>250</v>
      </c>
      <c r="E28" s="70"/>
      <c r="F28" s="70"/>
      <c r="G28" s="70"/>
      <c r="H28" s="77"/>
    </row>
    <row r="29" spans="1:8" x14ac:dyDescent="0.3">
      <c r="E29" s="70"/>
      <c r="F29" s="70"/>
      <c r="G29" s="70"/>
      <c r="H29" s="77"/>
    </row>
    <row r="30" spans="1:8" x14ac:dyDescent="0.3">
      <c r="B30" s="24" t="s">
        <v>251</v>
      </c>
      <c r="E30" s="72">
        <v>0</v>
      </c>
      <c r="F30" s="69">
        <v>0</v>
      </c>
      <c r="G30" s="70">
        <f t="shared" si="0"/>
        <v>0</v>
      </c>
      <c r="H30" s="77"/>
    </row>
    <row r="31" spans="1:8" x14ac:dyDescent="0.3">
      <c r="B31" s="15" t="s">
        <v>252</v>
      </c>
      <c r="E31" s="72">
        <v>0</v>
      </c>
      <c r="F31" s="69">
        <v>0</v>
      </c>
      <c r="G31" s="70"/>
      <c r="H31" s="77"/>
    </row>
    <row r="32" spans="1:8" x14ac:dyDescent="0.3">
      <c r="B32" s="15" t="s">
        <v>253</v>
      </c>
      <c r="E32" s="72">
        <v>0</v>
      </c>
      <c r="F32" s="69">
        <v>0</v>
      </c>
      <c r="G32" s="70"/>
      <c r="H32" s="77"/>
    </row>
    <row r="33" spans="2:8" ht="14.4" thickBot="1" x14ac:dyDescent="0.35">
      <c r="E33" s="70"/>
      <c r="F33" s="70"/>
      <c r="G33" s="70"/>
      <c r="H33" s="77"/>
    </row>
    <row r="34" spans="2:8" ht="15" thickBot="1" x14ac:dyDescent="0.35">
      <c r="B34" s="228" t="s">
        <v>254</v>
      </c>
      <c r="E34" s="71">
        <f>E24-SUM(E30:E32)</f>
        <v>0</v>
      </c>
      <c r="F34" s="71">
        <f>F24-SUM(F30:F32)</f>
        <v>0</v>
      </c>
      <c r="G34" s="70">
        <f t="shared" ref="G34" si="2">E34-F34</f>
        <v>0</v>
      </c>
      <c r="H34" s="77"/>
    </row>
    <row r="35" spans="2:8" x14ac:dyDescent="0.3">
      <c r="E35" s="70"/>
      <c r="F35" s="70"/>
      <c r="G35" s="70"/>
      <c r="H35" s="77"/>
    </row>
  </sheetData>
  <conditionalFormatting sqref="H7:H35">
    <cfRule type="expression" dxfId="19" priority="1" stopIfTrue="1">
      <formula>#REF!&gt;0</formula>
    </cfRule>
  </conditionalFormatting>
  <dataValidations count="1">
    <dataValidation type="whole" allowBlank="1" showInputMessage="1" showErrorMessage="1" sqref="F23 E7:F10 F33 G7:G35 E30:F32 F26:F29 F12:F19 E14:E19 F35 E20:F21" xr:uid="{C12BBFDA-A7D5-4561-AD5A-451744D3DB60}">
      <formula1>-1E+30</formula1>
      <formula2>1E+30</formula2>
    </dataValidation>
  </dataValidation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M70"/>
  <sheetViews>
    <sheetView showGridLines="0" zoomScaleNormal="100" workbookViewId="0">
      <selection activeCell="E7" sqref="E7"/>
    </sheetView>
  </sheetViews>
  <sheetFormatPr defaultColWidth="9.33203125" defaultRowHeight="13.8" x14ac:dyDescent="0.3"/>
  <cols>
    <col min="1" max="1" width="3.6640625" style="15" customWidth="1"/>
    <col min="2" max="2" width="5.6640625" style="14" customWidth="1"/>
    <col min="3" max="3" width="57.44140625" style="14" bestFit="1" customWidth="1"/>
    <col min="4" max="4" width="7.6640625" style="14" customWidth="1"/>
    <col min="5" max="6" width="11.6640625" style="14" customWidth="1"/>
    <col min="7" max="8" width="11.6640625" style="17" customWidth="1"/>
    <col min="9" max="9" width="43.6640625" style="14" customWidth="1"/>
    <col min="10" max="10" width="11.6640625" style="21" customWidth="1"/>
    <col min="11" max="12" width="10.6640625" style="14" customWidth="1"/>
    <col min="13" max="13" width="37.6640625" style="58" customWidth="1"/>
    <col min="14" max="16384" width="9.33203125" style="14"/>
  </cols>
  <sheetData>
    <row r="2" spans="1:13" x14ac:dyDescent="0.3">
      <c r="A2" s="15">
        <f>Declaration!B3</f>
        <v>0</v>
      </c>
    </row>
    <row r="3" spans="1:13" ht="27.6" x14ac:dyDescent="0.3">
      <c r="E3" s="26" t="str">
        <f>SoCIE!E3</f>
        <v>Actual
2024-25</v>
      </c>
      <c r="F3" s="26" t="str">
        <f>SoCIE!F3</f>
        <v>Actual
2023-24</v>
      </c>
      <c r="G3" s="25" t="s">
        <v>255</v>
      </c>
      <c r="H3" s="16"/>
      <c r="I3" s="16"/>
      <c r="J3" s="16" t="str">
        <f>SoCIE!J3</f>
        <v>Forecast
2024-25</v>
      </c>
      <c r="K3" s="140" t="s">
        <v>198</v>
      </c>
    </row>
    <row r="4" spans="1:13" x14ac:dyDescent="0.3">
      <c r="A4" s="15" t="s">
        <v>256</v>
      </c>
      <c r="E4" s="19" t="s">
        <v>13</v>
      </c>
      <c r="F4" s="19" t="s">
        <v>13</v>
      </c>
      <c r="G4" s="66" t="s">
        <v>13</v>
      </c>
      <c r="H4" s="141" t="s">
        <v>14</v>
      </c>
      <c r="I4" s="26" t="s">
        <v>15</v>
      </c>
      <c r="J4" s="19" t="s">
        <v>13</v>
      </c>
      <c r="K4" s="19" t="s">
        <v>13</v>
      </c>
      <c r="L4" s="20" t="s">
        <v>14</v>
      </c>
      <c r="M4" s="26" t="s">
        <v>15</v>
      </c>
    </row>
    <row r="6" spans="1:13" x14ac:dyDescent="0.3">
      <c r="A6" s="15">
        <v>1</v>
      </c>
      <c r="B6" s="15" t="s">
        <v>257</v>
      </c>
    </row>
    <row r="7" spans="1:13" x14ac:dyDescent="0.3">
      <c r="B7" s="201" t="s">
        <v>62</v>
      </c>
      <c r="C7" s="14" t="s">
        <v>258</v>
      </c>
      <c r="E7" s="126">
        <f>SoCIE!E38</f>
        <v>0</v>
      </c>
      <c r="F7" s="126">
        <f>SoCIE!F38</f>
        <v>0</v>
      </c>
      <c r="G7" s="144">
        <f>E7-F7</f>
        <v>0</v>
      </c>
      <c r="H7" s="142" t="str">
        <f>IF(F7=0,"",(E7-F7)/(F7))</f>
        <v/>
      </c>
      <c r="I7" s="150"/>
      <c r="J7" s="126">
        <f>SoCIE!J38</f>
        <v>0</v>
      </c>
      <c r="K7" s="70">
        <f t="shared" ref="K7:K11" si="0">E7-J7</f>
        <v>0</v>
      </c>
      <c r="L7" s="77" t="str">
        <f t="shared" ref="L7:L14" si="1">IF(J7=0,"",(E7-J7)/(J7))</f>
        <v/>
      </c>
      <c r="M7" s="200"/>
    </row>
    <row r="8" spans="1:13" x14ac:dyDescent="0.3">
      <c r="G8" s="144"/>
      <c r="H8" s="142"/>
      <c r="I8" s="150"/>
      <c r="J8" s="14"/>
      <c r="K8" s="70"/>
      <c r="L8" s="77" t="str">
        <f t="shared" si="1"/>
        <v/>
      </c>
      <c r="M8" s="200"/>
    </row>
    <row r="9" spans="1:13" x14ac:dyDescent="0.3">
      <c r="A9" s="15">
        <v>2</v>
      </c>
      <c r="B9" s="15" t="s">
        <v>259</v>
      </c>
      <c r="G9" s="144"/>
      <c r="H9" s="142"/>
      <c r="I9" s="150"/>
      <c r="J9" s="14"/>
      <c r="K9" s="70"/>
      <c r="L9" s="77" t="str">
        <f t="shared" si="1"/>
        <v/>
      </c>
      <c r="M9" s="200"/>
    </row>
    <row r="10" spans="1:13" x14ac:dyDescent="0.3">
      <c r="B10" s="201" t="s">
        <v>62</v>
      </c>
      <c r="C10" s="14" t="s">
        <v>137</v>
      </c>
      <c r="E10" s="126">
        <f>SoCIE!E22</f>
        <v>0</v>
      </c>
      <c r="F10" s="126">
        <f>SoCIE!F22</f>
        <v>0</v>
      </c>
      <c r="G10" s="144">
        <f t="shared" ref="G10:G61" si="2">E10-F10</f>
        <v>0</v>
      </c>
      <c r="H10" s="142" t="str">
        <f t="shared" ref="H10:H61" si="3">IF(F10=0,"",(E10-F10)/(F10))</f>
        <v/>
      </c>
      <c r="I10" s="148"/>
      <c r="J10" s="126">
        <f>SoCIE!J22</f>
        <v>0</v>
      </c>
      <c r="K10" s="70">
        <f t="shared" si="0"/>
        <v>0</v>
      </c>
      <c r="L10" s="77" t="str">
        <f t="shared" si="1"/>
        <v/>
      </c>
      <c r="M10" s="200"/>
    </row>
    <row r="11" spans="1:13" x14ac:dyDescent="0.3">
      <c r="B11" s="201" t="s">
        <v>48</v>
      </c>
      <c r="C11" s="14" t="s">
        <v>260</v>
      </c>
      <c r="E11" s="65">
        <v>0</v>
      </c>
      <c r="F11" s="126">
        <v>0</v>
      </c>
      <c r="G11" s="144">
        <f t="shared" si="2"/>
        <v>0</v>
      </c>
      <c r="H11" s="142" t="str">
        <f t="shared" si="3"/>
        <v/>
      </c>
      <c r="I11" s="150"/>
      <c r="J11" s="126">
        <v>0</v>
      </c>
      <c r="K11" s="70">
        <f t="shared" si="0"/>
        <v>0</v>
      </c>
      <c r="L11" s="77" t="str">
        <f t="shared" si="1"/>
        <v/>
      </c>
      <c r="M11" s="200"/>
    </row>
    <row r="12" spans="1:13" x14ac:dyDescent="0.3">
      <c r="B12" s="201" t="s">
        <v>50</v>
      </c>
      <c r="C12" s="14" t="s">
        <v>261</v>
      </c>
      <c r="E12" s="65">
        <v>0</v>
      </c>
      <c r="F12" s="126">
        <v>0</v>
      </c>
      <c r="G12" s="144">
        <f t="shared" si="2"/>
        <v>0</v>
      </c>
      <c r="H12" s="142" t="str">
        <f t="shared" si="3"/>
        <v/>
      </c>
      <c r="I12" s="150"/>
      <c r="J12" s="126">
        <v>0</v>
      </c>
      <c r="K12" s="70">
        <f t="shared" ref="K12:K61" si="4">E12-J12</f>
        <v>0</v>
      </c>
      <c r="L12" s="77" t="str">
        <f t="shared" si="1"/>
        <v/>
      </c>
      <c r="M12" s="200"/>
    </row>
    <row r="13" spans="1:13" x14ac:dyDescent="0.3">
      <c r="B13" s="201" t="s">
        <v>52</v>
      </c>
      <c r="C13" s="14" t="s">
        <v>262</v>
      </c>
      <c r="E13" s="65">
        <v>0</v>
      </c>
      <c r="F13" s="126">
        <v>0</v>
      </c>
      <c r="G13" s="144">
        <f t="shared" si="2"/>
        <v>0</v>
      </c>
      <c r="H13" s="142" t="str">
        <f t="shared" si="3"/>
        <v/>
      </c>
      <c r="I13" s="150"/>
      <c r="J13" s="126">
        <v>0</v>
      </c>
      <c r="K13" s="70">
        <f t="shared" si="4"/>
        <v>0</v>
      </c>
      <c r="L13" s="77" t="str">
        <f t="shared" si="1"/>
        <v/>
      </c>
      <c r="M13" s="200"/>
    </row>
    <row r="14" spans="1:13" x14ac:dyDescent="0.3">
      <c r="B14" s="201" t="s">
        <v>54</v>
      </c>
      <c r="C14" s="14" t="s">
        <v>263</v>
      </c>
      <c r="E14" s="65">
        <v>0</v>
      </c>
      <c r="F14" s="126">
        <v>0</v>
      </c>
      <c r="G14" s="144">
        <f t="shared" si="2"/>
        <v>0</v>
      </c>
      <c r="H14" s="142" t="str">
        <f t="shared" si="3"/>
        <v/>
      </c>
      <c r="I14" s="150"/>
      <c r="J14" s="126">
        <v>0</v>
      </c>
      <c r="K14" s="70">
        <f t="shared" si="4"/>
        <v>0</v>
      </c>
      <c r="L14" s="77" t="str">
        <f t="shared" si="1"/>
        <v/>
      </c>
      <c r="M14" s="200"/>
    </row>
    <row r="15" spans="1:13" x14ac:dyDescent="0.3">
      <c r="B15" s="201" t="s">
        <v>56</v>
      </c>
      <c r="C15" s="14" t="s">
        <v>264</v>
      </c>
      <c r="E15" s="65">
        <v>0</v>
      </c>
      <c r="F15" s="126">
        <v>0</v>
      </c>
      <c r="G15" s="144">
        <f t="shared" si="2"/>
        <v>0</v>
      </c>
      <c r="H15" s="142" t="str">
        <f t="shared" si="3"/>
        <v/>
      </c>
      <c r="I15" s="150"/>
      <c r="J15" s="126">
        <v>0</v>
      </c>
      <c r="K15" s="70">
        <f t="shared" si="4"/>
        <v>0</v>
      </c>
      <c r="L15" s="77" t="str">
        <f t="shared" ref="L15:L68" si="5">IF(J15=0,"",(E15-J15)/(J15))</f>
        <v/>
      </c>
      <c r="M15" s="200"/>
    </row>
    <row r="16" spans="1:13" x14ac:dyDescent="0.3">
      <c r="B16" s="201" t="s">
        <v>58</v>
      </c>
      <c r="C16" s="14" t="s">
        <v>265</v>
      </c>
      <c r="E16" s="65">
        <v>0</v>
      </c>
      <c r="F16" s="126">
        <v>0</v>
      </c>
      <c r="G16" s="144">
        <f t="shared" si="2"/>
        <v>0</v>
      </c>
      <c r="H16" s="142" t="str">
        <f t="shared" si="3"/>
        <v/>
      </c>
      <c r="I16" s="150"/>
      <c r="J16" s="126">
        <v>0</v>
      </c>
      <c r="K16" s="70">
        <f t="shared" si="4"/>
        <v>0</v>
      </c>
      <c r="L16" s="77" t="str">
        <f t="shared" si="5"/>
        <v/>
      </c>
      <c r="M16" s="200"/>
    </row>
    <row r="17" spans="1:13" x14ac:dyDescent="0.3">
      <c r="B17" s="201" t="s">
        <v>70</v>
      </c>
      <c r="C17" s="14" t="s">
        <v>266</v>
      </c>
      <c r="E17" s="65">
        <v>0</v>
      </c>
      <c r="F17" s="126">
        <v>0</v>
      </c>
      <c r="G17" s="144">
        <f t="shared" si="2"/>
        <v>0</v>
      </c>
      <c r="H17" s="142" t="str">
        <f t="shared" si="3"/>
        <v/>
      </c>
      <c r="I17" s="150"/>
      <c r="J17" s="126">
        <v>0</v>
      </c>
      <c r="K17" s="70">
        <f t="shared" si="4"/>
        <v>0</v>
      </c>
      <c r="L17" s="77" t="str">
        <f t="shared" si="5"/>
        <v/>
      </c>
      <c r="M17" s="200"/>
    </row>
    <row r="18" spans="1:13" x14ac:dyDescent="0.3">
      <c r="B18" s="201" t="s">
        <v>127</v>
      </c>
      <c r="C18" s="14" t="s">
        <v>267</v>
      </c>
      <c r="E18" s="65">
        <v>0</v>
      </c>
      <c r="F18" s="126">
        <v>0</v>
      </c>
      <c r="G18" s="144">
        <f t="shared" si="2"/>
        <v>0</v>
      </c>
      <c r="H18" s="142" t="str">
        <f t="shared" si="3"/>
        <v/>
      </c>
      <c r="I18" s="150"/>
      <c r="J18" s="126">
        <v>0</v>
      </c>
      <c r="K18" s="70">
        <f t="shared" si="4"/>
        <v>0</v>
      </c>
      <c r="L18" s="77" t="str">
        <f t="shared" si="5"/>
        <v/>
      </c>
      <c r="M18" s="200"/>
    </row>
    <row r="19" spans="1:13" x14ac:dyDescent="0.3">
      <c r="B19" s="201" t="s">
        <v>129</v>
      </c>
      <c r="C19" s="14" t="s">
        <v>268</v>
      </c>
      <c r="E19" s="65">
        <v>0</v>
      </c>
      <c r="F19" s="126">
        <v>0</v>
      </c>
      <c r="G19" s="144">
        <f t="shared" si="2"/>
        <v>0</v>
      </c>
      <c r="H19" s="142" t="str">
        <f t="shared" si="3"/>
        <v/>
      </c>
      <c r="I19" s="150"/>
      <c r="J19" s="126">
        <v>0</v>
      </c>
      <c r="K19" s="70">
        <f t="shared" si="4"/>
        <v>0</v>
      </c>
      <c r="L19" s="77" t="str">
        <f t="shared" si="5"/>
        <v/>
      </c>
      <c r="M19" s="200"/>
    </row>
    <row r="20" spans="1:13" x14ac:dyDescent="0.3">
      <c r="B20" s="201" t="s">
        <v>131</v>
      </c>
      <c r="C20" s="14" t="s">
        <v>269</v>
      </c>
      <c r="E20" s="65">
        <v>0</v>
      </c>
      <c r="F20" s="126">
        <v>0</v>
      </c>
      <c r="G20" s="144">
        <f t="shared" si="2"/>
        <v>0</v>
      </c>
      <c r="H20" s="142" t="str">
        <f t="shared" si="3"/>
        <v/>
      </c>
      <c r="I20" s="150"/>
      <c r="J20" s="126">
        <v>0</v>
      </c>
      <c r="K20" s="70">
        <f t="shared" si="4"/>
        <v>0</v>
      </c>
      <c r="L20" s="77" t="str">
        <f t="shared" si="5"/>
        <v/>
      </c>
      <c r="M20" s="200"/>
    </row>
    <row r="21" spans="1:13" x14ac:dyDescent="0.3">
      <c r="B21" s="201" t="s">
        <v>133</v>
      </c>
      <c r="C21" s="14" t="s">
        <v>270</v>
      </c>
      <c r="E21" s="65">
        <v>0</v>
      </c>
      <c r="F21" s="126">
        <v>0</v>
      </c>
      <c r="G21" s="144">
        <f t="shared" si="2"/>
        <v>0</v>
      </c>
      <c r="H21" s="142" t="str">
        <f t="shared" si="3"/>
        <v/>
      </c>
      <c r="I21" s="150"/>
      <c r="J21" s="126">
        <v>0</v>
      </c>
      <c r="K21" s="70">
        <f t="shared" si="4"/>
        <v>0</v>
      </c>
      <c r="L21" s="77" t="str">
        <f t="shared" si="5"/>
        <v/>
      </c>
      <c r="M21" s="200"/>
    </row>
    <row r="22" spans="1:13" x14ac:dyDescent="0.3">
      <c r="B22" s="201" t="s">
        <v>135</v>
      </c>
      <c r="C22" s="14" t="s">
        <v>271</v>
      </c>
      <c r="E22" s="65">
        <v>0</v>
      </c>
      <c r="F22" s="126">
        <v>0</v>
      </c>
      <c r="G22" s="144">
        <f t="shared" si="2"/>
        <v>0</v>
      </c>
      <c r="H22" s="142" t="str">
        <f t="shared" si="3"/>
        <v/>
      </c>
      <c r="I22" s="150"/>
      <c r="J22" s="126">
        <v>0</v>
      </c>
      <c r="K22" s="70">
        <f t="shared" si="4"/>
        <v>0</v>
      </c>
      <c r="L22" s="77" t="str">
        <f t="shared" si="5"/>
        <v/>
      </c>
      <c r="M22" s="200"/>
    </row>
    <row r="23" spans="1:13" ht="14.4" thickBot="1" x14ac:dyDescent="0.35">
      <c r="B23" s="201" t="s">
        <v>272</v>
      </c>
      <c r="C23" s="14" t="s">
        <v>59</v>
      </c>
      <c r="E23" s="65">
        <v>0</v>
      </c>
      <c r="F23" s="126">
        <v>0</v>
      </c>
      <c r="G23" s="144">
        <f t="shared" si="2"/>
        <v>0</v>
      </c>
      <c r="H23" s="142" t="str">
        <f t="shared" si="3"/>
        <v/>
      </c>
      <c r="I23" s="150"/>
      <c r="J23" s="168">
        <v>0</v>
      </c>
      <c r="K23" s="70">
        <f t="shared" si="4"/>
        <v>0</v>
      </c>
      <c r="L23" s="77" t="str">
        <f t="shared" si="5"/>
        <v/>
      </c>
      <c r="M23" s="200"/>
    </row>
    <row r="24" spans="1:13" ht="14.4" thickBot="1" x14ac:dyDescent="0.35">
      <c r="C24" s="15" t="s">
        <v>273</v>
      </c>
      <c r="D24" s="15"/>
      <c r="E24" s="107">
        <f>SUM(E10:E23)</f>
        <v>0</v>
      </c>
      <c r="F24" s="107">
        <f>SUM(F10:F23)</f>
        <v>0</v>
      </c>
      <c r="G24" s="144">
        <f t="shared" si="2"/>
        <v>0</v>
      </c>
      <c r="H24" s="142" t="str">
        <f t="shared" si="3"/>
        <v/>
      </c>
      <c r="I24" s="150"/>
      <c r="J24" s="107">
        <f>SUM(J10:J23)</f>
        <v>0</v>
      </c>
      <c r="K24" s="70">
        <f t="shared" si="4"/>
        <v>0</v>
      </c>
      <c r="L24" s="77" t="str">
        <f t="shared" si="5"/>
        <v/>
      </c>
      <c r="M24" s="200"/>
    </row>
    <row r="25" spans="1:13" ht="25.5" customHeight="1" x14ac:dyDescent="0.3">
      <c r="A25" s="15">
        <v>3</v>
      </c>
      <c r="B25" s="15" t="s">
        <v>274</v>
      </c>
      <c r="G25" s="144"/>
      <c r="H25" s="142"/>
      <c r="I25" s="150"/>
      <c r="J25" s="14"/>
      <c r="K25" s="70"/>
      <c r="L25" s="77" t="str">
        <f t="shared" si="5"/>
        <v/>
      </c>
      <c r="M25" s="200"/>
    </row>
    <row r="26" spans="1:13" x14ac:dyDescent="0.3">
      <c r="B26" s="201" t="s">
        <v>62</v>
      </c>
      <c r="C26" s="14" t="s">
        <v>21</v>
      </c>
      <c r="E26" s="72">
        <v>0</v>
      </c>
      <c r="F26" s="69">
        <v>0</v>
      </c>
      <c r="G26" s="22">
        <f t="shared" si="2"/>
        <v>0</v>
      </c>
      <c r="H26" s="153" t="str">
        <f t="shared" si="3"/>
        <v/>
      </c>
      <c r="I26" s="150"/>
      <c r="J26" s="69">
        <v>0</v>
      </c>
      <c r="K26" s="70">
        <f t="shared" si="4"/>
        <v>0</v>
      </c>
      <c r="L26" s="77" t="str">
        <f t="shared" si="5"/>
        <v/>
      </c>
      <c r="M26" s="200"/>
    </row>
    <row r="27" spans="1:13" x14ac:dyDescent="0.3">
      <c r="B27" s="201" t="s">
        <v>48</v>
      </c>
      <c r="C27" s="14" t="s">
        <v>275</v>
      </c>
      <c r="E27" s="72">
        <v>0</v>
      </c>
      <c r="F27" s="69">
        <v>0</v>
      </c>
      <c r="G27" s="22">
        <f t="shared" si="2"/>
        <v>0</v>
      </c>
      <c r="H27" s="153" t="str">
        <f t="shared" si="3"/>
        <v/>
      </c>
      <c r="I27" s="150"/>
      <c r="J27" s="69">
        <v>0</v>
      </c>
      <c r="K27" s="70">
        <f t="shared" si="4"/>
        <v>0</v>
      </c>
      <c r="L27" s="77" t="str">
        <f t="shared" si="5"/>
        <v/>
      </c>
      <c r="M27" s="200"/>
    </row>
    <row r="28" spans="1:13" x14ac:dyDescent="0.3">
      <c r="B28" s="201" t="s">
        <v>50</v>
      </c>
      <c r="C28" s="14" t="s">
        <v>276</v>
      </c>
      <c r="E28" s="72">
        <v>0</v>
      </c>
      <c r="F28" s="69">
        <v>0</v>
      </c>
      <c r="G28" s="22">
        <f t="shared" si="2"/>
        <v>0</v>
      </c>
      <c r="H28" s="153" t="str">
        <f t="shared" si="3"/>
        <v/>
      </c>
      <c r="I28" s="150"/>
      <c r="J28" s="69">
        <v>0</v>
      </c>
      <c r="K28" s="70">
        <f t="shared" si="4"/>
        <v>0</v>
      </c>
      <c r="L28" s="77" t="str">
        <f t="shared" si="5"/>
        <v/>
      </c>
      <c r="M28" s="200"/>
    </row>
    <row r="29" spans="1:13" x14ac:dyDescent="0.3">
      <c r="B29" s="201" t="s">
        <v>52</v>
      </c>
      <c r="C29" s="14" t="s">
        <v>277</v>
      </c>
      <c r="E29" s="72">
        <v>0</v>
      </c>
      <c r="F29" s="69">
        <v>0</v>
      </c>
      <c r="G29" s="22">
        <f t="shared" si="2"/>
        <v>0</v>
      </c>
      <c r="H29" s="153" t="str">
        <f t="shared" si="3"/>
        <v/>
      </c>
      <c r="I29" s="150"/>
      <c r="J29" s="69">
        <v>0</v>
      </c>
      <c r="K29" s="70">
        <f t="shared" si="4"/>
        <v>0</v>
      </c>
      <c r="L29" s="77" t="str">
        <f t="shared" si="5"/>
        <v/>
      </c>
      <c r="M29" s="200"/>
    </row>
    <row r="30" spans="1:13" ht="14.4" thickBot="1" x14ac:dyDescent="0.35">
      <c r="B30" s="201" t="s">
        <v>54</v>
      </c>
      <c r="C30" s="14" t="s">
        <v>278</v>
      </c>
      <c r="E30" s="78">
        <v>0</v>
      </c>
      <c r="F30" s="69">
        <v>0</v>
      </c>
      <c r="G30" s="22">
        <f t="shared" si="2"/>
        <v>0</v>
      </c>
      <c r="H30" s="153" t="str">
        <f t="shared" si="3"/>
        <v/>
      </c>
      <c r="I30" s="150"/>
      <c r="J30" s="124">
        <v>0</v>
      </c>
      <c r="K30" s="70">
        <f t="shared" si="4"/>
        <v>0</v>
      </c>
      <c r="L30" s="77" t="str">
        <f t="shared" si="5"/>
        <v/>
      </c>
      <c r="M30" s="200"/>
    </row>
    <row r="31" spans="1:13" ht="14.4" thickBot="1" x14ac:dyDescent="0.35">
      <c r="C31" s="15" t="s">
        <v>279</v>
      </c>
      <c r="D31" s="15"/>
      <c r="E31" s="107">
        <f>SUM(E26:E30)</f>
        <v>0</v>
      </c>
      <c r="F31" s="107">
        <f>SUM(F26:F30)</f>
        <v>0</v>
      </c>
      <c r="G31" s="144">
        <f t="shared" si="2"/>
        <v>0</v>
      </c>
      <c r="H31" s="142" t="str">
        <f t="shared" si="3"/>
        <v/>
      </c>
      <c r="I31" s="150"/>
      <c r="J31" s="107">
        <f>SUM(J26:J30)</f>
        <v>0</v>
      </c>
      <c r="K31" s="70">
        <f t="shared" si="4"/>
        <v>0</v>
      </c>
      <c r="L31" s="77" t="str">
        <f t="shared" si="5"/>
        <v/>
      </c>
      <c r="M31" s="200"/>
    </row>
    <row r="32" spans="1:13" ht="14.4" thickBot="1" x14ac:dyDescent="0.35">
      <c r="E32" s="21"/>
      <c r="F32" s="21"/>
      <c r="G32" s="144"/>
      <c r="H32" s="142" t="str">
        <f t="shared" si="3"/>
        <v/>
      </c>
      <c r="I32" s="150"/>
      <c r="K32" s="70"/>
      <c r="L32" s="77" t="str">
        <f t="shared" si="5"/>
        <v/>
      </c>
      <c r="M32" s="200"/>
    </row>
    <row r="33" spans="1:13" ht="14.4" thickBot="1" x14ac:dyDescent="0.35">
      <c r="A33" s="15">
        <v>4</v>
      </c>
      <c r="B33" s="15" t="s">
        <v>280</v>
      </c>
      <c r="E33" s="71">
        <f>E7+E24+E31</f>
        <v>0</v>
      </c>
      <c r="F33" s="71">
        <f>F7+F24+F31</f>
        <v>0</v>
      </c>
      <c r="G33" s="144">
        <f t="shared" si="2"/>
        <v>0</v>
      </c>
      <c r="H33" s="142" t="str">
        <f t="shared" si="3"/>
        <v/>
      </c>
      <c r="I33" s="150"/>
      <c r="J33" s="71">
        <f>J7+J24+J31</f>
        <v>0</v>
      </c>
      <c r="K33" s="70">
        <f t="shared" si="4"/>
        <v>0</v>
      </c>
      <c r="L33" s="77" t="str">
        <f t="shared" si="5"/>
        <v/>
      </c>
      <c r="M33" s="200"/>
    </row>
    <row r="34" spans="1:13" x14ac:dyDescent="0.3">
      <c r="E34" s="21"/>
      <c r="F34" s="21"/>
      <c r="G34" s="144"/>
      <c r="H34" s="142"/>
      <c r="I34" s="150"/>
      <c r="K34" s="70"/>
      <c r="L34" s="77" t="str">
        <f t="shared" si="5"/>
        <v/>
      </c>
      <c r="M34" s="200"/>
    </row>
    <row r="35" spans="1:13" x14ac:dyDescent="0.3">
      <c r="A35" s="15">
        <v>5</v>
      </c>
      <c r="B35" s="15" t="s">
        <v>281</v>
      </c>
      <c r="E35" s="21"/>
      <c r="F35" s="21"/>
      <c r="G35" s="144"/>
      <c r="H35" s="142"/>
      <c r="I35" s="150"/>
      <c r="K35" s="70"/>
      <c r="L35" s="77" t="str">
        <f t="shared" si="5"/>
        <v/>
      </c>
      <c r="M35" s="200"/>
    </row>
    <row r="36" spans="1:13" x14ac:dyDescent="0.3">
      <c r="B36" s="201" t="s">
        <v>62</v>
      </c>
      <c r="C36" s="14" t="s">
        <v>282</v>
      </c>
      <c r="E36" s="72">
        <v>0</v>
      </c>
      <c r="F36" s="69">
        <v>0</v>
      </c>
      <c r="G36" s="22">
        <f t="shared" si="2"/>
        <v>0</v>
      </c>
      <c r="H36" s="153" t="str">
        <f t="shared" si="3"/>
        <v/>
      </c>
      <c r="I36" s="150"/>
      <c r="J36" s="69">
        <v>0</v>
      </c>
      <c r="K36" s="70">
        <f t="shared" si="4"/>
        <v>0</v>
      </c>
      <c r="L36" s="77" t="str">
        <f t="shared" si="5"/>
        <v/>
      </c>
      <c r="M36" s="200"/>
    </row>
    <row r="37" spans="1:13" x14ac:dyDescent="0.3">
      <c r="B37" s="201" t="s">
        <v>48</v>
      </c>
      <c r="C37" s="14" t="s">
        <v>283</v>
      </c>
      <c r="E37" s="72">
        <v>0</v>
      </c>
      <c r="F37" s="69">
        <v>0</v>
      </c>
      <c r="G37" s="22">
        <f t="shared" si="2"/>
        <v>0</v>
      </c>
      <c r="H37" s="153" t="str">
        <f t="shared" si="3"/>
        <v/>
      </c>
      <c r="I37" s="150"/>
      <c r="J37" s="69">
        <v>0</v>
      </c>
      <c r="K37" s="70">
        <f t="shared" si="4"/>
        <v>0</v>
      </c>
      <c r="L37" s="77" t="str">
        <f t="shared" si="5"/>
        <v/>
      </c>
      <c r="M37" s="200"/>
    </row>
    <row r="38" spans="1:13" x14ac:dyDescent="0.3">
      <c r="B38" s="201" t="s">
        <v>50</v>
      </c>
      <c r="C38" s="14" t="s">
        <v>284</v>
      </c>
      <c r="E38" s="72">
        <v>0</v>
      </c>
      <c r="F38" s="69">
        <v>0</v>
      </c>
      <c r="G38" s="22">
        <f t="shared" si="2"/>
        <v>0</v>
      </c>
      <c r="H38" s="153" t="str">
        <f t="shared" si="3"/>
        <v/>
      </c>
      <c r="I38" s="150"/>
      <c r="J38" s="69">
        <v>0</v>
      </c>
      <c r="K38" s="70">
        <f t="shared" si="4"/>
        <v>0</v>
      </c>
      <c r="L38" s="77" t="str">
        <f t="shared" si="5"/>
        <v/>
      </c>
      <c r="M38" s="200"/>
    </row>
    <row r="39" spans="1:13" x14ac:dyDescent="0.3">
      <c r="B39" s="201" t="s">
        <v>52</v>
      </c>
      <c r="C39" s="14" t="s">
        <v>285</v>
      </c>
      <c r="E39" s="72">
        <v>0</v>
      </c>
      <c r="F39" s="69">
        <v>0</v>
      </c>
      <c r="G39" s="22">
        <f t="shared" si="2"/>
        <v>0</v>
      </c>
      <c r="H39" s="153" t="str">
        <f t="shared" si="3"/>
        <v/>
      </c>
      <c r="I39" s="150"/>
      <c r="J39" s="69">
        <v>0</v>
      </c>
      <c r="K39" s="70">
        <f t="shared" si="4"/>
        <v>0</v>
      </c>
      <c r="L39" s="77" t="str">
        <f t="shared" si="5"/>
        <v/>
      </c>
      <c r="M39" s="200"/>
    </row>
    <row r="40" spans="1:13" x14ac:dyDescent="0.3">
      <c r="B40" s="201" t="s">
        <v>54</v>
      </c>
      <c r="C40" s="14" t="s">
        <v>286</v>
      </c>
      <c r="E40" s="72">
        <v>0</v>
      </c>
      <c r="F40" s="69">
        <v>0</v>
      </c>
      <c r="G40" s="22">
        <f t="shared" si="2"/>
        <v>0</v>
      </c>
      <c r="H40" s="153" t="str">
        <f t="shared" si="3"/>
        <v/>
      </c>
      <c r="I40" s="150"/>
      <c r="J40" s="69">
        <v>0</v>
      </c>
      <c r="K40" s="70">
        <f t="shared" si="4"/>
        <v>0</v>
      </c>
      <c r="L40" s="77" t="str">
        <f t="shared" si="5"/>
        <v/>
      </c>
      <c r="M40" s="200"/>
    </row>
    <row r="41" spans="1:13" x14ac:dyDescent="0.3">
      <c r="B41" s="201" t="s">
        <v>56</v>
      </c>
      <c r="C41" s="14" t="s">
        <v>21</v>
      </c>
      <c r="E41" s="72">
        <v>0</v>
      </c>
      <c r="F41" s="69">
        <v>0</v>
      </c>
      <c r="G41" s="22">
        <f t="shared" si="2"/>
        <v>0</v>
      </c>
      <c r="H41" s="153" t="str">
        <f t="shared" si="3"/>
        <v/>
      </c>
      <c r="I41" s="150"/>
      <c r="J41" s="69">
        <v>0</v>
      </c>
      <c r="K41" s="70">
        <f t="shared" si="4"/>
        <v>0</v>
      </c>
      <c r="L41" s="77" t="str">
        <f t="shared" si="5"/>
        <v/>
      </c>
      <c r="M41" s="200"/>
    </row>
    <row r="42" spans="1:13" x14ac:dyDescent="0.3">
      <c r="B42" s="201" t="s">
        <v>58</v>
      </c>
      <c r="C42" s="14" t="s">
        <v>287</v>
      </c>
      <c r="E42" s="72">
        <v>0</v>
      </c>
      <c r="F42" s="69">
        <v>0</v>
      </c>
      <c r="G42" s="22">
        <f t="shared" si="2"/>
        <v>0</v>
      </c>
      <c r="H42" s="153" t="str">
        <f t="shared" si="3"/>
        <v/>
      </c>
      <c r="I42" s="150"/>
      <c r="J42" s="69">
        <v>0</v>
      </c>
      <c r="K42" s="70">
        <f t="shared" si="4"/>
        <v>0</v>
      </c>
      <c r="L42" s="77" t="str">
        <f t="shared" si="5"/>
        <v/>
      </c>
      <c r="M42" s="200"/>
    </row>
    <row r="43" spans="1:13" x14ac:dyDescent="0.3">
      <c r="B43" s="201" t="s">
        <v>70</v>
      </c>
      <c r="C43" s="14" t="s">
        <v>288</v>
      </c>
      <c r="E43" s="72">
        <v>0</v>
      </c>
      <c r="F43" s="69">
        <v>0</v>
      </c>
      <c r="G43" s="22">
        <f t="shared" si="2"/>
        <v>0</v>
      </c>
      <c r="H43" s="153" t="str">
        <f t="shared" si="3"/>
        <v/>
      </c>
      <c r="I43" s="150"/>
      <c r="J43" s="69">
        <v>0</v>
      </c>
      <c r="K43" s="70">
        <f t="shared" si="4"/>
        <v>0</v>
      </c>
      <c r="L43" s="77" t="str">
        <f t="shared" si="5"/>
        <v/>
      </c>
      <c r="M43" s="200"/>
    </row>
    <row r="44" spans="1:13" x14ac:dyDescent="0.3">
      <c r="B44" s="201" t="s">
        <v>127</v>
      </c>
      <c r="C44" s="14" t="s">
        <v>289</v>
      </c>
      <c r="E44" s="72">
        <v>0</v>
      </c>
      <c r="F44" s="69">
        <v>0</v>
      </c>
      <c r="G44" s="22">
        <f t="shared" si="2"/>
        <v>0</v>
      </c>
      <c r="H44" s="153" t="str">
        <f t="shared" si="3"/>
        <v/>
      </c>
      <c r="I44" s="150"/>
      <c r="J44" s="69">
        <v>0</v>
      </c>
      <c r="K44" s="70">
        <f t="shared" si="4"/>
        <v>0</v>
      </c>
      <c r="L44" s="77" t="str">
        <f t="shared" si="5"/>
        <v/>
      </c>
      <c r="M44" s="200"/>
    </row>
    <row r="45" spans="1:13" ht="14.4" thickBot="1" x14ac:dyDescent="0.35">
      <c r="B45" s="201" t="s">
        <v>129</v>
      </c>
      <c r="C45" s="14" t="s">
        <v>290</v>
      </c>
      <c r="E45" s="72">
        <v>0</v>
      </c>
      <c r="F45" s="69">
        <v>0</v>
      </c>
      <c r="G45" s="22">
        <f t="shared" si="2"/>
        <v>0</v>
      </c>
      <c r="H45" s="153" t="str">
        <f t="shared" si="3"/>
        <v/>
      </c>
      <c r="I45" s="150"/>
      <c r="J45" s="69">
        <v>0</v>
      </c>
      <c r="K45" s="70">
        <f t="shared" si="4"/>
        <v>0</v>
      </c>
      <c r="L45" s="77" t="str">
        <f t="shared" si="5"/>
        <v/>
      </c>
      <c r="M45" s="200"/>
    </row>
    <row r="46" spans="1:13" ht="14.4" thickBot="1" x14ac:dyDescent="0.35">
      <c r="B46" s="15" t="s">
        <v>291</v>
      </c>
      <c r="E46" s="107">
        <f>SUM(E36:E45)</f>
        <v>0</v>
      </c>
      <c r="F46" s="107">
        <f>SUM(F36:F45)</f>
        <v>0</v>
      </c>
      <c r="G46" s="144">
        <f t="shared" si="2"/>
        <v>0</v>
      </c>
      <c r="H46" s="142" t="str">
        <f t="shared" si="3"/>
        <v/>
      </c>
      <c r="I46" s="150"/>
      <c r="J46" s="107">
        <f>SUM(J36:J45)</f>
        <v>0</v>
      </c>
      <c r="K46" s="70">
        <f t="shared" si="4"/>
        <v>0</v>
      </c>
      <c r="L46" s="77" t="str">
        <f t="shared" si="5"/>
        <v/>
      </c>
      <c r="M46" s="200"/>
    </row>
    <row r="47" spans="1:13" x14ac:dyDescent="0.3">
      <c r="E47" s="21"/>
      <c r="F47" s="21"/>
      <c r="G47" s="144"/>
      <c r="H47" s="142"/>
      <c r="I47" s="150"/>
      <c r="K47" s="70"/>
      <c r="L47" s="77" t="str">
        <f t="shared" si="5"/>
        <v/>
      </c>
      <c r="M47" s="200"/>
    </row>
    <row r="48" spans="1:13" x14ac:dyDescent="0.3">
      <c r="A48" s="15">
        <v>6</v>
      </c>
      <c r="B48" s="15" t="s">
        <v>292</v>
      </c>
      <c r="E48" s="21"/>
      <c r="F48" s="21"/>
      <c r="G48" s="144"/>
      <c r="H48" s="142"/>
      <c r="I48" s="150"/>
      <c r="K48" s="70"/>
      <c r="L48" s="77" t="str">
        <f t="shared" si="5"/>
        <v/>
      </c>
      <c r="M48" s="200"/>
    </row>
    <row r="49" spans="1:13" x14ac:dyDescent="0.3">
      <c r="B49" s="201" t="s">
        <v>62</v>
      </c>
      <c r="C49" s="14" t="s">
        <v>293</v>
      </c>
      <c r="E49" s="72">
        <v>0</v>
      </c>
      <c r="F49" s="69">
        <v>0</v>
      </c>
      <c r="G49" s="22">
        <f t="shared" si="2"/>
        <v>0</v>
      </c>
      <c r="H49" s="153" t="str">
        <f t="shared" si="3"/>
        <v/>
      </c>
      <c r="I49" s="150"/>
      <c r="J49" s="69">
        <v>0</v>
      </c>
      <c r="K49" s="70">
        <f t="shared" si="4"/>
        <v>0</v>
      </c>
      <c r="L49" s="77" t="str">
        <f t="shared" si="5"/>
        <v/>
      </c>
      <c r="M49" s="200"/>
    </row>
    <row r="50" spans="1:13" x14ac:dyDescent="0.3">
      <c r="B50" s="201" t="s">
        <v>48</v>
      </c>
      <c r="C50" s="14" t="s">
        <v>294</v>
      </c>
      <c r="E50" s="72">
        <v>0</v>
      </c>
      <c r="F50" s="69">
        <v>0</v>
      </c>
      <c r="G50" s="22">
        <f t="shared" si="2"/>
        <v>0</v>
      </c>
      <c r="H50" s="153" t="str">
        <f t="shared" si="3"/>
        <v/>
      </c>
      <c r="I50" s="150"/>
      <c r="J50" s="69">
        <v>0</v>
      </c>
      <c r="K50" s="70">
        <f t="shared" si="4"/>
        <v>0</v>
      </c>
      <c r="L50" s="77" t="str">
        <f t="shared" si="5"/>
        <v/>
      </c>
      <c r="M50" s="200"/>
    </row>
    <row r="51" spans="1:13" x14ac:dyDescent="0.3">
      <c r="B51" s="201" t="s">
        <v>50</v>
      </c>
      <c r="C51" s="14" t="s">
        <v>295</v>
      </c>
      <c r="E51" s="72">
        <v>0</v>
      </c>
      <c r="F51" s="69">
        <v>0</v>
      </c>
      <c r="G51" s="22">
        <f t="shared" si="2"/>
        <v>0</v>
      </c>
      <c r="H51" s="153" t="str">
        <f t="shared" si="3"/>
        <v/>
      </c>
      <c r="I51" s="150"/>
      <c r="J51" s="69">
        <v>0</v>
      </c>
      <c r="K51" s="70">
        <f t="shared" si="4"/>
        <v>0</v>
      </c>
      <c r="L51" s="77" t="str">
        <f t="shared" si="5"/>
        <v/>
      </c>
      <c r="M51" s="200"/>
    </row>
    <row r="52" spans="1:13" x14ac:dyDescent="0.3">
      <c r="B52" s="201" t="s">
        <v>52</v>
      </c>
      <c r="C52" s="14" t="s">
        <v>296</v>
      </c>
      <c r="E52" s="72">
        <v>0</v>
      </c>
      <c r="F52" s="69">
        <v>0</v>
      </c>
      <c r="G52" s="22">
        <f t="shared" si="2"/>
        <v>0</v>
      </c>
      <c r="H52" s="153" t="str">
        <f t="shared" si="3"/>
        <v/>
      </c>
      <c r="I52" s="150"/>
      <c r="J52" s="69">
        <v>0</v>
      </c>
      <c r="K52" s="70">
        <f t="shared" si="4"/>
        <v>0</v>
      </c>
      <c r="L52" s="77" t="str">
        <f t="shared" si="5"/>
        <v/>
      </c>
      <c r="M52" s="200"/>
    </row>
    <row r="53" spans="1:13" x14ac:dyDescent="0.3">
      <c r="B53" s="201" t="s">
        <v>54</v>
      </c>
      <c r="C53" s="14" t="s">
        <v>297</v>
      </c>
      <c r="E53" s="72">
        <v>0</v>
      </c>
      <c r="F53" s="69">
        <v>0</v>
      </c>
      <c r="G53" s="22">
        <f t="shared" si="2"/>
        <v>0</v>
      </c>
      <c r="H53" s="153" t="str">
        <f t="shared" si="3"/>
        <v/>
      </c>
      <c r="I53" s="150"/>
      <c r="J53" s="69">
        <v>0</v>
      </c>
      <c r="K53" s="70">
        <f t="shared" si="4"/>
        <v>0</v>
      </c>
      <c r="L53" s="77" t="str">
        <f t="shared" si="5"/>
        <v/>
      </c>
      <c r="M53" s="200"/>
    </row>
    <row r="54" spans="1:13" x14ac:dyDescent="0.3">
      <c r="B54" s="201" t="s">
        <v>56</v>
      </c>
      <c r="C54" s="14" t="s">
        <v>298</v>
      </c>
      <c r="E54" s="72">
        <v>0</v>
      </c>
      <c r="F54" s="69">
        <v>0</v>
      </c>
      <c r="G54" s="22">
        <f t="shared" si="2"/>
        <v>0</v>
      </c>
      <c r="H54" s="153" t="str">
        <f t="shared" si="3"/>
        <v/>
      </c>
      <c r="I54" s="150"/>
      <c r="J54" s="69">
        <v>0</v>
      </c>
      <c r="K54" s="70">
        <f t="shared" si="4"/>
        <v>0</v>
      </c>
      <c r="L54" s="77" t="str">
        <f t="shared" si="5"/>
        <v/>
      </c>
      <c r="M54" s="200"/>
    </row>
    <row r="55" spans="1:13" ht="14.4" thickBot="1" x14ac:dyDescent="0.35">
      <c r="B55" s="201" t="s">
        <v>58</v>
      </c>
      <c r="C55" s="14" t="s">
        <v>299</v>
      </c>
      <c r="E55" s="72">
        <v>0</v>
      </c>
      <c r="F55" s="69">
        <v>0</v>
      </c>
      <c r="G55" s="22">
        <f t="shared" si="2"/>
        <v>0</v>
      </c>
      <c r="H55" s="153" t="str">
        <f t="shared" si="3"/>
        <v/>
      </c>
      <c r="I55" s="150"/>
      <c r="J55" s="69">
        <v>0</v>
      </c>
      <c r="K55" s="70">
        <f t="shared" si="4"/>
        <v>0</v>
      </c>
      <c r="L55" s="77" t="str">
        <f t="shared" si="5"/>
        <v/>
      </c>
      <c r="M55" s="200"/>
    </row>
    <row r="56" spans="1:13" ht="14.4" thickBot="1" x14ac:dyDescent="0.35">
      <c r="B56" s="15" t="s">
        <v>300</v>
      </c>
      <c r="E56" s="107">
        <f>SUM(E49:E55)</f>
        <v>0</v>
      </c>
      <c r="F56" s="107">
        <f>SUM(F49:F55)</f>
        <v>0</v>
      </c>
      <c r="G56" s="144">
        <f t="shared" si="2"/>
        <v>0</v>
      </c>
      <c r="H56" s="142" t="str">
        <f t="shared" si="3"/>
        <v/>
      </c>
      <c r="I56" s="150"/>
      <c r="J56" s="107">
        <f>SUM(J49:J55)</f>
        <v>0</v>
      </c>
      <c r="K56" s="70">
        <f t="shared" si="4"/>
        <v>0</v>
      </c>
      <c r="L56" s="77" t="str">
        <f t="shared" si="5"/>
        <v/>
      </c>
      <c r="M56" s="200"/>
    </row>
    <row r="57" spans="1:13" ht="14.4" thickBot="1" x14ac:dyDescent="0.35">
      <c r="E57" s="21"/>
      <c r="F57" s="21"/>
      <c r="G57" s="144"/>
      <c r="H57" s="142"/>
      <c r="I57" s="150"/>
      <c r="K57" s="143"/>
      <c r="L57" s="77" t="str">
        <f t="shared" si="5"/>
        <v/>
      </c>
      <c r="M57" s="200"/>
    </row>
    <row r="58" spans="1:13" ht="14.4" thickBot="1" x14ac:dyDescent="0.35">
      <c r="A58" s="15">
        <v>7</v>
      </c>
      <c r="B58" s="15" t="s">
        <v>301</v>
      </c>
      <c r="E58" s="107">
        <f>E33+E46+E56</f>
        <v>0</v>
      </c>
      <c r="F58" s="107">
        <f>F33+F46+F56</f>
        <v>0</v>
      </c>
      <c r="G58" s="144">
        <f t="shared" si="2"/>
        <v>0</v>
      </c>
      <c r="H58" s="142" t="str">
        <f t="shared" si="3"/>
        <v/>
      </c>
      <c r="I58" s="150"/>
      <c r="J58" s="107">
        <f>J33+J46+J56</f>
        <v>0</v>
      </c>
      <c r="K58" s="143">
        <f t="shared" si="4"/>
        <v>0</v>
      </c>
      <c r="L58" s="77" t="str">
        <f t="shared" si="5"/>
        <v/>
      </c>
      <c r="M58" s="200"/>
    </row>
    <row r="59" spans="1:13" x14ac:dyDescent="0.3">
      <c r="E59" s="21"/>
      <c r="F59" s="21"/>
      <c r="G59" s="144"/>
      <c r="H59" s="142"/>
      <c r="I59" s="150"/>
      <c r="K59" s="143"/>
      <c r="L59" s="77" t="str">
        <f t="shared" si="5"/>
        <v/>
      </c>
      <c r="M59" s="200"/>
    </row>
    <row r="60" spans="1:13" x14ac:dyDescent="0.3">
      <c r="A60" s="15">
        <v>8</v>
      </c>
      <c r="B60" s="14" t="s">
        <v>302</v>
      </c>
      <c r="E60" s="69">
        <f>F61</f>
        <v>0</v>
      </c>
      <c r="F60" s="69">
        <v>0</v>
      </c>
      <c r="G60" s="22">
        <f t="shared" si="2"/>
        <v>0</v>
      </c>
      <c r="H60" s="153" t="str">
        <f t="shared" si="3"/>
        <v/>
      </c>
      <c r="I60" s="150"/>
      <c r="J60" s="69">
        <v>0</v>
      </c>
      <c r="K60" s="143">
        <f t="shared" si="4"/>
        <v>0</v>
      </c>
      <c r="L60" s="77" t="str">
        <f t="shared" si="5"/>
        <v/>
      </c>
      <c r="M60" s="200"/>
    </row>
    <row r="61" spans="1:13" x14ac:dyDescent="0.3">
      <c r="A61" s="15">
        <v>9</v>
      </c>
      <c r="B61" s="14" t="s">
        <v>303</v>
      </c>
      <c r="E61" s="69">
        <f>'Balance Sheet'!E20</f>
        <v>0</v>
      </c>
      <c r="F61" s="69">
        <f>'Balance Sheet'!F20</f>
        <v>0</v>
      </c>
      <c r="G61" s="22">
        <f t="shared" si="2"/>
        <v>0</v>
      </c>
      <c r="H61" s="153" t="str">
        <f t="shared" si="3"/>
        <v/>
      </c>
      <c r="I61" s="150"/>
      <c r="J61" s="69">
        <v>0</v>
      </c>
      <c r="K61" s="143">
        <f t="shared" si="4"/>
        <v>0</v>
      </c>
      <c r="L61" s="77" t="str">
        <f t="shared" si="5"/>
        <v/>
      </c>
      <c r="M61" s="200"/>
    </row>
    <row r="62" spans="1:13" x14ac:dyDescent="0.3">
      <c r="J62" s="70"/>
      <c r="K62" s="143"/>
      <c r="L62" s="77" t="str">
        <f t="shared" si="5"/>
        <v/>
      </c>
    </row>
    <row r="63" spans="1:13" x14ac:dyDescent="0.3">
      <c r="B63" s="14" t="s">
        <v>160</v>
      </c>
      <c r="E63" s="70">
        <f>+E61-E60</f>
        <v>0</v>
      </c>
      <c r="F63" s="70">
        <f>+F61-F60</f>
        <v>0</v>
      </c>
      <c r="J63" s="70">
        <f>+J61-J60</f>
        <v>0</v>
      </c>
      <c r="K63" s="143"/>
      <c r="L63" s="77"/>
    </row>
    <row r="64" spans="1:13" x14ac:dyDescent="0.3">
      <c r="J64" s="80"/>
      <c r="K64" s="143"/>
      <c r="L64" s="77" t="str">
        <f t="shared" si="5"/>
        <v/>
      </c>
    </row>
    <row r="65" spans="10:12" x14ac:dyDescent="0.3">
      <c r="J65" s="80"/>
      <c r="K65" s="143"/>
      <c r="L65" s="77"/>
    </row>
    <row r="66" spans="10:12" x14ac:dyDescent="0.3">
      <c r="J66" s="70"/>
      <c r="K66" s="143"/>
      <c r="L66" s="77" t="str">
        <f t="shared" si="5"/>
        <v/>
      </c>
    </row>
    <row r="67" spans="10:12" x14ac:dyDescent="0.3">
      <c r="K67" s="143"/>
      <c r="L67" s="77"/>
    </row>
    <row r="68" spans="10:12" x14ac:dyDescent="0.3">
      <c r="J68" s="80"/>
      <c r="K68" s="143"/>
      <c r="L68" s="77" t="str">
        <f t="shared" si="5"/>
        <v/>
      </c>
    </row>
    <row r="69" spans="10:12" x14ac:dyDescent="0.3">
      <c r="J69" s="70"/>
    </row>
    <row r="70" spans="10:12" x14ac:dyDescent="0.3">
      <c r="J70" s="108"/>
    </row>
  </sheetData>
  <sheetProtection formatRows="0"/>
  <conditionalFormatting sqref="H7:H61">
    <cfRule type="expression" dxfId="18" priority="5" stopIfTrue="1">
      <formula>#REF!&gt;0</formula>
    </cfRule>
    <cfRule type="expression" dxfId="17" priority="6" stopIfTrue="1">
      <formula>"m7&gt;0"</formula>
    </cfRule>
  </conditionalFormatting>
  <conditionalFormatting sqref="L7:L68">
    <cfRule type="expression" dxfId="16" priority="1" stopIfTrue="1">
      <formula>#REF!&gt;0</formula>
    </cfRule>
  </conditionalFormatting>
  <dataValidations count="1">
    <dataValidation type="whole" allowBlank="1" showInputMessage="1" showErrorMessage="1" sqref="J62:J63 J66" xr:uid="{00000000-0002-0000-0700-000000000000}">
      <formula1>-1E+30</formula1>
      <formula2>1E+30</formula2>
    </dataValidation>
  </dataValidations>
  <pageMargins left="0.70866141732283472" right="0.70866141732283472" top="0.74803149606299213" bottom="0.74803149606299213" header="0.31496062992125984" footer="0.31496062992125984"/>
  <pageSetup paperSize="9" scale="53" orientation="portrait" r:id="rId1"/>
  <ignoredErrors>
    <ignoredError sqref="E60:E6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73"/>
  <sheetViews>
    <sheetView showGridLines="0" zoomScale="90" zoomScaleNormal="90" workbookViewId="0">
      <selection activeCell="E71" sqref="E71"/>
    </sheetView>
  </sheetViews>
  <sheetFormatPr defaultColWidth="10.33203125" defaultRowHeight="14.4" x14ac:dyDescent="0.3"/>
  <cols>
    <col min="1" max="1" width="10.33203125" style="34" customWidth="1"/>
    <col min="2" max="2" width="4.33203125" style="87" customWidth="1"/>
    <col min="3" max="3" width="90" style="87" customWidth="1"/>
    <col min="4" max="5" width="12.5546875" style="83" customWidth="1"/>
    <col min="6" max="16384" width="10.33203125" style="34"/>
  </cols>
  <sheetData>
    <row r="1" spans="1:5" x14ac:dyDescent="0.3">
      <c r="A1" s="33"/>
      <c r="B1" s="82"/>
      <c r="C1" s="84"/>
      <c r="D1" s="85"/>
    </row>
    <row r="2" spans="1:5" x14ac:dyDescent="0.3">
      <c r="A2" s="33"/>
      <c r="B2" s="82"/>
      <c r="C2" s="84">
        <f>Declaration!B3</f>
        <v>0</v>
      </c>
      <c r="D2" s="85"/>
    </row>
    <row r="3" spans="1:5" x14ac:dyDescent="0.3">
      <c r="A3" s="33"/>
      <c r="B3" s="82"/>
      <c r="C3" s="82"/>
      <c r="D3" s="85"/>
    </row>
    <row r="4" spans="1:5" x14ac:dyDescent="0.3">
      <c r="A4" s="35"/>
      <c r="B4" s="86"/>
      <c r="C4" s="84" t="s">
        <v>304</v>
      </c>
      <c r="D4" s="85"/>
    </row>
    <row r="5" spans="1:5" ht="6" customHeight="1" x14ac:dyDescent="0.3">
      <c r="A5" s="36"/>
      <c r="B5" s="82"/>
      <c r="C5" s="82"/>
      <c r="D5" s="85"/>
    </row>
    <row r="6" spans="1:5" hidden="1" x14ac:dyDescent="0.3">
      <c r="A6" s="33"/>
      <c r="B6" s="82"/>
      <c r="C6" s="82"/>
      <c r="D6" s="85"/>
    </row>
    <row r="7" spans="1:5" ht="32.25" customHeight="1" x14ac:dyDescent="0.3">
      <c r="A7" s="33"/>
      <c r="B7" s="82"/>
      <c r="D7" s="88" t="str">
        <f>SoCIE!E3</f>
        <v>Actual
2024-25</v>
      </c>
      <c r="E7" s="89" t="str">
        <f>SoCIE!F3</f>
        <v>Actual
2023-24</v>
      </c>
    </row>
    <row r="8" spans="1:5" x14ac:dyDescent="0.3">
      <c r="A8" s="33"/>
      <c r="B8" s="90">
        <v>1</v>
      </c>
      <c r="C8" s="90" t="s">
        <v>305</v>
      </c>
      <c r="D8" s="91" t="s">
        <v>13</v>
      </c>
      <c r="E8" s="91" t="s">
        <v>13</v>
      </c>
    </row>
    <row r="9" spans="1:5" x14ac:dyDescent="0.3">
      <c r="A9" s="33"/>
      <c r="B9" s="92"/>
      <c r="C9" s="90"/>
      <c r="D9" s="85"/>
    </row>
    <row r="10" spans="1:5" x14ac:dyDescent="0.3">
      <c r="A10" s="33"/>
      <c r="B10" s="92"/>
      <c r="C10" s="92" t="s">
        <v>306</v>
      </c>
      <c r="D10" s="271">
        <f>'Balance Sheet'!E19</f>
        <v>0</v>
      </c>
      <c r="E10" s="271">
        <f>'Balance Sheet'!F19</f>
        <v>0</v>
      </c>
    </row>
    <row r="11" spans="1:5" x14ac:dyDescent="0.3">
      <c r="A11" s="33"/>
      <c r="B11" s="92"/>
      <c r="C11" s="92"/>
      <c r="D11" s="85"/>
    </row>
    <row r="12" spans="1:5" x14ac:dyDescent="0.3">
      <c r="A12" s="33"/>
      <c r="B12" s="92"/>
      <c r="C12" s="93" t="s">
        <v>307</v>
      </c>
      <c r="D12" s="85"/>
    </row>
    <row r="13" spans="1:5" x14ac:dyDescent="0.3">
      <c r="A13" s="33"/>
      <c r="B13" s="92"/>
      <c r="C13" s="92" t="s">
        <v>308</v>
      </c>
      <c r="D13" s="269">
        <v>0</v>
      </c>
      <c r="E13" s="270">
        <v>0</v>
      </c>
    </row>
    <row r="14" spans="1:5" x14ac:dyDescent="0.3">
      <c r="A14" s="33"/>
      <c r="B14" s="92"/>
      <c r="C14" s="92" t="s">
        <v>309</v>
      </c>
      <c r="D14" s="269">
        <v>0</v>
      </c>
      <c r="E14" s="270">
        <v>0</v>
      </c>
    </row>
    <row r="15" spans="1:5" x14ac:dyDescent="0.3">
      <c r="A15" s="33"/>
      <c r="B15" s="92"/>
      <c r="C15" s="92" t="s">
        <v>310</v>
      </c>
      <c r="D15" s="269">
        <v>0</v>
      </c>
      <c r="E15" s="270">
        <v>0</v>
      </c>
    </row>
    <row r="16" spans="1:5" x14ac:dyDescent="0.3">
      <c r="A16" s="33"/>
      <c r="B16" s="92"/>
      <c r="C16" s="92" t="s">
        <v>311</v>
      </c>
      <c r="D16" s="269">
        <v>0</v>
      </c>
      <c r="E16" s="270">
        <v>0</v>
      </c>
    </row>
    <row r="17" spans="1:7" x14ac:dyDescent="0.3">
      <c r="A17" s="33"/>
      <c r="B17" s="92"/>
      <c r="C17" s="92" t="s">
        <v>312</v>
      </c>
      <c r="D17" s="272">
        <v>0</v>
      </c>
      <c r="E17" s="273">
        <v>0</v>
      </c>
    </row>
    <row r="18" spans="1:7" ht="15" thickBot="1" x14ac:dyDescent="0.35">
      <c r="A18" s="33"/>
      <c r="B18" s="92"/>
      <c r="C18" s="92"/>
      <c r="D18" s="274">
        <f>SUM(D13:D17)</f>
        <v>0</v>
      </c>
      <c r="E18" s="274">
        <f>SUM(E13:E17)</f>
        <v>0</v>
      </c>
    </row>
    <row r="19" spans="1:7" ht="15" thickTop="1" x14ac:dyDescent="0.3">
      <c r="A19" s="33"/>
      <c r="B19" s="92"/>
      <c r="C19" s="92"/>
      <c r="D19" s="85"/>
    </row>
    <row r="20" spans="1:7" ht="28.8" x14ac:dyDescent="0.3">
      <c r="A20" s="33"/>
      <c r="B20" s="92"/>
      <c r="C20" s="92"/>
      <c r="D20" s="88" t="str">
        <f>D7</f>
        <v>Actual
2024-25</v>
      </c>
      <c r="E20" s="89" t="str">
        <f>'Balance Sheet'!F4</f>
        <v>Actual
2023-24</v>
      </c>
    </row>
    <row r="21" spans="1:7" x14ac:dyDescent="0.3">
      <c r="A21" s="33"/>
      <c r="B21" s="90">
        <v>2</v>
      </c>
      <c r="C21" s="90" t="s">
        <v>313</v>
      </c>
      <c r="D21" s="91" t="s">
        <v>13</v>
      </c>
      <c r="E21" s="91" t="s">
        <v>13</v>
      </c>
    </row>
    <row r="22" spans="1:7" x14ac:dyDescent="0.3">
      <c r="A22" s="33"/>
      <c r="B22" s="92"/>
      <c r="C22" s="90"/>
      <c r="D22" s="85"/>
      <c r="E22" s="95"/>
    </row>
    <row r="23" spans="1:7" x14ac:dyDescent="0.3">
      <c r="A23" s="33"/>
      <c r="B23" s="92"/>
      <c r="C23" s="92" t="s">
        <v>306</v>
      </c>
      <c r="D23" s="271">
        <f>'Balance Sheet'!E20</f>
        <v>0</v>
      </c>
      <c r="E23" s="271">
        <f>'Balance Sheet'!F20</f>
        <v>0</v>
      </c>
    </row>
    <row r="24" spans="1:7" x14ac:dyDescent="0.3">
      <c r="A24" s="33"/>
      <c r="B24" s="92"/>
      <c r="C24" s="92"/>
      <c r="D24" s="85"/>
    </row>
    <row r="25" spans="1:7" x14ac:dyDescent="0.3">
      <c r="A25" s="33"/>
      <c r="B25" s="92"/>
      <c r="C25" s="93" t="s">
        <v>307</v>
      </c>
      <c r="D25" s="85"/>
    </row>
    <row r="26" spans="1:7" x14ac:dyDescent="0.3">
      <c r="A26" s="33"/>
      <c r="B26" s="92"/>
      <c r="C26" s="92" t="s">
        <v>308</v>
      </c>
      <c r="D26" s="269">
        <v>0</v>
      </c>
      <c r="E26" s="270">
        <v>0</v>
      </c>
      <c r="G26" s="217"/>
    </row>
    <row r="27" spans="1:7" x14ac:dyDescent="0.3">
      <c r="A27" s="33"/>
      <c r="B27" s="92"/>
      <c r="C27" s="92" t="s">
        <v>309</v>
      </c>
      <c r="D27" s="269">
        <v>0</v>
      </c>
      <c r="E27" s="270">
        <v>0</v>
      </c>
      <c r="G27" s="217"/>
    </row>
    <row r="28" spans="1:7" x14ac:dyDescent="0.3">
      <c r="A28" s="33"/>
      <c r="B28" s="92"/>
      <c r="C28" s="92" t="s">
        <v>310</v>
      </c>
      <c r="D28" s="269">
        <v>0</v>
      </c>
      <c r="E28" s="270">
        <v>0</v>
      </c>
      <c r="G28" s="217"/>
    </row>
    <row r="29" spans="1:7" x14ac:dyDescent="0.3">
      <c r="A29" s="33"/>
      <c r="B29" s="92"/>
      <c r="C29" s="219" t="s">
        <v>314</v>
      </c>
      <c r="D29" s="269">
        <v>0</v>
      </c>
      <c r="E29" s="270">
        <v>0</v>
      </c>
      <c r="G29" s="217"/>
    </row>
    <row r="30" spans="1:7" x14ac:dyDescent="0.3">
      <c r="A30" s="33"/>
      <c r="B30" s="92"/>
      <c r="C30" s="92" t="s">
        <v>311</v>
      </c>
      <c r="D30" s="269">
        <v>0</v>
      </c>
      <c r="E30" s="270">
        <v>0</v>
      </c>
      <c r="G30" s="217"/>
    </row>
    <row r="31" spans="1:7" x14ac:dyDescent="0.3">
      <c r="A31" s="33"/>
      <c r="B31" s="92"/>
      <c r="C31" s="92" t="s">
        <v>315</v>
      </c>
      <c r="D31" s="269">
        <v>0</v>
      </c>
      <c r="E31" s="270">
        <v>0</v>
      </c>
      <c r="G31" s="217"/>
    </row>
    <row r="32" spans="1:7" ht="15" thickBot="1" x14ac:dyDescent="0.35">
      <c r="A32" s="33"/>
      <c r="B32" s="92"/>
      <c r="C32" s="92"/>
      <c r="D32" s="274">
        <f>SUM(D26:D31)</f>
        <v>0</v>
      </c>
      <c r="E32" s="274">
        <f>SUM(E26:E31)</f>
        <v>0</v>
      </c>
      <c r="G32" s="218"/>
    </row>
    <row r="33" spans="1:5" ht="15" thickTop="1" x14ac:dyDescent="0.3">
      <c r="A33" s="33"/>
      <c r="B33" s="92"/>
      <c r="C33" s="92"/>
      <c r="D33" s="85"/>
      <c r="E33" s="95"/>
    </row>
    <row r="34" spans="1:5" x14ac:dyDescent="0.3">
      <c r="A34" s="33"/>
      <c r="D34" s="88"/>
      <c r="E34" s="95"/>
    </row>
    <row r="35" spans="1:5" ht="28.8" x14ac:dyDescent="0.3">
      <c r="B35" s="92"/>
      <c r="C35" s="96"/>
      <c r="D35" s="88" t="str">
        <f>D7</f>
        <v>Actual
2024-25</v>
      </c>
      <c r="E35" s="89" t="str">
        <f>'Balance Sheet'!$F$4</f>
        <v>Actual
2023-24</v>
      </c>
    </row>
    <row r="36" spans="1:5" x14ac:dyDescent="0.3">
      <c r="B36" s="90">
        <v>3</v>
      </c>
      <c r="C36" s="97" t="s">
        <v>316</v>
      </c>
      <c r="D36" s="91" t="s">
        <v>13</v>
      </c>
      <c r="E36" s="91" t="s">
        <v>13</v>
      </c>
    </row>
    <row r="37" spans="1:5" x14ac:dyDescent="0.3">
      <c r="B37" s="90"/>
      <c r="C37" s="97"/>
      <c r="D37" s="85"/>
    </row>
    <row r="38" spans="1:5" x14ac:dyDescent="0.3">
      <c r="B38" s="90"/>
      <c r="C38" s="98" t="s">
        <v>317</v>
      </c>
      <c r="D38" s="85"/>
    </row>
    <row r="39" spans="1:5" x14ac:dyDescent="0.3">
      <c r="B39" s="92"/>
      <c r="C39" s="99" t="s">
        <v>318</v>
      </c>
      <c r="D39" s="269">
        <v>0</v>
      </c>
      <c r="E39" s="270">
        <v>0</v>
      </c>
    </row>
    <row r="40" spans="1:5" x14ac:dyDescent="0.3">
      <c r="B40" s="100"/>
      <c r="C40" s="100" t="s">
        <v>319</v>
      </c>
      <c r="D40" s="269">
        <v>0</v>
      </c>
      <c r="E40" s="270">
        <v>0</v>
      </c>
    </row>
    <row r="41" spans="1:5" ht="15" thickBot="1" x14ac:dyDescent="0.35">
      <c r="B41" s="100"/>
      <c r="C41" s="100"/>
      <c r="D41" s="274">
        <f>SUM(D39:D40)</f>
        <v>0</v>
      </c>
      <c r="E41" s="274">
        <f>E39+E40</f>
        <v>0</v>
      </c>
    </row>
    <row r="42" spans="1:5" ht="15" thickTop="1" x14ac:dyDescent="0.3">
      <c r="B42" s="100"/>
      <c r="C42" s="101" t="s">
        <v>320</v>
      </c>
    </row>
    <row r="43" spans="1:5" x14ac:dyDescent="0.3">
      <c r="B43" s="100"/>
      <c r="C43" s="99" t="s">
        <v>321</v>
      </c>
      <c r="D43" s="269">
        <v>0</v>
      </c>
      <c r="E43" s="270">
        <v>0</v>
      </c>
    </row>
    <row r="44" spans="1:5" x14ac:dyDescent="0.3">
      <c r="B44" s="100"/>
      <c r="C44" s="99" t="s">
        <v>322</v>
      </c>
      <c r="D44" s="269">
        <v>0</v>
      </c>
      <c r="E44" s="270">
        <v>0</v>
      </c>
    </row>
    <row r="45" spans="1:5" x14ac:dyDescent="0.3">
      <c r="B45" s="100"/>
      <c r="C45" s="99" t="s">
        <v>323</v>
      </c>
      <c r="D45" s="269">
        <v>0</v>
      </c>
      <c r="E45" s="270">
        <v>0</v>
      </c>
    </row>
    <row r="46" spans="1:5" x14ac:dyDescent="0.3">
      <c r="B46" s="100"/>
      <c r="C46" s="99" t="s">
        <v>324</v>
      </c>
      <c r="D46" s="269">
        <v>0</v>
      </c>
      <c r="E46" s="270">
        <v>0</v>
      </c>
    </row>
    <row r="47" spans="1:5" x14ac:dyDescent="0.3">
      <c r="B47" s="100"/>
      <c r="C47" s="99" t="s">
        <v>325</v>
      </c>
      <c r="D47" s="269">
        <v>0</v>
      </c>
      <c r="E47" s="270">
        <v>0</v>
      </c>
    </row>
    <row r="48" spans="1:5" x14ac:dyDescent="0.3">
      <c r="B48" s="100"/>
      <c r="C48" s="99" t="s">
        <v>326</v>
      </c>
      <c r="D48" s="269">
        <v>0</v>
      </c>
      <c r="E48" s="270">
        <v>0</v>
      </c>
    </row>
    <row r="49" spans="2:5" x14ac:dyDescent="0.3">
      <c r="B49" s="100"/>
      <c r="C49" s="99" t="s">
        <v>327</v>
      </c>
      <c r="D49" s="269">
        <v>0</v>
      </c>
      <c r="E49" s="270">
        <v>0</v>
      </c>
    </row>
    <row r="50" spans="2:5" x14ac:dyDescent="0.3">
      <c r="B50" s="100"/>
      <c r="C50" s="99" t="s">
        <v>328</v>
      </c>
      <c r="D50" s="269">
        <v>0</v>
      </c>
      <c r="E50" s="270">
        <v>0</v>
      </c>
    </row>
    <row r="51" spans="2:5" ht="15" thickBot="1" x14ac:dyDescent="0.35">
      <c r="B51" s="100"/>
      <c r="C51" s="100"/>
      <c r="D51" s="274">
        <f>SUM(D43:D50)</f>
        <v>0</v>
      </c>
      <c r="E51" s="274">
        <f>SUM(E43:E50)</f>
        <v>0</v>
      </c>
    </row>
    <row r="52" spans="2:5" ht="15" hidden="1" thickTop="1" x14ac:dyDescent="0.3">
      <c r="D52" s="83">
        <f>D41-D51</f>
        <v>0</v>
      </c>
      <c r="E52" s="83">
        <f>E41-E51</f>
        <v>0</v>
      </c>
    </row>
    <row r="53" spans="2:5" ht="21.75" customHeight="1" thickTop="1" x14ac:dyDescent="0.3">
      <c r="D53" s="122" t="str">
        <f>IF(D52=0,"","Warning! Expenditure does not match finance")</f>
        <v/>
      </c>
      <c r="E53" s="122" t="str">
        <f>IF(E52=0,"","Warning! Expenditure does not match finance")</f>
        <v/>
      </c>
    </row>
    <row r="54" spans="2:5" x14ac:dyDescent="0.3">
      <c r="B54" s="87" t="s">
        <v>329</v>
      </c>
    </row>
    <row r="55" spans="2:5" ht="7.5" customHeight="1" x14ac:dyDescent="0.3"/>
    <row r="56" spans="2:5" ht="4.5" customHeight="1" x14ac:dyDescent="0.3"/>
    <row r="57" spans="2:5" ht="31.5" customHeight="1" x14ac:dyDescent="0.3">
      <c r="D57" s="88" t="str">
        <f>D7</f>
        <v>Actual
2024-25</v>
      </c>
      <c r="E57" s="88" t="str">
        <f>E7</f>
        <v>Actual
2023-24</v>
      </c>
    </row>
    <row r="58" spans="2:5" x14ac:dyDescent="0.3">
      <c r="C58" s="129" t="s">
        <v>330</v>
      </c>
      <c r="D58" s="91" t="s">
        <v>13</v>
      </c>
      <c r="E58" s="91" t="s">
        <v>13</v>
      </c>
    </row>
    <row r="60" spans="2:5" x14ac:dyDescent="0.3">
      <c r="C60" s="130" t="s">
        <v>331</v>
      </c>
      <c r="D60" s="34"/>
      <c r="E60" s="34"/>
    </row>
    <row r="61" spans="2:5" x14ac:dyDescent="0.3">
      <c r="C61" s="216" t="s">
        <v>332</v>
      </c>
      <c r="D61" s="269">
        <v>0</v>
      </c>
      <c r="E61" s="270">
        <v>0</v>
      </c>
    </row>
    <row r="62" spans="2:5" x14ac:dyDescent="0.3">
      <c r="C62" s="216" t="s">
        <v>332</v>
      </c>
      <c r="D62" s="269">
        <v>0</v>
      </c>
      <c r="E62" s="270">
        <v>0</v>
      </c>
    </row>
    <row r="63" spans="2:5" x14ac:dyDescent="0.3">
      <c r="C63" s="216" t="s">
        <v>332</v>
      </c>
      <c r="D63" s="269">
        <v>0</v>
      </c>
      <c r="E63" s="270">
        <v>0</v>
      </c>
    </row>
    <row r="64" spans="2:5" x14ac:dyDescent="0.3">
      <c r="C64" s="216" t="s">
        <v>332</v>
      </c>
      <c r="D64" s="269">
        <v>0</v>
      </c>
      <c r="E64" s="270">
        <v>0</v>
      </c>
    </row>
    <row r="65" spans="3:5" ht="15" thickBot="1" x14ac:dyDescent="0.35">
      <c r="D65" s="274">
        <f>SUM(D61:D64)</f>
        <v>0</v>
      </c>
      <c r="E65" s="274">
        <f>SUM(E61:E64)</f>
        <v>0</v>
      </c>
    </row>
    <row r="66" spans="3:5" ht="15" thickTop="1" x14ac:dyDescent="0.3"/>
    <row r="67" spans="3:5" x14ac:dyDescent="0.3">
      <c r="C67" s="130" t="s">
        <v>333</v>
      </c>
    </row>
    <row r="68" spans="3:5" x14ac:dyDescent="0.3">
      <c r="C68" s="216" t="s">
        <v>332</v>
      </c>
      <c r="D68" s="269">
        <v>0</v>
      </c>
      <c r="E68" s="270">
        <v>0</v>
      </c>
    </row>
    <row r="69" spans="3:5" x14ac:dyDescent="0.3">
      <c r="C69" s="216" t="s">
        <v>332</v>
      </c>
      <c r="D69" s="269">
        <v>0</v>
      </c>
      <c r="E69" s="270">
        <v>0</v>
      </c>
    </row>
    <row r="70" spans="3:5" x14ac:dyDescent="0.3">
      <c r="C70" s="216" t="s">
        <v>332</v>
      </c>
      <c r="D70" s="269">
        <v>0</v>
      </c>
      <c r="E70" s="270">
        <v>0</v>
      </c>
    </row>
    <row r="71" spans="3:5" x14ac:dyDescent="0.3">
      <c r="C71" s="216" t="s">
        <v>332</v>
      </c>
      <c r="D71" s="269">
        <v>0</v>
      </c>
      <c r="E71" s="270">
        <v>0</v>
      </c>
    </row>
    <row r="72" spans="3:5" ht="15" thickBot="1" x14ac:dyDescent="0.35">
      <c r="D72" s="274">
        <f>SUM(D68:D71)</f>
        <v>0</v>
      </c>
      <c r="E72" s="274">
        <f>SUM(E68:E71)</f>
        <v>0</v>
      </c>
    </row>
    <row r="73" spans="3:5" ht="15" thickTop="1" x14ac:dyDescent="0.3"/>
  </sheetData>
  <phoneticPr fontId="0" type="noConversion"/>
  <dataValidations count="1">
    <dataValidation type="whole" allowBlank="1" showInputMessage="1" showErrorMessage="1" sqref="D13:E17 D26:E31 D39:E40 D43:E50" xr:uid="{00000000-0002-0000-0A00-000000000000}">
      <formula1>-1E+30</formula1>
      <formula2>1E+30</formula2>
    </dataValidation>
  </dataValidations>
  <pageMargins left="0.75" right="0.75" top="1" bottom="1" header="0.5" footer="0.5"/>
  <pageSetup paperSize="9" scale="66" orientation="portrait" r:id="rId1"/>
  <headerFooter alignWithMargins="0"/>
  <ignoredErrors>
    <ignoredError sqref="D8:E8 D21:E21 D36:E36 D58:E5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5AF52-335B-4638-A3E5-6639A7BD6DCC}">
  <dimension ref="A1:BI44"/>
  <sheetViews>
    <sheetView topLeftCell="A14" workbookViewId="0">
      <selection activeCell="B44" sqref="B44"/>
    </sheetView>
  </sheetViews>
  <sheetFormatPr defaultColWidth="9.109375" defaultRowHeight="14.4" x14ac:dyDescent="0.3"/>
  <cols>
    <col min="1" max="1" width="52.88671875" style="245" customWidth="1"/>
    <col min="2" max="9" width="15.5546875" style="245" customWidth="1"/>
    <col min="10" max="10" width="9.109375" style="245"/>
    <col min="11" max="11" width="39.6640625" style="245" customWidth="1"/>
    <col min="12" max="16" width="9.109375" style="245"/>
    <col min="17" max="60" width="9.109375" style="245" hidden="1" customWidth="1"/>
    <col min="61" max="61" width="9.109375" style="245" collapsed="1"/>
    <col min="62" max="16384" width="9.109375" style="245"/>
  </cols>
  <sheetData>
    <row r="1" spans="1:59" ht="57" customHeight="1" thickBot="1" x14ac:dyDescent="0.35">
      <c r="A1" s="275">
        <f>Declaration!B3</f>
        <v>0</v>
      </c>
      <c r="B1" s="244" t="s">
        <v>334</v>
      </c>
      <c r="C1" s="244" t="s">
        <v>335</v>
      </c>
      <c r="D1" s="244" t="s">
        <v>336</v>
      </c>
      <c r="E1" s="244" t="s">
        <v>337</v>
      </c>
      <c r="F1" s="244" t="s">
        <v>338</v>
      </c>
      <c r="G1" s="244" t="s">
        <v>339</v>
      </c>
      <c r="H1" s="244" t="s">
        <v>340</v>
      </c>
      <c r="I1" s="244" t="s">
        <v>341</v>
      </c>
      <c r="K1" s="244" t="s">
        <v>342</v>
      </c>
    </row>
    <row r="2" spans="1:59" s="249" customFormat="1" ht="15.75" customHeight="1" thickTop="1" x14ac:dyDescent="0.3">
      <c r="A2" s="246" t="s">
        <v>343</v>
      </c>
      <c r="B2" s="247">
        <v>1534830</v>
      </c>
      <c r="C2" s="247">
        <v>0</v>
      </c>
      <c r="D2" s="247">
        <v>0</v>
      </c>
      <c r="E2" s="247">
        <v>0</v>
      </c>
      <c r="F2" s="247">
        <v>0</v>
      </c>
      <c r="G2" s="247">
        <v>0</v>
      </c>
      <c r="H2" s="247">
        <v>0</v>
      </c>
      <c r="I2" s="248">
        <v>1534830</v>
      </c>
      <c r="K2" s="250" t="s">
        <v>344</v>
      </c>
      <c r="L2" s="245"/>
      <c r="Q2" s="251" t="s">
        <v>344</v>
      </c>
      <c r="R2" s="251" t="s">
        <v>344</v>
      </c>
      <c r="S2" s="251" t="s">
        <v>344</v>
      </c>
      <c r="T2" s="251" t="s">
        <v>344</v>
      </c>
      <c r="U2" s="251" t="s">
        <v>344</v>
      </c>
      <c r="V2" s="251" t="s">
        <v>344</v>
      </c>
      <c r="W2" s="251" t="s">
        <v>344</v>
      </c>
      <c r="X2" s="251" t="s">
        <v>344</v>
      </c>
      <c r="Y2" s="251" t="s">
        <v>344</v>
      </c>
      <c r="Z2" s="251" t="s">
        <v>344</v>
      </c>
      <c r="AA2" s="251" t="s">
        <v>344</v>
      </c>
      <c r="AB2" s="251" t="s">
        <v>344</v>
      </c>
      <c r="AC2" s="251" t="s">
        <v>344</v>
      </c>
      <c r="AD2" s="251" t="s">
        <v>344</v>
      </c>
      <c r="AF2" s="245"/>
      <c r="AG2" s="245"/>
      <c r="AH2" s="245"/>
      <c r="AI2" s="245"/>
      <c r="AJ2" s="245"/>
      <c r="AK2" s="245"/>
      <c r="AL2" s="245"/>
      <c r="AM2" s="245"/>
      <c r="AN2" s="245"/>
      <c r="AO2" s="245"/>
      <c r="AP2" s="245"/>
      <c r="AQ2" s="245"/>
      <c r="AR2" s="245"/>
      <c r="AS2" s="245"/>
    </row>
    <row r="3" spans="1:59" s="249" customFormat="1" ht="15.75" customHeight="1" x14ac:dyDescent="0.3">
      <c r="A3" s="252" t="s">
        <v>345</v>
      </c>
      <c r="B3" s="276">
        <v>0</v>
      </c>
      <c r="C3" s="276">
        <v>0</v>
      </c>
      <c r="D3" s="276">
        <v>0</v>
      </c>
      <c r="E3" s="276">
        <v>0</v>
      </c>
      <c r="F3" s="276">
        <v>0</v>
      </c>
      <c r="G3" s="276">
        <v>0</v>
      </c>
      <c r="H3" s="276">
        <v>0</v>
      </c>
      <c r="I3" s="253">
        <f t="shared" ref="I3:I19" si="0">SUM(B3:H3)</f>
        <v>0</v>
      </c>
      <c r="J3" s="254"/>
      <c r="K3" s="250" t="s">
        <v>344</v>
      </c>
      <c r="L3" s="245"/>
      <c r="M3" s="254"/>
      <c r="N3" s="254"/>
      <c r="O3" s="254"/>
      <c r="P3" s="254"/>
      <c r="Q3" s="251" t="s">
        <v>344</v>
      </c>
      <c r="R3" s="251" t="s">
        <v>344</v>
      </c>
      <c r="S3" s="251" t="s">
        <v>344</v>
      </c>
      <c r="T3" s="251" t="s">
        <v>344</v>
      </c>
      <c r="U3" s="251" t="s">
        <v>344</v>
      </c>
      <c r="V3" s="251" t="s">
        <v>344</v>
      </c>
      <c r="W3" s="251" t="s">
        <v>344</v>
      </c>
      <c r="X3" s="251" t="s">
        <v>344</v>
      </c>
      <c r="Y3" s="251" t="s">
        <v>344</v>
      </c>
      <c r="Z3" s="251" t="s">
        <v>344</v>
      </c>
      <c r="AA3" s="251" t="s">
        <v>344</v>
      </c>
      <c r="AB3" s="251" t="s">
        <v>344</v>
      </c>
      <c r="AC3" s="251" t="s">
        <v>344</v>
      </c>
      <c r="AD3" s="251" t="s">
        <v>344</v>
      </c>
      <c r="AE3" s="254"/>
      <c r="AF3" s="245"/>
      <c r="AG3" s="245"/>
      <c r="AH3" s="245"/>
      <c r="AI3" s="245"/>
      <c r="AJ3" s="245"/>
      <c r="AK3" s="245"/>
      <c r="AL3" s="245"/>
      <c r="AM3" s="245"/>
      <c r="AN3" s="245"/>
      <c r="AO3" s="245"/>
      <c r="AP3" s="245"/>
      <c r="AQ3" s="245"/>
      <c r="AR3" s="245"/>
      <c r="AS3" s="245"/>
      <c r="AT3" s="254"/>
      <c r="AU3" s="254"/>
      <c r="AV3" s="254"/>
      <c r="AW3" s="254"/>
      <c r="AX3" s="254"/>
      <c r="AY3" s="254"/>
      <c r="AZ3" s="254"/>
      <c r="BA3" s="254"/>
      <c r="BB3" s="254"/>
      <c r="BC3" s="254"/>
      <c r="BD3" s="254"/>
      <c r="BE3" s="254"/>
      <c r="BF3" s="254"/>
      <c r="BG3" s="254"/>
    </row>
    <row r="4" spans="1:59" s="249" customFormat="1" ht="15.75" customHeight="1" x14ac:dyDescent="0.3">
      <c r="A4" s="252" t="s">
        <v>346</v>
      </c>
      <c r="B4" s="264">
        <v>0</v>
      </c>
      <c r="C4" s="264">
        <v>0</v>
      </c>
      <c r="D4" s="264">
        <v>0</v>
      </c>
      <c r="E4" s="264">
        <v>0</v>
      </c>
      <c r="F4" s="264">
        <v>0</v>
      </c>
      <c r="G4" s="264">
        <v>0</v>
      </c>
      <c r="H4" s="264">
        <v>0</v>
      </c>
      <c r="I4" s="253">
        <f t="shared" si="0"/>
        <v>0</v>
      </c>
      <c r="J4" s="254"/>
      <c r="K4" s="250" t="s">
        <v>344</v>
      </c>
      <c r="L4" s="245"/>
      <c r="M4" s="254"/>
      <c r="N4" s="254"/>
      <c r="O4" s="254"/>
      <c r="P4" s="254"/>
      <c r="Q4" s="251" t="s">
        <v>344</v>
      </c>
      <c r="R4" s="251" t="s">
        <v>344</v>
      </c>
      <c r="S4" s="251" t="s">
        <v>344</v>
      </c>
      <c r="T4" s="251" t="s">
        <v>344</v>
      </c>
      <c r="U4" s="251" t="s">
        <v>344</v>
      </c>
      <c r="V4" s="251" t="s">
        <v>344</v>
      </c>
      <c r="W4" s="251" t="s">
        <v>344</v>
      </c>
      <c r="X4" s="251" t="s">
        <v>344</v>
      </c>
      <c r="Y4" s="251" t="s">
        <v>344</v>
      </c>
      <c r="Z4" s="251" t="s">
        <v>344</v>
      </c>
      <c r="AA4" s="251" t="s">
        <v>344</v>
      </c>
      <c r="AB4" s="251" t="s">
        <v>344</v>
      </c>
      <c r="AC4" s="251" t="s">
        <v>344</v>
      </c>
      <c r="AD4" s="251" t="s">
        <v>344</v>
      </c>
      <c r="AE4" s="254"/>
      <c r="AF4" s="245"/>
      <c r="AG4" s="245"/>
      <c r="AH4" s="245"/>
      <c r="AI4" s="245"/>
      <c r="AJ4" s="245"/>
      <c r="AK4" s="245"/>
      <c r="AL4" s="245"/>
      <c r="AM4" s="245"/>
      <c r="AN4" s="245"/>
      <c r="AO4" s="245"/>
      <c r="AP4" s="245"/>
      <c r="AQ4" s="245"/>
      <c r="AR4" s="245"/>
      <c r="AS4" s="245"/>
      <c r="AT4" s="254"/>
      <c r="AU4" s="254"/>
      <c r="AV4" s="254"/>
      <c r="AW4" s="254"/>
      <c r="AX4" s="254"/>
      <c r="AY4" s="254"/>
      <c r="AZ4" s="254"/>
      <c r="BA4" s="254"/>
      <c r="BB4" s="254"/>
      <c r="BC4" s="254"/>
      <c r="BD4" s="254"/>
      <c r="BE4" s="254"/>
      <c r="BF4" s="254"/>
      <c r="BG4" s="254"/>
    </row>
    <row r="5" spans="1:59" s="249" customFormat="1" ht="15.75" customHeight="1" x14ac:dyDescent="0.3">
      <c r="A5" s="255" t="s">
        <v>347</v>
      </c>
      <c r="B5" s="256">
        <f>+B4+B3</f>
        <v>0</v>
      </c>
      <c r="C5" s="256">
        <f t="shared" ref="C5:H5" si="1">+C4+C3</f>
        <v>0</v>
      </c>
      <c r="D5" s="256">
        <f t="shared" si="1"/>
        <v>0</v>
      </c>
      <c r="E5" s="256">
        <f t="shared" si="1"/>
        <v>0</v>
      </c>
      <c r="F5" s="256">
        <f t="shared" si="1"/>
        <v>0</v>
      </c>
      <c r="G5" s="256">
        <f t="shared" si="1"/>
        <v>0</v>
      </c>
      <c r="H5" s="256">
        <f t="shared" si="1"/>
        <v>0</v>
      </c>
      <c r="I5" s="253">
        <f t="shared" si="0"/>
        <v>0</v>
      </c>
      <c r="J5" s="257">
        <f>+I5-I22</f>
        <v>0</v>
      </c>
      <c r="K5" s="250" t="s">
        <v>344</v>
      </c>
      <c r="L5" s="245"/>
      <c r="M5" s="254"/>
      <c r="N5" s="254"/>
      <c r="O5" s="254"/>
      <c r="P5" s="254"/>
      <c r="Q5" s="251" t="s">
        <v>344</v>
      </c>
      <c r="R5" s="251" t="s">
        <v>344</v>
      </c>
      <c r="S5" s="251" t="s">
        <v>344</v>
      </c>
      <c r="T5" s="251" t="s">
        <v>344</v>
      </c>
      <c r="U5" s="251" t="s">
        <v>344</v>
      </c>
      <c r="V5" s="251" t="s">
        <v>344</v>
      </c>
      <c r="W5" s="251" t="s">
        <v>344</v>
      </c>
      <c r="X5" s="251" t="s">
        <v>344</v>
      </c>
      <c r="Y5" s="251" t="s">
        <v>344</v>
      </c>
      <c r="Z5" s="251" t="s">
        <v>344</v>
      </c>
      <c r="AA5" s="251" t="s">
        <v>344</v>
      </c>
      <c r="AB5" s="251" t="s">
        <v>344</v>
      </c>
      <c r="AC5" s="251" t="s">
        <v>344</v>
      </c>
      <c r="AD5" s="251" t="s">
        <v>344</v>
      </c>
      <c r="AE5" s="254"/>
      <c r="AF5" s="245"/>
      <c r="AG5" s="245"/>
      <c r="AH5" s="245"/>
      <c r="AI5" s="245"/>
      <c r="AJ5" s="245"/>
      <c r="AK5" s="245"/>
      <c r="AL5" s="245"/>
      <c r="AM5" s="245"/>
      <c r="AN5" s="245"/>
      <c r="AO5" s="245"/>
      <c r="AP5" s="245"/>
      <c r="AQ5" s="245"/>
      <c r="AR5" s="245"/>
      <c r="AS5" s="245"/>
      <c r="AT5" s="254"/>
      <c r="AU5" s="254"/>
      <c r="AV5" s="254"/>
      <c r="AW5" s="254"/>
      <c r="AX5" s="254"/>
      <c r="AY5" s="254"/>
      <c r="AZ5" s="254"/>
      <c r="BA5" s="254"/>
      <c r="BB5" s="254"/>
      <c r="BC5" s="254"/>
      <c r="BD5" s="254"/>
      <c r="BE5" s="254"/>
      <c r="BF5" s="254"/>
      <c r="BG5" s="254"/>
    </row>
    <row r="6" spans="1:59" s="249" customFormat="1" ht="15.75" customHeight="1" x14ac:dyDescent="0.3">
      <c r="A6" s="258" t="s">
        <v>348</v>
      </c>
      <c r="B6" s="265">
        <v>0</v>
      </c>
      <c r="C6" s="265">
        <v>0</v>
      </c>
      <c r="D6" s="265">
        <v>0</v>
      </c>
      <c r="E6" s="265">
        <v>0</v>
      </c>
      <c r="F6" s="265">
        <v>0</v>
      </c>
      <c r="G6" s="265">
        <v>0</v>
      </c>
      <c r="H6" s="265">
        <v>0</v>
      </c>
      <c r="I6" s="253">
        <f t="shared" si="0"/>
        <v>0</v>
      </c>
      <c r="J6" s="254"/>
      <c r="K6" s="250" t="s">
        <v>344</v>
      </c>
      <c r="L6" s="245"/>
      <c r="M6" s="254"/>
      <c r="N6" s="254"/>
      <c r="O6" s="254"/>
      <c r="P6" s="254"/>
      <c r="Q6" s="251" t="s">
        <v>344</v>
      </c>
      <c r="R6" s="251" t="s">
        <v>344</v>
      </c>
      <c r="S6" s="251" t="s">
        <v>344</v>
      </c>
      <c r="T6" s="251" t="s">
        <v>344</v>
      </c>
      <c r="U6" s="251" t="s">
        <v>344</v>
      </c>
      <c r="V6" s="251" t="s">
        <v>344</v>
      </c>
      <c r="W6" s="251" t="s">
        <v>344</v>
      </c>
      <c r="X6" s="251" t="s">
        <v>344</v>
      </c>
      <c r="Y6" s="251" t="s">
        <v>344</v>
      </c>
      <c r="Z6" s="251" t="s">
        <v>344</v>
      </c>
      <c r="AA6" s="251" t="s">
        <v>344</v>
      </c>
      <c r="AB6" s="251" t="s">
        <v>344</v>
      </c>
      <c r="AC6" s="251" t="s">
        <v>344</v>
      </c>
      <c r="AD6" s="251" t="s">
        <v>344</v>
      </c>
      <c r="AE6" s="254"/>
      <c r="AF6" s="245"/>
      <c r="AG6" s="245"/>
      <c r="AH6" s="245"/>
      <c r="AI6" s="245"/>
      <c r="AJ6" s="245"/>
      <c r="AK6" s="245"/>
      <c r="AL6" s="245"/>
      <c r="AM6" s="245"/>
      <c r="AN6" s="245"/>
      <c r="AO6" s="245"/>
      <c r="AP6" s="245"/>
      <c r="AQ6" s="245"/>
      <c r="AR6" s="245"/>
      <c r="AS6" s="245"/>
      <c r="AT6" s="254"/>
      <c r="AU6" s="254"/>
      <c r="AV6" s="254"/>
      <c r="AW6" s="254"/>
      <c r="AX6" s="254"/>
      <c r="AY6" s="254"/>
      <c r="AZ6" s="254"/>
      <c r="BA6" s="254"/>
      <c r="BB6" s="254"/>
      <c r="BC6" s="254"/>
      <c r="BD6" s="254"/>
      <c r="BE6" s="254"/>
      <c r="BF6" s="254"/>
      <c r="BG6" s="254"/>
    </row>
    <row r="7" spans="1:59" s="249" customFormat="1" ht="15.75" customHeight="1" x14ac:dyDescent="0.3">
      <c r="A7" s="258" t="s">
        <v>349</v>
      </c>
      <c r="B7" s="265">
        <v>0</v>
      </c>
      <c r="C7" s="265">
        <v>0</v>
      </c>
      <c r="D7" s="265">
        <v>0</v>
      </c>
      <c r="E7" s="265">
        <v>0</v>
      </c>
      <c r="F7" s="259">
        <v>0</v>
      </c>
      <c r="G7" s="265">
        <v>0</v>
      </c>
      <c r="H7" s="265">
        <v>0</v>
      </c>
      <c r="I7" s="253">
        <f t="shared" si="0"/>
        <v>0</v>
      </c>
      <c r="J7" s="254"/>
      <c r="K7" s="250" t="s">
        <v>344</v>
      </c>
      <c r="L7" s="245"/>
      <c r="M7" s="254"/>
      <c r="N7" s="254"/>
      <c r="O7" s="254"/>
      <c r="P7" s="254"/>
      <c r="Q7" s="251" t="s">
        <v>344</v>
      </c>
      <c r="R7" s="251" t="s">
        <v>344</v>
      </c>
      <c r="S7" s="251" t="s">
        <v>344</v>
      </c>
      <c r="T7" s="251" t="s">
        <v>344</v>
      </c>
      <c r="U7" s="251" t="s">
        <v>344</v>
      </c>
      <c r="V7" s="251" t="s">
        <v>344</v>
      </c>
      <c r="W7" s="251" t="s">
        <v>344</v>
      </c>
      <c r="X7" s="251" t="s">
        <v>350</v>
      </c>
      <c r="Y7" s="251" t="s">
        <v>344</v>
      </c>
      <c r="Z7" s="251" t="s">
        <v>344</v>
      </c>
      <c r="AA7" s="251" t="s">
        <v>344</v>
      </c>
      <c r="AB7" s="251" t="s">
        <v>344</v>
      </c>
      <c r="AC7" s="251" t="s">
        <v>344</v>
      </c>
      <c r="AD7" s="251" t="s">
        <v>344</v>
      </c>
      <c r="AE7" s="254"/>
      <c r="AF7" s="245"/>
      <c r="AG7" s="245"/>
      <c r="AH7" s="245"/>
      <c r="AI7" s="245"/>
      <c r="AJ7" s="245"/>
      <c r="AK7" s="245"/>
      <c r="AL7" s="245"/>
      <c r="AM7" s="245"/>
      <c r="AN7" s="245"/>
      <c r="AO7" s="245"/>
      <c r="AP7" s="245"/>
      <c r="AQ7" s="245"/>
      <c r="AR7" s="245"/>
      <c r="AS7" s="245"/>
      <c r="AT7" s="254"/>
      <c r="AU7" s="254"/>
      <c r="AV7" s="254"/>
      <c r="AW7" s="254"/>
      <c r="AX7" s="254"/>
      <c r="AY7" s="254"/>
      <c r="AZ7" s="254"/>
      <c r="BA7" s="254"/>
      <c r="BB7" s="254"/>
      <c r="BC7" s="254"/>
      <c r="BD7" s="254"/>
      <c r="BE7" s="254"/>
      <c r="BF7" s="254"/>
      <c r="BG7" s="254"/>
    </row>
    <row r="8" spans="1:59" s="249" customFormat="1" ht="15.75" customHeight="1" x14ac:dyDescent="0.3">
      <c r="A8" s="258" t="s">
        <v>351</v>
      </c>
      <c r="B8" s="260">
        <v>0</v>
      </c>
      <c r="C8" s="260">
        <v>0</v>
      </c>
      <c r="D8" s="260">
        <v>0</v>
      </c>
      <c r="E8" s="260">
        <v>0</v>
      </c>
      <c r="F8" s="266">
        <v>0</v>
      </c>
      <c r="G8" s="260">
        <v>0</v>
      </c>
      <c r="H8" s="260">
        <v>0</v>
      </c>
      <c r="I8" s="253">
        <f t="shared" si="0"/>
        <v>0</v>
      </c>
      <c r="J8" s="254"/>
      <c r="K8" s="250" t="s">
        <v>344</v>
      </c>
      <c r="L8" s="245"/>
      <c r="M8" s="254"/>
      <c r="N8" s="254"/>
      <c r="O8" s="254"/>
      <c r="P8" s="254"/>
      <c r="Q8" s="251" t="s">
        <v>350</v>
      </c>
      <c r="R8" s="251" t="s">
        <v>350</v>
      </c>
      <c r="S8" s="251" t="s">
        <v>350</v>
      </c>
      <c r="T8" s="251" t="s">
        <v>350</v>
      </c>
      <c r="U8" s="251" t="s">
        <v>350</v>
      </c>
      <c r="V8" s="251" t="s">
        <v>350</v>
      </c>
      <c r="W8" s="251" t="s">
        <v>350</v>
      </c>
      <c r="X8" s="251" t="s">
        <v>344</v>
      </c>
      <c r="Y8" s="251" t="s">
        <v>350</v>
      </c>
      <c r="Z8" s="251" t="s">
        <v>350</v>
      </c>
      <c r="AA8" s="251" t="s">
        <v>350</v>
      </c>
      <c r="AB8" s="251" t="s">
        <v>350</v>
      </c>
      <c r="AC8" s="251" t="s">
        <v>350</v>
      </c>
      <c r="AD8" s="251" t="s">
        <v>344</v>
      </c>
      <c r="AE8" s="254"/>
      <c r="AF8" s="245"/>
      <c r="AG8" s="245"/>
      <c r="AH8" s="245"/>
      <c r="AI8" s="245"/>
      <c r="AJ8" s="245"/>
      <c r="AK8" s="245"/>
      <c r="AL8" s="245"/>
      <c r="AM8" s="245"/>
      <c r="AN8" s="245"/>
      <c r="AO8" s="245"/>
      <c r="AP8" s="245"/>
      <c r="AQ8" s="245"/>
      <c r="AR8" s="245"/>
      <c r="AS8" s="245"/>
      <c r="AT8" s="254"/>
      <c r="AU8" s="254"/>
      <c r="AV8" s="254"/>
      <c r="AW8" s="254"/>
      <c r="AX8" s="254"/>
      <c r="AY8" s="254"/>
      <c r="AZ8" s="254"/>
      <c r="BA8" s="254"/>
      <c r="BB8" s="254"/>
      <c r="BC8" s="254"/>
      <c r="BD8" s="254"/>
      <c r="BE8" s="254"/>
      <c r="BF8" s="254"/>
      <c r="BG8" s="254"/>
    </row>
    <row r="9" spans="1:59" s="249" customFormat="1" ht="15.75" customHeight="1" x14ac:dyDescent="0.3">
      <c r="A9" s="258" t="s">
        <v>352</v>
      </c>
      <c r="B9" s="260">
        <v>0</v>
      </c>
      <c r="C9" s="260">
        <v>0</v>
      </c>
      <c r="D9" s="260">
        <v>0</v>
      </c>
      <c r="E9" s="260">
        <v>0</v>
      </c>
      <c r="F9" s="266">
        <v>0</v>
      </c>
      <c r="G9" s="260">
        <v>0</v>
      </c>
      <c r="H9" s="260">
        <v>0</v>
      </c>
      <c r="I9" s="253">
        <f t="shared" si="0"/>
        <v>0</v>
      </c>
      <c r="J9" s="254"/>
      <c r="K9" s="250" t="s">
        <v>344</v>
      </c>
      <c r="L9" s="245"/>
      <c r="M9" s="254"/>
      <c r="N9" s="254"/>
      <c r="O9" s="254"/>
      <c r="P9" s="254"/>
      <c r="Q9" s="251" t="s">
        <v>350</v>
      </c>
      <c r="R9" s="251" t="s">
        <v>350</v>
      </c>
      <c r="S9" s="251" t="s">
        <v>350</v>
      </c>
      <c r="T9" s="251" t="s">
        <v>350</v>
      </c>
      <c r="U9" s="251" t="s">
        <v>350</v>
      </c>
      <c r="V9" s="251" t="s">
        <v>350</v>
      </c>
      <c r="W9" s="251" t="s">
        <v>350</v>
      </c>
      <c r="X9" s="251" t="s">
        <v>344</v>
      </c>
      <c r="Y9" s="251" t="s">
        <v>350</v>
      </c>
      <c r="Z9" s="251" t="s">
        <v>350</v>
      </c>
      <c r="AA9" s="251" t="s">
        <v>350</v>
      </c>
      <c r="AB9" s="251" t="s">
        <v>350</v>
      </c>
      <c r="AC9" s="251" t="s">
        <v>350</v>
      </c>
      <c r="AD9" s="251" t="s">
        <v>344</v>
      </c>
      <c r="AE9" s="254"/>
      <c r="AF9" s="245"/>
      <c r="AG9" s="245"/>
      <c r="AH9" s="245"/>
      <c r="AI9" s="245"/>
      <c r="AJ9" s="245"/>
      <c r="AK9" s="245"/>
      <c r="AL9" s="245"/>
      <c r="AM9" s="245"/>
      <c r="AN9" s="245"/>
      <c r="AO9" s="245"/>
      <c r="AP9" s="245"/>
      <c r="AQ9" s="245"/>
      <c r="AR9" s="245"/>
      <c r="AS9" s="245"/>
      <c r="AT9" s="254"/>
      <c r="AU9" s="254"/>
      <c r="AV9" s="254"/>
      <c r="AW9" s="254"/>
      <c r="AX9" s="254"/>
      <c r="AY9" s="254"/>
      <c r="AZ9" s="254"/>
      <c r="BA9" s="254"/>
      <c r="BB9" s="254"/>
      <c r="BC9" s="254"/>
      <c r="BD9" s="254"/>
      <c r="BE9" s="254"/>
      <c r="BF9" s="254"/>
      <c r="BG9" s="254"/>
    </row>
    <row r="10" spans="1:59" s="249" customFormat="1" ht="15.75" customHeight="1" x14ac:dyDescent="0.3">
      <c r="A10" s="258" t="s">
        <v>353</v>
      </c>
      <c r="B10" s="260">
        <v>0</v>
      </c>
      <c r="C10" s="260">
        <v>0</v>
      </c>
      <c r="D10" s="260">
        <v>0</v>
      </c>
      <c r="E10" s="260">
        <v>0</v>
      </c>
      <c r="F10" s="266">
        <v>0</v>
      </c>
      <c r="G10" s="260">
        <v>0</v>
      </c>
      <c r="H10" s="260">
        <v>0</v>
      </c>
      <c r="I10" s="253">
        <f t="shared" si="0"/>
        <v>0</v>
      </c>
      <c r="J10" s="254"/>
      <c r="K10" s="250" t="s">
        <v>344</v>
      </c>
      <c r="L10" s="245"/>
      <c r="M10" s="254"/>
      <c r="N10" s="254"/>
      <c r="O10" s="254"/>
      <c r="P10" s="254"/>
      <c r="Q10" s="251" t="s">
        <v>350</v>
      </c>
      <c r="R10" s="251" t="s">
        <v>350</v>
      </c>
      <c r="S10" s="251" t="s">
        <v>350</v>
      </c>
      <c r="T10" s="251" t="s">
        <v>350</v>
      </c>
      <c r="U10" s="251" t="s">
        <v>350</v>
      </c>
      <c r="V10" s="251" t="s">
        <v>350</v>
      </c>
      <c r="W10" s="251" t="s">
        <v>350</v>
      </c>
      <c r="X10" s="251" t="s">
        <v>344</v>
      </c>
      <c r="Y10" s="251" t="s">
        <v>350</v>
      </c>
      <c r="Z10" s="251" t="s">
        <v>350</v>
      </c>
      <c r="AA10" s="251" t="s">
        <v>350</v>
      </c>
      <c r="AB10" s="251" t="s">
        <v>350</v>
      </c>
      <c r="AC10" s="251" t="s">
        <v>350</v>
      </c>
      <c r="AD10" s="251" t="s">
        <v>344</v>
      </c>
      <c r="AE10" s="254"/>
      <c r="AF10" s="245"/>
      <c r="AG10" s="245"/>
      <c r="AH10" s="245"/>
      <c r="AI10" s="245"/>
      <c r="AJ10" s="245"/>
      <c r="AK10" s="245"/>
      <c r="AL10" s="245"/>
      <c r="AM10" s="245"/>
      <c r="AN10" s="245"/>
      <c r="AO10" s="245"/>
      <c r="AP10" s="245"/>
      <c r="AQ10" s="245"/>
      <c r="AR10" s="245"/>
      <c r="AS10" s="245"/>
      <c r="AT10" s="254"/>
      <c r="AU10" s="254"/>
      <c r="AV10" s="254"/>
      <c r="AW10" s="254"/>
      <c r="AX10" s="254"/>
      <c r="AY10" s="254"/>
      <c r="AZ10" s="254"/>
      <c r="BA10" s="254"/>
      <c r="BB10" s="254"/>
      <c r="BC10" s="254"/>
      <c r="BD10" s="254"/>
      <c r="BE10" s="254"/>
      <c r="BF10" s="254"/>
      <c r="BG10" s="254"/>
    </row>
    <row r="11" spans="1:59" s="249" customFormat="1" ht="15.75" customHeight="1" x14ac:dyDescent="0.3">
      <c r="A11" s="258" t="s">
        <v>354</v>
      </c>
      <c r="B11" s="260">
        <v>0</v>
      </c>
      <c r="C11" s="260">
        <v>0</v>
      </c>
      <c r="D11" s="260">
        <v>0</v>
      </c>
      <c r="E11" s="260">
        <v>0</v>
      </c>
      <c r="F11" s="266">
        <v>0</v>
      </c>
      <c r="G11" s="260">
        <v>0</v>
      </c>
      <c r="H11" s="260">
        <v>0</v>
      </c>
      <c r="I11" s="253">
        <f t="shared" si="0"/>
        <v>0</v>
      </c>
      <c r="J11" s="254"/>
      <c r="K11" s="250" t="s">
        <v>344</v>
      </c>
      <c r="L11" s="245"/>
      <c r="M11" s="254"/>
      <c r="N11" s="254"/>
      <c r="O11" s="254"/>
      <c r="P11" s="254"/>
      <c r="Q11" s="251" t="s">
        <v>350</v>
      </c>
      <c r="R11" s="251" t="s">
        <v>350</v>
      </c>
      <c r="S11" s="251" t="s">
        <v>350</v>
      </c>
      <c r="T11" s="251" t="s">
        <v>350</v>
      </c>
      <c r="U11" s="251" t="s">
        <v>350</v>
      </c>
      <c r="V11" s="251" t="s">
        <v>350</v>
      </c>
      <c r="W11" s="251" t="s">
        <v>350</v>
      </c>
      <c r="X11" s="251" t="s">
        <v>344</v>
      </c>
      <c r="Y11" s="251" t="s">
        <v>350</v>
      </c>
      <c r="Z11" s="251" t="s">
        <v>350</v>
      </c>
      <c r="AA11" s="251" t="s">
        <v>350</v>
      </c>
      <c r="AB11" s="251" t="s">
        <v>350</v>
      </c>
      <c r="AC11" s="251" t="s">
        <v>350</v>
      </c>
      <c r="AD11" s="251" t="s">
        <v>344</v>
      </c>
      <c r="AE11" s="254"/>
      <c r="AF11" s="245"/>
      <c r="AG11" s="245"/>
      <c r="AH11" s="245"/>
      <c r="AI11" s="245"/>
      <c r="AJ11" s="245"/>
      <c r="AK11" s="245"/>
      <c r="AL11" s="245"/>
      <c r="AM11" s="245"/>
      <c r="AN11" s="245"/>
      <c r="AO11" s="245"/>
      <c r="AP11" s="245"/>
      <c r="AQ11" s="245"/>
      <c r="AR11" s="245"/>
      <c r="AS11" s="245"/>
      <c r="AT11" s="254"/>
      <c r="AU11" s="254"/>
      <c r="AV11" s="254"/>
      <c r="AW11" s="254"/>
      <c r="AX11" s="254"/>
      <c r="AY11" s="254"/>
      <c r="AZ11" s="254"/>
      <c r="BA11" s="254"/>
      <c r="BB11" s="254"/>
      <c r="BC11" s="254"/>
      <c r="BD11" s="254"/>
      <c r="BE11" s="254"/>
      <c r="BF11" s="254"/>
      <c r="BG11" s="254"/>
    </row>
    <row r="12" spans="1:59" s="249" customFormat="1" ht="15.75" customHeight="1" x14ac:dyDescent="0.3">
      <c r="A12" s="258" t="s">
        <v>355</v>
      </c>
      <c r="B12" s="266">
        <v>0</v>
      </c>
      <c r="C12" s="266">
        <v>0</v>
      </c>
      <c r="D12" s="260">
        <v>0</v>
      </c>
      <c r="E12" s="260">
        <v>0</v>
      </c>
      <c r="F12" s="260">
        <v>0</v>
      </c>
      <c r="G12" s="260">
        <v>0</v>
      </c>
      <c r="H12" s="260">
        <v>0</v>
      </c>
      <c r="I12" s="253">
        <f t="shared" si="0"/>
        <v>0</v>
      </c>
      <c r="J12" s="254"/>
      <c r="K12" s="250" t="s">
        <v>344</v>
      </c>
      <c r="L12" s="245"/>
      <c r="M12" s="254"/>
      <c r="N12" s="254"/>
      <c r="O12" s="254"/>
      <c r="P12" s="254"/>
      <c r="Q12" s="251" t="s">
        <v>350</v>
      </c>
      <c r="R12" s="251" t="s">
        <v>344</v>
      </c>
      <c r="S12" s="251" t="s">
        <v>344</v>
      </c>
      <c r="T12" s="251" t="s">
        <v>350</v>
      </c>
      <c r="U12" s="251" t="s">
        <v>344</v>
      </c>
      <c r="V12" s="251" t="s">
        <v>350</v>
      </c>
      <c r="W12" s="251" t="s">
        <v>350</v>
      </c>
      <c r="X12" s="251" t="s">
        <v>350</v>
      </c>
      <c r="Y12" s="251" t="s">
        <v>350</v>
      </c>
      <c r="Z12" s="251" t="s">
        <v>350</v>
      </c>
      <c r="AA12" s="251" t="s">
        <v>350</v>
      </c>
      <c r="AB12" s="251" t="s">
        <v>350</v>
      </c>
      <c r="AC12" s="251" t="s">
        <v>350</v>
      </c>
      <c r="AD12" s="251" t="s">
        <v>344</v>
      </c>
      <c r="AE12" s="254"/>
      <c r="AF12" s="245"/>
      <c r="AG12" s="245"/>
      <c r="AH12" s="245"/>
      <c r="AI12" s="245"/>
      <c r="AJ12" s="245"/>
      <c r="AK12" s="245"/>
      <c r="AL12" s="245"/>
      <c r="AM12" s="245"/>
      <c r="AN12" s="245"/>
      <c r="AO12" s="245"/>
      <c r="AP12" s="245"/>
      <c r="AQ12" s="245"/>
      <c r="AR12" s="245"/>
      <c r="AS12" s="245"/>
      <c r="AT12" s="254"/>
      <c r="AU12" s="254"/>
      <c r="AV12" s="254"/>
      <c r="AW12" s="254"/>
      <c r="AX12" s="254"/>
      <c r="AY12" s="254"/>
      <c r="AZ12" s="254"/>
      <c r="BA12" s="254"/>
      <c r="BB12" s="254"/>
      <c r="BC12" s="254"/>
      <c r="BD12" s="254"/>
      <c r="BE12" s="254"/>
      <c r="BF12" s="254"/>
      <c r="BG12" s="254"/>
    </row>
    <row r="13" spans="1:59" s="249" customFormat="1" ht="15.75" customHeight="1" x14ac:dyDescent="0.3">
      <c r="A13" s="258" t="s">
        <v>356</v>
      </c>
      <c r="B13" s="266">
        <v>0</v>
      </c>
      <c r="C13" s="266">
        <v>0</v>
      </c>
      <c r="D13" s="266">
        <v>0</v>
      </c>
      <c r="E13" s="266">
        <v>0</v>
      </c>
      <c r="F13" s="266">
        <v>0</v>
      </c>
      <c r="G13" s="266">
        <v>0</v>
      </c>
      <c r="H13" s="266">
        <v>0</v>
      </c>
      <c r="I13" s="253">
        <f t="shared" si="0"/>
        <v>0</v>
      </c>
      <c r="J13" s="254"/>
      <c r="K13" s="250" t="s">
        <v>344</v>
      </c>
      <c r="L13" s="245"/>
      <c r="M13" s="254"/>
      <c r="N13" s="254"/>
      <c r="O13" s="254"/>
      <c r="P13" s="254"/>
      <c r="Q13" s="251" t="s">
        <v>344</v>
      </c>
      <c r="R13" s="251" t="s">
        <v>344</v>
      </c>
      <c r="S13" s="251" t="s">
        <v>344</v>
      </c>
      <c r="T13" s="251" t="s">
        <v>344</v>
      </c>
      <c r="U13" s="251" t="s">
        <v>350</v>
      </c>
      <c r="V13" s="251" t="s">
        <v>344</v>
      </c>
      <c r="W13" s="251" t="s">
        <v>344</v>
      </c>
      <c r="X13" s="251" t="s">
        <v>344</v>
      </c>
      <c r="Y13" s="251" t="s">
        <v>350</v>
      </c>
      <c r="Z13" s="251" t="s">
        <v>344</v>
      </c>
      <c r="AA13" s="251" t="s">
        <v>344</v>
      </c>
      <c r="AB13" s="251" t="s">
        <v>344</v>
      </c>
      <c r="AC13" s="251" t="s">
        <v>344</v>
      </c>
      <c r="AD13" s="251" t="s">
        <v>344</v>
      </c>
      <c r="AE13" s="254"/>
      <c r="AF13" s="245"/>
      <c r="AG13" s="245"/>
      <c r="AH13" s="245"/>
      <c r="AI13" s="245"/>
      <c r="AJ13" s="245"/>
      <c r="AK13" s="245"/>
      <c r="AL13" s="245"/>
      <c r="AM13" s="245"/>
      <c r="AN13" s="245"/>
      <c r="AO13" s="245"/>
      <c r="AP13" s="245"/>
      <c r="AQ13" s="245"/>
      <c r="AR13" s="245"/>
      <c r="AS13" s="245"/>
      <c r="AT13" s="254"/>
      <c r="AU13" s="254"/>
      <c r="AV13" s="254"/>
      <c r="AW13" s="254"/>
      <c r="AX13" s="254"/>
      <c r="AY13" s="254"/>
      <c r="AZ13" s="254"/>
      <c r="BA13" s="254"/>
      <c r="BB13" s="254"/>
      <c r="BC13" s="254"/>
      <c r="BD13" s="254"/>
      <c r="BE13" s="254"/>
      <c r="BF13" s="254"/>
      <c r="BG13" s="254"/>
    </row>
    <row r="14" spans="1:59" s="249" customFormat="1" ht="15.75" customHeight="1" x14ac:dyDescent="0.3">
      <c r="A14" s="258" t="s">
        <v>357</v>
      </c>
      <c r="B14" s="266">
        <v>0</v>
      </c>
      <c r="C14" s="266">
        <v>0</v>
      </c>
      <c r="D14" s="266">
        <v>0</v>
      </c>
      <c r="E14" s="266">
        <v>0</v>
      </c>
      <c r="F14" s="265">
        <v>0</v>
      </c>
      <c r="G14" s="266">
        <v>0</v>
      </c>
      <c r="H14" s="266">
        <v>0</v>
      </c>
      <c r="I14" s="253">
        <f t="shared" si="0"/>
        <v>0</v>
      </c>
      <c r="J14" s="254"/>
      <c r="K14" s="250" t="s">
        <v>344</v>
      </c>
      <c r="L14" s="245"/>
      <c r="M14" s="254"/>
      <c r="N14" s="254"/>
      <c r="O14" s="254"/>
      <c r="P14" s="254"/>
      <c r="Q14" s="251" t="s">
        <v>344</v>
      </c>
      <c r="R14" s="251" t="s">
        <v>344</v>
      </c>
      <c r="S14" s="251" t="s">
        <v>344</v>
      </c>
      <c r="T14" s="251" t="s">
        <v>344</v>
      </c>
      <c r="U14" s="251" t="s">
        <v>344</v>
      </c>
      <c r="V14" s="251" t="s">
        <v>344</v>
      </c>
      <c r="W14" s="251" t="s">
        <v>344</v>
      </c>
      <c r="X14" s="251" t="s">
        <v>344</v>
      </c>
      <c r="Y14" s="251" t="s">
        <v>344</v>
      </c>
      <c r="Z14" s="251" t="s">
        <v>344</v>
      </c>
      <c r="AA14" s="251" t="s">
        <v>344</v>
      </c>
      <c r="AB14" s="251" t="s">
        <v>344</v>
      </c>
      <c r="AC14" s="251" t="s">
        <v>344</v>
      </c>
      <c r="AD14" s="251" t="s">
        <v>344</v>
      </c>
      <c r="AE14" s="254"/>
      <c r="AF14" s="245"/>
      <c r="AG14" s="245"/>
      <c r="AH14" s="245"/>
      <c r="AI14" s="245"/>
      <c r="AJ14" s="245"/>
      <c r="AK14" s="245"/>
      <c r="AL14" s="245"/>
      <c r="AM14" s="245"/>
      <c r="AN14" s="245"/>
      <c r="AO14" s="245"/>
      <c r="AP14" s="245"/>
      <c r="AQ14" s="245"/>
      <c r="AR14" s="245"/>
      <c r="AS14" s="245"/>
      <c r="AT14" s="254"/>
      <c r="AU14" s="254"/>
      <c r="AV14" s="254"/>
      <c r="AW14" s="254"/>
      <c r="AX14" s="254"/>
      <c r="AY14" s="254"/>
      <c r="AZ14" s="254"/>
      <c r="BA14" s="254"/>
      <c r="BB14" s="254"/>
      <c r="BC14" s="254"/>
      <c r="BD14" s="254"/>
      <c r="BE14" s="254"/>
      <c r="BF14" s="254"/>
      <c r="BG14" s="254"/>
    </row>
    <row r="15" spans="1:59" s="249" customFormat="1" ht="15.75" customHeight="1" x14ac:dyDescent="0.3">
      <c r="A15" s="258" t="s">
        <v>358</v>
      </c>
      <c r="B15" s="266">
        <v>0</v>
      </c>
      <c r="C15" s="266">
        <v>0</v>
      </c>
      <c r="D15" s="266">
        <v>0</v>
      </c>
      <c r="E15" s="266">
        <v>0</v>
      </c>
      <c r="F15" s="265">
        <v>0</v>
      </c>
      <c r="G15" s="266">
        <v>0</v>
      </c>
      <c r="H15" s="266">
        <v>0</v>
      </c>
      <c r="I15" s="253">
        <f t="shared" si="0"/>
        <v>0</v>
      </c>
      <c r="J15" s="254"/>
      <c r="K15" s="250" t="s">
        <v>344</v>
      </c>
      <c r="L15" s="245"/>
      <c r="M15" s="254"/>
      <c r="N15" s="254"/>
      <c r="O15" s="254"/>
      <c r="P15" s="254"/>
      <c r="Q15" s="251" t="s">
        <v>344</v>
      </c>
      <c r="R15" s="251" t="s">
        <v>344</v>
      </c>
      <c r="S15" s="251" t="s">
        <v>344</v>
      </c>
      <c r="T15" s="251" t="s">
        <v>344</v>
      </c>
      <c r="U15" s="251" t="s">
        <v>344</v>
      </c>
      <c r="V15" s="251" t="s">
        <v>344</v>
      </c>
      <c r="W15" s="251" t="s">
        <v>344</v>
      </c>
      <c r="X15" s="251" t="s">
        <v>344</v>
      </c>
      <c r="Y15" s="251" t="s">
        <v>344</v>
      </c>
      <c r="Z15" s="251" t="s">
        <v>344</v>
      </c>
      <c r="AA15" s="251" t="s">
        <v>344</v>
      </c>
      <c r="AB15" s="251" t="s">
        <v>344</v>
      </c>
      <c r="AC15" s="251" t="s">
        <v>344</v>
      </c>
      <c r="AD15" s="251" t="s">
        <v>344</v>
      </c>
      <c r="AE15" s="254"/>
      <c r="AF15" s="245"/>
      <c r="AG15" s="245"/>
      <c r="AH15" s="245"/>
      <c r="AI15" s="245"/>
      <c r="AJ15" s="245"/>
      <c r="AK15" s="245"/>
      <c r="AL15" s="245"/>
      <c r="AM15" s="245"/>
      <c r="AN15" s="245"/>
      <c r="AO15" s="245"/>
      <c r="AP15" s="245"/>
      <c r="AQ15" s="245"/>
      <c r="AR15" s="245"/>
      <c r="AS15" s="245"/>
      <c r="AT15" s="254"/>
      <c r="AU15" s="254"/>
      <c r="AV15" s="254"/>
      <c r="AW15" s="254"/>
      <c r="AX15" s="254"/>
      <c r="AY15" s="254"/>
      <c r="AZ15" s="254"/>
      <c r="BA15" s="254"/>
      <c r="BB15" s="254"/>
      <c r="BC15" s="254"/>
      <c r="BD15" s="254"/>
      <c r="BE15" s="254"/>
      <c r="BF15" s="254"/>
      <c r="BG15" s="254"/>
    </row>
    <row r="16" spans="1:59" s="249" customFormat="1" ht="15.75" customHeight="1" x14ac:dyDescent="0.3">
      <c r="A16" s="258" t="s">
        <v>359</v>
      </c>
      <c r="B16" s="265">
        <v>0</v>
      </c>
      <c r="C16" s="265">
        <v>0</v>
      </c>
      <c r="D16" s="265">
        <v>0</v>
      </c>
      <c r="E16" s="265">
        <v>0</v>
      </c>
      <c r="F16" s="265">
        <v>0</v>
      </c>
      <c r="G16" s="265">
        <v>0</v>
      </c>
      <c r="H16" s="265">
        <v>0</v>
      </c>
      <c r="I16" s="253">
        <f t="shared" si="0"/>
        <v>0</v>
      </c>
      <c r="J16" s="254"/>
      <c r="K16" s="250" t="s">
        <v>344</v>
      </c>
      <c r="L16" s="245"/>
      <c r="M16" s="254"/>
      <c r="N16" s="254"/>
      <c r="O16" s="254"/>
      <c r="P16" s="254"/>
      <c r="Q16" s="251" t="s">
        <v>344</v>
      </c>
      <c r="R16" s="251" t="s">
        <v>344</v>
      </c>
      <c r="S16" s="251" t="s">
        <v>344</v>
      </c>
      <c r="T16" s="251" t="s">
        <v>344</v>
      </c>
      <c r="U16" s="251" t="s">
        <v>344</v>
      </c>
      <c r="V16" s="251" t="s">
        <v>344</v>
      </c>
      <c r="W16" s="251" t="s">
        <v>344</v>
      </c>
      <c r="X16" s="251" t="s">
        <v>344</v>
      </c>
      <c r="Y16" s="251" t="s">
        <v>344</v>
      </c>
      <c r="Z16" s="251" t="s">
        <v>344</v>
      </c>
      <c r="AA16" s="251" t="s">
        <v>344</v>
      </c>
      <c r="AB16" s="251" t="s">
        <v>344</v>
      </c>
      <c r="AC16" s="251" t="s">
        <v>344</v>
      </c>
      <c r="AD16" s="251" t="s">
        <v>344</v>
      </c>
      <c r="AE16" s="254"/>
      <c r="AF16" s="245"/>
      <c r="AG16" s="245"/>
      <c r="AH16" s="245"/>
      <c r="AI16" s="245"/>
      <c r="AJ16" s="245"/>
      <c r="AK16" s="245"/>
      <c r="AL16" s="245"/>
      <c r="AM16" s="245"/>
      <c r="AN16" s="245"/>
      <c r="AO16" s="245"/>
      <c r="AP16" s="245"/>
      <c r="AQ16" s="245"/>
      <c r="AR16" s="245"/>
      <c r="AS16" s="245"/>
      <c r="AT16" s="254"/>
      <c r="AU16" s="254"/>
      <c r="AV16" s="254"/>
      <c r="AW16" s="254"/>
      <c r="AX16" s="254"/>
      <c r="AY16" s="254"/>
      <c r="AZ16" s="254"/>
      <c r="BA16" s="254"/>
      <c r="BB16" s="254"/>
      <c r="BC16" s="254"/>
      <c r="BD16" s="254"/>
      <c r="BE16" s="254"/>
      <c r="BF16" s="254"/>
      <c r="BG16" s="254"/>
    </row>
    <row r="17" spans="1:59" s="249" customFormat="1" ht="15.75" customHeight="1" x14ac:dyDescent="0.3">
      <c r="A17" s="258" t="s">
        <v>360</v>
      </c>
      <c r="B17" s="265">
        <v>0</v>
      </c>
      <c r="C17" s="265">
        <v>0</v>
      </c>
      <c r="D17" s="265">
        <v>0</v>
      </c>
      <c r="E17" s="265">
        <v>0</v>
      </c>
      <c r="F17" s="265">
        <v>0</v>
      </c>
      <c r="G17" s="265">
        <v>0</v>
      </c>
      <c r="H17" s="265">
        <v>0</v>
      </c>
      <c r="I17" s="253">
        <f t="shared" si="0"/>
        <v>0</v>
      </c>
      <c r="J17" s="254"/>
      <c r="K17" s="250" t="s">
        <v>344</v>
      </c>
      <c r="L17" s="245"/>
      <c r="M17" s="254"/>
      <c r="N17" s="254"/>
      <c r="O17" s="254"/>
      <c r="P17" s="254"/>
      <c r="Q17" s="251" t="s">
        <v>344</v>
      </c>
      <c r="R17" s="251" t="s">
        <v>344</v>
      </c>
      <c r="S17" s="251" t="s">
        <v>344</v>
      </c>
      <c r="T17" s="251" t="s">
        <v>344</v>
      </c>
      <c r="U17" s="251" t="s">
        <v>344</v>
      </c>
      <c r="V17" s="251" t="s">
        <v>344</v>
      </c>
      <c r="W17" s="251" t="s">
        <v>344</v>
      </c>
      <c r="X17" s="251" t="s">
        <v>344</v>
      </c>
      <c r="Y17" s="251" t="s">
        <v>344</v>
      </c>
      <c r="Z17" s="251" t="s">
        <v>344</v>
      </c>
      <c r="AA17" s="251" t="s">
        <v>344</v>
      </c>
      <c r="AB17" s="251" t="s">
        <v>344</v>
      </c>
      <c r="AC17" s="251" t="s">
        <v>344</v>
      </c>
      <c r="AD17" s="251" t="s">
        <v>344</v>
      </c>
      <c r="AE17" s="254"/>
      <c r="AF17" s="245"/>
      <c r="AG17" s="245"/>
      <c r="AH17" s="245"/>
      <c r="AI17" s="245"/>
      <c r="AJ17" s="245"/>
      <c r="AK17" s="245"/>
      <c r="AL17" s="245"/>
      <c r="AM17" s="245"/>
      <c r="AN17" s="245"/>
      <c r="AO17" s="245"/>
      <c r="AP17" s="245"/>
      <c r="AQ17" s="245"/>
      <c r="AR17" s="245"/>
      <c r="AS17" s="245"/>
      <c r="AT17" s="254"/>
      <c r="AU17" s="254"/>
      <c r="AV17" s="254"/>
      <c r="AW17" s="254"/>
      <c r="AX17" s="254"/>
      <c r="AY17" s="254"/>
      <c r="AZ17" s="254"/>
      <c r="BA17" s="254"/>
      <c r="BB17" s="254"/>
      <c r="BC17" s="254"/>
      <c r="BD17" s="254"/>
      <c r="BE17" s="254"/>
      <c r="BF17" s="254"/>
      <c r="BG17" s="254"/>
    </row>
    <row r="18" spans="1:59" s="249" customFormat="1" ht="15.75" customHeight="1" x14ac:dyDescent="0.3">
      <c r="A18" s="258" t="s">
        <v>361</v>
      </c>
      <c r="B18" s="266">
        <v>0</v>
      </c>
      <c r="C18" s="266">
        <v>0</v>
      </c>
      <c r="D18" s="266">
        <v>0</v>
      </c>
      <c r="E18" s="266">
        <v>0</v>
      </c>
      <c r="F18" s="265">
        <v>0</v>
      </c>
      <c r="G18" s="266">
        <v>0</v>
      </c>
      <c r="H18" s="266">
        <v>0</v>
      </c>
      <c r="I18" s="253">
        <f t="shared" si="0"/>
        <v>0</v>
      </c>
      <c r="J18" s="254"/>
      <c r="K18" s="250" t="s">
        <v>344</v>
      </c>
      <c r="L18" s="245"/>
      <c r="M18" s="254"/>
      <c r="N18" s="254"/>
      <c r="O18" s="254"/>
      <c r="P18" s="254"/>
      <c r="Q18" s="251" t="s">
        <v>344</v>
      </c>
      <c r="R18" s="251" t="s">
        <v>344</v>
      </c>
      <c r="S18" s="251" t="s">
        <v>344</v>
      </c>
      <c r="T18" s="251" t="s">
        <v>344</v>
      </c>
      <c r="U18" s="251" t="s">
        <v>344</v>
      </c>
      <c r="V18" s="251" t="s">
        <v>344</v>
      </c>
      <c r="W18" s="251" t="s">
        <v>344</v>
      </c>
      <c r="X18" s="251" t="s">
        <v>344</v>
      </c>
      <c r="Y18" s="251" t="s">
        <v>344</v>
      </c>
      <c r="Z18" s="251" t="s">
        <v>344</v>
      </c>
      <c r="AA18" s="251" t="s">
        <v>344</v>
      </c>
      <c r="AB18" s="251" t="s">
        <v>344</v>
      </c>
      <c r="AC18" s="251" t="s">
        <v>344</v>
      </c>
      <c r="AD18" s="251" t="s">
        <v>344</v>
      </c>
      <c r="AE18" s="254"/>
      <c r="AF18" s="245"/>
      <c r="AG18" s="245"/>
      <c r="AH18" s="245"/>
      <c r="AI18" s="245"/>
      <c r="AJ18" s="245"/>
      <c r="AK18" s="245"/>
      <c r="AL18" s="245"/>
      <c r="AM18" s="245"/>
      <c r="AN18" s="245"/>
      <c r="AO18" s="245"/>
      <c r="AP18" s="245"/>
      <c r="AQ18" s="245"/>
      <c r="AR18" s="245"/>
      <c r="AS18" s="245"/>
      <c r="AT18" s="254"/>
      <c r="AU18" s="254"/>
      <c r="AV18" s="254"/>
      <c r="AW18" s="254"/>
      <c r="AX18" s="254"/>
      <c r="AY18" s="254"/>
      <c r="AZ18" s="254"/>
      <c r="BA18" s="254"/>
      <c r="BB18" s="254"/>
      <c r="BC18" s="254"/>
      <c r="BD18" s="254"/>
      <c r="BE18" s="254"/>
      <c r="BF18" s="254"/>
      <c r="BG18" s="254"/>
    </row>
    <row r="19" spans="1:59" s="249" customFormat="1" ht="15.75" customHeight="1" x14ac:dyDescent="0.3">
      <c r="A19" s="258" t="s">
        <v>362</v>
      </c>
      <c r="B19" s="266">
        <v>0</v>
      </c>
      <c r="C19" s="266">
        <v>0</v>
      </c>
      <c r="D19" s="266">
        <v>0</v>
      </c>
      <c r="E19" s="266">
        <v>0</v>
      </c>
      <c r="F19" s="265">
        <v>0</v>
      </c>
      <c r="G19" s="266">
        <v>0</v>
      </c>
      <c r="H19" s="266">
        <v>0</v>
      </c>
      <c r="I19" s="253">
        <f t="shared" si="0"/>
        <v>0</v>
      </c>
      <c r="J19" s="254"/>
      <c r="K19" s="250" t="s">
        <v>344</v>
      </c>
      <c r="L19" s="245"/>
      <c r="M19" s="254"/>
      <c r="N19" s="254"/>
      <c r="O19" s="254"/>
      <c r="P19" s="254"/>
      <c r="Q19" s="251" t="s">
        <v>344</v>
      </c>
      <c r="R19" s="251" t="s">
        <v>344</v>
      </c>
      <c r="S19" s="251" t="s">
        <v>344</v>
      </c>
      <c r="T19" s="251" t="s">
        <v>344</v>
      </c>
      <c r="U19" s="251" t="s">
        <v>344</v>
      </c>
      <c r="V19" s="251" t="s">
        <v>344</v>
      </c>
      <c r="W19" s="251" t="s">
        <v>344</v>
      </c>
      <c r="X19" s="251" t="s">
        <v>344</v>
      </c>
      <c r="Y19" s="251" t="s">
        <v>350</v>
      </c>
      <c r="Z19" s="251" t="s">
        <v>344</v>
      </c>
      <c r="AA19" s="251" t="s">
        <v>344</v>
      </c>
      <c r="AB19" s="251" t="s">
        <v>344</v>
      </c>
      <c r="AC19" s="251" t="s">
        <v>344</v>
      </c>
      <c r="AD19" s="251" t="s">
        <v>344</v>
      </c>
      <c r="AE19" s="254"/>
      <c r="AF19" s="245"/>
      <c r="AG19" s="245"/>
      <c r="AH19" s="245"/>
      <c r="AI19" s="245"/>
      <c r="AJ19" s="245"/>
      <c r="AK19" s="245"/>
      <c r="AL19" s="245"/>
      <c r="AM19" s="245"/>
      <c r="AN19" s="245"/>
      <c r="AO19" s="245"/>
      <c r="AP19" s="245"/>
      <c r="AQ19" s="245"/>
      <c r="AR19" s="245"/>
      <c r="AS19" s="245"/>
      <c r="AT19" s="254"/>
      <c r="AU19" s="254"/>
      <c r="AV19" s="254"/>
      <c r="AW19" s="254"/>
      <c r="AX19" s="254"/>
      <c r="AY19" s="254"/>
      <c r="AZ19" s="254"/>
      <c r="BA19" s="254"/>
      <c r="BB19" s="254"/>
      <c r="BC19" s="254"/>
      <c r="BD19" s="254"/>
      <c r="BE19" s="254"/>
      <c r="BF19" s="254"/>
      <c r="BG19" s="254"/>
    </row>
    <row r="20" spans="1:59" s="249" customFormat="1" ht="15.75" customHeight="1" x14ac:dyDescent="0.3">
      <c r="A20" s="255" t="s">
        <v>363</v>
      </c>
      <c r="B20" s="256">
        <f>SUM(B6:B19)</f>
        <v>0</v>
      </c>
      <c r="C20" s="256">
        <f t="shared" ref="C20:I20" si="2">SUM(C6:C19)</f>
        <v>0</v>
      </c>
      <c r="D20" s="256">
        <f t="shared" si="2"/>
        <v>0</v>
      </c>
      <c r="E20" s="256">
        <f t="shared" si="2"/>
        <v>0</v>
      </c>
      <c r="F20" s="256">
        <f t="shared" si="2"/>
        <v>0</v>
      </c>
      <c r="G20" s="256">
        <f t="shared" si="2"/>
        <v>0</v>
      </c>
      <c r="H20" s="256">
        <f t="shared" si="2"/>
        <v>0</v>
      </c>
      <c r="I20" s="256">
        <f t="shared" si="2"/>
        <v>0</v>
      </c>
      <c r="J20" s="254"/>
      <c r="K20" s="250" t="s">
        <v>344</v>
      </c>
      <c r="L20" s="245"/>
      <c r="M20" s="254"/>
      <c r="N20" s="254"/>
      <c r="O20" s="254"/>
      <c r="P20" s="254"/>
      <c r="Q20" s="251" t="s">
        <v>344</v>
      </c>
      <c r="R20" s="251" t="s">
        <v>344</v>
      </c>
      <c r="S20" s="251" t="s">
        <v>344</v>
      </c>
      <c r="T20" s="251" t="s">
        <v>344</v>
      </c>
      <c r="U20" s="251" t="s">
        <v>344</v>
      </c>
      <c r="V20" s="251" t="s">
        <v>344</v>
      </c>
      <c r="W20" s="251" t="s">
        <v>344</v>
      </c>
      <c r="X20" s="251" t="s">
        <v>344</v>
      </c>
      <c r="Y20" s="251" t="s">
        <v>344</v>
      </c>
      <c r="Z20" s="251" t="s">
        <v>344</v>
      </c>
      <c r="AA20" s="251" t="s">
        <v>344</v>
      </c>
      <c r="AB20" s="251" t="s">
        <v>344</v>
      </c>
      <c r="AC20" s="251" t="s">
        <v>344</v>
      </c>
      <c r="AD20" s="251" t="s">
        <v>344</v>
      </c>
      <c r="AE20" s="254"/>
      <c r="AF20" s="245"/>
      <c r="AG20" s="245"/>
      <c r="AH20" s="245"/>
      <c r="AI20" s="245"/>
      <c r="AJ20" s="245"/>
      <c r="AK20" s="245"/>
      <c r="AL20" s="245"/>
      <c r="AM20" s="245"/>
      <c r="AN20" s="245"/>
      <c r="AO20" s="245"/>
      <c r="AP20" s="245"/>
      <c r="AQ20" s="245"/>
      <c r="AR20" s="245"/>
      <c r="AS20" s="245"/>
      <c r="AT20" s="254"/>
      <c r="AU20" s="254"/>
      <c r="AV20" s="254"/>
      <c r="AW20" s="254"/>
      <c r="AX20" s="254"/>
      <c r="AY20" s="254"/>
      <c r="AZ20" s="254"/>
      <c r="BA20" s="254"/>
      <c r="BB20" s="254"/>
      <c r="BC20" s="254"/>
      <c r="BD20" s="254"/>
      <c r="BE20" s="254"/>
      <c r="BF20" s="254"/>
      <c r="BG20" s="254"/>
    </row>
    <row r="21" spans="1:59" s="249" customFormat="1" ht="15.75" customHeight="1" x14ac:dyDescent="0.3">
      <c r="A21" s="246" t="s">
        <v>364</v>
      </c>
      <c r="B21" s="247">
        <v>0</v>
      </c>
      <c r="C21" s="247">
        <v>0</v>
      </c>
      <c r="D21" s="247">
        <v>0</v>
      </c>
      <c r="E21" s="247">
        <v>0</v>
      </c>
      <c r="F21" s="247">
        <v>0</v>
      </c>
      <c r="G21" s="247">
        <v>0</v>
      </c>
      <c r="H21" s="247">
        <v>0</v>
      </c>
      <c r="I21" s="253">
        <f t="shared" ref="I21:I32" si="3">SUM(B21:H21)</f>
        <v>0</v>
      </c>
      <c r="K21" s="250" t="s">
        <v>344</v>
      </c>
      <c r="L21" s="245"/>
      <c r="Q21" s="251" t="s">
        <v>344</v>
      </c>
      <c r="R21" s="251" t="s">
        <v>344</v>
      </c>
      <c r="S21" s="251" t="s">
        <v>344</v>
      </c>
      <c r="T21" s="251" t="s">
        <v>344</v>
      </c>
      <c r="U21" s="251" t="s">
        <v>344</v>
      </c>
      <c r="V21" s="251" t="s">
        <v>344</v>
      </c>
      <c r="W21" s="251" t="s">
        <v>344</v>
      </c>
      <c r="X21" s="251" t="s">
        <v>344</v>
      </c>
      <c r="Y21" s="251" t="s">
        <v>344</v>
      </c>
      <c r="Z21" s="251" t="s">
        <v>344</v>
      </c>
      <c r="AA21" s="251" t="s">
        <v>344</v>
      </c>
      <c r="AB21" s="251" t="s">
        <v>344</v>
      </c>
      <c r="AC21" s="251" t="s">
        <v>344</v>
      </c>
      <c r="AD21" s="251" t="s">
        <v>344</v>
      </c>
      <c r="AF21" s="245"/>
      <c r="AG21" s="245"/>
      <c r="AH21" s="245"/>
      <c r="AI21" s="245"/>
      <c r="AJ21" s="245"/>
      <c r="AK21" s="245"/>
      <c r="AL21" s="245"/>
      <c r="AM21" s="245"/>
      <c r="AN21" s="245"/>
      <c r="AO21" s="245"/>
      <c r="AP21" s="245"/>
      <c r="AQ21" s="245"/>
      <c r="AR21" s="245"/>
      <c r="AS21" s="245"/>
    </row>
    <row r="22" spans="1:59" s="249" customFormat="1" ht="15.75" customHeight="1" x14ac:dyDescent="0.3">
      <c r="A22" s="252" t="s">
        <v>345</v>
      </c>
      <c r="B22" s="264">
        <v>0</v>
      </c>
      <c r="C22" s="261">
        <v>0</v>
      </c>
      <c r="D22" s="264">
        <v>0</v>
      </c>
      <c r="E22" s="264">
        <v>0</v>
      </c>
      <c r="F22" s="261">
        <v>0</v>
      </c>
      <c r="G22" s="264">
        <v>0</v>
      </c>
      <c r="H22" s="266">
        <v>0</v>
      </c>
      <c r="I22" s="253">
        <f t="shared" si="3"/>
        <v>0</v>
      </c>
      <c r="J22" s="254"/>
      <c r="K22" s="250" t="s">
        <v>344</v>
      </c>
      <c r="L22" s="245"/>
      <c r="M22" s="254"/>
      <c r="N22" s="254"/>
      <c r="O22" s="254"/>
      <c r="P22" s="254"/>
      <c r="Q22" s="251" t="s">
        <v>344</v>
      </c>
      <c r="R22" s="251" t="s">
        <v>344</v>
      </c>
      <c r="S22" s="251" t="s">
        <v>350</v>
      </c>
      <c r="T22" s="251" t="s">
        <v>344</v>
      </c>
      <c r="U22" s="251" t="s">
        <v>344</v>
      </c>
      <c r="V22" s="251" t="s">
        <v>344</v>
      </c>
      <c r="W22" s="251" t="s">
        <v>344</v>
      </c>
      <c r="X22" s="251" t="s">
        <v>350</v>
      </c>
      <c r="Y22" s="251" t="s">
        <v>350</v>
      </c>
      <c r="Z22" s="251" t="s">
        <v>344</v>
      </c>
      <c r="AA22" s="251" t="s">
        <v>344</v>
      </c>
      <c r="AB22" s="251" t="s">
        <v>344</v>
      </c>
      <c r="AC22" s="251" t="s">
        <v>344</v>
      </c>
      <c r="AD22" s="251" t="s">
        <v>344</v>
      </c>
      <c r="AE22" s="254"/>
      <c r="AF22" s="245"/>
      <c r="AG22" s="245"/>
      <c r="AH22" s="245"/>
      <c r="AI22" s="245"/>
      <c r="AJ22" s="245"/>
      <c r="AK22" s="245"/>
      <c r="AL22" s="245"/>
      <c r="AM22" s="245"/>
      <c r="AN22" s="245"/>
      <c r="AO22" s="245"/>
      <c r="AP22" s="245"/>
      <c r="AQ22" s="245"/>
      <c r="AR22" s="245"/>
      <c r="AS22" s="245"/>
      <c r="AT22" s="254"/>
      <c r="AU22" s="254"/>
      <c r="AV22" s="254"/>
      <c r="AW22" s="254"/>
      <c r="AX22" s="254"/>
      <c r="AY22" s="254"/>
      <c r="AZ22" s="254"/>
      <c r="BA22" s="254"/>
      <c r="BB22" s="254"/>
      <c r="BC22" s="254"/>
      <c r="BD22" s="254"/>
      <c r="BE22" s="254"/>
      <c r="BF22" s="254"/>
      <c r="BG22" s="254"/>
    </row>
    <row r="23" spans="1:59" s="249" customFormat="1" ht="15.75" customHeight="1" x14ac:dyDescent="0.3">
      <c r="A23" s="252" t="s">
        <v>346</v>
      </c>
      <c r="B23" s="264">
        <v>0</v>
      </c>
      <c r="C23" s="261">
        <v>0</v>
      </c>
      <c r="D23" s="264">
        <v>0</v>
      </c>
      <c r="E23" s="264">
        <v>0</v>
      </c>
      <c r="F23" s="261">
        <v>0</v>
      </c>
      <c r="G23" s="264">
        <v>0</v>
      </c>
      <c r="H23" s="264">
        <v>0</v>
      </c>
      <c r="I23" s="253">
        <f t="shared" si="3"/>
        <v>0</v>
      </c>
      <c r="J23" s="254"/>
      <c r="K23" s="250" t="s">
        <v>344</v>
      </c>
      <c r="L23" s="245"/>
      <c r="M23" s="254"/>
      <c r="N23" s="254"/>
      <c r="O23" s="254"/>
      <c r="P23" s="254"/>
      <c r="Q23" s="251" t="s">
        <v>344</v>
      </c>
      <c r="R23" s="251" t="s">
        <v>344</v>
      </c>
      <c r="S23" s="251" t="s">
        <v>350</v>
      </c>
      <c r="T23" s="251" t="s">
        <v>344</v>
      </c>
      <c r="U23" s="251" t="s">
        <v>344</v>
      </c>
      <c r="V23" s="251" t="s">
        <v>344</v>
      </c>
      <c r="W23" s="251" t="s">
        <v>344</v>
      </c>
      <c r="X23" s="251" t="s">
        <v>350</v>
      </c>
      <c r="Y23" s="251" t="s">
        <v>350</v>
      </c>
      <c r="Z23" s="251" t="s">
        <v>344</v>
      </c>
      <c r="AA23" s="251" t="s">
        <v>344</v>
      </c>
      <c r="AB23" s="251" t="s">
        <v>344</v>
      </c>
      <c r="AC23" s="251" t="s">
        <v>344</v>
      </c>
      <c r="AD23" s="251" t="s">
        <v>344</v>
      </c>
      <c r="AE23" s="254"/>
      <c r="AF23" s="245"/>
      <c r="AG23" s="245"/>
      <c r="AH23" s="245"/>
      <c r="AI23" s="245"/>
      <c r="AJ23" s="245"/>
      <c r="AK23" s="245"/>
      <c r="AL23" s="245"/>
      <c r="AM23" s="245"/>
      <c r="AN23" s="245"/>
      <c r="AO23" s="245"/>
      <c r="AP23" s="245"/>
      <c r="AQ23" s="245"/>
      <c r="AR23" s="245"/>
      <c r="AS23" s="245"/>
      <c r="AT23" s="254"/>
      <c r="AU23" s="254"/>
      <c r="AV23" s="254"/>
      <c r="AW23" s="254"/>
      <c r="AX23" s="254"/>
      <c r="AY23" s="254"/>
      <c r="AZ23" s="254"/>
      <c r="BA23" s="254"/>
      <c r="BB23" s="254"/>
      <c r="BC23" s="254"/>
      <c r="BD23" s="254"/>
      <c r="BE23" s="254"/>
      <c r="BF23" s="254"/>
      <c r="BG23" s="254"/>
    </row>
    <row r="24" spans="1:59" s="249" customFormat="1" ht="15.75" customHeight="1" x14ac:dyDescent="0.3">
      <c r="A24" s="255" t="s">
        <v>347</v>
      </c>
      <c r="B24" s="256">
        <f>+B22+B23</f>
        <v>0</v>
      </c>
      <c r="C24" s="256">
        <f t="shared" ref="C24:H24" si="4">+C22+C23</f>
        <v>0</v>
      </c>
      <c r="D24" s="256">
        <f t="shared" si="4"/>
        <v>0</v>
      </c>
      <c r="E24" s="256">
        <f t="shared" si="4"/>
        <v>0</v>
      </c>
      <c r="F24" s="256">
        <f t="shared" si="4"/>
        <v>0</v>
      </c>
      <c r="G24" s="256">
        <f t="shared" si="4"/>
        <v>0</v>
      </c>
      <c r="H24" s="256">
        <f t="shared" si="4"/>
        <v>0</v>
      </c>
      <c r="I24" s="253">
        <f t="shared" si="3"/>
        <v>0</v>
      </c>
      <c r="J24" s="254"/>
      <c r="K24" s="250" t="s">
        <v>344</v>
      </c>
      <c r="L24" s="245"/>
      <c r="M24" s="254"/>
      <c r="N24" s="254"/>
      <c r="O24" s="254"/>
      <c r="P24" s="254"/>
      <c r="Q24" s="251" t="s">
        <v>344</v>
      </c>
      <c r="R24" s="251" t="s">
        <v>344</v>
      </c>
      <c r="S24" s="251" t="s">
        <v>350</v>
      </c>
      <c r="T24" s="251" t="s">
        <v>344</v>
      </c>
      <c r="U24" s="251" t="s">
        <v>344</v>
      </c>
      <c r="V24" s="251" t="s">
        <v>344</v>
      </c>
      <c r="W24" s="251" t="s">
        <v>344</v>
      </c>
      <c r="X24" s="251" t="s">
        <v>350</v>
      </c>
      <c r="Y24" s="251" t="s">
        <v>350</v>
      </c>
      <c r="Z24" s="251" t="s">
        <v>344</v>
      </c>
      <c r="AA24" s="251" t="s">
        <v>344</v>
      </c>
      <c r="AB24" s="251" t="s">
        <v>344</v>
      </c>
      <c r="AC24" s="251" t="s">
        <v>344</v>
      </c>
      <c r="AD24" s="251" t="s">
        <v>344</v>
      </c>
      <c r="AE24" s="254"/>
      <c r="AF24" s="245"/>
      <c r="AG24" s="245"/>
      <c r="AH24" s="245"/>
      <c r="AI24" s="245"/>
      <c r="AJ24" s="245"/>
      <c r="AK24" s="245"/>
      <c r="AL24" s="245"/>
      <c r="AM24" s="245"/>
      <c r="AN24" s="245"/>
      <c r="AO24" s="245"/>
      <c r="AP24" s="245"/>
      <c r="AQ24" s="245"/>
      <c r="AR24" s="245"/>
      <c r="AS24" s="245"/>
      <c r="AT24" s="254"/>
      <c r="AU24" s="254"/>
      <c r="AV24" s="254"/>
      <c r="AW24" s="254"/>
      <c r="AX24" s="254"/>
      <c r="AY24" s="254"/>
      <c r="AZ24" s="254"/>
      <c r="BA24" s="254"/>
      <c r="BB24" s="254"/>
      <c r="BC24" s="254"/>
      <c r="BD24" s="254"/>
      <c r="BE24" s="254"/>
      <c r="BF24" s="254"/>
      <c r="BG24" s="254"/>
    </row>
    <row r="25" spans="1:59" s="249" customFormat="1" ht="15.75" customHeight="1" x14ac:dyDescent="0.3">
      <c r="A25" s="258" t="s">
        <v>348</v>
      </c>
      <c r="B25" s="265">
        <v>0</v>
      </c>
      <c r="C25" s="260">
        <v>0</v>
      </c>
      <c r="D25" s="266">
        <v>0</v>
      </c>
      <c r="E25" s="266">
        <v>0</v>
      </c>
      <c r="F25" s="260">
        <v>0</v>
      </c>
      <c r="G25" s="266">
        <v>0</v>
      </c>
      <c r="H25" s="266">
        <v>0</v>
      </c>
      <c r="I25" s="253">
        <f t="shared" si="3"/>
        <v>0</v>
      </c>
      <c r="J25" s="254"/>
      <c r="K25" s="250" t="s">
        <v>344</v>
      </c>
      <c r="L25" s="245"/>
      <c r="M25" s="254"/>
      <c r="N25" s="254"/>
      <c r="O25" s="254"/>
      <c r="P25" s="254"/>
      <c r="Q25" s="251" t="s">
        <v>344</v>
      </c>
      <c r="R25" s="251" t="s">
        <v>344</v>
      </c>
      <c r="S25" s="251" t="s">
        <v>350</v>
      </c>
      <c r="T25" s="251" t="s">
        <v>344</v>
      </c>
      <c r="U25" s="251" t="s">
        <v>344</v>
      </c>
      <c r="V25" s="251" t="s">
        <v>344</v>
      </c>
      <c r="W25" s="251" t="s">
        <v>344</v>
      </c>
      <c r="X25" s="251" t="s">
        <v>350</v>
      </c>
      <c r="Y25" s="251" t="s">
        <v>350</v>
      </c>
      <c r="Z25" s="251" t="s">
        <v>344</v>
      </c>
      <c r="AA25" s="251" t="s">
        <v>344</v>
      </c>
      <c r="AB25" s="251" t="s">
        <v>344</v>
      </c>
      <c r="AC25" s="251" t="s">
        <v>344</v>
      </c>
      <c r="AD25" s="251" t="s">
        <v>344</v>
      </c>
      <c r="AE25" s="254"/>
      <c r="AF25" s="245"/>
      <c r="AG25" s="245"/>
      <c r="AH25" s="245"/>
      <c r="AI25" s="245"/>
      <c r="AJ25" s="245"/>
      <c r="AK25" s="245"/>
      <c r="AL25" s="245"/>
      <c r="AM25" s="245"/>
      <c r="AN25" s="245"/>
      <c r="AO25" s="245"/>
      <c r="AP25" s="245"/>
      <c r="AQ25" s="245"/>
      <c r="AR25" s="245"/>
      <c r="AS25" s="245"/>
      <c r="AT25" s="254"/>
      <c r="AU25" s="254"/>
      <c r="AV25" s="254"/>
      <c r="AW25" s="254"/>
      <c r="AX25" s="254"/>
      <c r="AY25" s="254"/>
      <c r="AZ25" s="254"/>
      <c r="BA25" s="254"/>
      <c r="BB25" s="254"/>
      <c r="BC25" s="254"/>
      <c r="BD25" s="254"/>
      <c r="BE25" s="254"/>
      <c r="BF25" s="254"/>
      <c r="BG25" s="254"/>
    </row>
    <row r="26" spans="1:59" s="249" customFormat="1" ht="15.75" customHeight="1" x14ac:dyDescent="0.3">
      <c r="A26" s="258" t="s">
        <v>365</v>
      </c>
      <c r="B26" s="265">
        <v>0</v>
      </c>
      <c r="C26" s="260">
        <v>0</v>
      </c>
      <c r="D26" s="266">
        <v>0</v>
      </c>
      <c r="E26" s="266">
        <v>0</v>
      </c>
      <c r="F26" s="260">
        <v>0</v>
      </c>
      <c r="G26" s="266">
        <v>0</v>
      </c>
      <c r="H26" s="266">
        <v>0</v>
      </c>
      <c r="I26" s="253">
        <f t="shared" si="3"/>
        <v>0</v>
      </c>
      <c r="J26" s="254"/>
      <c r="K26" s="250" t="s">
        <v>344</v>
      </c>
      <c r="L26" s="245"/>
      <c r="M26" s="254"/>
      <c r="N26" s="254"/>
      <c r="O26" s="254"/>
      <c r="P26" s="254"/>
      <c r="Q26" s="251" t="s">
        <v>344</v>
      </c>
      <c r="R26" s="251" t="s">
        <v>344</v>
      </c>
      <c r="S26" s="251" t="s">
        <v>350</v>
      </c>
      <c r="T26" s="251" t="s">
        <v>344</v>
      </c>
      <c r="U26" s="251" t="s">
        <v>344</v>
      </c>
      <c r="V26" s="251" t="s">
        <v>344</v>
      </c>
      <c r="W26" s="251" t="s">
        <v>344</v>
      </c>
      <c r="X26" s="251" t="s">
        <v>350</v>
      </c>
      <c r="Y26" s="251" t="s">
        <v>350</v>
      </c>
      <c r="Z26" s="251" t="s">
        <v>344</v>
      </c>
      <c r="AA26" s="251" t="s">
        <v>344</v>
      </c>
      <c r="AB26" s="251" t="s">
        <v>344</v>
      </c>
      <c r="AC26" s="251" t="s">
        <v>344</v>
      </c>
      <c r="AD26" s="251" t="s">
        <v>344</v>
      </c>
      <c r="AE26" s="254"/>
      <c r="AF26" s="245"/>
      <c r="AG26" s="245"/>
      <c r="AH26" s="245"/>
      <c r="AI26" s="245"/>
      <c r="AJ26" s="245"/>
      <c r="AK26" s="245"/>
      <c r="AL26" s="245"/>
      <c r="AM26" s="245"/>
      <c r="AN26" s="245"/>
      <c r="AO26" s="245"/>
      <c r="AP26" s="245"/>
      <c r="AQ26" s="245"/>
      <c r="AR26" s="245"/>
      <c r="AS26" s="245"/>
      <c r="AT26" s="254"/>
      <c r="AU26" s="254"/>
      <c r="AV26" s="254"/>
      <c r="AW26" s="254"/>
      <c r="AX26" s="254"/>
      <c r="AY26" s="254"/>
      <c r="AZ26" s="254"/>
      <c r="BA26" s="254"/>
      <c r="BB26" s="254"/>
      <c r="BC26" s="254"/>
      <c r="BD26" s="254"/>
      <c r="BE26" s="254"/>
      <c r="BF26" s="254"/>
      <c r="BG26" s="254"/>
    </row>
    <row r="27" spans="1:59" s="249" customFormat="1" ht="15.75" customHeight="1" x14ac:dyDescent="0.3">
      <c r="A27" s="258" t="s">
        <v>366</v>
      </c>
      <c r="B27" s="265">
        <v>0</v>
      </c>
      <c r="C27" s="260">
        <v>0</v>
      </c>
      <c r="D27" s="266">
        <v>0</v>
      </c>
      <c r="E27" s="266">
        <v>0</v>
      </c>
      <c r="F27" s="260">
        <v>0</v>
      </c>
      <c r="G27" s="266">
        <v>0</v>
      </c>
      <c r="H27" s="266">
        <v>0</v>
      </c>
      <c r="I27" s="253">
        <f t="shared" si="3"/>
        <v>0</v>
      </c>
      <c r="J27" s="254"/>
      <c r="K27" s="250" t="s">
        <v>344</v>
      </c>
      <c r="L27" s="245"/>
      <c r="M27" s="254"/>
      <c r="N27" s="254"/>
      <c r="O27" s="254"/>
      <c r="P27" s="254"/>
      <c r="Q27" s="251" t="s">
        <v>344</v>
      </c>
      <c r="R27" s="251" t="s">
        <v>344</v>
      </c>
      <c r="S27" s="251" t="s">
        <v>350</v>
      </c>
      <c r="T27" s="251" t="s">
        <v>344</v>
      </c>
      <c r="U27" s="251" t="s">
        <v>344</v>
      </c>
      <c r="V27" s="251" t="s">
        <v>344</v>
      </c>
      <c r="W27" s="251" t="s">
        <v>344</v>
      </c>
      <c r="X27" s="251" t="s">
        <v>350</v>
      </c>
      <c r="Y27" s="251" t="s">
        <v>350</v>
      </c>
      <c r="Z27" s="251" t="s">
        <v>344</v>
      </c>
      <c r="AA27" s="251" t="s">
        <v>344</v>
      </c>
      <c r="AB27" s="251" t="s">
        <v>344</v>
      </c>
      <c r="AC27" s="251" t="s">
        <v>344</v>
      </c>
      <c r="AD27" s="251" t="s">
        <v>344</v>
      </c>
      <c r="AE27" s="254"/>
      <c r="AF27" s="245"/>
      <c r="AG27" s="245"/>
      <c r="AH27" s="245"/>
      <c r="AI27" s="245"/>
      <c r="AJ27" s="245"/>
      <c r="AK27" s="245"/>
      <c r="AL27" s="245"/>
      <c r="AM27" s="245"/>
      <c r="AN27" s="245"/>
      <c r="AO27" s="245"/>
      <c r="AP27" s="245"/>
      <c r="AQ27" s="245"/>
      <c r="AR27" s="245"/>
      <c r="AS27" s="245"/>
      <c r="AT27" s="254"/>
      <c r="AU27" s="254"/>
      <c r="AV27" s="254"/>
      <c r="AW27" s="254"/>
      <c r="AX27" s="254"/>
      <c r="AY27" s="254"/>
      <c r="AZ27" s="254"/>
      <c r="BA27" s="254"/>
      <c r="BB27" s="254"/>
      <c r="BC27" s="254"/>
      <c r="BD27" s="254"/>
      <c r="BE27" s="254"/>
      <c r="BF27" s="254"/>
      <c r="BG27" s="254"/>
    </row>
    <row r="28" spans="1:59" s="249" customFormat="1" ht="15.75" customHeight="1" x14ac:dyDescent="0.3">
      <c r="A28" s="258" t="s">
        <v>367</v>
      </c>
      <c r="B28" s="265">
        <v>0</v>
      </c>
      <c r="C28" s="260">
        <v>0</v>
      </c>
      <c r="D28" s="266">
        <v>0</v>
      </c>
      <c r="E28" s="266">
        <v>0</v>
      </c>
      <c r="F28" s="260">
        <v>0</v>
      </c>
      <c r="G28" s="266">
        <v>0</v>
      </c>
      <c r="H28" s="266">
        <v>0</v>
      </c>
      <c r="I28" s="253">
        <f t="shared" si="3"/>
        <v>0</v>
      </c>
      <c r="J28" s="254"/>
      <c r="K28" s="250" t="s">
        <v>344</v>
      </c>
      <c r="L28" s="245"/>
      <c r="M28" s="254"/>
      <c r="N28" s="254"/>
      <c r="O28" s="254"/>
      <c r="P28" s="254"/>
      <c r="Q28" s="251" t="s">
        <v>344</v>
      </c>
      <c r="R28" s="251" t="s">
        <v>344</v>
      </c>
      <c r="S28" s="251" t="s">
        <v>350</v>
      </c>
      <c r="T28" s="251" t="s">
        <v>344</v>
      </c>
      <c r="U28" s="251" t="s">
        <v>344</v>
      </c>
      <c r="V28" s="251" t="s">
        <v>344</v>
      </c>
      <c r="W28" s="251" t="s">
        <v>344</v>
      </c>
      <c r="X28" s="251" t="s">
        <v>350</v>
      </c>
      <c r="Y28" s="251" t="s">
        <v>350</v>
      </c>
      <c r="Z28" s="251" t="s">
        <v>344</v>
      </c>
      <c r="AA28" s="251" t="s">
        <v>344</v>
      </c>
      <c r="AB28" s="251" t="s">
        <v>344</v>
      </c>
      <c r="AC28" s="251" t="s">
        <v>344</v>
      </c>
      <c r="AD28" s="251" t="s">
        <v>344</v>
      </c>
      <c r="AE28" s="254"/>
      <c r="AF28" s="245"/>
      <c r="AG28" s="245"/>
      <c r="AH28" s="245"/>
      <c r="AI28" s="245"/>
      <c r="AJ28" s="245"/>
      <c r="AK28" s="245"/>
      <c r="AL28" s="245"/>
      <c r="AM28" s="245"/>
      <c r="AN28" s="245"/>
      <c r="AO28" s="245"/>
      <c r="AP28" s="245"/>
      <c r="AQ28" s="245"/>
      <c r="AR28" s="245"/>
      <c r="AS28" s="245"/>
      <c r="AT28" s="254"/>
      <c r="AU28" s="254"/>
      <c r="AV28" s="254"/>
      <c r="AW28" s="254"/>
      <c r="AX28" s="254"/>
      <c r="AY28" s="254"/>
      <c r="AZ28" s="254"/>
      <c r="BA28" s="254"/>
      <c r="BB28" s="254"/>
      <c r="BC28" s="254"/>
      <c r="BD28" s="254"/>
      <c r="BE28" s="254"/>
      <c r="BF28" s="254"/>
      <c r="BG28" s="254"/>
    </row>
    <row r="29" spans="1:59" s="249" customFormat="1" ht="15.75" customHeight="1" x14ac:dyDescent="0.3">
      <c r="A29" s="258" t="s">
        <v>368</v>
      </c>
      <c r="B29" s="265">
        <v>0</v>
      </c>
      <c r="C29" s="260">
        <v>0</v>
      </c>
      <c r="D29" s="266">
        <v>0</v>
      </c>
      <c r="E29" s="266">
        <v>0</v>
      </c>
      <c r="F29" s="260">
        <v>0</v>
      </c>
      <c r="G29" s="266">
        <v>0</v>
      </c>
      <c r="H29" s="266">
        <v>0</v>
      </c>
      <c r="I29" s="253">
        <f t="shared" si="3"/>
        <v>0</v>
      </c>
      <c r="J29" s="254"/>
      <c r="K29" s="250" t="s">
        <v>344</v>
      </c>
      <c r="L29" s="245"/>
      <c r="M29" s="254"/>
      <c r="N29" s="254"/>
      <c r="O29" s="254"/>
      <c r="P29" s="254"/>
      <c r="Q29" s="251" t="s">
        <v>344</v>
      </c>
      <c r="R29" s="251" t="s">
        <v>344</v>
      </c>
      <c r="S29" s="251" t="s">
        <v>350</v>
      </c>
      <c r="T29" s="251" t="s">
        <v>344</v>
      </c>
      <c r="U29" s="251" t="s">
        <v>344</v>
      </c>
      <c r="V29" s="251" t="s">
        <v>344</v>
      </c>
      <c r="W29" s="251" t="s">
        <v>344</v>
      </c>
      <c r="X29" s="251" t="s">
        <v>350</v>
      </c>
      <c r="Y29" s="251" t="s">
        <v>350</v>
      </c>
      <c r="Z29" s="251" t="s">
        <v>344</v>
      </c>
      <c r="AA29" s="251" t="s">
        <v>344</v>
      </c>
      <c r="AB29" s="251" t="s">
        <v>344</v>
      </c>
      <c r="AC29" s="251" t="s">
        <v>344</v>
      </c>
      <c r="AD29" s="251" t="s">
        <v>344</v>
      </c>
      <c r="AE29" s="254"/>
      <c r="AF29" s="245"/>
      <c r="AG29" s="245"/>
      <c r="AH29" s="245"/>
      <c r="AI29" s="245"/>
      <c r="AJ29" s="245"/>
      <c r="AK29" s="245"/>
      <c r="AL29" s="245"/>
      <c r="AM29" s="245"/>
      <c r="AN29" s="245"/>
      <c r="AO29" s="245"/>
      <c r="AP29" s="245"/>
      <c r="AQ29" s="245"/>
      <c r="AR29" s="245"/>
      <c r="AS29" s="245"/>
      <c r="AT29" s="254"/>
      <c r="AU29" s="254"/>
      <c r="AV29" s="254"/>
      <c r="AW29" s="254"/>
      <c r="AX29" s="254"/>
      <c r="AY29" s="254"/>
      <c r="AZ29" s="254"/>
      <c r="BA29" s="254"/>
      <c r="BB29" s="254"/>
      <c r="BC29" s="254"/>
      <c r="BD29" s="254"/>
      <c r="BE29" s="254"/>
      <c r="BF29" s="254"/>
      <c r="BG29" s="254"/>
    </row>
    <row r="30" spans="1:59" s="249" customFormat="1" ht="15.75" customHeight="1" x14ac:dyDescent="0.3">
      <c r="A30" s="258" t="s">
        <v>369</v>
      </c>
      <c r="B30" s="265">
        <v>0</v>
      </c>
      <c r="C30" s="260">
        <v>0</v>
      </c>
      <c r="D30" s="266">
        <v>0</v>
      </c>
      <c r="E30" s="266">
        <v>0</v>
      </c>
      <c r="F30" s="260">
        <v>0</v>
      </c>
      <c r="G30" s="266">
        <v>0</v>
      </c>
      <c r="H30" s="266">
        <v>0</v>
      </c>
      <c r="I30" s="253">
        <f t="shared" si="3"/>
        <v>0</v>
      </c>
      <c r="J30" s="254"/>
      <c r="K30" s="250" t="s">
        <v>344</v>
      </c>
      <c r="L30" s="245"/>
      <c r="M30" s="254"/>
      <c r="N30" s="254"/>
      <c r="O30" s="254"/>
      <c r="P30" s="254"/>
      <c r="Q30" s="251" t="s">
        <v>344</v>
      </c>
      <c r="R30" s="251" t="s">
        <v>344</v>
      </c>
      <c r="S30" s="251" t="s">
        <v>350</v>
      </c>
      <c r="T30" s="251" t="s">
        <v>344</v>
      </c>
      <c r="U30" s="251" t="s">
        <v>344</v>
      </c>
      <c r="V30" s="251" t="s">
        <v>344</v>
      </c>
      <c r="W30" s="251" t="s">
        <v>344</v>
      </c>
      <c r="X30" s="251" t="s">
        <v>350</v>
      </c>
      <c r="Y30" s="251" t="s">
        <v>350</v>
      </c>
      <c r="Z30" s="251" t="s">
        <v>344</v>
      </c>
      <c r="AA30" s="251" t="s">
        <v>344</v>
      </c>
      <c r="AB30" s="251" t="s">
        <v>344</v>
      </c>
      <c r="AC30" s="251" t="s">
        <v>344</v>
      </c>
      <c r="AD30" s="251" t="s">
        <v>344</v>
      </c>
      <c r="AE30" s="254"/>
      <c r="AF30" s="245"/>
      <c r="AG30" s="245"/>
      <c r="AH30" s="245"/>
      <c r="AI30" s="245"/>
      <c r="AJ30" s="245"/>
      <c r="AK30" s="245"/>
      <c r="AL30" s="245"/>
      <c r="AM30" s="245"/>
      <c r="AN30" s="245"/>
      <c r="AO30" s="245"/>
      <c r="AP30" s="245"/>
      <c r="AQ30" s="245"/>
      <c r="AR30" s="245"/>
      <c r="AS30" s="245"/>
      <c r="AT30" s="254"/>
      <c r="AU30" s="254"/>
      <c r="AV30" s="254"/>
      <c r="AW30" s="254"/>
      <c r="AX30" s="254"/>
      <c r="AY30" s="254"/>
      <c r="AZ30" s="254"/>
      <c r="BA30" s="254"/>
      <c r="BB30" s="254"/>
      <c r="BC30" s="254"/>
      <c r="BD30" s="254"/>
      <c r="BE30" s="254"/>
      <c r="BF30" s="254"/>
      <c r="BG30" s="254"/>
    </row>
    <row r="31" spans="1:59" s="249" customFormat="1" ht="15.75" customHeight="1" x14ac:dyDescent="0.3">
      <c r="A31" s="258" t="s">
        <v>370</v>
      </c>
      <c r="B31" s="265">
        <v>0</v>
      </c>
      <c r="C31" s="260">
        <v>0</v>
      </c>
      <c r="D31" s="266">
        <v>0</v>
      </c>
      <c r="E31" s="266">
        <v>0</v>
      </c>
      <c r="F31" s="260">
        <v>0</v>
      </c>
      <c r="G31" s="266">
        <v>0</v>
      </c>
      <c r="H31" s="266">
        <v>0</v>
      </c>
      <c r="I31" s="253">
        <f t="shared" si="3"/>
        <v>0</v>
      </c>
      <c r="J31" s="254"/>
      <c r="K31" s="250" t="s">
        <v>344</v>
      </c>
      <c r="L31" s="245"/>
      <c r="M31" s="254"/>
      <c r="N31" s="254"/>
      <c r="O31" s="254"/>
      <c r="P31" s="254"/>
      <c r="Q31" s="251" t="s">
        <v>344</v>
      </c>
      <c r="R31" s="251" t="s">
        <v>344</v>
      </c>
      <c r="S31" s="251" t="s">
        <v>350</v>
      </c>
      <c r="T31" s="251" t="s">
        <v>344</v>
      </c>
      <c r="U31" s="251" t="s">
        <v>344</v>
      </c>
      <c r="V31" s="251" t="s">
        <v>344</v>
      </c>
      <c r="W31" s="251" t="s">
        <v>344</v>
      </c>
      <c r="X31" s="251" t="s">
        <v>350</v>
      </c>
      <c r="Y31" s="251" t="s">
        <v>350</v>
      </c>
      <c r="Z31" s="251" t="s">
        <v>344</v>
      </c>
      <c r="AA31" s="251" t="s">
        <v>344</v>
      </c>
      <c r="AB31" s="251" t="s">
        <v>344</v>
      </c>
      <c r="AC31" s="251" t="s">
        <v>344</v>
      </c>
      <c r="AD31" s="251" t="s">
        <v>344</v>
      </c>
      <c r="AE31" s="254"/>
      <c r="AF31" s="245"/>
      <c r="AG31" s="245"/>
      <c r="AH31" s="245"/>
      <c r="AI31" s="245"/>
      <c r="AJ31" s="245"/>
      <c r="AK31" s="245"/>
      <c r="AL31" s="245"/>
      <c r="AM31" s="245"/>
      <c r="AN31" s="245"/>
      <c r="AO31" s="245"/>
      <c r="AP31" s="245"/>
      <c r="AQ31" s="245"/>
      <c r="AR31" s="245"/>
      <c r="AS31" s="245"/>
      <c r="AT31" s="254"/>
      <c r="AU31" s="254"/>
      <c r="AV31" s="254"/>
      <c r="AW31" s="254"/>
      <c r="AX31" s="254"/>
      <c r="AY31" s="254"/>
      <c r="AZ31" s="254"/>
      <c r="BA31" s="254"/>
      <c r="BB31" s="254"/>
      <c r="BC31" s="254"/>
      <c r="BD31" s="254"/>
      <c r="BE31" s="254"/>
      <c r="BF31" s="254"/>
      <c r="BG31" s="254"/>
    </row>
    <row r="32" spans="1:59" s="249" customFormat="1" ht="15.75" customHeight="1" x14ac:dyDescent="0.3">
      <c r="A32" s="258" t="s">
        <v>371</v>
      </c>
      <c r="B32" s="265">
        <v>0</v>
      </c>
      <c r="C32" s="260">
        <v>0</v>
      </c>
      <c r="D32" s="266">
        <v>0</v>
      </c>
      <c r="E32" s="266">
        <v>0</v>
      </c>
      <c r="F32" s="260">
        <v>0</v>
      </c>
      <c r="G32" s="266">
        <v>0</v>
      </c>
      <c r="H32" s="266">
        <v>0</v>
      </c>
      <c r="I32" s="253">
        <f t="shared" si="3"/>
        <v>0</v>
      </c>
      <c r="J32" s="254"/>
      <c r="K32" s="250" t="s">
        <v>344</v>
      </c>
      <c r="L32" s="245"/>
      <c r="M32" s="254"/>
      <c r="N32" s="254"/>
      <c r="O32" s="254"/>
      <c r="P32" s="254"/>
      <c r="Q32" s="251" t="s">
        <v>344</v>
      </c>
      <c r="R32" s="251" t="s">
        <v>344</v>
      </c>
      <c r="S32" s="251" t="s">
        <v>350</v>
      </c>
      <c r="T32" s="251" t="s">
        <v>344</v>
      </c>
      <c r="U32" s="251" t="s">
        <v>344</v>
      </c>
      <c r="V32" s="251" t="s">
        <v>344</v>
      </c>
      <c r="W32" s="251" t="s">
        <v>344</v>
      </c>
      <c r="X32" s="251" t="s">
        <v>350</v>
      </c>
      <c r="Y32" s="251" t="s">
        <v>350</v>
      </c>
      <c r="Z32" s="251" t="s">
        <v>344</v>
      </c>
      <c r="AA32" s="251" t="s">
        <v>344</v>
      </c>
      <c r="AB32" s="251" t="s">
        <v>344</v>
      </c>
      <c r="AC32" s="251" t="s">
        <v>344</v>
      </c>
      <c r="AD32" s="251" t="s">
        <v>344</v>
      </c>
      <c r="AE32" s="254"/>
      <c r="AF32" s="245"/>
      <c r="AG32" s="245"/>
      <c r="AH32" s="245"/>
      <c r="AI32" s="245"/>
      <c r="AJ32" s="245"/>
      <c r="AK32" s="245"/>
      <c r="AL32" s="245"/>
      <c r="AM32" s="245"/>
      <c r="AN32" s="245"/>
      <c r="AO32" s="245"/>
      <c r="AP32" s="245"/>
      <c r="AQ32" s="245"/>
      <c r="AR32" s="245"/>
      <c r="AS32" s="245"/>
      <c r="AT32" s="254"/>
      <c r="AU32" s="254"/>
      <c r="AV32" s="254"/>
      <c r="AW32" s="254"/>
      <c r="AX32" s="254"/>
      <c r="AY32" s="254"/>
      <c r="AZ32" s="254"/>
      <c r="BA32" s="254"/>
      <c r="BB32" s="254"/>
      <c r="BC32" s="254"/>
      <c r="BD32" s="254"/>
      <c r="BE32" s="254"/>
      <c r="BF32" s="254"/>
      <c r="BG32" s="254"/>
    </row>
    <row r="33" spans="1:59" s="249" customFormat="1" ht="15.75" customHeight="1" x14ac:dyDescent="0.3">
      <c r="A33" s="255" t="s">
        <v>363</v>
      </c>
      <c r="B33" s="256">
        <f>SUM(B25:B32)</f>
        <v>0</v>
      </c>
      <c r="C33" s="256">
        <f t="shared" ref="C33:I33" si="5">SUM(C25:C32)</f>
        <v>0</v>
      </c>
      <c r="D33" s="256">
        <f t="shared" si="5"/>
        <v>0</v>
      </c>
      <c r="E33" s="256">
        <f t="shared" si="5"/>
        <v>0</v>
      </c>
      <c r="F33" s="256">
        <f t="shared" si="5"/>
        <v>0</v>
      </c>
      <c r="G33" s="256">
        <f t="shared" si="5"/>
        <v>0</v>
      </c>
      <c r="H33" s="256">
        <f t="shared" si="5"/>
        <v>0</v>
      </c>
      <c r="I33" s="256">
        <f t="shared" si="5"/>
        <v>0</v>
      </c>
      <c r="J33" s="254"/>
      <c r="K33" s="250" t="s">
        <v>344</v>
      </c>
      <c r="L33" s="245"/>
      <c r="M33" s="254"/>
      <c r="N33" s="254"/>
      <c r="O33" s="254"/>
      <c r="P33" s="254"/>
      <c r="Q33" s="251" t="s">
        <v>344</v>
      </c>
      <c r="R33" s="251" t="s">
        <v>344</v>
      </c>
      <c r="S33" s="251" t="s">
        <v>350</v>
      </c>
      <c r="T33" s="251" t="s">
        <v>344</v>
      </c>
      <c r="U33" s="251" t="s">
        <v>344</v>
      </c>
      <c r="V33" s="251" t="s">
        <v>344</v>
      </c>
      <c r="W33" s="251" t="s">
        <v>344</v>
      </c>
      <c r="X33" s="251" t="s">
        <v>350</v>
      </c>
      <c r="Y33" s="251" t="s">
        <v>350</v>
      </c>
      <c r="Z33" s="251" t="s">
        <v>344</v>
      </c>
      <c r="AA33" s="251" t="s">
        <v>344</v>
      </c>
      <c r="AB33" s="251" t="s">
        <v>344</v>
      </c>
      <c r="AC33" s="251" t="s">
        <v>344</v>
      </c>
      <c r="AD33" s="251" t="s">
        <v>344</v>
      </c>
      <c r="AE33" s="254"/>
      <c r="AF33" s="245"/>
      <c r="AG33" s="245"/>
      <c r="AH33" s="245"/>
      <c r="AI33" s="245"/>
      <c r="AJ33" s="245"/>
      <c r="AK33" s="245"/>
      <c r="AL33" s="245"/>
      <c r="AM33" s="245"/>
      <c r="AN33" s="245"/>
      <c r="AO33" s="245"/>
      <c r="AP33" s="245"/>
      <c r="AQ33" s="245"/>
      <c r="AR33" s="245"/>
      <c r="AS33" s="245"/>
      <c r="AT33" s="254"/>
      <c r="AU33" s="254"/>
      <c r="AV33" s="254"/>
      <c r="AW33" s="254"/>
      <c r="AX33" s="254"/>
      <c r="AY33" s="254"/>
      <c r="AZ33" s="254"/>
      <c r="BA33" s="254"/>
      <c r="BB33" s="254"/>
      <c r="BC33" s="254"/>
      <c r="BD33" s="254"/>
      <c r="BE33" s="254"/>
      <c r="BF33" s="254"/>
      <c r="BG33" s="254"/>
    </row>
    <row r="34" spans="1:59" s="249" customFormat="1" ht="15.75" customHeight="1" x14ac:dyDescent="0.3">
      <c r="A34" s="262" t="s">
        <v>372</v>
      </c>
      <c r="B34" s="263">
        <f>+B20-B33</f>
        <v>0</v>
      </c>
      <c r="C34" s="263">
        <f t="shared" ref="C34:I34" si="6">+C20-C33</f>
        <v>0</v>
      </c>
      <c r="D34" s="263">
        <f t="shared" si="6"/>
        <v>0</v>
      </c>
      <c r="E34" s="263">
        <f t="shared" si="6"/>
        <v>0</v>
      </c>
      <c r="F34" s="263">
        <f t="shared" si="6"/>
        <v>0</v>
      </c>
      <c r="G34" s="263">
        <f t="shared" si="6"/>
        <v>0</v>
      </c>
      <c r="H34" s="263">
        <f t="shared" si="6"/>
        <v>0</v>
      </c>
      <c r="I34" s="263">
        <f t="shared" si="6"/>
        <v>0</v>
      </c>
      <c r="K34" s="250" t="s">
        <v>344</v>
      </c>
      <c r="L34" s="245"/>
      <c r="Q34" s="251" t="s">
        <v>344</v>
      </c>
      <c r="R34" s="251" t="s">
        <v>344</v>
      </c>
      <c r="S34" s="251" t="s">
        <v>344</v>
      </c>
      <c r="T34" s="251" t="s">
        <v>344</v>
      </c>
      <c r="U34" s="251" t="s">
        <v>344</v>
      </c>
      <c r="V34" s="251" t="s">
        <v>344</v>
      </c>
      <c r="W34" s="251" t="s">
        <v>344</v>
      </c>
      <c r="X34" s="251" t="s">
        <v>344</v>
      </c>
      <c r="Y34" s="251" t="s">
        <v>344</v>
      </c>
      <c r="Z34" s="251" t="s">
        <v>344</v>
      </c>
      <c r="AA34" s="251" t="s">
        <v>344</v>
      </c>
      <c r="AB34" s="251" t="s">
        <v>344</v>
      </c>
      <c r="AC34" s="251" t="s">
        <v>344</v>
      </c>
      <c r="AD34" s="251" t="s">
        <v>344</v>
      </c>
      <c r="AF34" s="245"/>
      <c r="AG34" s="245"/>
      <c r="AH34" s="245"/>
      <c r="AI34" s="245"/>
      <c r="AJ34" s="245"/>
      <c r="AK34" s="245"/>
      <c r="AL34" s="245"/>
      <c r="AM34" s="245"/>
      <c r="AN34" s="245"/>
      <c r="AO34" s="245"/>
      <c r="AP34" s="245"/>
      <c r="AQ34" s="245"/>
      <c r="AR34" s="245"/>
      <c r="AS34" s="245"/>
    </row>
    <row r="35" spans="1:59" s="249" customFormat="1" ht="15.75" customHeight="1" x14ac:dyDescent="0.3">
      <c r="A35" s="262" t="s">
        <v>373</v>
      </c>
      <c r="B35" s="263">
        <f>+B6-B25</f>
        <v>0</v>
      </c>
      <c r="C35" s="263">
        <f t="shared" ref="C35:I35" si="7">+C6-C25</f>
        <v>0</v>
      </c>
      <c r="D35" s="263">
        <f t="shared" si="7"/>
        <v>0</v>
      </c>
      <c r="E35" s="263">
        <f t="shared" si="7"/>
        <v>0</v>
      </c>
      <c r="F35" s="263">
        <f t="shared" si="7"/>
        <v>0</v>
      </c>
      <c r="G35" s="263">
        <f t="shared" si="7"/>
        <v>0</v>
      </c>
      <c r="H35" s="263">
        <f t="shared" si="7"/>
        <v>0</v>
      </c>
      <c r="I35" s="263">
        <f t="shared" si="7"/>
        <v>0</v>
      </c>
      <c r="K35" s="250" t="s">
        <v>344</v>
      </c>
      <c r="L35" s="245"/>
      <c r="Q35" s="251" t="s">
        <v>344</v>
      </c>
      <c r="R35" s="251" t="s">
        <v>344</v>
      </c>
      <c r="S35" s="251" t="s">
        <v>344</v>
      </c>
      <c r="T35" s="251" t="s">
        <v>344</v>
      </c>
      <c r="U35" s="251" t="s">
        <v>344</v>
      </c>
      <c r="V35" s="251" t="s">
        <v>344</v>
      </c>
      <c r="W35" s="251" t="s">
        <v>344</v>
      </c>
      <c r="X35" s="251" t="s">
        <v>344</v>
      </c>
      <c r="Y35" s="251" t="s">
        <v>344</v>
      </c>
      <c r="Z35" s="251" t="s">
        <v>344</v>
      </c>
      <c r="AA35" s="251" t="s">
        <v>344</v>
      </c>
      <c r="AB35" s="251" t="s">
        <v>344</v>
      </c>
      <c r="AC35" s="251" t="s">
        <v>344</v>
      </c>
      <c r="AD35" s="251" t="s">
        <v>344</v>
      </c>
      <c r="AF35" s="245"/>
      <c r="AG35" s="245"/>
      <c r="AH35" s="245"/>
      <c r="AI35" s="245"/>
      <c r="AJ35" s="245"/>
      <c r="AK35" s="245"/>
      <c r="AL35" s="245"/>
      <c r="AM35" s="245"/>
      <c r="AN35" s="245"/>
      <c r="AO35" s="245"/>
      <c r="AP35" s="245"/>
      <c r="AQ35" s="245"/>
      <c r="AR35" s="245"/>
      <c r="AS35" s="245"/>
    </row>
    <row r="36" spans="1:59" s="249" customFormat="1" ht="15.75" customHeight="1" x14ac:dyDescent="0.3">
      <c r="A36" s="246" t="s">
        <v>374</v>
      </c>
      <c r="B36" s="247">
        <v>0</v>
      </c>
      <c r="C36" s="247">
        <v>0</v>
      </c>
      <c r="D36" s="247">
        <v>0</v>
      </c>
      <c r="E36" s="247">
        <v>0</v>
      </c>
      <c r="F36" s="247">
        <v>0</v>
      </c>
      <c r="G36" s="247">
        <v>0</v>
      </c>
      <c r="H36" s="247">
        <v>0</v>
      </c>
      <c r="I36" s="253">
        <f>SUM(B36:H36)</f>
        <v>0</v>
      </c>
      <c r="K36" s="250" t="s">
        <v>344</v>
      </c>
      <c r="L36" s="245"/>
      <c r="Q36" s="251" t="s">
        <v>344</v>
      </c>
      <c r="R36" s="251" t="s">
        <v>344</v>
      </c>
      <c r="S36" s="251" t="s">
        <v>344</v>
      </c>
      <c r="T36" s="251" t="s">
        <v>344</v>
      </c>
      <c r="U36" s="251" t="s">
        <v>344</v>
      </c>
      <c r="V36" s="251" t="s">
        <v>344</v>
      </c>
      <c r="W36" s="251" t="s">
        <v>344</v>
      </c>
      <c r="X36" s="251" t="s">
        <v>344</v>
      </c>
      <c r="Y36" s="251" t="s">
        <v>344</v>
      </c>
      <c r="Z36" s="251" t="s">
        <v>344</v>
      </c>
      <c r="AA36" s="251" t="s">
        <v>344</v>
      </c>
      <c r="AB36" s="251" t="s">
        <v>344</v>
      </c>
      <c r="AC36" s="251" t="s">
        <v>344</v>
      </c>
      <c r="AD36" s="251" t="s">
        <v>344</v>
      </c>
      <c r="AF36" s="245"/>
      <c r="AG36" s="245"/>
      <c r="AH36" s="245"/>
      <c r="AI36" s="245"/>
      <c r="AJ36" s="245"/>
      <c r="AK36" s="245"/>
      <c r="AL36" s="245"/>
      <c r="AM36" s="245"/>
      <c r="AN36" s="245"/>
      <c r="AO36" s="245"/>
      <c r="AP36" s="245"/>
      <c r="AQ36" s="245"/>
      <c r="AR36" s="245"/>
      <c r="AS36" s="245"/>
    </row>
    <row r="37" spans="1:59" s="249" customFormat="1" ht="15.75" customHeight="1" x14ac:dyDescent="0.3">
      <c r="A37" s="258" t="s">
        <v>375</v>
      </c>
      <c r="B37" s="266">
        <v>0</v>
      </c>
      <c r="C37" s="266">
        <v>0</v>
      </c>
      <c r="D37" s="266">
        <v>0</v>
      </c>
      <c r="E37" s="266">
        <v>0</v>
      </c>
      <c r="F37" s="266">
        <v>0</v>
      </c>
      <c r="G37" s="266">
        <v>0</v>
      </c>
      <c r="H37" s="266">
        <v>0</v>
      </c>
      <c r="I37" s="253">
        <f>SUM(B37:H37)</f>
        <v>0</v>
      </c>
      <c r="J37" s="254"/>
      <c r="K37" s="250" t="s">
        <v>344</v>
      </c>
      <c r="L37" s="245"/>
      <c r="M37" s="254"/>
      <c r="N37" s="254"/>
      <c r="O37" s="254"/>
      <c r="P37" s="254"/>
      <c r="Q37" s="251" t="s">
        <v>344</v>
      </c>
      <c r="R37" s="251" t="s">
        <v>344</v>
      </c>
      <c r="S37" s="251" t="s">
        <v>344</v>
      </c>
      <c r="T37" s="251" t="s">
        <v>344</v>
      </c>
      <c r="U37" s="251" t="s">
        <v>344</v>
      </c>
      <c r="V37" s="251" t="s">
        <v>344</v>
      </c>
      <c r="W37" s="251" t="s">
        <v>344</v>
      </c>
      <c r="X37" s="251" t="s">
        <v>344</v>
      </c>
      <c r="Y37" s="251" t="s">
        <v>344</v>
      </c>
      <c r="Z37" s="251" t="s">
        <v>344</v>
      </c>
      <c r="AA37" s="251" t="s">
        <v>344</v>
      </c>
      <c r="AB37" s="251" t="s">
        <v>344</v>
      </c>
      <c r="AC37" s="251" t="s">
        <v>344</v>
      </c>
      <c r="AD37" s="251" t="s">
        <v>344</v>
      </c>
      <c r="AE37" s="254"/>
      <c r="AF37" s="245"/>
      <c r="AG37" s="245"/>
      <c r="AH37" s="245"/>
      <c r="AI37" s="245"/>
      <c r="AJ37" s="245"/>
      <c r="AK37" s="245"/>
      <c r="AL37" s="245"/>
      <c r="AM37" s="245"/>
      <c r="AN37" s="245"/>
      <c r="AO37" s="245"/>
      <c r="AP37" s="245"/>
      <c r="AQ37" s="245"/>
      <c r="AR37" s="245"/>
      <c r="AS37" s="245"/>
      <c r="AT37" s="254"/>
      <c r="AU37" s="254"/>
      <c r="AV37" s="254"/>
      <c r="AW37" s="254"/>
      <c r="AX37" s="254"/>
      <c r="AY37" s="254"/>
      <c r="AZ37" s="254"/>
      <c r="BA37" s="254"/>
      <c r="BB37" s="254"/>
      <c r="BC37" s="254"/>
      <c r="BD37" s="254"/>
      <c r="BE37" s="254"/>
      <c r="BF37" s="254"/>
      <c r="BG37" s="254"/>
    </row>
    <row r="38" spans="1:59" s="249" customFormat="1" ht="15.75" customHeight="1" x14ac:dyDescent="0.3">
      <c r="A38" s="258" t="s">
        <v>376</v>
      </c>
      <c r="B38" s="266">
        <v>0</v>
      </c>
      <c r="C38" s="266">
        <v>0</v>
      </c>
      <c r="D38" s="266">
        <v>0</v>
      </c>
      <c r="E38" s="266">
        <v>0</v>
      </c>
      <c r="F38" s="266">
        <v>0</v>
      </c>
      <c r="G38" s="266">
        <v>0</v>
      </c>
      <c r="H38" s="266">
        <v>0</v>
      </c>
      <c r="I38" s="253">
        <f>SUM(B38:H38)</f>
        <v>0</v>
      </c>
      <c r="J38" s="254"/>
      <c r="K38" s="250" t="s">
        <v>344</v>
      </c>
      <c r="L38" s="245"/>
      <c r="M38" s="254"/>
      <c r="N38" s="254"/>
      <c r="O38" s="254"/>
      <c r="P38" s="254"/>
      <c r="Q38" s="251" t="s">
        <v>344</v>
      </c>
      <c r="R38" s="251" t="s">
        <v>344</v>
      </c>
      <c r="S38" s="251" t="s">
        <v>344</v>
      </c>
      <c r="T38" s="251" t="s">
        <v>344</v>
      </c>
      <c r="U38" s="251" t="s">
        <v>344</v>
      </c>
      <c r="V38" s="251" t="s">
        <v>344</v>
      </c>
      <c r="W38" s="251" t="s">
        <v>344</v>
      </c>
      <c r="X38" s="251" t="s">
        <v>344</v>
      </c>
      <c r="Y38" s="251" t="s">
        <v>344</v>
      </c>
      <c r="Z38" s="251" t="s">
        <v>344</v>
      </c>
      <c r="AA38" s="251" t="s">
        <v>344</v>
      </c>
      <c r="AB38" s="251" t="s">
        <v>344</v>
      </c>
      <c r="AC38" s="251" t="s">
        <v>344</v>
      </c>
      <c r="AD38" s="251" t="s">
        <v>344</v>
      </c>
      <c r="AE38" s="254"/>
      <c r="AF38" s="245"/>
      <c r="AG38" s="245"/>
      <c r="AH38" s="245"/>
      <c r="AI38" s="245"/>
      <c r="AJ38" s="245"/>
      <c r="AK38" s="245"/>
      <c r="AL38" s="245"/>
      <c r="AM38" s="245"/>
      <c r="AN38" s="245"/>
      <c r="AO38" s="245"/>
      <c r="AP38" s="245"/>
      <c r="AQ38" s="245"/>
      <c r="AR38" s="245"/>
      <c r="AS38" s="245"/>
      <c r="AT38" s="254"/>
      <c r="AU38" s="254"/>
      <c r="AV38" s="254"/>
      <c r="AW38" s="254"/>
      <c r="AX38" s="254"/>
      <c r="AY38" s="254"/>
      <c r="AZ38" s="254"/>
      <c r="BA38" s="254"/>
      <c r="BB38" s="254"/>
      <c r="BC38" s="254"/>
      <c r="BD38" s="254"/>
      <c r="BE38" s="254"/>
      <c r="BF38" s="254"/>
      <c r="BG38" s="254"/>
    </row>
    <row r="39" spans="1:59" s="249" customFormat="1" ht="15.75" customHeight="1" x14ac:dyDescent="0.3">
      <c r="A39" s="258" t="s">
        <v>377</v>
      </c>
      <c r="B39" s="266">
        <f t="shared" ref="B39" si="8">+B36-B40</f>
        <v>0</v>
      </c>
      <c r="C39" s="266">
        <v>0</v>
      </c>
      <c r="D39" s="266">
        <v>0</v>
      </c>
      <c r="E39" s="266">
        <v>0</v>
      </c>
      <c r="F39" s="266">
        <v>0</v>
      </c>
      <c r="G39" s="266">
        <v>0</v>
      </c>
      <c r="H39" s="266">
        <v>0</v>
      </c>
      <c r="I39" s="253">
        <f>SUM(B39:H39)</f>
        <v>0</v>
      </c>
      <c r="J39" s="254"/>
      <c r="K39" s="250" t="s">
        <v>344</v>
      </c>
      <c r="L39" s="245"/>
      <c r="M39" s="254"/>
      <c r="N39" s="254"/>
      <c r="O39" s="254"/>
      <c r="P39" s="254"/>
      <c r="Q39" s="251" t="s">
        <v>344</v>
      </c>
      <c r="R39" s="251" t="s">
        <v>344</v>
      </c>
      <c r="S39" s="251" t="s">
        <v>344</v>
      </c>
      <c r="T39" s="251" t="s">
        <v>344</v>
      </c>
      <c r="U39" s="251" t="s">
        <v>344</v>
      </c>
      <c r="V39" s="251" t="s">
        <v>344</v>
      </c>
      <c r="W39" s="251" t="s">
        <v>344</v>
      </c>
      <c r="X39" s="251" t="s">
        <v>344</v>
      </c>
      <c r="Y39" s="251" t="s">
        <v>344</v>
      </c>
      <c r="Z39" s="251" t="s">
        <v>344</v>
      </c>
      <c r="AA39" s="251" t="s">
        <v>344</v>
      </c>
      <c r="AB39" s="251" t="s">
        <v>344</v>
      </c>
      <c r="AC39" s="251" t="s">
        <v>344</v>
      </c>
      <c r="AD39" s="251" t="s">
        <v>344</v>
      </c>
      <c r="AE39" s="254"/>
      <c r="AF39" s="245"/>
      <c r="AG39" s="245"/>
      <c r="AH39" s="245"/>
      <c r="AI39" s="245"/>
      <c r="AJ39" s="245"/>
      <c r="AK39" s="245"/>
      <c r="AL39" s="245"/>
      <c r="AM39" s="245"/>
      <c r="AN39" s="245"/>
      <c r="AO39" s="245"/>
      <c r="AP39" s="245"/>
      <c r="AQ39" s="245"/>
      <c r="AR39" s="245"/>
      <c r="AS39" s="245"/>
      <c r="AT39" s="254"/>
      <c r="AU39" s="254"/>
      <c r="AV39" s="254"/>
      <c r="AW39" s="254"/>
      <c r="AX39" s="254"/>
      <c r="AY39" s="254"/>
      <c r="AZ39" s="254"/>
      <c r="BA39" s="254"/>
      <c r="BB39" s="254"/>
      <c r="BC39" s="254"/>
      <c r="BD39" s="254"/>
      <c r="BE39" s="254"/>
      <c r="BF39" s="254"/>
      <c r="BG39" s="254"/>
    </row>
    <row r="40" spans="1:59" s="249" customFormat="1" ht="15.75" customHeight="1" x14ac:dyDescent="0.3">
      <c r="A40" s="258" t="s">
        <v>378</v>
      </c>
      <c r="B40" s="266">
        <v>0</v>
      </c>
      <c r="C40" s="266">
        <v>0</v>
      </c>
      <c r="D40" s="266">
        <v>0</v>
      </c>
      <c r="E40" s="266">
        <v>0</v>
      </c>
      <c r="F40" s="266">
        <v>0</v>
      </c>
      <c r="G40" s="266">
        <v>0</v>
      </c>
      <c r="H40" s="266">
        <v>0</v>
      </c>
      <c r="I40" s="253">
        <f>SUM(B40:H40)</f>
        <v>0</v>
      </c>
      <c r="J40" s="254"/>
      <c r="K40" s="250" t="s">
        <v>344</v>
      </c>
      <c r="L40" s="245"/>
      <c r="M40" s="254"/>
      <c r="N40" s="254"/>
      <c r="O40" s="254"/>
      <c r="P40" s="254"/>
      <c r="Q40" s="251" t="s">
        <v>344</v>
      </c>
      <c r="R40" s="251" t="s">
        <v>344</v>
      </c>
      <c r="S40" s="251" t="s">
        <v>344</v>
      </c>
      <c r="T40" s="251" t="s">
        <v>344</v>
      </c>
      <c r="U40" s="251" t="s">
        <v>344</v>
      </c>
      <c r="V40" s="251" t="s">
        <v>344</v>
      </c>
      <c r="W40" s="251" t="s">
        <v>344</v>
      </c>
      <c r="X40" s="251" t="s">
        <v>344</v>
      </c>
      <c r="Y40" s="251" t="s">
        <v>344</v>
      </c>
      <c r="Z40" s="251" t="s">
        <v>344</v>
      </c>
      <c r="AA40" s="251" t="s">
        <v>344</v>
      </c>
      <c r="AB40" s="251" t="s">
        <v>344</v>
      </c>
      <c r="AC40" s="251" t="s">
        <v>344</v>
      </c>
      <c r="AD40" s="251" t="s">
        <v>344</v>
      </c>
      <c r="AE40" s="254"/>
      <c r="AF40" s="245"/>
      <c r="AG40" s="245"/>
      <c r="AH40" s="245"/>
      <c r="AI40" s="245"/>
      <c r="AJ40" s="245"/>
      <c r="AK40" s="245"/>
      <c r="AL40" s="245"/>
      <c r="AM40" s="245"/>
      <c r="AN40" s="245"/>
      <c r="AO40" s="245"/>
      <c r="AP40" s="245"/>
      <c r="AQ40" s="245"/>
      <c r="AR40" s="245"/>
      <c r="AS40" s="245"/>
      <c r="AT40" s="254"/>
      <c r="AU40" s="254"/>
      <c r="AV40" s="254"/>
      <c r="AW40" s="254"/>
      <c r="AX40" s="254"/>
      <c r="AY40" s="254"/>
      <c r="AZ40" s="254"/>
      <c r="BA40" s="254"/>
      <c r="BB40" s="254"/>
      <c r="BC40" s="254"/>
      <c r="BD40" s="254"/>
      <c r="BE40" s="254"/>
      <c r="BF40" s="254"/>
      <c r="BG40" s="254"/>
    </row>
    <row r="41" spans="1:59" s="249" customFormat="1" ht="15.75" customHeight="1" x14ac:dyDescent="0.3">
      <c r="A41" s="255" t="s">
        <v>372</v>
      </c>
      <c r="B41" s="256">
        <f>SUM(B37:B40)</f>
        <v>0</v>
      </c>
      <c r="C41" s="256">
        <f t="shared" ref="C41:I41" si="9">SUM(C37:C40)</f>
        <v>0</v>
      </c>
      <c r="D41" s="256">
        <f t="shared" si="9"/>
        <v>0</v>
      </c>
      <c r="E41" s="256">
        <f t="shared" si="9"/>
        <v>0</v>
      </c>
      <c r="F41" s="256">
        <f t="shared" si="9"/>
        <v>0</v>
      </c>
      <c r="G41" s="256">
        <f t="shared" si="9"/>
        <v>0</v>
      </c>
      <c r="H41" s="256">
        <f t="shared" si="9"/>
        <v>0</v>
      </c>
      <c r="I41" s="256">
        <f t="shared" si="9"/>
        <v>0</v>
      </c>
      <c r="J41" s="254"/>
      <c r="K41" s="250" t="s">
        <v>344</v>
      </c>
      <c r="L41" s="245"/>
      <c r="M41" s="254"/>
      <c r="N41" s="254"/>
      <c r="O41" s="254"/>
      <c r="P41" s="254"/>
      <c r="Q41" s="251" t="s">
        <v>344</v>
      </c>
      <c r="R41" s="251" t="s">
        <v>344</v>
      </c>
      <c r="S41" s="251" t="s">
        <v>344</v>
      </c>
      <c r="T41" s="251" t="s">
        <v>344</v>
      </c>
      <c r="U41" s="251" t="s">
        <v>344</v>
      </c>
      <c r="V41" s="251" t="s">
        <v>344</v>
      </c>
      <c r="W41" s="251" t="s">
        <v>344</v>
      </c>
      <c r="X41" s="251" t="s">
        <v>344</v>
      </c>
      <c r="Y41" s="251" t="s">
        <v>344</v>
      </c>
      <c r="Z41" s="251" t="s">
        <v>344</v>
      </c>
      <c r="AA41" s="251" t="s">
        <v>344</v>
      </c>
      <c r="AB41" s="251" t="s">
        <v>344</v>
      </c>
      <c r="AC41" s="251" t="s">
        <v>344</v>
      </c>
      <c r="AD41" s="251" t="s">
        <v>344</v>
      </c>
      <c r="AE41" s="254"/>
      <c r="AF41" s="245"/>
      <c r="AG41" s="245"/>
      <c r="AH41" s="245"/>
      <c r="AI41" s="245"/>
      <c r="AJ41" s="245"/>
      <c r="AK41" s="245"/>
      <c r="AL41" s="245"/>
      <c r="AM41" s="245"/>
      <c r="AN41" s="245"/>
      <c r="AO41" s="245"/>
      <c r="AP41" s="245"/>
      <c r="AQ41" s="245"/>
      <c r="AR41" s="245"/>
      <c r="AS41" s="245"/>
      <c r="AT41" s="254"/>
      <c r="AU41" s="254"/>
      <c r="AV41" s="254"/>
      <c r="AW41" s="254"/>
      <c r="AX41" s="254"/>
      <c r="AY41" s="254"/>
      <c r="AZ41" s="254"/>
      <c r="BA41" s="254"/>
      <c r="BB41" s="254"/>
      <c r="BC41" s="254"/>
      <c r="BD41" s="254"/>
      <c r="BE41" s="254"/>
      <c r="BF41" s="254"/>
      <c r="BG41" s="254"/>
    </row>
    <row r="43" spans="1:59" s="279" customFormat="1" ht="10.199999999999999" x14ac:dyDescent="0.2">
      <c r="A43" s="279" t="s">
        <v>160</v>
      </c>
      <c r="B43" s="281">
        <f>B34-B41</f>
        <v>0</v>
      </c>
      <c r="C43" s="281">
        <f t="shared" ref="C43:H43" si="10">C34-C41</f>
        <v>0</v>
      </c>
      <c r="D43" s="281">
        <f t="shared" si="10"/>
        <v>0</v>
      </c>
      <c r="E43" s="281">
        <f t="shared" si="10"/>
        <v>0</v>
      </c>
      <c r="F43" s="281">
        <f t="shared" si="10"/>
        <v>0</v>
      </c>
      <c r="G43" s="281">
        <f t="shared" si="10"/>
        <v>0</v>
      </c>
      <c r="H43" s="281">
        <f t="shared" si="10"/>
        <v>0</v>
      </c>
    </row>
    <row r="44" spans="1:59" s="279" customFormat="1" ht="10.199999999999999" x14ac:dyDescent="0.2">
      <c r="B44" s="280" t="str">
        <f t="shared" ref="B44:H44" si="11">IF(B43=0,"","Totals at line 34 and line 41 must balance")</f>
        <v/>
      </c>
      <c r="C44" s="280" t="str">
        <f t="shared" si="11"/>
        <v/>
      </c>
      <c r="D44" s="280" t="str">
        <f t="shared" si="11"/>
        <v/>
      </c>
      <c r="E44" s="280" t="str">
        <f t="shared" si="11"/>
        <v/>
      </c>
      <c r="F44" s="280" t="str">
        <f t="shared" si="11"/>
        <v/>
      </c>
      <c r="G44" s="280" t="str">
        <f t="shared" si="11"/>
        <v/>
      </c>
      <c r="H44" s="280" t="str">
        <f t="shared" si="11"/>
        <v/>
      </c>
    </row>
  </sheetData>
  <conditionalFormatting sqref="B4:C20 B22:C35 B37:C37 B38:H38 B39:C41">
    <cfRule type="expression" dxfId="15" priority="21">
      <formula>R4&lt;&gt;""</formula>
    </cfRule>
    <cfRule type="expression" dxfId="14" priority="22">
      <formula>R4="LOCK"</formula>
    </cfRule>
  </conditionalFormatting>
  <conditionalFormatting sqref="B3:H3">
    <cfRule type="expression" dxfId="13" priority="11">
      <formula>R3&lt;&gt;""</formula>
    </cfRule>
    <cfRule type="expression" dxfId="12" priority="12">
      <formula>R3="LOCK"</formula>
    </cfRule>
  </conditionalFormatting>
  <conditionalFormatting sqref="D22:E22">
    <cfRule type="expression" dxfId="11" priority="7">
      <formula>T22&lt;&gt;""</formula>
    </cfRule>
    <cfRule type="expression" dxfId="10" priority="8">
      <formula>T22="LOCK"</formula>
    </cfRule>
  </conditionalFormatting>
  <conditionalFormatting sqref="D4:F20 F22 D23:F35 D37:F37 D39:F41">
    <cfRule type="expression" dxfId="9" priority="23">
      <formula>V4&lt;&gt;""</formula>
    </cfRule>
    <cfRule type="expression" dxfId="8" priority="24">
      <formula>V4="LOCK"</formula>
    </cfRule>
  </conditionalFormatting>
  <conditionalFormatting sqref="G22">
    <cfRule type="expression" dxfId="7" priority="5">
      <formula>W22&lt;&gt;""</formula>
    </cfRule>
    <cfRule type="expression" dxfId="6" priority="6">
      <formula>W22="LOCK"</formula>
    </cfRule>
  </conditionalFormatting>
  <conditionalFormatting sqref="G4:H20 G23:H35 G37:H37 G39:H41">
    <cfRule type="expression" dxfId="5" priority="25">
      <formula>Z4&lt;&gt;""</formula>
    </cfRule>
    <cfRule type="expression" dxfId="4" priority="26">
      <formula>Z4="LOCK"</formula>
    </cfRule>
  </conditionalFormatting>
  <conditionalFormatting sqref="H22">
    <cfRule type="expression" dxfId="3" priority="1">
      <formula>AA22&lt;&gt;""</formula>
    </cfRule>
    <cfRule type="expression" dxfId="2" priority="2">
      <formula>AA22="LOCK"</formula>
    </cfRule>
  </conditionalFormatting>
  <conditionalFormatting sqref="I3:I41">
    <cfRule type="expression" dxfId="1" priority="19">
      <formula>AD3&lt;&gt;""</formula>
    </cfRule>
    <cfRule type="expression" dxfId="0" priority="20">
      <formula>AD3="LOCK"</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A19A-055A-4FC2-9655-3E9409C02A12}">
  <dimension ref="A1:E19"/>
  <sheetViews>
    <sheetView workbookViewId="0">
      <selection activeCell="J12" sqref="J12"/>
    </sheetView>
  </sheetViews>
  <sheetFormatPr defaultColWidth="8.88671875" defaultRowHeight="14.4" x14ac:dyDescent="0.3"/>
  <cols>
    <col min="1" max="1" width="57.33203125" style="245" customWidth="1"/>
    <col min="2" max="2" width="13.88671875" style="245" customWidth="1"/>
    <col min="3" max="3" width="14.33203125" style="245" customWidth="1"/>
    <col min="4" max="16384" width="8.88671875" style="245"/>
  </cols>
  <sheetData>
    <row r="1" spans="1:3" x14ac:dyDescent="0.3">
      <c r="A1" s="84">
        <f>Declaration!B3</f>
        <v>0</v>
      </c>
    </row>
    <row r="3" spans="1:3" ht="58.2" customHeight="1" x14ac:dyDescent="0.3">
      <c r="A3" s="267" t="s">
        <v>379</v>
      </c>
      <c r="B3" s="304" t="s">
        <v>380</v>
      </c>
      <c r="C3" s="268" t="s">
        <v>381</v>
      </c>
    </row>
    <row r="5" spans="1:3" x14ac:dyDescent="0.3">
      <c r="A5" s="282" t="s">
        <v>382</v>
      </c>
      <c r="B5" s="94"/>
      <c r="C5" s="94"/>
    </row>
    <row r="9" spans="1:3" ht="43.2" x14ac:dyDescent="0.3">
      <c r="A9" s="267" t="s">
        <v>383</v>
      </c>
      <c r="B9" s="268" t="s">
        <v>384</v>
      </c>
      <c r="C9" s="268" t="s">
        <v>385</v>
      </c>
    </row>
    <row r="11" spans="1:3" x14ac:dyDescent="0.3">
      <c r="A11" s="282" t="s">
        <v>386</v>
      </c>
      <c r="B11" s="94"/>
      <c r="C11" s="94"/>
    </row>
    <row r="15" spans="1:3" x14ac:dyDescent="0.3">
      <c r="A15" s="267" t="s">
        <v>387</v>
      </c>
    </row>
    <row r="17" spans="1:5" x14ac:dyDescent="0.3">
      <c r="A17" s="282" t="s">
        <v>388</v>
      </c>
      <c r="C17" s="94"/>
      <c r="D17" s="282"/>
      <c r="E17" s="282" t="s">
        <v>389</v>
      </c>
    </row>
    <row r="19" spans="1:5" x14ac:dyDescent="0.3">
      <c r="A19" s="282" t="s">
        <v>390</v>
      </c>
      <c r="C19" s="94"/>
      <c r="D19" s="282"/>
      <c r="E19" s="282" t="s">
        <v>389</v>
      </c>
    </row>
  </sheetData>
  <dataValidations count="2">
    <dataValidation type="list" allowBlank="1" showInputMessage="1" showErrorMessage="1" sqref="C17" xr:uid="{22153515-3347-45A7-94BD-F64A4D631262}">
      <formula1>"Yes,No"</formula1>
    </dataValidation>
    <dataValidation type="list" allowBlank="1" showInputMessage="1" showErrorMessage="1" sqref="C19" xr:uid="{5C9228E3-F86D-4DE0-BCE2-6942EAC5BA31}">
      <formula1>"Yes,no"</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G35"/>
  <sheetViews>
    <sheetView showGridLines="0" zoomScaleNormal="100" workbookViewId="0">
      <selection activeCell="K24" sqref="K24"/>
    </sheetView>
  </sheetViews>
  <sheetFormatPr defaultColWidth="9.33203125" defaultRowHeight="13.8" x14ac:dyDescent="0.3"/>
  <cols>
    <col min="1" max="1" width="9.33203125" style="22"/>
    <col min="2" max="2" width="72" style="22" bestFit="1" customWidth="1"/>
    <col min="3" max="3" width="12.44140625" style="22" customWidth="1"/>
    <col min="4" max="4" width="12.6640625" style="22" customWidth="1"/>
    <col min="5" max="5" width="11" style="22" customWidth="1"/>
    <col min="6" max="6" width="10.44140625" style="22" customWidth="1"/>
    <col min="7" max="7" width="11.6640625" style="22" customWidth="1"/>
    <col min="8" max="16384" width="9.33203125" style="22"/>
  </cols>
  <sheetData>
    <row r="2" spans="2:7" ht="17.399999999999999" x14ac:dyDescent="0.35">
      <c r="B2" s="61">
        <f>Declaration!B3</f>
        <v>0</v>
      </c>
    </row>
    <row r="3" spans="2:7" ht="14.4" x14ac:dyDescent="0.3">
      <c r="B3" s="37"/>
      <c r="C3" s="37"/>
      <c r="D3" s="37"/>
    </row>
    <row r="4" spans="2:7" ht="28.8" x14ac:dyDescent="0.3">
      <c r="B4" s="206" t="s">
        <v>391</v>
      </c>
      <c r="C4" s="38" t="str">
        <f>SoCIE!E3</f>
        <v>Actual
2024-25</v>
      </c>
      <c r="D4" s="173" t="str">
        <f>SoCIE!F3</f>
        <v>Actual
2023-24</v>
      </c>
      <c r="E4" s="192"/>
      <c r="F4" s="185"/>
      <c r="G4" s="185"/>
    </row>
    <row r="5" spans="2:7" ht="14.4" x14ac:dyDescent="0.3">
      <c r="B5" s="37" t="s">
        <v>392</v>
      </c>
      <c r="C5" s="39"/>
      <c r="D5" s="174"/>
      <c r="E5" s="193"/>
    </row>
    <row r="6" spans="2:7" ht="14.4" x14ac:dyDescent="0.3">
      <c r="B6" s="310" t="s">
        <v>393</v>
      </c>
      <c r="C6" s="311"/>
      <c r="D6" s="311"/>
    </row>
    <row r="7" spans="2:7" ht="14.4" x14ac:dyDescent="0.3">
      <c r="B7" s="40" t="s">
        <v>23</v>
      </c>
      <c r="C7" s="41">
        <f>SoCIE!E13</f>
        <v>0</v>
      </c>
      <c r="D7" s="175">
        <f>SoCIE!F13</f>
        <v>0</v>
      </c>
      <c r="E7" s="175"/>
      <c r="F7" s="186"/>
      <c r="G7" s="186"/>
    </row>
    <row r="8" spans="2:7" ht="14.4" x14ac:dyDescent="0.3">
      <c r="B8" s="42" t="s">
        <v>394</v>
      </c>
      <c r="C8" s="43" t="e">
        <f>SoCIE!E8/Summary!C7</f>
        <v>#DIV/0!</v>
      </c>
      <c r="D8" s="176" t="e">
        <f>SoCIE!F8/Summary!D7</f>
        <v>#DIV/0!</v>
      </c>
      <c r="E8" s="176"/>
      <c r="F8" s="187"/>
      <c r="G8" s="187"/>
    </row>
    <row r="9" spans="2:7" ht="14.4" x14ac:dyDescent="0.3">
      <c r="B9" s="42" t="s">
        <v>395</v>
      </c>
      <c r="C9" s="45" t="e">
        <f>(SoCIE!E13-SoCIE!E8)/C7</f>
        <v>#DIV/0!</v>
      </c>
      <c r="D9" s="177" t="e">
        <f>(SoCIE!F13-SoCIE!F8)/SoCIE!F13</f>
        <v>#DIV/0!</v>
      </c>
      <c r="E9" s="177"/>
      <c r="F9" s="188"/>
      <c r="G9" s="188"/>
    </row>
    <row r="10" spans="2:7" ht="15" customHeight="1" x14ac:dyDescent="0.3">
      <c r="B10" s="44" t="s">
        <v>396</v>
      </c>
      <c r="C10" s="45" t="e">
        <f>SoCIE!E7/Summary!C7</f>
        <v>#DIV/0!</v>
      </c>
      <c r="D10" s="177" t="e">
        <f>SoCIE!F7/Summary!D7</f>
        <v>#DIV/0!</v>
      </c>
      <c r="E10" s="177"/>
      <c r="F10" s="188"/>
      <c r="G10" s="188"/>
    </row>
    <row r="11" spans="2:7" ht="14.4" x14ac:dyDescent="0.3">
      <c r="B11" s="42" t="s">
        <v>397</v>
      </c>
      <c r="C11" s="45" t="e">
        <f>SoCIE!E9/Summary!C7</f>
        <v>#DIV/0!</v>
      </c>
      <c r="D11" s="177" t="e">
        <f>SoCIE!F9/Summary!D7</f>
        <v>#DIV/0!</v>
      </c>
      <c r="E11" s="177"/>
      <c r="F11" s="188"/>
      <c r="G11" s="188"/>
    </row>
    <row r="12" spans="2:7" ht="14.4" x14ac:dyDescent="0.3">
      <c r="B12" s="42" t="s">
        <v>398</v>
      </c>
      <c r="C12" s="45" t="e">
        <f>SoCIE!E10/Summary!C7</f>
        <v>#DIV/0!</v>
      </c>
      <c r="D12" s="177" t="e">
        <f>SoCIE!F10/Summary!D7</f>
        <v>#DIV/0!</v>
      </c>
      <c r="E12" s="177"/>
      <c r="F12" s="188"/>
      <c r="G12" s="188"/>
    </row>
    <row r="13" spans="2:7" ht="14.4" x14ac:dyDescent="0.3">
      <c r="B13" s="42" t="s">
        <v>399</v>
      </c>
      <c r="C13" s="45" t="e">
        <f>(SoCIE!E11+SoCIE!E12)/Summary!C7</f>
        <v>#DIV/0!</v>
      </c>
      <c r="D13" s="177" t="e">
        <f>(SoCIE!F11+SoCIE!F12)/Summary!D7</f>
        <v>#DIV/0!</v>
      </c>
      <c r="E13" s="177"/>
      <c r="F13" s="188"/>
      <c r="G13" s="188"/>
    </row>
    <row r="14" spans="2:7" ht="14.4" x14ac:dyDescent="0.3">
      <c r="B14" s="46" t="s">
        <v>400</v>
      </c>
      <c r="C14" s="47" t="e">
        <f>(Income!E27+Income!E33)/Summary!C7</f>
        <v>#DIV/0!</v>
      </c>
      <c r="D14" s="178" t="e">
        <f>(Income!F27+Income!F33)/Summary!D7</f>
        <v>#DIV/0!</v>
      </c>
      <c r="E14" s="177"/>
      <c r="F14" s="188"/>
      <c r="G14" s="188"/>
    </row>
    <row r="15" spans="2:7" ht="14.4" x14ac:dyDescent="0.3">
      <c r="B15" s="310" t="s">
        <v>401</v>
      </c>
      <c r="C15" s="311"/>
      <c r="D15" s="311"/>
    </row>
    <row r="16" spans="2:7" ht="14.4" x14ac:dyDescent="0.3">
      <c r="B16" s="40" t="s">
        <v>32</v>
      </c>
      <c r="C16" s="41">
        <f>SoCIE!E25</f>
        <v>0</v>
      </c>
      <c r="D16" s="175">
        <f>SoCIE!F25</f>
        <v>0</v>
      </c>
      <c r="E16" s="175"/>
      <c r="F16" s="186"/>
      <c r="G16" s="186"/>
    </row>
    <row r="17" spans="2:7" ht="14.4" x14ac:dyDescent="0.3">
      <c r="B17" s="42" t="s">
        <v>402</v>
      </c>
      <c r="C17" s="45" t="e">
        <f>SoCIE!E17/Summary!C16</f>
        <v>#DIV/0!</v>
      </c>
      <c r="D17" s="177" t="e">
        <f>SoCIE!F17/Summary!D16</f>
        <v>#DIV/0!</v>
      </c>
      <c r="E17" s="177"/>
      <c r="F17" s="188"/>
      <c r="G17" s="188"/>
    </row>
    <row r="18" spans="2:7" ht="14.4" x14ac:dyDescent="0.3">
      <c r="B18" s="46" t="s">
        <v>403</v>
      </c>
      <c r="C18" s="47" t="e">
        <f>(Expenditure!E11+Expenditure!E41+Expenditure!E48)/Summary!C16</f>
        <v>#DIV/0!</v>
      </c>
      <c r="D18" s="178" t="e">
        <f>(Expenditure!F11+Expenditure!F41+Expenditure!F48)/Summary!D16</f>
        <v>#DIV/0!</v>
      </c>
      <c r="E18" s="177"/>
      <c r="F18" s="188"/>
      <c r="G18" s="188"/>
    </row>
    <row r="19" spans="2:7" ht="14.4" x14ac:dyDescent="0.3">
      <c r="B19" s="310" t="s">
        <v>404</v>
      </c>
      <c r="C19" s="311"/>
      <c r="D19" s="311"/>
    </row>
    <row r="20" spans="2:7" ht="14.4" x14ac:dyDescent="0.3">
      <c r="B20" s="40" t="s">
        <v>405</v>
      </c>
      <c r="C20" s="41">
        <f>SoCIE!E27</f>
        <v>0</v>
      </c>
      <c r="D20" s="175">
        <f>SoCIE!F27</f>
        <v>0</v>
      </c>
      <c r="E20" s="175"/>
      <c r="F20" s="186"/>
      <c r="G20" s="186"/>
    </row>
    <row r="21" spans="2:7" ht="14.4" x14ac:dyDescent="0.3">
      <c r="B21" s="44" t="s">
        <v>406</v>
      </c>
      <c r="C21" s="43" t="e">
        <f>C20/C7</f>
        <v>#DIV/0!</v>
      </c>
      <c r="D21" s="176" t="e">
        <f>D20/D7</f>
        <v>#DIV/0!</v>
      </c>
      <c r="E21" s="176"/>
      <c r="F21" s="187"/>
      <c r="G21" s="187"/>
    </row>
    <row r="22" spans="2:7" ht="14.4" x14ac:dyDescent="0.3">
      <c r="B22" s="110" t="s">
        <v>407</v>
      </c>
      <c r="C22" s="134">
        <f>'Adjusted operating position'!B24</f>
        <v>0</v>
      </c>
      <c r="D22" s="175">
        <f>'Adjusted operating position'!C24</f>
        <v>0</v>
      </c>
      <c r="E22" s="175"/>
      <c r="F22" s="186"/>
      <c r="G22" s="186"/>
    </row>
    <row r="23" spans="2:7" ht="14.4" x14ac:dyDescent="0.3">
      <c r="B23" s="110" t="s">
        <v>408</v>
      </c>
      <c r="C23" s="111" t="e">
        <f>C22/C7</f>
        <v>#DIV/0!</v>
      </c>
      <c r="D23" s="179" t="e">
        <f>D22/D7</f>
        <v>#DIV/0!</v>
      </c>
      <c r="E23" s="176"/>
      <c r="F23" s="187"/>
      <c r="G23" s="187"/>
    </row>
    <row r="24" spans="2:7" ht="14.4" x14ac:dyDescent="0.3">
      <c r="B24" s="310" t="s">
        <v>409</v>
      </c>
      <c r="C24" s="311"/>
      <c r="D24" s="311"/>
    </row>
    <row r="25" spans="2:7" ht="14.4" x14ac:dyDescent="0.3">
      <c r="B25" s="40" t="s">
        <v>410</v>
      </c>
      <c r="C25" s="48" t="e">
        <f>'Liquidity Analysis'!E25</f>
        <v>#DIV/0!</v>
      </c>
      <c r="D25" s="48" t="e">
        <f>'Liquidity Analysis'!F25</f>
        <v>#DIV/0!</v>
      </c>
      <c r="E25" s="180"/>
      <c r="F25" s="189"/>
      <c r="G25" s="189"/>
    </row>
    <row r="26" spans="2:7" ht="14.4" x14ac:dyDescent="0.3">
      <c r="B26" s="40" t="s">
        <v>411</v>
      </c>
      <c r="C26" s="41">
        <f>'Balance Sheet'!E25+'Balance Sheet'!E26+'Balance Sheet'!E27+'Balance Sheet'!E28+'Balance Sheet'!E31+'Balance Sheet'!E41+'Balance Sheet'!E42+'Balance Sheet'!E43+'Balance Sheet'!E44+'Balance Sheet'!E45</f>
        <v>0</v>
      </c>
      <c r="D26" s="175">
        <f>'Balance Sheet'!F25+'Balance Sheet'!F26+'Balance Sheet'!F27+'Balance Sheet'!F28+'Balance Sheet'!F31+'Balance Sheet'!F41+'Balance Sheet'!F42+'Balance Sheet'!F43+'Balance Sheet'!F44+'Balance Sheet'!F45</f>
        <v>0</v>
      </c>
      <c r="E26" s="175"/>
      <c r="F26" s="186"/>
      <c r="G26" s="186"/>
    </row>
    <row r="27" spans="2:7" ht="14.4" x14ac:dyDescent="0.3">
      <c r="B27" s="40" t="s">
        <v>412</v>
      </c>
      <c r="C27" s="45" t="e">
        <f>C26/C7</f>
        <v>#DIV/0!</v>
      </c>
      <c r="D27" s="177" t="e">
        <f>D26/D7</f>
        <v>#DIV/0!</v>
      </c>
      <c r="E27" s="177"/>
      <c r="F27" s="188"/>
      <c r="G27" s="188"/>
    </row>
    <row r="28" spans="2:7" ht="14.4" x14ac:dyDescent="0.3">
      <c r="B28" s="40" t="s">
        <v>413</v>
      </c>
      <c r="C28" s="121" t="e">
        <f>C26/'Balance Sheet'!E68</f>
        <v>#DIV/0!</v>
      </c>
      <c r="D28" s="181" t="e">
        <f>D26/'Balance Sheet'!F68</f>
        <v>#DIV/0!</v>
      </c>
      <c r="E28" s="181"/>
      <c r="F28" s="190"/>
      <c r="G28" s="190"/>
    </row>
    <row r="29" spans="2:7" ht="14.4" x14ac:dyDescent="0.3">
      <c r="B29" s="46" t="s">
        <v>414</v>
      </c>
      <c r="C29" s="49" t="e">
        <f>(SoCIE!E27+SoCIE!E23)/SoCIE!E23</f>
        <v>#DIV/0!</v>
      </c>
      <c r="D29" s="182" t="e">
        <f>(SoCIE!F27+SoCIE!F23)/SoCIE!F23</f>
        <v>#DIV/0!</v>
      </c>
      <c r="E29" s="194"/>
      <c r="F29" s="191"/>
      <c r="G29" s="191"/>
    </row>
    <row r="30" spans="2:7" ht="14.4" x14ac:dyDescent="0.3">
      <c r="B30" s="310" t="s">
        <v>415</v>
      </c>
      <c r="C30" s="311"/>
      <c r="D30" s="311"/>
    </row>
    <row r="31" spans="2:7" ht="14.4" x14ac:dyDescent="0.3">
      <c r="B31" s="40" t="s">
        <v>416</v>
      </c>
      <c r="C31" s="41">
        <f>' Additional info'!D18+' Additional info'!D32-'Balance Sheet'!E26</f>
        <v>0</v>
      </c>
      <c r="D31" s="175">
        <f>' Additional info'!E18+' Additional info'!E32-'Balance Sheet'!F26</f>
        <v>0</v>
      </c>
      <c r="E31" s="175"/>
      <c r="F31" s="186"/>
      <c r="G31" s="186"/>
    </row>
    <row r="32" spans="2:7" ht="14.4" x14ac:dyDescent="0.3">
      <c r="B32" s="50" t="s">
        <v>417</v>
      </c>
      <c r="C32" s="133" t="e">
        <f>((' Additional info'!D32+' Additional info'!D18)/(SoCIE!E25-SoCIE!E22))*365</f>
        <v>#DIV/0!</v>
      </c>
      <c r="D32" s="183" t="e">
        <f>((' Additional info'!E32+' Additional info'!E18)/(SoCIE!F25-SoCIE!F22))*365</f>
        <v>#DIV/0!</v>
      </c>
      <c r="E32" s="183"/>
      <c r="F32" s="184"/>
      <c r="G32" s="184"/>
    </row>
    <row r="33" spans="2:7" ht="14.4" x14ac:dyDescent="0.3">
      <c r="B33" s="42" t="s">
        <v>418</v>
      </c>
      <c r="C33" s="154" t="e">
        <f>((' Additional info'!D17+' Additional info'!D31)/(SoCIE!E25-SoCIE!E22))*365</f>
        <v>#DIV/0!</v>
      </c>
      <c r="D33" s="184" t="e">
        <f>((' Additional info'!E17+' Additional info'!E31)/(SoCIE!F25-SoCIE!F22))*365</f>
        <v>#DIV/0!</v>
      </c>
      <c r="E33" s="183"/>
      <c r="F33" s="184"/>
      <c r="G33" s="184"/>
    </row>
    <row r="34" spans="2:7" ht="14.4" x14ac:dyDescent="0.3">
      <c r="B34" s="40" t="s">
        <v>280</v>
      </c>
      <c r="C34" s="154">
        <f>Cashflow!E33</f>
        <v>0</v>
      </c>
      <c r="D34" s="184">
        <f>Cashflow!F33</f>
        <v>0</v>
      </c>
      <c r="E34" s="183"/>
      <c r="F34" s="184"/>
      <c r="G34" s="184"/>
    </row>
    <row r="35" spans="2:7" ht="14.4" x14ac:dyDescent="0.3">
      <c r="B35" s="155" t="s">
        <v>419</v>
      </c>
      <c r="C35" s="47" t="e">
        <f>C34/C7</f>
        <v>#DIV/0!</v>
      </c>
      <c r="D35" s="178" t="e">
        <f>D34/D7</f>
        <v>#DIV/0!</v>
      </c>
      <c r="E35" s="177"/>
      <c r="F35" s="188"/>
      <c r="G35" s="188"/>
    </row>
  </sheetData>
  <sheetProtection algorithmName="SHA-512" hashValue="C1LHfnSPHHx7S32P2pd1ok5pHFMtqM5jFJ4d2IcDHiQ5mAwJZpO0iSgNseE4Md8tyzsLJxe2dejI76XQMKb62A==" saltValue="jPwrM9yrCWT2+f570ms5+A==" spinCount="100000" sheet="1" objects="1" scenarios="1"/>
  <mergeCells count="5">
    <mergeCell ref="B30:D30"/>
    <mergeCell ref="B6:D6"/>
    <mergeCell ref="B15:D15"/>
    <mergeCell ref="B19:D19"/>
    <mergeCell ref="B24:D24"/>
  </mergeCells>
  <phoneticPr fontId="0" type="noConversion"/>
  <pageMargins left="0.74803149606299213" right="0.74803149606299213" top="0.98425196850393704" bottom="0.98425196850393704" header="0.51181102362204722" footer="0.51181102362204722"/>
  <pageSetup paperSize="9" scale="84" orientation="landscape" errors="NA" r:id="rId1"/>
  <headerFooter alignWithMargins="0"/>
  <ignoredErrors>
    <ignoredError sqref="C9:C12 D10:D12 C17:D18 C21 C29 C8 D8:D9"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pageSetUpPr fitToPage="1"/>
  </sheetPr>
  <dimension ref="A1:K86"/>
  <sheetViews>
    <sheetView zoomScaleNormal="100" workbookViewId="0">
      <selection activeCell="J48" sqref="J48"/>
    </sheetView>
  </sheetViews>
  <sheetFormatPr defaultColWidth="9.33203125" defaultRowHeight="13.2" x14ac:dyDescent="0.25"/>
  <cols>
    <col min="1" max="1" width="32.44140625" style="4" bestFit="1" customWidth="1"/>
    <col min="2" max="16384" width="9.33203125" style="2"/>
  </cols>
  <sheetData>
    <row r="1" spans="1:11" x14ac:dyDescent="0.25">
      <c r="A1" s="8">
        <f>Declaration!B3</f>
        <v>0</v>
      </c>
    </row>
    <row r="3" spans="1:11" x14ac:dyDescent="0.25">
      <c r="A3" s="6" t="s">
        <v>420</v>
      </c>
    </row>
    <row r="5" spans="1:11" s="3" customFormat="1" ht="27" x14ac:dyDescent="0.3">
      <c r="A5" s="1" t="s">
        <v>421</v>
      </c>
      <c r="B5" s="6" t="s">
        <v>422</v>
      </c>
      <c r="C5" s="6" t="s">
        <v>423</v>
      </c>
      <c r="D5" s="1"/>
      <c r="E5" s="1"/>
      <c r="F5" s="1"/>
      <c r="G5" s="1"/>
      <c r="H5" s="1"/>
      <c r="I5" s="1"/>
      <c r="J5" s="1"/>
      <c r="K5" s="1"/>
    </row>
    <row r="6" spans="1:11" x14ac:dyDescent="0.25">
      <c r="A6" s="4" t="s">
        <v>424</v>
      </c>
    </row>
    <row r="7" spans="1:11" s="3" customFormat="1" ht="15.6" x14ac:dyDescent="0.3">
      <c r="A7" s="2" t="s">
        <v>425</v>
      </c>
      <c r="B7" s="9">
        <v>0.01</v>
      </c>
      <c r="C7" s="10">
        <v>5.0000000000000001E-3</v>
      </c>
      <c r="D7" s="2" t="s">
        <v>426</v>
      </c>
      <c r="E7" s="1"/>
      <c r="F7" s="1"/>
      <c r="G7" s="1"/>
      <c r="H7" s="1"/>
      <c r="I7" s="1"/>
      <c r="J7" s="1"/>
      <c r="K7" s="1"/>
    </row>
    <row r="8" spans="1:11" s="3" customFormat="1" ht="12.75" customHeight="1" x14ac:dyDescent="0.3">
      <c r="A8" s="2"/>
      <c r="B8" s="11" t="s">
        <v>427</v>
      </c>
      <c r="C8" s="11" t="s">
        <v>427</v>
      </c>
      <c r="D8" s="1"/>
      <c r="E8" s="1"/>
      <c r="F8" s="1"/>
      <c r="G8" s="1"/>
      <c r="H8" s="1"/>
      <c r="I8" s="1"/>
      <c r="J8" s="1"/>
      <c r="K8" s="1"/>
    </row>
    <row r="9" spans="1:11" s="3" customFormat="1" ht="12.75" customHeight="1" x14ac:dyDescent="0.3">
      <c r="A9" s="2" t="s">
        <v>428</v>
      </c>
      <c r="B9" s="12">
        <f>B7*SoCIE!F13</f>
        <v>0</v>
      </c>
      <c r="C9" s="12">
        <f>B9/2</f>
        <v>0</v>
      </c>
      <c r="D9" s="1"/>
      <c r="E9" s="1"/>
      <c r="F9" s="1"/>
      <c r="G9" s="1"/>
      <c r="H9" s="1"/>
      <c r="I9" s="1"/>
      <c r="J9" s="1"/>
      <c r="K9" s="1"/>
    </row>
    <row r="10" spans="1:11" x14ac:dyDescent="0.25">
      <c r="A10" s="2"/>
      <c r="B10" s="7"/>
      <c r="C10" s="5"/>
    </row>
    <row r="11" spans="1:11" x14ac:dyDescent="0.25">
      <c r="A11" s="2"/>
      <c r="B11" s="7"/>
      <c r="C11" s="5"/>
    </row>
    <row r="12" spans="1:11" x14ac:dyDescent="0.25">
      <c r="A12" s="2"/>
      <c r="B12" s="7"/>
      <c r="C12" s="5"/>
    </row>
    <row r="13" spans="1:11" x14ac:dyDescent="0.25">
      <c r="A13" s="1"/>
      <c r="B13" s="7"/>
      <c r="C13" s="5"/>
    </row>
    <row r="14" spans="1:11" x14ac:dyDescent="0.25">
      <c r="A14" s="2"/>
      <c r="B14" s="7"/>
      <c r="C14" s="5"/>
    </row>
    <row r="15" spans="1:11" x14ac:dyDescent="0.25">
      <c r="A15" s="1"/>
      <c r="B15" s="7"/>
      <c r="C15" s="5"/>
    </row>
    <row r="16" spans="1:11" x14ac:dyDescent="0.25">
      <c r="A16" s="2"/>
      <c r="B16" s="7"/>
      <c r="C16" s="5"/>
      <c r="D16" s="1"/>
    </row>
    <row r="17" spans="1:4" x14ac:dyDescent="0.25">
      <c r="A17" s="2"/>
      <c r="B17" s="7"/>
      <c r="C17" s="5"/>
    </row>
    <row r="18" spans="1:4" x14ac:dyDescent="0.25">
      <c r="A18" s="2"/>
      <c r="B18" s="7"/>
      <c r="C18" s="5"/>
      <c r="D18" s="1"/>
    </row>
    <row r="19" spans="1:4" x14ac:dyDescent="0.25">
      <c r="A19" s="13"/>
      <c r="B19" s="7"/>
      <c r="C19" s="5"/>
      <c r="D19" s="1"/>
    </row>
    <row r="20" spans="1:4" x14ac:dyDescent="0.25">
      <c r="B20" s="7"/>
      <c r="C20" s="5"/>
    </row>
    <row r="21" spans="1:4" x14ac:dyDescent="0.25">
      <c r="B21" s="7"/>
      <c r="C21" s="5"/>
    </row>
    <row r="22" spans="1:4" x14ac:dyDescent="0.25">
      <c r="B22" s="7"/>
      <c r="C22" s="5"/>
    </row>
    <row r="23" spans="1:4" x14ac:dyDescent="0.25">
      <c r="B23" s="7"/>
      <c r="C23" s="5"/>
    </row>
    <row r="24" spans="1:4" x14ac:dyDescent="0.25">
      <c r="B24" s="7"/>
      <c r="C24" s="5"/>
    </row>
    <row r="25" spans="1:4" x14ac:dyDescent="0.25">
      <c r="B25" s="7"/>
      <c r="C25" s="5"/>
    </row>
    <row r="26" spans="1:4" x14ac:dyDescent="0.25">
      <c r="B26" s="7"/>
      <c r="C26" s="5"/>
    </row>
    <row r="27" spans="1:4" x14ac:dyDescent="0.25">
      <c r="B27" s="7"/>
      <c r="C27" s="5"/>
    </row>
    <row r="28" spans="1:4" x14ac:dyDescent="0.25">
      <c r="B28" s="7"/>
      <c r="C28" s="5"/>
    </row>
    <row r="29" spans="1:4" x14ac:dyDescent="0.25">
      <c r="B29" s="7"/>
      <c r="C29" s="5"/>
    </row>
    <row r="30" spans="1:4" x14ac:dyDescent="0.25">
      <c r="B30" s="7"/>
      <c r="C30" s="5"/>
    </row>
    <row r="31" spans="1:4" x14ac:dyDescent="0.25">
      <c r="B31" s="7"/>
      <c r="C31" s="5"/>
    </row>
    <row r="32" spans="1:4" x14ac:dyDescent="0.25">
      <c r="B32" s="7"/>
      <c r="C32" s="5"/>
    </row>
    <row r="33" spans="2:3" x14ac:dyDescent="0.25">
      <c r="B33" s="7"/>
      <c r="C33" s="5"/>
    </row>
    <row r="34" spans="2:3" x14ac:dyDescent="0.25">
      <c r="B34" s="7"/>
      <c r="C34" s="5"/>
    </row>
    <row r="35" spans="2:3" x14ac:dyDescent="0.25">
      <c r="B35" s="7"/>
      <c r="C35" s="5"/>
    </row>
    <row r="36" spans="2:3" x14ac:dyDescent="0.25">
      <c r="B36" s="7"/>
      <c r="C36" s="5"/>
    </row>
    <row r="37" spans="2:3" x14ac:dyDescent="0.25">
      <c r="B37" s="7"/>
      <c r="C37" s="5"/>
    </row>
    <row r="38" spans="2:3" x14ac:dyDescent="0.25">
      <c r="B38" s="7"/>
      <c r="C38" s="5"/>
    </row>
    <row r="39" spans="2:3" x14ac:dyDescent="0.25">
      <c r="B39" s="7"/>
      <c r="C39" s="5"/>
    </row>
    <row r="40" spans="2:3" x14ac:dyDescent="0.25">
      <c r="B40" s="7"/>
      <c r="C40" s="5"/>
    </row>
    <row r="41" spans="2:3" x14ac:dyDescent="0.25">
      <c r="B41" s="7"/>
      <c r="C41" s="5"/>
    </row>
    <row r="42" spans="2:3" x14ac:dyDescent="0.25">
      <c r="B42" s="7"/>
      <c r="C42" s="5"/>
    </row>
    <row r="43" spans="2:3" x14ac:dyDescent="0.25">
      <c r="B43" s="7"/>
      <c r="C43" s="5"/>
    </row>
    <row r="44" spans="2:3" x14ac:dyDescent="0.25">
      <c r="B44" s="7"/>
      <c r="C44" s="5"/>
    </row>
    <row r="45" spans="2:3" x14ac:dyDescent="0.25">
      <c r="B45" s="7"/>
      <c r="C45" s="5"/>
    </row>
    <row r="46" spans="2:3" x14ac:dyDescent="0.25">
      <c r="B46" s="7"/>
      <c r="C46" s="5"/>
    </row>
    <row r="47" spans="2:3" x14ac:dyDescent="0.25">
      <c r="B47" s="7"/>
      <c r="C47" s="5"/>
    </row>
    <row r="48" spans="2:3" x14ac:dyDescent="0.25">
      <c r="B48" s="7"/>
      <c r="C48" s="5"/>
    </row>
    <row r="49" spans="2:3" x14ac:dyDescent="0.25">
      <c r="B49" s="7"/>
      <c r="C49" s="5"/>
    </row>
    <row r="50" spans="2:3" x14ac:dyDescent="0.25">
      <c r="B50" s="7"/>
      <c r="C50" s="5"/>
    </row>
    <row r="51" spans="2:3" x14ac:dyDescent="0.25">
      <c r="B51" s="7"/>
      <c r="C51" s="5"/>
    </row>
    <row r="52" spans="2:3" x14ac:dyDescent="0.25">
      <c r="B52" s="7"/>
      <c r="C52" s="5"/>
    </row>
    <row r="53" spans="2:3" x14ac:dyDescent="0.25">
      <c r="B53" s="7"/>
      <c r="C53" s="5"/>
    </row>
    <row r="54" spans="2:3" x14ac:dyDescent="0.25">
      <c r="B54" s="7"/>
      <c r="C54" s="5"/>
    </row>
    <row r="55" spans="2:3" x14ac:dyDescent="0.25">
      <c r="B55" s="7"/>
      <c r="C55" s="5"/>
    </row>
    <row r="56" spans="2:3" x14ac:dyDescent="0.25">
      <c r="B56" s="7"/>
      <c r="C56" s="5"/>
    </row>
    <row r="57" spans="2:3" x14ac:dyDescent="0.25">
      <c r="B57" s="7"/>
      <c r="C57" s="5"/>
    </row>
    <row r="58" spans="2:3" x14ac:dyDescent="0.25">
      <c r="B58" s="7"/>
      <c r="C58" s="5"/>
    </row>
    <row r="59" spans="2:3" x14ac:dyDescent="0.25">
      <c r="B59" s="7"/>
      <c r="C59" s="5"/>
    </row>
    <row r="60" spans="2:3" x14ac:dyDescent="0.25">
      <c r="B60" s="7"/>
      <c r="C60" s="5"/>
    </row>
    <row r="61" spans="2:3" x14ac:dyDescent="0.25">
      <c r="B61" s="7"/>
      <c r="C61" s="5"/>
    </row>
    <row r="62" spans="2:3" x14ac:dyDescent="0.25">
      <c r="B62" s="7"/>
      <c r="C62" s="5"/>
    </row>
    <row r="63" spans="2:3" x14ac:dyDescent="0.25">
      <c r="B63" s="7"/>
      <c r="C63" s="5"/>
    </row>
    <row r="64" spans="2:3" x14ac:dyDescent="0.25">
      <c r="B64" s="7"/>
      <c r="C64" s="5"/>
    </row>
    <row r="65" spans="2:3" x14ac:dyDescent="0.25">
      <c r="B65" s="7"/>
      <c r="C65" s="5"/>
    </row>
    <row r="66" spans="2:3" x14ac:dyDescent="0.25">
      <c r="B66" s="7"/>
      <c r="C66" s="5"/>
    </row>
    <row r="67" spans="2:3" x14ac:dyDescent="0.25">
      <c r="B67" s="7"/>
      <c r="C67" s="5"/>
    </row>
    <row r="68" spans="2:3" x14ac:dyDescent="0.25">
      <c r="B68" s="7"/>
      <c r="C68" s="5"/>
    </row>
    <row r="69" spans="2:3" x14ac:dyDescent="0.25">
      <c r="B69" s="7"/>
      <c r="C69" s="5"/>
    </row>
    <row r="70" spans="2:3" x14ac:dyDescent="0.25">
      <c r="B70" s="7"/>
      <c r="C70" s="5"/>
    </row>
    <row r="71" spans="2:3" x14ac:dyDescent="0.25">
      <c r="B71" s="7"/>
      <c r="C71" s="5"/>
    </row>
    <row r="72" spans="2:3" x14ac:dyDescent="0.25">
      <c r="B72" s="7"/>
      <c r="C72" s="5"/>
    </row>
    <row r="73" spans="2:3" x14ac:dyDescent="0.25">
      <c r="B73" s="7"/>
      <c r="C73" s="5"/>
    </row>
    <row r="74" spans="2:3" x14ac:dyDescent="0.25">
      <c r="B74" s="7"/>
      <c r="C74" s="5"/>
    </row>
    <row r="75" spans="2:3" x14ac:dyDescent="0.25">
      <c r="B75" s="7"/>
      <c r="C75" s="5"/>
    </row>
    <row r="76" spans="2:3" x14ac:dyDescent="0.25">
      <c r="B76" s="7"/>
      <c r="C76" s="5"/>
    </row>
    <row r="77" spans="2:3" x14ac:dyDescent="0.25">
      <c r="B77" s="7"/>
      <c r="C77" s="5"/>
    </row>
    <row r="78" spans="2:3" x14ac:dyDescent="0.25">
      <c r="B78" s="7"/>
      <c r="C78" s="5"/>
    </row>
    <row r="79" spans="2:3" x14ac:dyDescent="0.25">
      <c r="B79" s="7"/>
      <c r="C79" s="5"/>
    </row>
    <row r="80" spans="2:3" x14ac:dyDescent="0.25">
      <c r="B80" s="7"/>
      <c r="C80" s="5"/>
    </row>
    <row r="81" spans="2:3" x14ac:dyDescent="0.25">
      <c r="B81" s="7"/>
      <c r="C81" s="5"/>
    </row>
    <row r="82" spans="2:3" x14ac:dyDescent="0.25">
      <c r="B82" s="7"/>
      <c r="C82" s="5"/>
    </row>
    <row r="83" spans="2:3" x14ac:dyDescent="0.25">
      <c r="B83" s="7"/>
      <c r="C83" s="5"/>
    </row>
    <row r="84" spans="2:3" x14ac:dyDescent="0.25">
      <c r="B84" s="7"/>
      <c r="C84" s="5"/>
    </row>
    <row r="85" spans="2:3" x14ac:dyDescent="0.25">
      <c r="B85" s="7"/>
      <c r="C85" s="5"/>
    </row>
    <row r="86" spans="2:3" x14ac:dyDescent="0.25">
      <c r="B86" s="7"/>
      <c r="C86" s="5"/>
    </row>
  </sheetData>
  <sheetProtection password="E8C5" sheet="1" objects="1" scenarios="1"/>
  <phoneticPr fontId="0" type="noConversion"/>
  <pageMargins left="0.55118110236220474" right="0.55118110236220474"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50"/>
  <sheetViews>
    <sheetView showGridLines="0" zoomScale="90" zoomScaleNormal="90" workbookViewId="0">
      <pane xSplit="4" ySplit="4" topLeftCell="E5" activePane="bottomRight" state="frozen"/>
      <selection pane="topRight"/>
      <selection pane="bottomLeft"/>
      <selection pane="bottomRight" activeCell="A4" sqref="A4"/>
    </sheetView>
  </sheetViews>
  <sheetFormatPr defaultColWidth="9.33203125" defaultRowHeight="13.8" x14ac:dyDescent="0.3"/>
  <cols>
    <col min="1" max="1" width="3" style="14" customWidth="1"/>
    <col min="2" max="2" width="36.33203125" style="14" customWidth="1"/>
    <col min="3" max="3" width="4.33203125" style="14" customWidth="1"/>
    <col min="4" max="4" width="41.5546875" style="14" customWidth="1"/>
    <col min="5" max="8" width="11.6640625" style="21" customWidth="1"/>
    <col min="9" max="9" width="37" style="21" customWidth="1"/>
    <col min="10" max="10" width="11.6640625" style="21" customWidth="1"/>
    <col min="11" max="12" width="10.6640625" style="14" customWidth="1"/>
    <col min="13" max="13" width="44" style="14" customWidth="1"/>
    <col min="14" max="14" width="11" style="14" customWidth="1"/>
    <col min="15" max="16384" width="9.33203125" style="14"/>
  </cols>
  <sheetData>
    <row r="1" spans="2:14" customFormat="1" ht="13.2" x14ac:dyDescent="0.25">
      <c r="E1" s="68"/>
      <c r="F1" s="68"/>
      <c r="G1" s="68"/>
      <c r="H1" s="68"/>
      <c r="I1" s="68"/>
      <c r="J1" s="68"/>
    </row>
    <row r="2" spans="2:14" ht="17.399999999999999" x14ac:dyDescent="0.35">
      <c r="B2" s="59">
        <f>Declaration!B3</f>
        <v>0</v>
      </c>
      <c r="I2" s="23" t="s">
        <v>8</v>
      </c>
    </row>
    <row r="3" spans="2:14" ht="49.5" customHeight="1" x14ac:dyDescent="0.3">
      <c r="B3" s="15" t="s">
        <v>9</v>
      </c>
      <c r="E3" s="16" t="s">
        <v>431</v>
      </c>
      <c r="F3" s="16" t="s">
        <v>10</v>
      </c>
      <c r="G3" s="25" t="s">
        <v>11</v>
      </c>
      <c r="H3" s="16"/>
      <c r="I3" s="17"/>
      <c r="J3" s="16" t="s">
        <v>432</v>
      </c>
      <c r="K3" s="25" t="s">
        <v>12</v>
      </c>
      <c r="L3" s="26"/>
      <c r="M3" s="17"/>
      <c r="N3" s="18"/>
    </row>
    <row r="4" spans="2:14" x14ac:dyDescent="0.3">
      <c r="E4" s="19" t="s">
        <v>13</v>
      </c>
      <c r="F4" s="19" t="s">
        <v>13</v>
      </c>
      <c r="G4" s="19" t="s">
        <v>13</v>
      </c>
      <c r="H4" s="20" t="s">
        <v>14</v>
      </c>
      <c r="I4" s="26" t="s">
        <v>15</v>
      </c>
      <c r="J4" s="19" t="s">
        <v>13</v>
      </c>
      <c r="K4" s="19" t="s">
        <v>13</v>
      </c>
      <c r="L4" s="20" t="s">
        <v>14</v>
      </c>
      <c r="M4" s="26" t="s">
        <v>15</v>
      </c>
      <c r="N4" s="21"/>
    </row>
    <row r="6" spans="2:14" x14ac:dyDescent="0.3">
      <c r="B6" s="15" t="s">
        <v>16</v>
      </c>
    </row>
    <row r="7" spans="2:14" x14ac:dyDescent="0.3">
      <c r="B7" s="14" t="s">
        <v>17</v>
      </c>
      <c r="E7" s="69">
        <f>Income!E14</f>
        <v>0</v>
      </c>
      <c r="F7" s="69">
        <f>Income!F14</f>
        <v>0</v>
      </c>
      <c r="G7" s="70">
        <f t="shared" ref="G7:G44" si="0">E7-F7</f>
        <v>0</v>
      </c>
      <c r="H7" s="207" t="str">
        <f t="shared" ref="H7:H44" si="1">IF(F7=0,"",(E7-F7)/(F7))</f>
        <v/>
      </c>
      <c r="I7" s="102"/>
      <c r="J7" s="69">
        <f>Income!J14</f>
        <v>0</v>
      </c>
      <c r="K7" s="70">
        <f t="shared" ref="K7:K44" si="2">E7-J7</f>
        <v>0</v>
      </c>
      <c r="L7" s="77" t="str">
        <f t="shared" ref="L7:L44" si="3">IF(J7=0,"",(E7-J7)/(J7))</f>
        <v/>
      </c>
      <c r="M7" s="102"/>
    </row>
    <row r="8" spans="2:14" x14ac:dyDescent="0.3">
      <c r="B8" s="14" t="s">
        <v>18</v>
      </c>
      <c r="E8" s="69">
        <f>Income!E25</f>
        <v>0</v>
      </c>
      <c r="F8" s="69">
        <f>Income!F25</f>
        <v>0</v>
      </c>
      <c r="G8" s="70">
        <f>E8-F8</f>
        <v>0</v>
      </c>
      <c r="H8" s="207" t="str">
        <f>IF(F8=0,"",(E8-F8)/(F8))</f>
        <v/>
      </c>
      <c r="I8" s="106"/>
      <c r="J8" s="69">
        <f>Income!J25</f>
        <v>0</v>
      </c>
      <c r="K8" s="70">
        <f>E8-J8</f>
        <v>0</v>
      </c>
      <c r="L8" s="77" t="str">
        <f>IF(J8=0,"",(E8-J8)/(J8))</f>
        <v/>
      </c>
      <c r="M8" s="102"/>
    </row>
    <row r="9" spans="2:14" x14ac:dyDescent="0.3">
      <c r="B9" s="14" t="s">
        <v>19</v>
      </c>
      <c r="E9" s="69">
        <f>Income!E29</f>
        <v>0</v>
      </c>
      <c r="F9" s="69">
        <f>Income!F29</f>
        <v>0</v>
      </c>
      <c r="G9" s="70">
        <f t="shared" si="0"/>
        <v>0</v>
      </c>
      <c r="H9" s="207" t="str">
        <f t="shared" si="1"/>
        <v/>
      </c>
      <c r="I9" s="106"/>
      <c r="J9" s="69">
        <f>Income!J29</f>
        <v>0</v>
      </c>
      <c r="K9" s="70">
        <f t="shared" si="2"/>
        <v>0</v>
      </c>
      <c r="L9" s="77" t="str">
        <f t="shared" si="3"/>
        <v/>
      </c>
      <c r="M9" s="102"/>
    </row>
    <row r="10" spans="2:14" x14ac:dyDescent="0.3">
      <c r="B10" s="14" t="s">
        <v>20</v>
      </c>
      <c r="E10" s="69">
        <f>Income!E43</f>
        <v>0</v>
      </c>
      <c r="F10" s="69">
        <f>Income!F43</f>
        <v>0</v>
      </c>
      <c r="G10" s="70">
        <f>E10-F10</f>
        <v>0</v>
      </c>
      <c r="H10" s="207" t="str">
        <f>IF(F10=0,"",(E10-F10)/(F10))</f>
        <v/>
      </c>
      <c r="I10" s="106"/>
      <c r="J10" s="69">
        <f>Income!J43</f>
        <v>0</v>
      </c>
      <c r="K10" s="70">
        <f>E10-J10</f>
        <v>0</v>
      </c>
      <c r="L10" s="77" t="str">
        <f>IF(J10=0,"",(E10-J10)/(J10))</f>
        <v/>
      </c>
      <c r="M10" s="102"/>
    </row>
    <row r="11" spans="2:14" x14ac:dyDescent="0.3">
      <c r="B11" s="14" t="s">
        <v>21</v>
      </c>
      <c r="E11" s="69">
        <f>Income!E51</f>
        <v>0</v>
      </c>
      <c r="F11" s="69">
        <f>Income!F51</f>
        <v>0</v>
      </c>
      <c r="G11" s="70">
        <f t="shared" si="0"/>
        <v>0</v>
      </c>
      <c r="H11" s="207" t="str">
        <f t="shared" si="1"/>
        <v/>
      </c>
      <c r="I11" s="106"/>
      <c r="J11" s="69">
        <f>Income!J51</f>
        <v>0</v>
      </c>
      <c r="K11" s="70">
        <f t="shared" si="2"/>
        <v>0</v>
      </c>
      <c r="L11" s="77" t="str">
        <f t="shared" si="3"/>
        <v/>
      </c>
      <c r="M11" s="102"/>
    </row>
    <row r="12" spans="2:14" ht="14.4" thickBot="1" x14ac:dyDescent="0.35">
      <c r="B12" s="14" t="s">
        <v>22</v>
      </c>
      <c r="E12" s="124">
        <f>Income!E57</f>
        <v>0</v>
      </c>
      <c r="F12" s="124">
        <f>Income!F57</f>
        <v>0</v>
      </c>
      <c r="G12" s="70">
        <f t="shared" ref="G12" si="4">E12-F12</f>
        <v>0</v>
      </c>
      <c r="H12" s="207" t="str">
        <f t="shared" ref="H12" si="5">IF(F12=0,"",(E12-F12)/(F12))</f>
        <v/>
      </c>
      <c r="I12" s="106"/>
      <c r="J12" s="69">
        <f>Income!J57</f>
        <v>0</v>
      </c>
      <c r="K12" s="70">
        <f t="shared" ref="K12" si="6">E12-J12</f>
        <v>0</v>
      </c>
      <c r="L12" s="77" t="str">
        <f t="shared" ref="L12" si="7">IF(J12=0,"",(E12-J12)/(J12))</f>
        <v/>
      </c>
      <c r="M12" s="102"/>
    </row>
    <row r="13" spans="2:14" ht="15" customHeight="1" thickBot="1" x14ac:dyDescent="0.35">
      <c r="B13" s="15" t="s">
        <v>23</v>
      </c>
      <c r="E13" s="71">
        <f>SUM(E7:E12)</f>
        <v>0</v>
      </c>
      <c r="F13" s="71">
        <f>SUM(F7:F12)</f>
        <v>0</v>
      </c>
      <c r="G13" s="70">
        <f t="shared" si="0"/>
        <v>0</v>
      </c>
      <c r="H13" s="207" t="str">
        <f t="shared" si="1"/>
        <v/>
      </c>
      <c r="I13" s="132"/>
      <c r="J13" s="71">
        <f>SUM(J7:J12)</f>
        <v>0</v>
      </c>
      <c r="K13" s="70">
        <f t="shared" si="2"/>
        <v>0</v>
      </c>
      <c r="L13" s="77" t="str">
        <f t="shared" si="3"/>
        <v/>
      </c>
      <c r="M13" s="102"/>
    </row>
    <row r="14" spans="2:14" ht="15" customHeight="1" x14ac:dyDescent="0.3">
      <c r="B14" s="15"/>
      <c r="E14" s="80"/>
      <c r="F14" s="80"/>
      <c r="G14" s="70"/>
      <c r="H14" s="207"/>
      <c r="I14" s="132"/>
      <c r="J14" s="80"/>
      <c r="K14" s="70"/>
      <c r="L14" s="77"/>
      <c r="M14" s="102"/>
    </row>
    <row r="15" spans="2:14" ht="15" customHeight="1" x14ac:dyDescent="0.3">
      <c r="E15" s="70"/>
      <c r="F15" s="70"/>
      <c r="G15" s="70"/>
      <c r="H15" s="207"/>
      <c r="I15" s="106"/>
      <c r="J15" s="70"/>
      <c r="K15" s="70"/>
      <c r="L15" s="77"/>
      <c r="M15" s="102"/>
    </row>
    <row r="16" spans="2:14" ht="15" customHeight="1" x14ac:dyDescent="0.3">
      <c r="B16" s="15" t="s">
        <v>24</v>
      </c>
      <c r="E16" s="70"/>
      <c r="F16" s="70"/>
      <c r="G16" s="70"/>
      <c r="H16" s="207"/>
      <c r="I16" s="106"/>
      <c r="J16" s="70"/>
      <c r="K16" s="70"/>
      <c r="L16" s="77"/>
      <c r="M16" s="102"/>
    </row>
    <row r="17" spans="2:13" ht="15" customHeight="1" x14ac:dyDescent="0.3">
      <c r="B17" s="14" t="s">
        <v>25</v>
      </c>
      <c r="E17" s="69">
        <f>Expenditure!E16</f>
        <v>0</v>
      </c>
      <c r="F17" s="69">
        <f>Expenditure!F16</f>
        <v>0</v>
      </c>
      <c r="G17" s="70">
        <f t="shared" si="0"/>
        <v>0</v>
      </c>
      <c r="H17" s="207" t="str">
        <f t="shared" si="1"/>
        <v/>
      </c>
      <c r="I17" s="151"/>
      <c r="J17" s="69">
        <f>Expenditure!J16</f>
        <v>0</v>
      </c>
      <c r="K17" s="70">
        <f t="shared" si="2"/>
        <v>0</v>
      </c>
      <c r="L17" s="77" t="str">
        <f t="shared" si="3"/>
        <v/>
      </c>
      <c r="M17" s="102"/>
    </row>
    <row r="18" spans="2:13" ht="15" customHeight="1" x14ac:dyDescent="0.3">
      <c r="B18" s="14" t="s">
        <v>26</v>
      </c>
      <c r="E18" s="69">
        <f>Expenditure!E18</f>
        <v>0</v>
      </c>
      <c r="F18" s="69">
        <f>Expenditure!F18</f>
        <v>0</v>
      </c>
      <c r="G18" s="70">
        <f t="shared" si="0"/>
        <v>0</v>
      </c>
      <c r="H18" s="207" t="str">
        <f t="shared" si="1"/>
        <v/>
      </c>
      <c r="I18" s="151"/>
      <c r="J18" s="69">
        <f>Expenditure!J18</f>
        <v>0</v>
      </c>
      <c r="K18" s="70">
        <f t="shared" si="2"/>
        <v>0</v>
      </c>
      <c r="L18" s="77" t="str">
        <f t="shared" si="3"/>
        <v/>
      </c>
      <c r="M18" s="102"/>
    </row>
    <row r="19" spans="2:13" ht="15" customHeight="1" x14ac:dyDescent="0.3">
      <c r="B19" s="17" t="s">
        <v>27</v>
      </c>
      <c r="E19" s="69">
        <f>Expenditure!E33</f>
        <v>0</v>
      </c>
      <c r="F19" s="69">
        <f>Expenditure!F33</f>
        <v>0</v>
      </c>
      <c r="G19" s="70">
        <f t="shared" si="0"/>
        <v>0</v>
      </c>
      <c r="H19" s="207" t="str">
        <f t="shared" si="1"/>
        <v/>
      </c>
      <c r="I19" s="151"/>
      <c r="J19" s="69">
        <f>Expenditure!J33</f>
        <v>0</v>
      </c>
      <c r="K19" s="70">
        <f t="shared" si="2"/>
        <v>0</v>
      </c>
      <c r="L19" s="77" t="str">
        <f t="shared" si="3"/>
        <v/>
      </c>
      <c r="M19" s="102"/>
    </row>
    <row r="20" spans="2:13" ht="15" customHeight="1" x14ac:dyDescent="0.3">
      <c r="B20" s="14" t="s">
        <v>28</v>
      </c>
      <c r="E20" s="69">
        <f>Expenditure!E52</f>
        <v>0</v>
      </c>
      <c r="F20" s="69">
        <f>Expenditure!F52</f>
        <v>0</v>
      </c>
      <c r="G20" s="70">
        <f t="shared" si="0"/>
        <v>0</v>
      </c>
      <c r="H20" s="207" t="str">
        <f t="shared" si="1"/>
        <v/>
      </c>
      <c r="I20" s="151"/>
      <c r="J20" s="69">
        <f>Expenditure!J52</f>
        <v>0</v>
      </c>
      <c r="K20" s="70">
        <f t="shared" si="2"/>
        <v>0</v>
      </c>
      <c r="L20" s="77" t="str">
        <f t="shared" si="3"/>
        <v/>
      </c>
      <c r="M20" s="102"/>
    </row>
    <row r="21" spans="2:13" ht="15" customHeight="1" x14ac:dyDescent="0.3">
      <c r="B21" s="14" t="s">
        <v>29</v>
      </c>
      <c r="E21" s="303"/>
      <c r="F21" s="303"/>
      <c r="G21" s="70">
        <f t="shared" si="0"/>
        <v>0</v>
      </c>
      <c r="H21" s="207" t="str">
        <f t="shared" si="1"/>
        <v/>
      </c>
      <c r="I21" s="151"/>
      <c r="J21" s="303"/>
      <c r="K21" s="70">
        <f t="shared" si="2"/>
        <v>0</v>
      </c>
      <c r="L21" s="77" t="str">
        <f t="shared" si="3"/>
        <v/>
      </c>
      <c r="M21" s="102"/>
    </row>
    <row r="22" spans="2:13" ht="15" customHeight="1" x14ac:dyDescent="0.3">
      <c r="B22" s="14" t="s">
        <v>30</v>
      </c>
      <c r="E22" s="69">
        <f>Expenditure!E57</f>
        <v>0</v>
      </c>
      <c r="F22" s="69">
        <f>Expenditure!F57</f>
        <v>0</v>
      </c>
      <c r="G22" s="70">
        <f t="shared" si="0"/>
        <v>0</v>
      </c>
      <c r="H22" s="207" t="str">
        <f t="shared" si="1"/>
        <v/>
      </c>
      <c r="I22" s="151"/>
      <c r="J22" s="69">
        <f>Expenditure!J57</f>
        <v>0</v>
      </c>
      <c r="K22" s="70">
        <f t="shared" si="2"/>
        <v>0</v>
      </c>
      <c r="L22" s="77" t="str">
        <f t="shared" si="3"/>
        <v/>
      </c>
      <c r="M22" s="102"/>
    </row>
    <row r="23" spans="2:13" ht="15" customHeight="1" x14ac:dyDescent="0.3">
      <c r="B23" s="14" t="s">
        <v>31</v>
      </c>
      <c r="E23" s="69">
        <f>Expenditure!E64</f>
        <v>0</v>
      </c>
      <c r="F23" s="69">
        <f>Expenditure!F64</f>
        <v>0</v>
      </c>
      <c r="G23" s="70">
        <f t="shared" si="0"/>
        <v>0</v>
      </c>
      <c r="H23" s="207" t="str">
        <f t="shared" si="1"/>
        <v/>
      </c>
      <c r="I23" s="151"/>
      <c r="J23" s="69">
        <f>Expenditure!J64</f>
        <v>0</v>
      </c>
      <c r="K23" s="70">
        <f t="shared" si="2"/>
        <v>0</v>
      </c>
      <c r="L23" s="77" t="str">
        <f t="shared" si="3"/>
        <v/>
      </c>
      <c r="M23" s="102"/>
    </row>
    <row r="24" spans="2:13" ht="15" customHeight="1" thickBot="1" x14ac:dyDescent="0.35">
      <c r="E24" s="70"/>
      <c r="F24" s="70"/>
      <c r="G24" s="70"/>
      <c r="H24" s="207"/>
      <c r="I24" s="106"/>
      <c r="J24" s="70"/>
      <c r="K24" s="70"/>
      <c r="L24" s="77"/>
      <c r="M24" s="102"/>
    </row>
    <row r="25" spans="2:13" ht="15" customHeight="1" thickBot="1" x14ac:dyDescent="0.35">
      <c r="B25" s="15" t="s">
        <v>32</v>
      </c>
      <c r="E25" s="71">
        <f>SUM(E17:E23)</f>
        <v>0</v>
      </c>
      <c r="F25" s="71">
        <f>SUM(F17:F23)</f>
        <v>0</v>
      </c>
      <c r="G25" s="70">
        <f t="shared" si="0"/>
        <v>0</v>
      </c>
      <c r="H25" s="207" t="str">
        <f t="shared" si="1"/>
        <v/>
      </c>
      <c r="I25" s="132"/>
      <c r="J25" s="71">
        <f>SUM(J17:J23)</f>
        <v>0</v>
      </c>
      <c r="K25" s="70">
        <f t="shared" si="2"/>
        <v>0</v>
      </c>
      <c r="L25" s="77" t="str">
        <f t="shared" si="3"/>
        <v/>
      </c>
      <c r="M25" s="102"/>
    </row>
    <row r="26" spans="2:13" ht="15" customHeight="1" x14ac:dyDescent="0.3">
      <c r="E26" s="70"/>
      <c r="F26" s="70"/>
      <c r="G26" s="70"/>
      <c r="H26" s="207"/>
      <c r="I26" s="106"/>
      <c r="J26" s="70"/>
      <c r="K26" s="70"/>
      <c r="L26" s="77"/>
      <c r="M26" s="102"/>
    </row>
    <row r="27" spans="2:13" ht="15" customHeight="1" x14ac:dyDescent="0.3">
      <c r="B27" s="305" t="s">
        <v>33</v>
      </c>
      <c r="C27" s="305"/>
      <c r="D27" s="305"/>
      <c r="E27" s="80">
        <f>E13-E25</f>
        <v>0</v>
      </c>
      <c r="F27" s="80">
        <f>F13-F25</f>
        <v>0</v>
      </c>
      <c r="G27" s="70">
        <f t="shared" si="0"/>
        <v>0</v>
      </c>
      <c r="H27" s="207" t="str">
        <f t="shared" si="1"/>
        <v/>
      </c>
      <c r="I27" s="132"/>
      <c r="J27" s="80">
        <f>J13-J25</f>
        <v>0</v>
      </c>
      <c r="K27" s="70">
        <f t="shared" si="2"/>
        <v>0</v>
      </c>
      <c r="L27" s="77" t="str">
        <f t="shared" si="3"/>
        <v/>
      </c>
      <c r="M27" s="102"/>
    </row>
    <row r="28" spans="2:13" ht="15" customHeight="1" x14ac:dyDescent="0.3">
      <c r="B28" s="58"/>
      <c r="C28" s="58"/>
      <c r="D28" s="58"/>
      <c r="E28" s="70"/>
      <c r="F28" s="70"/>
      <c r="G28" s="70"/>
      <c r="H28" s="207"/>
      <c r="I28" s="106"/>
      <c r="J28" s="70"/>
      <c r="K28" s="70"/>
      <c r="L28" s="77"/>
      <c r="M28" s="102"/>
    </row>
    <row r="29" spans="2:13" ht="15" customHeight="1" x14ac:dyDescent="0.3">
      <c r="B29" s="306" t="s">
        <v>34</v>
      </c>
      <c r="C29" s="306"/>
      <c r="D29" s="307"/>
      <c r="E29" s="72">
        <v>0</v>
      </c>
      <c r="F29" s="69">
        <v>0</v>
      </c>
      <c r="G29" s="70">
        <f t="shared" si="0"/>
        <v>0</v>
      </c>
      <c r="H29" s="207" t="str">
        <f t="shared" si="1"/>
        <v/>
      </c>
      <c r="I29" s="151"/>
      <c r="J29" s="69">
        <v>0</v>
      </c>
      <c r="K29" s="70">
        <f t="shared" si="2"/>
        <v>0</v>
      </c>
      <c r="L29" s="77" t="str">
        <f t="shared" si="3"/>
        <v/>
      </c>
      <c r="M29" s="102"/>
    </row>
    <row r="30" spans="2:13" ht="15" customHeight="1" x14ac:dyDescent="0.3">
      <c r="B30" s="306" t="s">
        <v>35</v>
      </c>
      <c r="C30" s="306"/>
      <c r="D30" s="307"/>
      <c r="E30" s="72">
        <v>0</v>
      </c>
      <c r="F30" s="69">
        <v>0</v>
      </c>
      <c r="G30" s="70">
        <f t="shared" si="0"/>
        <v>0</v>
      </c>
      <c r="H30" s="207" t="str">
        <f t="shared" si="1"/>
        <v/>
      </c>
      <c r="I30" s="151"/>
      <c r="J30" s="69">
        <v>0</v>
      </c>
      <c r="K30" s="70">
        <f t="shared" si="2"/>
        <v>0</v>
      </c>
      <c r="L30" s="77" t="str">
        <f t="shared" si="3"/>
        <v/>
      </c>
      <c r="M30" s="102"/>
    </row>
    <row r="31" spans="2:13" ht="15" customHeight="1" x14ac:dyDescent="0.3">
      <c r="B31" s="306" t="s">
        <v>36</v>
      </c>
      <c r="C31" s="306"/>
      <c r="D31" s="307"/>
      <c r="E31" s="72">
        <v>0</v>
      </c>
      <c r="F31" s="69">
        <v>0</v>
      </c>
      <c r="G31" s="70">
        <f t="shared" ref="G31" si="8">E31-F31</f>
        <v>0</v>
      </c>
      <c r="H31" s="207" t="str">
        <f t="shared" ref="H31" si="9">IF(F31=0,"",(E31-F31)/(F31))</f>
        <v/>
      </c>
      <c r="I31" s="151"/>
      <c r="J31" s="69">
        <v>0</v>
      </c>
      <c r="K31" s="70">
        <f t="shared" ref="K31" si="10">E31-J31</f>
        <v>0</v>
      </c>
      <c r="L31" s="77" t="str">
        <f t="shared" ref="L31" si="11">IF(J31=0,"",(E31-J31)/(J31))</f>
        <v/>
      </c>
      <c r="M31" s="102"/>
    </row>
    <row r="32" spans="2:13" ht="15" customHeight="1" x14ac:dyDescent="0.3">
      <c r="B32" s="306" t="s">
        <v>37</v>
      </c>
      <c r="C32" s="306"/>
      <c r="D32" s="307"/>
      <c r="E32" s="72">
        <v>0</v>
      </c>
      <c r="F32" s="69">
        <v>0</v>
      </c>
      <c r="G32" s="70">
        <f t="shared" si="0"/>
        <v>0</v>
      </c>
      <c r="H32" s="207" t="str">
        <f t="shared" si="1"/>
        <v/>
      </c>
      <c r="I32" s="151"/>
      <c r="J32" s="69">
        <v>0</v>
      </c>
      <c r="K32" s="70">
        <f t="shared" si="2"/>
        <v>0</v>
      </c>
      <c r="L32" s="77" t="str">
        <f t="shared" si="3"/>
        <v/>
      </c>
      <c r="M32" s="102"/>
    </row>
    <row r="33" spans="2:13" ht="15" customHeight="1" x14ac:dyDescent="0.3">
      <c r="B33" s="123"/>
      <c r="C33" s="123"/>
      <c r="D33" s="123"/>
      <c r="E33" s="70"/>
      <c r="F33" s="70"/>
      <c r="G33" s="70"/>
      <c r="H33" s="207"/>
      <c r="I33" s="106"/>
      <c r="J33" s="70"/>
      <c r="K33" s="70"/>
      <c r="L33" s="77"/>
      <c r="M33" s="102"/>
    </row>
    <row r="34" spans="2:13" ht="15" customHeight="1" x14ac:dyDescent="0.3">
      <c r="B34" s="305" t="s">
        <v>38</v>
      </c>
      <c r="C34" s="305"/>
      <c r="D34" s="305"/>
      <c r="E34" s="80">
        <f>SUM(E27:E32)</f>
        <v>0</v>
      </c>
      <c r="F34" s="80">
        <f>SUM(F27:F32)</f>
        <v>0</v>
      </c>
      <c r="G34" s="70">
        <f t="shared" si="0"/>
        <v>0</v>
      </c>
      <c r="H34" s="207" t="str">
        <f t="shared" si="1"/>
        <v/>
      </c>
      <c r="I34" s="132"/>
      <c r="J34" s="80">
        <f>SUM(J27:J32)</f>
        <v>0</v>
      </c>
      <c r="K34" s="70">
        <f t="shared" si="2"/>
        <v>0</v>
      </c>
      <c r="L34" s="77" t="str">
        <f t="shared" si="3"/>
        <v/>
      </c>
      <c r="M34" s="102"/>
    </row>
    <row r="35" spans="2:13" ht="15" customHeight="1" x14ac:dyDescent="0.3">
      <c r="B35" s="62"/>
      <c r="C35" s="62"/>
      <c r="D35" s="62"/>
      <c r="E35" s="80"/>
      <c r="F35" s="80"/>
      <c r="G35" s="70"/>
      <c r="H35" s="207"/>
      <c r="I35" s="132"/>
      <c r="J35" s="80"/>
      <c r="K35" s="70"/>
      <c r="L35" s="77"/>
      <c r="M35" s="102"/>
    </row>
    <row r="36" spans="2:13" ht="15" customHeight="1" x14ac:dyDescent="0.3">
      <c r="B36" s="14" t="s">
        <v>39</v>
      </c>
      <c r="E36" s="72">
        <v>0</v>
      </c>
      <c r="F36" s="69">
        <v>0</v>
      </c>
      <c r="G36" s="70">
        <f t="shared" si="0"/>
        <v>0</v>
      </c>
      <c r="H36" s="207" t="str">
        <f t="shared" si="1"/>
        <v/>
      </c>
      <c r="I36" s="151"/>
      <c r="J36" s="69">
        <v>0</v>
      </c>
      <c r="K36" s="70">
        <f t="shared" si="2"/>
        <v>0</v>
      </c>
      <c r="L36" s="77" t="str">
        <f t="shared" si="3"/>
        <v/>
      </c>
      <c r="M36" s="102"/>
    </row>
    <row r="37" spans="2:13" ht="15" customHeight="1" x14ac:dyDescent="0.3">
      <c r="E37" s="70"/>
      <c r="F37" s="70"/>
      <c r="G37" s="70"/>
      <c r="H37" s="207"/>
      <c r="I37" s="106"/>
      <c r="J37" s="70"/>
      <c r="K37" s="70"/>
      <c r="L37" s="77"/>
      <c r="M37" s="102"/>
    </row>
    <row r="38" spans="2:13" ht="15" customHeight="1" x14ac:dyDescent="0.3">
      <c r="B38" s="305" t="s">
        <v>40</v>
      </c>
      <c r="C38" s="305"/>
      <c r="D38" s="305"/>
      <c r="E38" s="80">
        <f>E34-E36</f>
        <v>0</v>
      </c>
      <c r="F38" s="80">
        <f>F34-F36</f>
        <v>0</v>
      </c>
      <c r="G38" s="70">
        <f t="shared" si="0"/>
        <v>0</v>
      </c>
      <c r="H38" s="207" t="str">
        <f t="shared" si="1"/>
        <v/>
      </c>
      <c r="I38" s="132"/>
      <c r="J38" s="80">
        <f>J34-J36</f>
        <v>0</v>
      </c>
      <c r="K38" s="70">
        <f t="shared" si="2"/>
        <v>0</v>
      </c>
      <c r="L38" s="77" t="str">
        <f t="shared" si="3"/>
        <v/>
      </c>
      <c r="M38" s="102"/>
    </row>
    <row r="39" spans="2:13" ht="15" customHeight="1" x14ac:dyDescent="0.3">
      <c r="B39" s="62"/>
      <c r="C39" s="62"/>
      <c r="D39" s="62"/>
      <c r="E39" s="80"/>
      <c r="F39" s="80"/>
      <c r="G39" s="70"/>
      <c r="H39" s="207"/>
      <c r="I39" s="132"/>
      <c r="J39" s="80"/>
      <c r="K39" s="70"/>
      <c r="L39" s="77"/>
      <c r="M39" s="102"/>
    </row>
    <row r="40" spans="2:13" ht="15" customHeight="1" x14ac:dyDescent="0.3">
      <c r="B40" s="14" t="s">
        <v>41</v>
      </c>
      <c r="E40" s="72">
        <v>0</v>
      </c>
      <c r="F40" s="69">
        <v>0</v>
      </c>
      <c r="G40" s="70">
        <f t="shared" si="0"/>
        <v>0</v>
      </c>
      <c r="H40" s="207" t="str">
        <f t="shared" si="1"/>
        <v/>
      </c>
      <c r="I40" s="151"/>
      <c r="J40" s="69">
        <v>0</v>
      </c>
      <c r="K40" s="70">
        <f t="shared" si="2"/>
        <v>0</v>
      </c>
      <c r="L40" s="77" t="str">
        <f t="shared" si="3"/>
        <v/>
      </c>
      <c r="M40" s="102"/>
    </row>
    <row r="41" spans="2:13" ht="15" customHeight="1" x14ac:dyDescent="0.3">
      <c r="B41" s="14" t="s">
        <v>42</v>
      </c>
      <c r="E41" s="72">
        <v>0</v>
      </c>
      <c r="F41" s="69">
        <v>0</v>
      </c>
      <c r="G41" s="70">
        <f t="shared" si="0"/>
        <v>0</v>
      </c>
      <c r="H41" s="207" t="str">
        <f t="shared" si="1"/>
        <v/>
      </c>
      <c r="I41" s="151"/>
      <c r="J41" s="69">
        <v>0</v>
      </c>
      <c r="K41" s="70">
        <f t="shared" si="2"/>
        <v>0</v>
      </c>
      <c r="L41" s="77" t="str">
        <f t="shared" si="3"/>
        <v/>
      </c>
      <c r="M41" s="102"/>
    </row>
    <row r="42" spans="2:13" ht="15" customHeight="1" x14ac:dyDescent="0.3">
      <c r="B42" s="14" t="s">
        <v>43</v>
      </c>
      <c r="E42" s="72">
        <v>0</v>
      </c>
      <c r="F42" s="69">
        <v>0</v>
      </c>
      <c r="G42" s="70">
        <f t="shared" si="0"/>
        <v>0</v>
      </c>
      <c r="H42" s="207" t="str">
        <f t="shared" si="1"/>
        <v/>
      </c>
      <c r="I42" s="151"/>
      <c r="J42" s="69">
        <v>0</v>
      </c>
      <c r="K42" s="70">
        <f t="shared" si="2"/>
        <v>0</v>
      </c>
      <c r="L42" s="77" t="str">
        <f t="shared" si="3"/>
        <v/>
      </c>
      <c r="M42" s="102"/>
    </row>
    <row r="43" spans="2:13" ht="15" customHeight="1" x14ac:dyDescent="0.3">
      <c r="E43" s="70"/>
      <c r="F43" s="70"/>
      <c r="G43" s="70"/>
      <c r="H43" s="207"/>
      <c r="I43" s="106"/>
      <c r="J43" s="70"/>
      <c r="K43" s="70"/>
      <c r="L43" s="77"/>
      <c r="M43" s="102"/>
    </row>
    <row r="44" spans="2:13" ht="15" customHeight="1" x14ac:dyDescent="0.3">
      <c r="B44" s="305" t="s">
        <v>44</v>
      </c>
      <c r="C44" s="305"/>
      <c r="D44" s="305"/>
      <c r="E44" s="80">
        <f>SUM(E38:E42)</f>
        <v>0</v>
      </c>
      <c r="F44" s="80">
        <f>SUM(F38:F42)</f>
        <v>0</v>
      </c>
      <c r="G44" s="70">
        <f t="shared" si="0"/>
        <v>0</v>
      </c>
      <c r="H44" s="207" t="str">
        <f t="shared" si="1"/>
        <v/>
      </c>
      <c r="I44" s="132"/>
      <c r="J44" s="80">
        <f>SUM(J38:J42)</f>
        <v>0</v>
      </c>
      <c r="K44" s="70">
        <f t="shared" si="2"/>
        <v>0</v>
      </c>
      <c r="L44" s="77" t="str">
        <f t="shared" si="3"/>
        <v/>
      </c>
      <c r="M44" s="102"/>
    </row>
    <row r="45" spans="2:13" ht="15" customHeight="1" x14ac:dyDescent="0.3">
      <c r="E45" s="70"/>
      <c r="F45" s="70"/>
      <c r="G45" s="70"/>
      <c r="H45" s="70"/>
      <c r="I45" s="104"/>
      <c r="J45" s="70"/>
      <c r="K45" s="70"/>
      <c r="L45" s="77"/>
      <c r="M45" s="102"/>
    </row>
    <row r="46" spans="2:13" x14ac:dyDescent="0.3">
      <c r="M46" s="74"/>
    </row>
    <row r="50" spans="2:2" x14ac:dyDescent="0.3">
      <c r="B50" s="23"/>
    </row>
  </sheetData>
  <sheetProtection formatRows="0"/>
  <mergeCells count="8">
    <mergeCell ref="B38:D38"/>
    <mergeCell ref="B44:D44"/>
    <mergeCell ref="B27:D27"/>
    <mergeCell ref="B34:D34"/>
    <mergeCell ref="B29:D29"/>
    <mergeCell ref="B30:D30"/>
    <mergeCell ref="B32:D32"/>
    <mergeCell ref="B31:D31"/>
  </mergeCells>
  <phoneticPr fontId="0" type="noConversion"/>
  <conditionalFormatting sqref="L7:L45">
    <cfRule type="expression" dxfId="33" priority="23" stopIfTrue="1">
      <formula>#REF!&gt;0</formula>
    </cfRule>
    <cfRule type="expression" dxfId="32" priority="24" stopIfTrue="1">
      <formula>"m7&gt;0"</formula>
    </cfRule>
  </conditionalFormatting>
  <dataValidations disablePrompts="1" count="1">
    <dataValidation type="whole" allowBlank="1" showInputMessage="1" showErrorMessage="1" sqref="E19 E40:E43 E29:E33 E36:E37" xr:uid="{00000000-0002-0000-0200-000000000000}">
      <formula1>-1E+30</formula1>
      <formula2>1E+30</formula2>
    </dataValidation>
  </dataValidations>
  <pageMargins left="0.75" right="0.75" top="1" bottom="1" header="0.5" footer="0.5"/>
  <pageSetup paperSize="9" scale="48" orientation="landscape" r:id="rId1"/>
  <headerFooter alignWithMargins="0"/>
  <ignoredErrors>
    <ignoredError sqref="J4:K4 E4:F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M76"/>
  <sheetViews>
    <sheetView showGridLines="0" zoomScale="90" zoomScaleNormal="90" workbookViewId="0">
      <pane xSplit="4" ySplit="4" topLeftCell="E48" activePane="bottomRight" state="frozen"/>
      <selection pane="topRight"/>
      <selection pane="bottomLeft"/>
      <selection pane="bottomRight" activeCell="F3" sqref="F3"/>
    </sheetView>
  </sheetViews>
  <sheetFormatPr defaultColWidth="9.33203125" defaultRowHeight="13.8" x14ac:dyDescent="0.3"/>
  <cols>
    <col min="1" max="1" width="3" style="14" customWidth="1"/>
    <col min="2" max="2" width="21.5546875" style="14" customWidth="1"/>
    <col min="3" max="3" width="4.33203125" style="14" customWidth="1"/>
    <col min="4" max="4" width="48.6640625" style="14" customWidth="1"/>
    <col min="5" max="8" width="11.6640625" style="67" customWidth="1"/>
    <col min="9" max="9" width="37" style="135" customWidth="1"/>
    <col min="10" max="12" width="11.6640625" style="14" customWidth="1"/>
    <col min="13" max="13" width="37" style="14" customWidth="1"/>
    <col min="14" max="16384" width="9.33203125" style="14"/>
  </cols>
  <sheetData>
    <row r="2" spans="1:13" ht="17.399999999999999" x14ac:dyDescent="0.35">
      <c r="B2" s="59">
        <f>Declaration!B3</f>
        <v>0</v>
      </c>
      <c r="I2" s="136" t="s">
        <v>8</v>
      </c>
    </row>
    <row r="3" spans="1:13" s="17" customFormat="1" ht="49.5" customHeight="1" x14ac:dyDescent="0.25">
      <c r="B3" s="24" t="s">
        <v>16</v>
      </c>
      <c r="E3" s="16" t="str">
        <f>SoCIE!E3</f>
        <v>Actual
2024-25</v>
      </c>
      <c r="F3" s="16" t="str">
        <f>SoCIE!F3</f>
        <v>Actual
2023-24</v>
      </c>
      <c r="G3" s="25" t="s">
        <v>45</v>
      </c>
      <c r="H3" s="16"/>
      <c r="I3" s="137"/>
      <c r="J3" s="16" t="str">
        <f>SoCIE!J3</f>
        <v>Forecast
2024-25</v>
      </c>
      <c r="K3" s="25" t="s">
        <v>45</v>
      </c>
      <c r="L3" s="16"/>
    </row>
    <row r="4" spans="1:13" x14ac:dyDescent="0.3">
      <c r="E4" s="66" t="s">
        <v>13</v>
      </c>
      <c r="F4" s="66" t="s">
        <v>13</v>
      </c>
      <c r="G4" s="66" t="s">
        <v>13</v>
      </c>
      <c r="H4" s="141" t="s">
        <v>14</v>
      </c>
      <c r="I4" s="138" t="s">
        <v>15</v>
      </c>
      <c r="J4" s="19" t="s">
        <v>13</v>
      </c>
      <c r="K4" s="19" t="s">
        <v>13</v>
      </c>
      <c r="L4" s="20" t="s">
        <v>14</v>
      </c>
      <c r="M4" s="26" t="s">
        <v>15</v>
      </c>
    </row>
    <row r="6" spans="1:13" ht="15" customHeight="1" x14ac:dyDescent="0.3">
      <c r="A6" s="28">
        <v>1</v>
      </c>
      <c r="B6" s="64" t="s">
        <v>17</v>
      </c>
      <c r="E6" s="63"/>
      <c r="F6" s="63"/>
      <c r="G6" s="63"/>
      <c r="H6" s="142"/>
      <c r="I6" s="139"/>
    </row>
    <row r="7" spans="1:13" x14ac:dyDescent="0.3">
      <c r="C7" s="29" t="s">
        <v>46</v>
      </c>
      <c r="D7" s="29" t="s">
        <v>47</v>
      </c>
      <c r="E7" s="72">
        <v>0</v>
      </c>
      <c r="F7" s="69">
        <v>0</v>
      </c>
      <c r="G7" s="70">
        <f t="shared" ref="G7:G14" si="0">E7-F7</f>
        <v>0</v>
      </c>
      <c r="H7" s="142" t="str">
        <f t="shared" ref="H7:H57" si="1">IF(F7=0,"",(E7-F7)/(F7))</f>
        <v/>
      </c>
      <c r="I7" s="148"/>
      <c r="J7" s="69">
        <v>0</v>
      </c>
      <c r="K7" s="70">
        <f>E7-J7</f>
        <v>0</v>
      </c>
      <c r="L7" s="142" t="str">
        <f>IF(J7=0,"",(E7-J7)/(J7))</f>
        <v/>
      </c>
      <c r="M7" s="148"/>
    </row>
    <row r="8" spans="1:13" x14ac:dyDescent="0.3">
      <c r="C8" s="29" t="s">
        <v>48</v>
      </c>
      <c r="D8" s="29" t="s">
        <v>49</v>
      </c>
      <c r="E8" s="72">
        <v>0</v>
      </c>
      <c r="F8" s="69">
        <v>0</v>
      </c>
      <c r="G8" s="70">
        <f t="shared" si="0"/>
        <v>0</v>
      </c>
      <c r="H8" s="142" t="str">
        <f t="shared" si="1"/>
        <v/>
      </c>
      <c r="I8" s="148"/>
      <c r="J8" s="69">
        <v>0</v>
      </c>
      <c r="K8" s="70">
        <f t="shared" ref="K8:K57" si="2">E8-J8</f>
        <v>0</v>
      </c>
      <c r="L8" s="142" t="str">
        <f t="shared" ref="L8:L57" si="3">IF(J8=0,"",(E8-J8)/(J8))</f>
        <v/>
      </c>
      <c r="M8" s="148"/>
    </row>
    <row r="9" spans="1:13" x14ac:dyDescent="0.3">
      <c r="C9" s="29" t="s">
        <v>50</v>
      </c>
      <c r="D9" s="29" t="s">
        <v>51</v>
      </c>
      <c r="E9" s="72">
        <v>0</v>
      </c>
      <c r="F9" s="69">
        <v>0</v>
      </c>
      <c r="G9" s="70">
        <f t="shared" si="0"/>
        <v>0</v>
      </c>
      <c r="H9" s="142" t="str">
        <f t="shared" si="1"/>
        <v/>
      </c>
      <c r="I9" s="148"/>
      <c r="J9" s="69">
        <v>0</v>
      </c>
      <c r="K9" s="70">
        <f t="shared" si="2"/>
        <v>0</v>
      </c>
      <c r="L9" s="142" t="str">
        <f t="shared" si="3"/>
        <v/>
      </c>
      <c r="M9" s="148"/>
    </row>
    <row r="10" spans="1:13" x14ac:dyDescent="0.3">
      <c r="C10" s="29" t="s">
        <v>52</v>
      </c>
      <c r="D10" s="29" t="s">
        <v>53</v>
      </c>
      <c r="E10" s="72">
        <v>0</v>
      </c>
      <c r="F10" s="69">
        <v>0</v>
      </c>
      <c r="G10" s="70">
        <f t="shared" si="0"/>
        <v>0</v>
      </c>
      <c r="H10" s="142" t="str">
        <f t="shared" si="1"/>
        <v/>
      </c>
      <c r="I10" s="148"/>
      <c r="J10" s="69">
        <v>0</v>
      </c>
      <c r="K10" s="70">
        <f t="shared" si="2"/>
        <v>0</v>
      </c>
      <c r="L10" s="142" t="str">
        <f t="shared" si="3"/>
        <v/>
      </c>
      <c r="M10" s="148"/>
    </row>
    <row r="11" spans="1:13" x14ac:dyDescent="0.3">
      <c r="C11" s="29" t="s">
        <v>54</v>
      </c>
      <c r="D11" s="29" t="s">
        <v>55</v>
      </c>
      <c r="E11" s="72">
        <v>0</v>
      </c>
      <c r="F11" s="69">
        <v>0</v>
      </c>
      <c r="G11" s="70">
        <f t="shared" si="0"/>
        <v>0</v>
      </c>
      <c r="H11" s="142" t="str">
        <f t="shared" si="1"/>
        <v/>
      </c>
      <c r="I11" s="148"/>
      <c r="J11" s="69">
        <v>0</v>
      </c>
      <c r="K11" s="70">
        <f t="shared" si="2"/>
        <v>0</v>
      </c>
      <c r="L11" s="142" t="str">
        <f t="shared" si="3"/>
        <v/>
      </c>
      <c r="M11" s="148"/>
    </row>
    <row r="12" spans="1:13" x14ac:dyDescent="0.3">
      <c r="C12" s="29" t="s">
        <v>56</v>
      </c>
      <c r="D12" s="29" t="s">
        <v>57</v>
      </c>
      <c r="E12" s="72">
        <v>0</v>
      </c>
      <c r="F12" s="69">
        <v>0</v>
      </c>
      <c r="G12" s="70">
        <f t="shared" si="0"/>
        <v>0</v>
      </c>
      <c r="H12" s="142" t="str">
        <f t="shared" si="1"/>
        <v/>
      </c>
      <c r="I12" s="148"/>
      <c r="J12" s="69">
        <v>0</v>
      </c>
      <c r="K12" s="70">
        <f t="shared" si="2"/>
        <v>0</v>
      </c>
      <c r="L12" s="142" t="str">
        <f t="shared" si="3"/>
        <v/>
      </c>
      <c r="M12" s="148"/>
    </row>
    <row r="13" spans="1:13" ht="14.4" thickBot="1" x14ac:dyDescent="0.35">
      <c r="A13" s="15"/>
      <c r="C13" s="29" t="s">
        <v>58</v>
      </c>
      <c r="D13" s="29" t="s">
        <v>59</v>
      </c>
      <c r="E13" s="72">
        <v>0</v>
      </c>
      <c r="F13" s="69">
        <v>0</v>
      </c>
      <c r="G13" s="70">
        <f t="shared" si="0"/>
        <v>0</v>
      </c>
      <c r="H13" s="142" t="str">
        <f t="shared" si="1"/>
        <v/>
      </c>
      <c r="I13" s="148"/>
      <c r="J13" s="69">
        <v>0</v>
      </c>
      <c r="K13" s="70">
        <f t="shared" si="2"/>
        <v>0</v>
      </c>
      <c r="L13" s="142" t="str">
        <f t="shared" si="3"/>
        <v/>
      </c>
      <c r="M13" s="148"/>
    </row>
    <row r="14" spans="1:13" ht="15.75" customHeight="1" thickBot="1" x14ac:dyDescent="0.35">
      <c r="A14" s="15"/>
      <c r="B14" s="15" t="s">
        <v>60</v>
      </c>
      <c r="E14" s="73">
        <f>SUM(E7:E13)</f>
        <v>0</v>
      </c>
      <c r="F14" s="73">
        <f>SUM(F7:F13)</f>
        <v>0</v>
      </c>
      <c r="G14" s="63">
        <f t="shared" si="0"/>
        <v>0</v>
      </c>
      <c r="H14" s="142" t="str">
        <f t="shared" si="1"/>
        <v/>
      </c>
      <c r="I14" s="149"/>
      <c r="J14" s="73">
        <f>SUM(J7:J13)</f>
        <v>0</v>
      </c>
      <c r="K14" s="70">
        <f t="shared" si="2"/>
        <v>0</v>
      </c>
      <c r="L14" s="142" t="str">
        <f t="shared" si="3"/>
        <v/>
      </c>
      <c r="M14" s="149"/>
    </row>
    <row r="15" spans="1:13" ht="15.75" customHeight="1" x14ac:dyDescent="0.3">
      <c r="A15" s="15"/>
      <c r="B15" s="15"/>
      <c r="E15" s="125"/>
      <c r="F15" s="125"/>
      <c r="G15" s="63"/>
      <c r="H15" s="142"/>
      <c r="I15" s="149"/>
      <c r="J15" s="125"/>
      <c r="K15" s="70"/>
      <c r="L15" s="142"/>
      <c r="M15" s="149"/>
    </row>
    <row r="16" spans="1:13" ht="15" customHeight="1" x14ac:dyDescent="0.3">
      <c r="A16" s="15">
        <v>2</v>
      </c>
      <c r="B16" s="14" t="s">
        <v>61</v>
      </c>
      <c r="E16" s="125"/>
      <c r="F16" s="125"/>
      <c r="G16" s="63"/>
      <c r="H16" s="142"/>
      <c r="I16" s="149"/>
      <c r="J16" s="125"/>
      <c r="K16" s="70"/>
      <c r="L16" s="142"/>
      <c r="M16" s="149"/>
    </row>
    <row r="17" spans="1:13" x14ac:dyDescent="0.3">
      <c r="C17" s="145" t="s">
        <v>62</v>
      </c>
      <c r="D17" s="29" t="s">
        <v>63</v>
      </c>
      <c r="E17" s="72">
        <v>0</v>
      </c>
      <c r="F17" s="69">
        <v>0</v>
      </c>
      <c r="G17" s="70">
        <f t="shared" ref="G17:G24" si="4">E17-F17</f>
        <v>0</v>
      </c>
      <c r="H17" s="142" t="str">
        <f>IF(F17=0,"",(E17-F17)/(F17))</f>
        <v/>
      </c>
      <c r="I17" s="148"/>
      <c r="J17" s="69">
        <v>0</v>
      </c>
      <c r="K17" s="70">
        <f t="shared" si="2"/>
        <v>0</v>
      </c>
      <c r="L17" s="142" t="str">
        <f t="shared" si="3"/>
        <v/>
      </c>
      <c r="M17" s="148"/>
    </row>
    <row r="18" spans="1:13" ht="15" customHeight="1" x14ac:dyDescent="0.3">
      <c r="A18" s="15"/>
      <c r="C18" s="29" t="s">
        <v>48</v>
      </c>
      <c r="D18" s="29" t="s">
        <v>64</v>
      </c>
      <c r="E18" s="72">
        <v>0</v>
      </c>
      <c r="F18" s="69">
        <v>0</v>
      </c>
      <c r="G18" s="70">
        <f t="shared" si="4"/>
        <v>0</v>
      </c>
      <c r="H18" s="142" t="str">
        <f>IF(F18=0,"",(E18-F18)/(F18))</f>
        <v/>
      </c>
      <c r="I18" s="148"/>
      <c r="J18" s="69">
        <v>0</v>
      </c>
      <c r="K18" s="70">
        <f t="shared" si="2"/>
        <v>0</v>
      </c>
      <c r="L18" s="142" t="str">
        <f t="shared" si="3"/>
        <v/>
      </c>
      <c r="M18" s="148"/>
    </row>
    <row r="19" spans="1:13" ht="15" customHeight="1" x14ac:dyDescent="0.3">
      <c r="C19" s="29" t="s">
        <v>50</v>
      </c>
      <c r="D19" s="29" t="s">
        <v>65</v>
      </c>
      <c r="E19" s="72">
        <v>0</v>
      </c>
      <c r="F19" s="69">
        <v>0</v>
      </c>
      <c r="G19" s="70">
        <f t="shared" si="4"/>
        <v>0</v>
      </c>
      <c r="H19" s="142" t="str">
        <f>IF(F19=0,"",(E19-F19)/(F19))</f>
        <v/>
      </c>
      <c r="I19" s="148"/>
      <c r="J19" s="69">
        <v>0</v>
      </c>
      <c r="K19" s="70">
        <f t="shared" si="2"/>
        <v>0</v>
      </c>
      <c r="L19" s="142" t="str">
        <f t="shared" si="3"/>
        <v/>
      </c>
      <c r="M19" s="148"/>
    </row>
    <row r="20" spans="1:13" ht="15" customHeight="1" x14ac:dyDescent="0.3">
      <c r="C20" s="29" t="s">
        <v>52</v>
      </c>
      <c r="D20" s="29" t="s">
        <v>66</v>
      </c>
      <c r="E20" s="72">
        <v>0</v>
      </c>
      <c r="F20" s="69">
        <v>0</v>
      </c>
      <c r="G20" s="70">
        <f t="shared" si="4"/>
        <v>0</v>
      </c>
      <c r="H20" s="142" t="str">
        <f>IF(F20=0,"",(E20-F20)/(F20))</f>
        <v/>
      </c>
      <c r="I20" s="148"/>
      <c r="J20" s="69">
        <v>0</v>
      </c>
      <c r="K20" s="70">
        <f t="shared" si="2"/>
        <v>0</v>
      </c>
      <c r="L20" s="142" t="str">
        <f t="shared" si="3"/>
        <v/>
      </c>
      <c r="M20" s="148"/>
    </row>
    <row r="21" spans="1:13" ht="15" customHeight="1" x14ac:dyDescent="0.3">
      <c r="C21" s="29" t="s">
        <v>54</v>
      </c>
      <c r="D21" s="29" t="s">
        <v>67</v>
      </c>
      <c r="E21" s="72">
        <v>0</v>
      </c>
      <c r="F21" s="69">
        <v>0</v>
      </c>
      <c r="G21" s="70">
        <f t="shared" ref="G21:G22" si="5">E21-F21</f>
        <v>0</v>
      </c>
      <c r="H21" s="142" t="str">
        <f t="shared" ref="H21:H22" si="6">IF(F21=0,"",(E21-F21)/(F21))</f>
        <v/>
      </c>
      <c r="I21" s="148"/>
      <c r="J21" s="69">
        <v>0</v>
      </c>
      <c r="K21" s="70">
        <f t="shared" si="2"/>
        <v>0</v>
      </c>
      <c r="L21" s="142" t="str">
        <f t="shared" si="3"/>
        <v/>
      </c>
      <c r="M21" s="148"/>
    </row>
    <row r="22" spans="1:13" ht="15" customHeight="1" x14ac:dyDescent="0.3">
      <c r="C22" s="29" t="s">
        <v>56</v>
      </c>
      <c r="D22" s="29" t="s">
        <v>68</v>
      </c>
      <c r="E22" s="72">
        <v>0</v>
      </c>
      <c r="F22" s="69">
        <v>0</v>
      </c>
      <c r="G22" s="70">
        <f t="shared" si="5"/>
        <v>0</v>
      </c>
      <c r="H22" s="142" t="str">
        <f t="shared" si="6"/>
        <v/>
      </c>
      <c r="I22" s="148"/>
      <c r="J22" s="69">
        <v>0</v>
      </c>
      <c r="K22" s="70">
        <f t="shared" si="2"/>
        <v>0</v>
      </c>
      <c r="L22" s="142" t="str">
        <f t="shared" si="3"/>
        <v/>
      </c>
      <c r="M22" s="148"/>
    </row>
    <row r="23" spans="1:13" ht="15" customHeight="1" x14ac:dyDescent="0.3">
      <c r="C23" s="146" t="s">
        <v>58</v>
      </c>
      <c r="D23" s="29" t="s">
        <v>69</v>
      </c>
      <c r="E23" s="72">
        <v>0</v>
      </c>
      <c r="F23" s="69">
        <v>0</v>
      </c>
      <c r="G23" s="70">
        <f t="shared" si="4"/>
        <v>0</v>
      </c>
      <c r="H23" s="142" t="str">
        <f>IF(F23=0,"",(E23-F23)/(F23))</f>
        <v/>
      </c>
      <c r="I23" s="148"/>
      <c r="J23" s="69">
        <v>0</v>
      </c>
      <c r="K23" s="70">
        <f t="shared" si="2"/>
        <v>0</v>
      </c>
      <c r="L23" s="142" t="str">
        <f t="shared" si="3"/>
        <v/>
      </c>
      <c r="M23" s="148"/>
    </row>
    <row r="24" spans="1:13" ht="14.4" thickBot="1" x14ac:dyDescent="0.35">
      <c r="C24" s="29" t="s">
        <v>70</v>
      </c>
      <c r="D24" s="29" t="s">
        <v>71</v>
      </c>
      <c r="E24" s="72">
        <v>0</v>
      </c>
      <c r="F24" s="69">
        <v>0</v>
      </c>
      <c r="G24" s="70">
        <f t="shared" si="4"/>
        <v>0</v>
      </c>
      <c r="I24" s="150"/>
      <c r="J24" s="69">
        <v>0</v>
      </c>
      <c r="K24" s="70">
        <f t="shared" si="2"/>
        <v>0</v>
      </c>
      <c r="L24" s="142" t="str">
        <f t="shared" si="3"/>
        <v/>
      </c>
      <c r="M24" s="150"/>
    </row>
    <row r="25" spans="1:13" ht="15" customHeight="1" thickBot="1" x14ac:dyDescent="0.35">
      <c r="B25" s="15" t="s">
        <v>72</v>
      </c>
      <c r="C25" s="27"/>
      <c r="D25" s="58"/>
      <c r="E25" s="73">
        <f>SUM(E17:E24)</f>
        <v>0</v>
      </c>
      <c r="F25" s="73">
        <f>SUM(F17:F24)</f>
        <v>0</v>
      </c>
      <c r="G25" s="63">
        <f>E25-F25</f>
        <v>0</v>
      </c>
      <c r="H25" s="142" t="str">
        <f>IF(F25=0,"",(E25-F25)/(F25))</f>
        <v/>
      </c>
      <c r="I25" s="149"/>
      <c r="J25" s="73">
        <f>SUM(J17:J24)</f>
        <v>0</v>
      </c>
      <c r="K25" s="70">
        <f t="shared" si="2"/>
        <v>0</v>
      </c>
      <c r="L25" s="142" t="str">
        <f t="shared" si="3"/>
        <v/>
      </c>
      <c r="M25" s="149"/>
    </row>
    <row r="26" spans="1:13" ht="29.25" customHeight="1" x14ac:dyDescent="0.3">
      <c r="A26" s="15">
        <v>3</v>
      </c>
      <c r="B26" s="29" t="s">
        <v>19</v>
      </c>
      <c r="E26" s="63"/>
      <c r="F26" s="63"/>
      <c r="G26" s="63"/>
      <c r="H26" s="142"/>
      <c r="I26" s="148"/>
      <c r="J26" s="63"/>
      <c r="K26" s="70"/>
      <c r="L26" s="142"/>
      <c r="M26" s="148"/>
    </row>
    <row r="27" spans="1:13" ht="15" customHeight="1" x14ac:dyDescent="0.3">
      <c r="C27" s="29" t="s">
        <v>62</v>
      </c>
      <c r="D27" s="29" t="s">
        <v>73</v>
      </c>
      <c r="E27" s="72">
        <v>0</v>
      </c>
      <c r="F27" s="69">
        <v>0</v>
      </c>
      <c r="G27" s="70">
        <f>E27-F27</f>
        <v>0</v>
      </c>
      <c r="H27" s="142" t="str">
        <f t="shared" si="1"/>
        <v/>
      </c>
      <c r="I27" s="148"/>
      <c r="J27" s="69">
        <v>0</v>
      </c>
      <c r="K27" s="70">
        <f t="shared" si="2"/>
        <v>0</v>
      </c>
      <c r="L27" s="142" t="str">
        <f t="shared" si="3"/>
        <v/>
      </c>
      <c r="M27" s="148"/>
    </row>
    <row r="28" spans="1:13" ht="15" customHeight="1" thickBot="1" x14ac:dyDescent="0.35">
      <c r="C28" s="29" t="s">
        <v>48</v>
      </c>
      <c r="D28" s="29" t="s">
        <v>74</v>
      </c>
      <c r="E28" s="72">
        <v>0</v>
      </c>
      <c r="F28" s="124">
        <v>0</v>
      </c>
      <c r="G28" s="70">
        <f>E28-F28</f>
        <v>0</v>
      </c>
      <c r="H28" s="142" t="str">
        <f t="shared" si="1"/>
        <v/>
      </c>
      <c r="I28" s="148"/>
      <c r="J28" s="124">
        <v>0</v>
      </c>
      <c r="K28" s="70">
        <f t="shared" si="2"/>
        <v>0</v>
      </c>
      <c r="L28" s="142" t="str">
        <f t="shared" si="3"/>
        <v/>
      </c>
      <c r="M28" s="148"/>
    </row>
    <row r="29" spans="1:13" ht="15" customHeight="1" thickBot="1" x14ac:dyDescent="0.35">
      <c r="B29" s="15" t="s">
        <v>75</v>
      </c>
      <c r="E29" s="73">
        <f>SUM(E27:E28)</f>
        <v>0</v>
      </c>
      <c r="F29" s="73">
        <f>SUM(F27:F28)</f>
        <v>0</v>
      </c>
      <c r="G29" s="63">
        <f>E29-F29</f>
        <v>0</v>
      </c>
      <c r="H29" s="142" t="str">
        <f t="shared" si="1"/>
        <v/>
      </c>
      <c r="I29" s="149"/>
      <c r="J29" s="73">
        <f>SUM(J27:J28)</f>
        <v>0</v>
      </c>
      <c r="K29" s="70">
        <f t="shared" si="2"/>
        <v>0</v>
      </c>
      <c r="L29" s="142" t="str">
        <f t="shared" si="3"/>
        <v/>
      </c>
      <c r="M29" s="149"/>
    </row>
    <row r="30" spans="1:13" ht="15" customHeight="1" x14ac:dyDescent="0.3">
      <c r="E30" s="63"/>
      <c r="F30" s="63"/>
      <c r="G30" s="63"/>
      <c r="H30" s="142"/>
      <c r="I30" s="148"/>
      <c r="J30" s="63"/>
      <c r="K30" s="70"/>
      <c r="L30" s="142"/>
      <c r="M30" s="148"/>
    </row>
    <row r="31" spans="1:13" ht="15" customHeight="1" x14ac:dyDescent="0.3">
      <c r="A31" s="15">
        <v>4</v>
      </c>
      <c r="B31" s="14" t="s">
        <v>76</v>
      </c>
      <c r="E31" s="63"/>
      <c r="F31" s="63"/>
      <c r="G31" s="63"/>
      <c r="H31" s="142"/>
      <c r="I31" s="148"/>
      <c r="J31" s="63"/>
      <c r="K31" s="70"/>
      <c r="L31" s="142"/>
      <c r="M31" s="148"/>
    </row>
    <row r="32" spans="1:13" ht="15" customHeight="1" x14ac:dyDescent="0.3">
      <c r="C32" s="29" t="s">
        <v>62</v>
      </c>
      <c r="D32" s="29" t="s">
        <v>77</v>
      </c>
      <c r="E32" s="72">
        <v>0</v>
      </c>
      <c r="F32" s="69">
        <v>0</v>
      </c>
      <c r="G32" s="70">
        <f t="shared" ref="G32:G57" si="7">E32-F32</f>
        <v>0</v>
      </c>
      <c r="H32" s="142" t="str">
        <f t="shared" si="1"/>
        <v/>
      </c>
      <c r="I32" s="148"/>
      <c r="J32" s="69">
        <v>0</v>
      </c>
      <c r="K32" s="70">
        <f t="shared" si="2"/>
        <v>0</v>
      </c>
      <c r="L32" s="142" t="str">
        <f t="shared" si="3"/>
        <v/>
      </c>
      <c r="M32" s="148"/>
    </row>
    <row r="33" spans="1:13" ht="15" customHeight="1" x14ac:dyDescent="0.3">
      <c r="C33" s="29" t="s">
        <v>48</v>
      </c>
      <c r="D33" s="29" t="s">
        <v>78</v>
      </c>
      <c r="E33" s="72">
        <v>0</v>
      </c>
      <c r="F33" s="69">
        <v>0</v>
      </c>
      <c r="G33" s="70">
        <f t="shared" si="7"/>
        <v>0</v>
      </c>
      <c r="H33" s="142" t="str">
        <f t="shared" si="1"/>
        <v/>
      </c>
      <c r="I33" s="148"/>
      <c r="J33" s="69">
        <v>0</v>
      </c>
      <c r="K33" s="70">
        <f t="shared" si="2"/>
        <v>0</v>
      </c>
      <c r="L33" s="142" t="str">
        <f t="shared" si="3"/>
        <v/>
      </c>
      <c r="M33" s="148"/>
    </row>
    <row r="34" spans="1:13" ht="15" customHeight="1" x14ac:dyDescent="0.3">
      <c r="C34" s="29" t="s">
        <v>50</v>
      </c>
      <c r="D34" s="29" t="s">
        <v>79</v>
      </c>
      <c r="E34" s="72">
        <v>0</v>
      </c>
      <c r="F34" s="69">
        <v>0</v>
      </c>
      <c r="G34" s="70">
        <f t="shared" si="7"/>
        <v>0</v>
      </c>
      <c r="H34" s="142" t="str">
        <f t="shared" si="1"/>
        <v/>
      </c>
      <c r="I34" s="148"/>
      <c r="J34" s="69">
        <v>0</v>
      </c>
      <c r="K34" s="70">
        <f t="shared" si="2"/>
        <v>0</v>
      </c>
      <c r="L34" s="142" t="str">
        <f t="shared" si="3"/>
        <v/>
      </c>
      <c r="M34" s="148"/>
    </row>
    <row r="35" spans="1:13" ht="15" customHeight="1" x14ac:dyDescent="0.3">
      <c r="C35" s="146" t="s">
        <v>52</v>
      </c>
      <c r="D35" s="29" t="s">
        <v>80</v>
      </c>
      <c r="E35" s="303"/>
      <c r="F35" s="303"/>
      <c r="G35" s="70">
        <f t="shared" si="7"/>
        <v>0</v>
      </c>
      <c r="H35" s="142" t="str">
        <f t="shared" si="1"/>
        <v/>
      </c>
      <c r="I35" s="148"/>
      <c r="J35" s="303"/>
      <c r="K35" s="70">
        <f t="shared" si="2"/>
        <v>0</v>
      </c>
      <c r="L35" s="142" t="str">
        <f t="shared" si="3"/>
        <v/>
      </c>
      <c r="M35" s="148"/>
    </row>
    <row r="36" spans="1:13" ht="15" customHeight="1" x14ac:dyDescent="0.3">
      <c r="C36" s="146"/>
      <c r="D36" s="29" t="s">
        <v>81</v>
      </c>
      <c r="E36" s="303"/>
      <c r="F36" s="303"/>
      <c r="G36" s="70"/>
      <c r="H36" s="142"/>
      <c r="I36" s="148"/>
      <c r="J36" s="303"/>
      <c r="K36" s="70">
        <f t="shared" si="2"/>
        <v>0</v>
      </c>
      <c r="L36" s="142" t="str">
        <f t="shared" si="3"/>
        <v/>
      </c>
      <c r="M36" s="148"/>
    </row>
    <row r="37" spans="1:13" ht="15" customHeight="1" x14ac:dyDescent="0.3">
      <c r="C37" s="146"/>
      <c r="D37" s="29" t="s">
        <v>82</v>
      </c>
      <c r="E37" s="303"/>
      <c r="F37" s="303"/>
      <c r="G37" s="70"/>
      <c r="H37" s="142"/>
      <c r="I37" s="148"/>
      <c r="J37" s="303"/>
      <c r="K37" s="70">
        <f t="shared" si="2"/>
        <v>0</v>
      </c>
      <c r="L37" s="142" t="str">
        <f t="shared" si="3"/>
        <v/>
      </c>
      <c r="M37" s="148"/>
    </row>
    <row r="38" spans="1:13" ht="15" customHeight="1" x14ac:dyDescent="0.3">
      <c r="C38" s="146" t="s">
        <v>54</v>
      </c>
      <c r="D38" s="147" t="s">
        <v>83</v>
      </c>
      <c r="E38" s="72">
        <v>0</v>
      </c>
      <c r="F38" s="69">
        <v>0</v>
      </c>
      <c r="G38" s="70">
        <f t="shared" si="7"/>
        <v>0</v>
      </c>
      <c r="H38" s="142" t="str">
        <f t="shared" si="1"/>
        <v/>
      </c>
      <c r="I38" s="148"/>
      <c r="J38" s="69">
        <v>0</v>
      </c>
      <c r="K38" s="70">
        <f t="shared" si="2"/>
        <v>0</v>
      </c>
      <c r="L38" s="142" t="str">
        <f t="shared" si="3"/>
        <v/>
      </c>
      <c r="M38" s="148"/>
    </row>
    <row r="39" spans="1:13" ht="15" customHeight="1" x14ac:dyDescent="0.3">
      <c r="C39" s="29" t="s">
        <v>56</v>
      </c>
      <c r="D39" s="147" t="s">
        <v>84</v>
      </c>
      <c r="E39" s="72">
        <v>0</v>
      </c>
      <c r="F39" s="69">
        <v>0</v>
      </c>
      <c r="G39" s="70">
        <f t="shared" ref="G39" si="8">E39-F39</f>
        <v>0</v>
      </c>
      <c r="H39" s="142" t="str">
        <f t="shared" ref="H39" si="9">IF(F39=0,"",(E39-F39)/(F39))</f>
        <v/>
      </c>
      <c r="I39" s="148"/>
      <c r="J39" s="69">
        <v>0</v>
      </c>
      <c r="K39" s="70">
        <f t="shared" si="2"/>
        <v>0</v>
      </c>
      <c r="L39" s="142" t="str">
        <f t="shared" si="3"/>
        <v/>
      </c>
      <c r="M39" s="148"/>
    </row>
    <row r="40" spans="1:13" ht="15" customHeight="1" x14ac:dyDescent="0.3">
      <c r="C40" s="29" t="s">
        <v>58</v>
      </c>
      <c r="D40" s="29" t="s">
        <v>85</v>
      </c>
      <c r="E40" s="72">
        <v>0</v>
      </c>
      <c r="F40" s="69">
        <v>0</v>
      </c>
      <c r="G40" s="70">
        <f t="shared" si="7"/>
        <v>0</v>
      </c>
      <c r="H40" s="142" t="str">
        <f t="shared" si="1"/>
        <v/>
      </c>
      <c r="I40" s="148"/>
      <c r="J40" s="69">
        <v>0</v>
      </c>
      <c r="K40" s="70">
        <f t="shared" si="2"/>
        <v>0</v>
      </c>
      <c r="L40" s="142" t="str">
        <f t="shared" si="3"/>
        <v/>
      </c>
      <c r="M40" s="148"/>
    </row>
    <row r="41" spans="1:13" ht="15" hidden="1" customHeight="1" x14ac:dyDescent="0.3">
      <c r="C41" s="208" t="s">
        <v>70</v>
      </c>
      <c r="D41" s="208" t="s">
        <v>86</v>
      </c>
      <c r="E41" s="72">
        <v>0</v>
      </c>
      <c r="F41" s="69">
        <v>0</v>
      </c>
      <c r="G41" s="70"/>
      <c r="H41" s="142"/>
      <c r="I41" s="148"/>
      <c r="J41" s="69">
        <v>0</v>
      </c>
      <c r="K41" s="70">
        <f t="shared" si="2"/>
        <v>0</v>
      </c>
      <c r="L41" s="142" t="str">
        <f t="shared" si="3"/>
        <v/>
      </c>
      <c r="M41" s="148"/>
    </row>
    <row r="42" spans="1:13" ht="15" customHeight="1" thickBot="1" x14ac:dyDescent="0.35">
      <c r="C42" s="29" t="s">
        <v>70</v>
      </c>
      <c r="D42" s="29" t="s">
        <v>87</v>
      </c>
      <c r="E42" s="72">
        <v>0</v>
      </c>
      <c r="F42" s="69">
        <v>0</v>
      </c>
      <c r="G42" s="70">
        <f t="shared" si="7"/>
        <v>0</v>
      </c>
      <c r="H42" s="142" t="str">
        <f t="shared" si="1"/>
        <v/>
      </c>
      <c r="I42" s="148"/>
      <c r="J42" s="124">
        <v>0</v>
      </c>
      <c r="K42" s="70">
        <f t="shared" si="2"/>
        <v>0</v>
      </c>
      <c r="L42" s="142" t="str">
        <f t="shared" si="3"/>
        <v/>
      </c>
      <c r="M42" s="148"/>
    </row>
    <row r="43" spans="1:13" ht="15" customHeight="1" thickBot="1" x14ac:dyDescent="0.35">
      <c r="B43" s="15" t="s">
        <v>88</v>
      </c>
      <c r="E43" s="73">
        <f>SUM(E32:E42)-E35</f>
        <v>0</v>
      </c>
      <c r="F43" s="73">
        <f>SUM(F32:F42)-F35</f>
        <v>0</v>
      </c>
      <c r="G43" s="63">
        <f t="shared" si="7"/>
        <v>0</v>
      </c>
      <c r="H43" s="142" t="str">
        <f t="shared" si="1"/>
        <v/>
      </c>
      <c r="I43" s="149"/>
      <c r="J43" s="73">
        <f>SUM(J32:J42)-J35</f>
        <v>0</v>
      </c>
      <c r="K43" s="70">
        <f t="shared" si="2"/>
        <v>0</v>
      </c>
      <c r="L43" s="142" t="str">
        <f t="shared" si="3"/>
        <v/>
      </c>
      <c r="M43" s="149"/>
    </row>
    <row r="44" spans="1:13" ht="15" customHeight="1" x14ac:dyDescent="0.3">
      <c r="E44" s="63"/>
      <c r="F44" s="63"/>
      <c r="G44" s="63"/>
      <c r="H44" s="142"/>
      <c r="I44" s="148"/>
      <c r="J44" s="63"/>
      <c r="K44" s="70"/>
      <c r="L44" s="142"/>
      <c r="M44" s="148"/>
    </row>
    <row r="45" spans="1:13" ht="15" customHeight="1" x14ac:dyDescent="0.3">
      <c r="A45" s="15">
        <v>5</v>
      </c>
      <c r="B45" s="14" t="s">
        <v>21</v>
      </c>
      <c r="G45" s="63"/>
      <c r="H45" s="142"/>
      <c r="I45" s="148"/>
      <c r="J45" s="67"/>
      <c r="K45" s="70"/>
      <c r="L45" s="142"/>
      <c r="M45" s="148"/>
    </row>
    <row r="46" spans="1:13" ht="15" customHeight="1" x14ac:dyDescent="0.3">
      <c r="C46" s="29" t="s">
        <v>62</v>
      </c>
      <c r="D46" s="29" t="s">
        <v>89</v>
      </c>
      <c r="E46" s="72">
        <v>0</v>
      </c>
      <c r="F46" s="69">
        <v>0</v>
      </c>
      <c r="G46" s="70">
        <f t="shared" si="7"/>
        <v>0</v>
      </c>
      <c r="H46" s="142" t="str">
        <f t="shared" si="1"/>
        <v/>
      </c>
      <c r="I46" s="148"/>
      <c r="J46" s="69">
        <v>0</v>
      </c>
      <c r="K46" s="70">
        <f t="shared" si="2"/>
        <v>0</v>
      </c>
      <c r="L46" s="142" t="str">
        <f t="shared" si="3"/>
        <v/>
      </c>
      <c r="M46" s="148"/>
    </row>
    <row r="47" spans="1:13" ht="15" customHeight="1" x14ac:dyDescent="0.3">
      <c r="C47" s="29" t="s">
        <v>48</v>
      </c>
      <c r="D47" s="29" t="s">
        <v>90</v>
      </c>
      <c r="E47" s="72">
        <v>0</v>
      </c>
      <c r="F47" s="69">
        <v>0</v>
      </c>
      <c r="G47" s="70">
        <f t="shared" si="7"/>
        <v>0</v>
      </c>
      <c r="H47" s="142" t="str">
        <f t="shared" si="1"/>
        <v/>
      </c>
      <c r="I47" s="148"/>
      <c r="J47" s="69">
        <v>0</v>
      </c>
      <c r="K47" s="70">
        <f t="shared" si="2"/>
        <v>0</v>
      </c>
      <c r="L47" s="142" t="str">
        <f t="shared" si="3"/>
        <v/>
      </c>
      <c r="M47" s="148"/>
    </row>
    <row r="48" spans="1:13" ht="15" customHeight="1" x14ac:dyDescent="0.3">
      <c r="C48" s="29" t="s">
        <v>50</v>
      </c>
      <c r="D48" s="29" t="s">
        <v>91</v>
      </c>
      <c r="E48" s="72">
        <v>0</v>
      </c>
      <c r="F48" s="69">
        <v>0</v>
      </c>
      <c r="G48" s="70">
        <f t="shared" si="7"/>
        <v>0</v>
      </c>
      <c r="H48" s="142" t="str">
        <f t="shared" si="1"/>
        <v/>
      </c>
      <c r="I48" s="148"/>
      <c r="J48" s="69">
        <v>0</v>
      </c>
      <c r="K48" s="70">
        <f t="shared" si="2"/>
        <v>0</v>
      </c>
      <c r="L48" s="142" t="str">
        <f t="shared" si="3"/>
        <v/>
      </c>
      <c r="M48" s="148"/>
    </row>
    <row r="49" spans="1:13" ht="15" customHeight="1" x14ac:dyDescent="0.3">
      <c r="C49" s="29" t="s">
        <v>52</v>
      </c>
      <c r="D49" s="29" t="s">
        <v>92</v>
      </c>
      <c r="E49" s="72">
        <v>0</v>
      </c>
      <c r="F49" s="69">
        <v>0</v>
      </c>
      <c r="G49" s="70">
        <f t="shared" si="7"/>
        <v>0</v>
      </c>
      <c r="H49" s="142" t="str">
        <f t="shared" si="1"/>
        <v/>
      </c>
      <c r="I49" s="148"/>
      <c r="J49" s="69">
        <v>0</v>
      </c>
      <c r="K49" s="70">
        <f t="shared" si="2"/>
        <v>0</v>
      </c>
      <c r="L49" s="142" t="str">
        <f t="shared" si="3"/>
        <v/>
      </c>
      <c r="M49" s="148"/>
    </row>
    <row r="50" spans="1:13" ht="15" customHeight="1" thickBot="1" x14ac:dyDescent="0.35">
      <c r="C50" s="29" t="s">
        <v>54</v>
      </c>
      <c r="D50" s="29" t="s">
        <v>93</v>
      </c>
      <c r="E50" s="78">
        <v>0</v>
      </c>
      <c r="F50" s="124">
        <v>0</v>
      </c>
      <c r="G50" s="70">
        <f t="shared" si="7"/>
        <v>0</v>
      </c>
      <c r="H50" s="142" t="str">
        <f t="shared" si="1"/>
        <v/>
      </c>
      <c r="I50" s="148"/>
      <c r="J50" s="124">
        <v>0</v>
      </c>
      <c r="K50" s="70">
        <f>E50-J50</f>
        <v>0</v>
      </c>
      <c r="L50" s="142" t="str">
        <f t="shared" si="3"/>
        <v/>
      </c>
      <c r="M50" s="148"/>
    </row>
    <row r="51" spans="1:13" ht="15" customHeight="1" thickBot="1" x14ac:dyDescent="0.35">
      <c r="B51" s="15" t="s">
        <v>94</v>
      </c>
      <c r="E51" s="120">
        <f>SUM(E46:E50)</f>
        <v>0</v>
      </c>
      <c r="F51" s="120">
        <f>SUM(F46:F50)</f>
        <v>0</v>
      </c>
      <c r="G51" s="63">
        <f t="shared" si="7"/>
        <v>0</v>
      </c>
      <c r="H51" s="142"/>
      <c r="I51" s="148"/>
      <c r="J51" s="120">
        <f>SUM(J46:J50)</f>
        <v>0</v>
      </c>
      <c r="K51" s="70">
        <f t="shared" si="2"/>
        <v>0</v>
      </c>
      <c r="L51" s="142" t="str">
        <f t="shared" si="3"/>
        <v/>
      </c>
      <c r="M51" s="148"/>
    </row>
    <row r="52" spans="1:13" ht="15" customHeight="1" x14ac:dyDescent="0.3">
      <c r="E52" s="63"/>
      <c r="F52" s="63"/>
      <c r="G52" s="63"/>
      <c r="H52" s="142"/>
      <c r="I52" s="148"/>
      <c r="J52" s="63"/>
      <c r="K52" s="70"/>
      <c r="L52" s="142"/>
      <c r="M52" s="148"/>
    </row>
    <row r="53" spans="1:13" ht="15" customHeight="1" x14ac:dyDescent="0.3">
      <c r="A53" s="15">
        <v>6</v>
      </c>
      <c r="B53" s="14" t="s">
        <v>95</v>
      </c>
      <c r="E53" s="63"/>
      <c r="F53" s="63"/>
      <c r="G53" s="63"/>
      <c r="H53" s="142"/>
      <c r="I53" s="148"/>
      <c r="J53" s="63"/>
      <c r="K53" s="70"/>
      <c r="L53" s="142"/>
      <c r="M53" s="148"/>
    </row>
    <row r="54" spans="1:13" ht="15" customHeight="1" x14ac:dyDescent="0.3">
      <c r="C54" s="14" t="s">
        <v>62</v>
      </c>
      <c r="D54" s="14" t="s">
        <v>96</v>
      </c>
      <c r="E54" s="72">
        <v>0</v>
      </c>
      <c r="F54" s="69">
        <v>0</v>
      </c>
      <c r="G54" s="70">
        <f t="shared" si="7"/>
        <v>0</v>
      </c>
      <c r="H54" s="142" t="str">
        <f t="shared" si="1"/>
        <v/>
      </c>
      <c r="I54" s="148"/>
      <c r="J54" s="69">
        <v>0</v>
      </c>
      <c r="K54" s="70">
        <f t="shared" si="2"/>
        <v>0</v>
      </c>
      <c r="L54" s="142" t="str">
        <f t="shared" si="3"/>
        <v/>
      </c>
      <c r="M54" s="148"/>
    </row>
    <row r="55" spans="1:13" ht="15" customHeight="1" x14ac:dyDescent="0.3">
      <c r="C55" s="14" t="s">
        <v>48</v>
      </c>
      <c r="D55" s="14" t="s">
        <v>97</v>
      </c>
      <c r="E55" s="72">
        <v>0</v>
      </c>
      <c r="F55" s="69">
        <v>0</v>
      </c>
      <c r="G55" s="70">
        <f t="shared" si="7"/>
        <v>0</v>
      </c>
      <c r="H55" s="142" t="str">
        <f t="shared" si="1"/>
        <v/>
      </c>
      <c r="I55" s="148"/>
      <c r="J55" s="69">
        <v>0</v>
      </c>
      <c r="K55" s="70">
        <f t="shared" si="2"/>
        <v>0</v>
      </c>
      <c r="L55" s="142" t="str">
        <f t="shared" si="3"/>
        <v/>
      </c>
      <c r="M55" s="148"/>
    </row>
    <row r="56" spans="1:13" ht="15" customHeight="1" thickBot="1" x14ac:dyDescent="0.35">
      <c r="C56" s="14" t="s">
        <v>50</v>
      </c>
      <c r="D56" s="14" t="s">
        <v>98</v>
      </c>
      <c r="E56" s="72">
        <v>0</v>
      </c>
      <c r="F56" s="69">
        <v>0</v>
      </c>
      <c r="G56" s="70">
        <f t="shared" si="7"/>
        <v>0</v>
      </c>
      <c r="H56" s="142" t="str">
        <f t="shared" si="1"/>
        <v/>
      </c>
      <c r="I56" s="148"/>
      <c r="J56" s="69">
        <v>0</v>
      </c>
      <c r="K56" s="70">
        <f t="shared" si="2"/>
        <v>0</v>
      </c>
      <c r="L56" s="142" t="str">
        <f t="shared" si="3"/>
        <v/>
      </c>
      <c r="M56" s="148"/>
    </row>
    <row r="57" spans="1:13" ht="15" customHeight="1" thickBot="1" x14ac:dyDescent="0.35">
      <c r="B57" s="15" t="s">
        <v>99</v>
      </c>
      <c r="E57" s="120">
        <f>SUM(E54:E56)</f>
        <v>0</v>
      </c>
      <c r="F57" s="120">
        <f>SUM(F54:F56)</f>
        <v>0</v>
      </c>
      <c r="G57" s="63">
        <f t="shared" si="7"/>
        <v>0</v>
      </c>
      <c r="H57" s="142" t="str">
        <f t="shared" si="1"/>
        <v/>
      </c>
      <c r="I57" s="148"/>
      <c r="J57" s="120">
        <f>SUM(J54:J56)</f>
        <v>0</v>
      </c>
      <c r="K57" s="70">
        <f t="shared" si="2"/>
        <v>0</v>
      </c>
      <c r="L57" s="142" t="str">
        <f t="shared" si="3"/>
        <v/>
      </c>
      <c r="M57" s="148"/>
    </row>
    <row r="58" spans="1:13" x14ac:dyDescent="0.3">
      <c r="G58" s="103"/>
      <c r="I58" s="139"/>
    </row>
    <row r="59" spans="1:13" x14ac:dyDescent="0.3">
      <c r="G59" s="103"/>
      <c r="I59" s="139"/>
    </row>
    <row r="60" spans="1:13" x14ac:dyDescent="0.3">
      <c r="G60" s="103"/>
      <c r="I60" s="139"/>
    </row>
    <row r="61" spans="1:13" x14ac:dyDescent="0.3">
      <c r="G61" s="103"/>
      <c r="I61" s="139"/>
    </row>
    <row r="62" spans="1:13" x14ac:dyDescent="0.3">
      <c r="G62" s="103"/>
      <c r="I62" s="139"/>
    </row>
    <row r="63" spans="1:13" x14ac:dyDescent="0.3">
      <c r="G63" s="103"/>
      <c r="I63" s="139"/>
    </row>
    <row r="64" spans="1:13" x14ac:dyDescent="0.3">
      <c r="G64" s="103"/>
      <c r="I64" s="139"/>
    </row>
    <row r="65" spans="7:9" x14ac:dyDescent="0.3">
      <c r="G65" s="103"/>
      <c r="I65" s="139"/>
    </row>
    <row r="66" spans="7:9" x14ac:dyDescent="0.3">
      <c r="G66" s="103"/>
      <c r="I66" s="139"/>
    </row>
    <row r="67" spans="7:9" x14ac:dyDescent="0.3">
      <c r="G67" s="103"/>
      <c r="I67" s="139"/>
    </row>
    <row r="68" spans="7:9" x14ac:dyDescent="0.3">
      <c r="G68" s="103"/>
    </row>
    <row r="69" spans="7:9" x14ac:dyDescent="0.3">
      <c r="G69" s="103"/>
    </row>
    <row r="70" spans="7:9" x14ac:dyDescent="0.3">
      <c r="G70" s="103"/>
    </row>
    <row r="71" spans="7:9" x14ac:dyDescent="0.3">
      <c r="G71" s="103"/>
    </row>
    <row r="72" spans="7:9" x14ac:dyDescent="0.3">
      <c r="G72" s="103"/>
    </row>
    <row r="73" spans="7:9" x14ac:dyDescent="0.3">
      <c r="G73" s="103"/>
    </row>
    <row r="74" spans="7:9" x14ac:dyDescent="0.3">
      <c r="G74" s="103"/>
    </row>
    <row r="75" spans="7:9" x14ac:dyDescent="0.3">
      <c r="G75" s="103"/>
    </row>
    <row r="76" spans="7:9" x14ac:dyDescent="0.3">
      <c r="G76" s="103"/>
    </row>
  </sheetData>
  <sheetProtection formatRows="0"/>
  <phoneticPr fontId="0" type="noConversion"/>
  <conditionalFormatting sqref="H6:H23 H25:H57">
    <cfRule type="expression" dxfId="31" priority="5" stopIfTrue="1">
      <formula>#REF!&gt;0</formula>
    </cfRule>
    <cfRule type="expression" dxfId="30" priority="6" stopIfTrue="1">
      <formula>"m7&gt;0"</formula>
    </cfRule>
  </conditionalFormatting>
  <conditionalFormatting sqref="L7:L57">
    <cfRule type="expression" dxfId="29" priority="1" stopIfTrue="1">
      <formula>#REF!&gt;0</formula>
    </cfRule>
    <cfRule type="expression" dxfId="28" priority="2" stopIfTrue="1">
      <formula>"m7&gt;0"</formula>
    </cfRule>
  </conditionalFormatting>
  <dataValidations count="1">
    <dataValidation type="whole" allowBlank="1" showInputMessage="1" showErrorMessage="1" sqref="J7:J13 K7:K57 G6:G76 E27:F28 E7:F13 E17:F24 J17:J24 J27:J28 E32:F42 J32:J42" xr:uid="{00000000-0002-0000-0300-000000000000}">
      <formula1>-1E+30</formula1>
      <formula2>1E+30</formula2>
    </dataValidation>
  </dataValidations>
  <pageMargins left="0.75" right="0.75" top="0.61" bottom="0.67" header="0.5" footer="0.5"/>
  <pageSetup paperSize="9" scale="59" orientation="landscape" r:id="rId1"/>
  <headerFooter alignWithMargins="0"/>
  <ignoredErrors>
    <ignoredError sqref="E4:F5 G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77"/>
  <sheetViews>
    <sheetView showGridLines="0" tabSelected="1" zoomScale="90" zoomScaleNormal="90" workbookViewId="0">
      <pane xSplit="4" ySplit="4" topLeftCell="E5" activePane="bottomRight" state="frozen"/>
      <selection pane="topRight"/>
      <selection pane="bottomLeft"/>
      <selection pane="bottomRight" activeCell="I51" sqref="I51"/>
    </sheetView>
  </sheetViews>
  <sheetFormatPr defaultColWidth="9.33203125" defaultRowHeight="13.8" x14ac:dyDescent="0.3"/>
  <cols>
    <col min="1" max="1" width="3.5546875" style="14" customWidth="1"/>
    <col min="2" max="2" width="32.44140625" style="14" customWidth="1"/>
    <col min="3" max="3" width="4.33203125" style="14" customWidth="1"/>
    <col min="4" max="4" width="46.6640625" style="14" customWidth="1"/>
    <col min="5" max="5" width="13.6640625" style="21" customWidth="1"/>
    <col min="6" max="7" width="14.6640625" style="21" customWidth="1"/>
    <col min="8" max="8" width="10.6640625" style="21" customWidth="1"/>
    <col min="9" max="9" width="37" style="21" customWidth="1"/>
    <col min="10" max="12" width="11.6640625" style="14" customWidth="1"/>
    <col min="13" max="13" width="37" style="14" customWidth="1"/>
    <col min="14" max="16384" width="9.33203125" style="14"/>
  </cols>
  <sheetData>
    <row r="1" spans="1:13" ht="17.399999999999999" x14ac:dyDescent="0.3">
      <c r="B1" s="75">
        <f>Declaration!B3</f>
        <v>0</v>
      </c>
    </row>
    <row r="2" spans="1:13" x14ac:dyDescent="0.3">
      <c r="B2" s="24" t="s">
        <v>24</v>
      </c>
      <c r="I2" s="23" t="s">
        <v>8</v>
      </c>
    </row>
    <row r="3" spans="1:13" s="17" customFormat="1" ht="52.5" customHeight="1" x14ac:dyDescent="0.25">
      <c r="E3" s="16" t="str">
        <f>Income!E3</f>
        <v>Actual
2024-25</v>
      </c>
      <c r="F3" s="16" t="str">
        <f>Income!F3</f>
        <v>Actual
2023-24</v>
      </c>
      <c r="G3" s="25" t="s">
        <v>100</v>
      </c>
      <c r="H3" s="16"/>
      <c r="I3" s="16"/>
      <c r="J3" s="16" t="str">
        <f>Income!J3</f>
        <v>Forecast
2024-25</v>
      </c>
      <c r="K3" s="25" t="s">
        <v>100</v>
      </c>
      <c r="L3" s="16"/>
      <c r="M3" s="16"/>
    </row>
    <row r="4" spans="1:13" x14ac:dyDescent="0.3">
      <c r="A4" s="15" t="s">
        <v>101</v>
      </c>
      <c r="E4" s="19" t="s">
        <v>13</v>
      </c>
      <c r="F4" s="19" t="s">
        <v>13</v>
      </c>
      <c r="G4" s="19" t="s">
        <v>13</v>
      </c>
      <c r="H4" s="20" t="s">
        <v>14</v>
      </c>
      <c r="I4" s="26" t="s">
        <v>15</v>
      </c>
      <c r="J4" s="19" t="s">
        <v>13</v>
      </c>
      <c r="K4" s="19" t="s">
        <v>13</v>
      </c>
      <c r="L4" s="20" t="s">
        <v>14</v>
      </c>
      <c r="M4" s="26" t="s">
        <v>15</v>
      </c>
    </row>
    <row r="5" spans="1:13" x14ac:dyDescent="0.3">
      <c r="A5" s="15"/>
    </row>
    <row r="7" spans="1:13" x14ac:dyDescent="0.3">
      <c r="A7" s="15">
        <v>1</v>
      </c>
      <c r="B7" s="14" t="s">
        <v>102</v>
      </c>
      <c r="E7" s="72">
        <v>0</v>
      </c>
      <c r="F7" s="69">
        <v>0</v>
      </c>
      <c r="G7" s="70">
        <f>E7-F7</f>
        <v>0</v>
      </c>
      <c r="H7" s="77" t="str">
        <f>IF(F7=0,"",(E7-F7)/(F7))</f>
        <v/>
      </c>
      <c r="I7" s="151"/>
      <c r="J7" s="69">
        <v>0</v>
      </c>
      <c r="K7" s="70">
        <f>E7-J7</f>
        <v>0</v>
      </c>
      <c r="L7" s="77" t="str">
        <f>IF(J7=0,"",(E7-J7)/(J7))</f>
        <v/>
      </c>
      <c r="M7" s="74"/>
    </row>
    <row r="8" spans="1:13" ht="15" customHeight="1" x14ac:dyDescent="0.3">
      <c r="A8" s="15">
        <v>2</v>
      </c>
      <c r="B8" s="14" t="s">
        <v>103</v>
      </c>
      <c r="E8" s="72">
        <v>0</v>
      </c>
      <c r="F8" s="69">
        <v>0</v>
      </c>
      <c r="G8" s="70">
        <f t="shared" ref="G8:G64" si="0">E8-F8</f>
        <v>0</v>
      </c>
      <c r="H8" s="77" t="str">
        <f t="shared" ref="H8:H64" si="1">IF(F8=0,"",(E8-F8)/(F8))</f>
        <v/>
      </c>
      <c r="I8" s="151"/>
      <c r="J8" s="69">
        <v>0</v>
      </c>
      <c r="K8" s="70">
        <f t="shared" ref="K8:K64" si="2">E8-J8</f>
        <v>0</v>
      </c>
      <c r="L8" s="77" t="str">
        <f t="shared" ref="L8:L64" si="3">IF(J8=0,"",(E8-J8)/(J8))</f>
        <v/>
      </c>
      <c r="M8" s="74"/>
    </row>
    <row r="9" spans="1:13" ht="15" customHeight="1" x14ac:dyDescent="0.3">
      <c r="A9" s="15">
        <v>3</v>
      </c>
      <c r="B9" s="14" t="s">
        <v>104</v>
      </c>
      <c r="E9" s="72">
        <v>0</v>
      </c>
      <c r="F9" s="69">
        <v>0</v>
      </c>
      <c r="G9" s="70">
        <f t="shared" si="0"/>
        <v>0</v>
      </c>
      <c r="H9" s="77" t="str">
        <f t="shared" si="1"/>
        <v/>
      </c>
      <c r="I9" s="151"/>
      <c r="J9" s="69">
        <v>0</v>
      </c>
      <c r="K9" s="70">
        <f t="shared" si="2"/>
        <v>0</v>
      </c>
      <c r="L9" s="77" t="str">
        <f t="shared" si="3"/>
        <v/>
      </c>
      <c r="M9" s="74"/>
    </row>
    <row r="10" spans="1:13" ht="15" customHeight="1" x14ac:dyDescent="0.3">
      <c r="A10" s="15">
        <v>4</v>
      </c>
      <c r="B10" s="14" t="s">
        <v>105</v>
      </c>
      <c r="E10" s="72">
        <v>0</v>
      </c>
      <c r="F10" s="69">
        <v>0</v>
      </c>
      <c r="G10" s="70">
        <f t="shared" si="0"/>
        <v>0</v>
      </c>
      <c r="H10" s="77" t="str">
        <f t="shared" si="1"/>
        <v/>
      </c>
      <c r="I10" s="151"/>
      <c r="J10" s="69">
        <v>0</v>
      </c>
      <c r="K10" s="70">
        <f t="shared" si="2"/>
        <v>0</v>
      </c>
      <c r="L10" s="77" t="str">
        <f t="shared" si="3"/>
        <v/>
      </c>
      <c r="M10" s="74"/>
    </row>
    <row r="11" spans="1:13" x14ac:dyDescent="0.3">
      <c r="A11" s="15">
        <v>5</v>
      </c>
      <c r="B11" s="14" t="s">
        <v>106</v>
      </c>
      <c r="E11" s="72">
        <v>0</v>
      </c>
      <c r="F11" s="69">
        <v>0</v>
      </c>
      <c r="G11" s="70">
        <f t="shared" si="0"/>
        <v>0</v>
      </c>
      <c r="H11" s="77" t="str">
        <f t="shared" si="1"/>
        <v/>
      </c>
      <c r="I11" s="151"/>
      <c r="J11" s="69">
        <v>0</v>
      </c>
      <c r="K11" s="70">
        <f t="shared" si="2"/>
        <v>0</v>
      </c>
      <c r="L11" s="77" t="str">
        <f t="shared" si="3"/>
        <v/>
      </c>
      <c r="M11" s="74"/>
    </row>
    <row r="12" spans="1:13" ht="15" customHeight="1" x14ac:dyDescent="0.3">
      <c r="A12" s="15">
        <v>6</v>
      </c>
      <c r="B12" s="14" t="s">
        <v>77</v>
      </c>
      <c r="E12" s="72">
        <v>0</v>
      </c>
      <c r="F12" s="69">
        <v>0</v>
      </c>
      <c r="G12" s="70">
        <f t="shared" si="0"/>
        <v>0</v>
      </c>
      <c r="H12" s="77" t="str">
        <f t="shared" si="1"/>
        <v/>
      </c>
      <c r="I12" s="151"/>
      <c r="J12" s="69">
        <v>0</v>
      </c>
      <c r="K12" s="70">
        <f t="shared" si="2"/>
        <v>0</v>
      </c>
      <c r="L12" s="77" t="str">
        <f t="shared" si="3"/>
        <v/>
      </c>
      <c r="M12" s="74"/>
    </row>
    <row r="13" spans="1:13" ht="15" customHeight="1" x14ac:dyDescent="0.3">
      <c r="A13" s="15">
        <v>7</v>
      </c>
      <c r="B13" s="14" t="s">
        <v>79</v>
      </c>
      <c r="E13" s="72">
        <v>0</v>
      </c>
      <c r="F13" s="69">
        <v>0</v>
      </c>
      <c r="G13" s="70">
        <f t="shared" si="0"/>
        <v>0</v>
      </c>
      <c r="H13" s="77" t="str">
        <f t="shared" si="1"/>
        <v/>
      </c>
      <c r="I13" s="151"/>
      <c r="J13" s="69">
        <v>0</v>
      </c>
      <c r="K13" s="70">
        <f t="shared" si="2"/>
        <v>0</v>
      </c>
      <c r="L13" s="77" t="str">
        <f t="shared" si="3"/>
        <v/>
      </c>
      <c r="M13" s="74"/>
    </row>
    <row r="14" spans="1:13" ht="15" customHeight="1" x14ac:dyDescent="0.3">
      <c r="A14" s="15">
        <v>8</v>
      </c>
      <c r="B14" s="14" t="s">
        <v>107</v>
      </c>
      <c r="E14" s="72">
        <v>0</v>
      </c>
      <c r="F14" s="69">
        <v>0</v>
      </c>
      <c r="G14" s="70">
        <f t="shared" si="0"/>
        <v>0</v>
      </c>
      <c r="H14" s="77" t="str">
        <f t="shared" si="1"/>
        <v/>
      </c>
      <c r="I14" s="151"/>
      <c r="J14" s="69">
        <v>0</v>
      </c>
      <c r="K14" s="70">
        <f t="shared" si="2"/>
        <v>0</v>
      </c>
      <c r="L14" s="77" t="str">
        <f t="shared" si="3"/>
        <v/>
      </c>
      <c r="M14" s="74"/>
    </row>
    <row r="15" spans="1:13" ht="15" customHeight="1" thickBot="1" x14ac:dyDescent="0.35">
      <c r="A15" s="15">
        <v>9</v>
      </c>
      <c r="B15" s="17" t="s">
        <v>108</v>
      </c>
      <c r="E15" s="72">
        <v>0</v>
      </c>
      <c r="F15" s="69">
        <v>0</v>
      </c>
      <c r="G15" s="70">
        <f t="shared" si="0"/>
        <v>0</v>
      </c>
      <c r="H15" s="77" t="str">
        <f t="shared" si="1"/>
        <v/>
      </c>
      <c r="I15" s="151"/>
      <c r="J15" s="69">
        <v>0</v>
      </c>
      <c r="K15" s="70">
        <f t="shared" si="2"/>
        <v>0</v>
      </c>
      <c r="L15" s="77" t="str">
        <f t="shared" si="3"/>
        <v/>
      </c>
      <c r="M15" s="74"/>
    </row>
    <row r="16" spans="1:13" ht="15" customHeight="1" thickBot="1" x14ac:dyDescent="0.35">
      <c r="A16" s="28"/>
      <c r="B16" s="62" t="s">
        <v>109</v>
      </c>
      <c r="C16" s="62"/>
      <c r="D16" s="62"/>
      <c r="E16" s="71">
        <f>SUM(E7:E15)</f>
        <v>0</v>
      </c>
      <c r="F16" s="71">
        <f>SUM(F7:F15)</f>
        <v>0</v>
      </c>
      <c r="G16" s="70">
        <f t="shared" si="0"/>
        <v>0</v>
      </c>
      <c r="H16" s="77" t="str">
        <f t="shared" si="1"/>
        <v/>
      </c>
      <c r="I16" s="152"/>
      <c r="J16" s="71">
        <f>SUM(J7:J15)</f>
        <v>0</v>
      </c>
      <c r="K16" s="70">
        <f t="shared" si="2"/>
        <v>0</v>
      </c>
      <c r="L16" s="77" t="str">
        <f t="shared" si="3"/>
        <v/>
      </c>
      <c r="M16" s="74"/>
    </row>
    <row r="17" spans="1:13" ht="15" customHeight="1" x14ac:dyDescent="0.3">
      <c r="E17" s="70"/>
      <c r="F17" s="70"/>
      <c r="G17" s="70"/>
      <c r="H17" s="77"/>
      <c r="I17" s="151"/>
      <c r="J17" s="70"/>
      <c r="K17" s="70"/>
      <c r="L17" s="77"/>
      <c r="M17" s="74"/>
    </row>
    <row r="18" spans="1:13" ht="15" customHeight="1" thickBot="1" x14ac:dyDescent="0.35">
      <c r="A18" s="15">
        <v>10</v>
      </c>
      <c r="B18" s="14" t="s">
        <v>110</v>
      </c>
      <c r="E18" s="78">
        <v>0</v>
      </c>
      <c r="F18" s="124">
        <v>0</v>
      </c>
      <c r="G18" s="70">
        <f t="shared" si="0"/>
        <v>0</v>
      </c>
      <c r="H18" s="77" t="str">
        <f t="shared" si="1"/>
        <v/>
      </c>
      <c r="I18" s="151"/>
      <c r="J18" s="124">
        <v>0</v>
      </c>
      <c r="K18" s="70">
        <f t="shared" si="2"/>
        <v>0</v>
      </c>
      <c r="L18" s="77" t="str">
        <f t="shared" si="3"/>
        <v/>
      </c>
      <c r="M18" s="74"/>
    </row>
    <row r="19" spans="1:13" ht="15" customHeight="1" thickBot="1" x14ac:dyDescent="0.35">
      <c r="B19" s="15" t="s">
        <v>111</v>
      </c>
      <c r="C19" s="15"/>
      <c r="D19" s="15"/>
      <c r="E19" s="71">
        <f>E16+E18</f>
        <v>0</v>
      </c>
      <c r="F19" s="71">
        <f>F16+F18</f>
        <v>0</v>
      </c>
      <c r="G19" s="70">
        <f t="shared" si="0"/>
        <v>0</v>
      </c>
      <c r="H19" s="77" t="str">
        <f t="shared" si="1"/>
        <v/>
      </c>
      <c r="I19" s="152"/>
      <c r="J19" s="71">
        <f>J16+J18</f>
        <v>0</v>
      </c>
      <c r="K19" s="70">
        <f t="shared" si="2"/>
        <v>0</v>
      </c>
      <c r="L19" s="77" t="str">
        <f t="shared" si="3"/>
        <v/>
      </c>
      <c r="M19" s="74"/>
    </row>
    <row r="20" spans="1:13" ht="15" customHeight="1" thickBot="1" x14ac:dyDescent="0.35">
      <c r="B20" s="15"/>
      <c r="C20" s="15"/>
      <c r="D20" s="15"/>
      <c r="E20" s="80"/>
      <c r="F20" s="80"/>
      <c r="G20" s="70"/>
      <c r="H20" s="77"/>
      <c r="I20" s="152"/>
      <c r="J20" s="80"/>
      <c r="K20" s="70"/>
      <c r="L20" s="77"/>
      <c r="M20" s="74"/>
    </row>
    <row r="21" spans="1:13" ht="15" customHeight="1" x14ac:dyDescent="0.3">
      <c r="B21" s="113" t="s">
        <v>112</v>
      </c>
      <c r="C21" s="114"/>
      <c r="D21" s="114"/>
      <c r="E21" s="109"/>
      <c r="F21" s="109"/>
      <c r="G21" s="115"/>
      <c r="H21" s="116"/>
      <c r="I21" s="224"/>
      <c r="J21" s="109"/>
      <c r="K21" s="115"/>
      <c r="L21" s="116"/>
      <c r="M21" s="225"/>
    </row>
    <row r="22" spans="1:13" ht="15" customHeight="1" x14ac:dyDescent="0.3">
      <c r="B22" s="117"/>
      <c r="C22" s="15"/>
      <c r="D22" s="15" t="s">
        <v>113</v>
      </c>
      <c r="E22" s="72">
        <v>0</v>
      </c>
      <c r="F22" s="69">
        <v>0</v>
      </c>
      <c r="G22" s="70">
        <f t="shared" si="0"/>
        <v>0</v>
      </c>
      <c r="H22" s="77" t="str">
        <f t="shared" si="1"/>
        <v/>
      </c>
      <c r="I22" s="152"/>
      <c r="J22" s="69">
        <v>0</v>
      </c>
      <c r="K22" s="70">
        <f t="shared" si="2"/>
        <v>0</v>
      </c>
      <c r="L22" s="77" t="str">
        <f t="shared" si="3"/>
        <v/>
      </c>
      <c r="M22" s="226"/>
    </row>
    <row r="23" spans="1:13" ht="15" customHeight="1" x14ac:dyDescent="0.3">
      <c r="B23" s="117"/>
      <c r="C23" s="15"/>
      <c r="D23" s="15" t="s">
        <v>114</v>
      </c>
      <c r="E23" s="72">
        <v>0</v>
      </c>
      <c r="F23" s="69">
        <v>0</v>
      </c>
      <c r="G23" s="70">
        <f t="shared" si="0"/>
        <v>0</v>
      </c>
      <c r="H23" s="77" t="str">
        <f t="shared" si="1"/>
        <v/>
      </c>
      <c r="I23" s="152"/>
      <c r="J23" s="69">
        <v>0</v>
      </c>
      <c r="K23" s="70">
        <f t="shared" si="2"/>
        <v>0</v>
      </c>
      <c r="L23" s="77" t="str">
        <f t="shared" si="3"/>
        <v/>
      </c>
      <c r="M23" s="226"/>
    </row>
    <row r="24" spans="1:13" ht="15" customHeight="1" x14ac:dyDescent="0.3">
      <c r="B24" s="117"/>
      <c r="C24" s="15"/>
      <c r="D24" s="15" t="s">
        <v>115</v>
      </c>
      <c r="E24" s="69">
        <f>'Pension contributions'!E11</f>
        <v>0</v>
      </c>
      <c r="F24" s="69">
        <v>0</v>
      </c>
      <c r="G24" s="70">
        <f t="shared" si="0"/>
        <v>0</v>
      </c>
      <c r="H24" s="77" t="str">
        <f t="shared" si="1"/>
        <v/>
      </c>
      <c r="I24" s="152"/>
      <c r="J24" s="69">
        <v>0</v>
      </c>
      <c r="K24" s="70">
        <f t="shared" si="2"/>
        <v>0</v>
      </c>
      <c r="L24" s="77" t="str">
        <f t="shared" si="3"/>
        <v/>
      </c>
      <c r="M24" s="226"/>
    </row>
    <row r="25" spans="1:13" ht="15" customHeight="1" x14ac:dyDescent="0.3">
      <c r="B25" s="117"/>
      <c r="C25" s="15"/>
      <c r="D25" s="15" t="s">
        <v>116</v>
      </c>
      <c r="E25" s="72">
        <v>0</v>
      </c>
      <c r="F25" s="69">
        <v>0</v>
      </c>
      <c r="G25" s="70">
        <f t="shared" si="0"/>
        <v>0</v>
      </c>
      <c r="H25" s="77" t="str">
        <f t="shared" si="1"/>
        <v/>
      </c>
      <c r="I25" s="152"/>
      <c r="J25" s="69">
        <v>0</v>
      </c>
      <c r="K25" s="70">
        <f t="shared" si="2"/>
        <v>0</v>
      </c>
      <c r="L25" s="77" t="str">
        <f t="shared" si="3"/>
        <v/>
      </c>
      <c r="M25" s="226"/>
    </row>
    <row r="26" spans="1:13" ht="0.45" customHeight="1" x14ac:dyDescent="0.3">
      <c r="B26" s="117"/>
      <c r="C26" s="15"/>
      <c r="D26" s="15"/>
      <c r="E26" s="105"/>
      <c r="F26" s="69">
        <v>0</v>
      </c>
      <c r="G26" s="70"/>
      <c r="H26" s="77"/>
      <c r="I26" s="152"/>
      <c r="J26" s="69"/>
      <c r="K26" s="70">
        <f t="shared" si="2"/>
        <v>0</v>
      </c>
      <c r="L26" s="77" t="str">
        <f t="shared" si="3"/>
        <v/>
      </c>
      <c r="M26" s="226"/>
    </row>
    <row r="27" spans="1:13" ht="15" customHeight="1" x14ac:dyDescent="0.3">
      <c r="B27" s="117"/>
      <c r="C27" s="15"/>
      <c r="D27" s="15" t="s">
        <v>117</v>
      </c>
      <c r="E27" s="72">
        <v>0</v>
      </c>
      <c r="F27" s="69">
        <v>0</v>
      </c>
      <c r="G27" s="70">
        <f t="shared" ref="G27" si="4">E27-F27</f>
        <v>0</v>
      </c>
      <c r="H27" s="77" t="str">
        <f>IF(F29=0,"",(E29-F29)/(F29))</f>
        <v/>
      </c>
      <c r="I27" s="152"/>
      <c r="J27" s="69">
        <v>0</v>
      </c>
      <c r="K27" s="70">
        <f t="shared" si="2"/>
        <v>0</v>
      </c>
      <c r="L27" s="77" t="str">
        <f t="shared" si="3"/>
        <v/>
      </c>
      <c r="M27" s="226"/>
    </row>
    <row r="28" spans="1:13" ht="15" customHeight="1" thickBot="1" x14ac:dyDescent="0.35">
      <c r="B28" s="117"/>
      <c r="C28" s="15"/>
      <c r="D28" s="15" t="s">
        <v>118</v>
      </c>
      <c r="E28" s="69">
        <f>E18</f>
        <v>0</v>
      </c>
      <c r="F28" s="69">
        <v>0</v>
      </c>
      <c r="G28" s="70">
        <f>E28-F28</f>
        <v>0</v>
      </c>
      <c r="H28" s="77"/>
      <c r="I28" s="152"/>
      <c r="J28" s="69">
        <v>0</v>
      </c>
      <c r="K28" s="70">
        <f t="shared" si="2"/>
        <v>0</v>
      </c>
      <c r="L28" s="77" t="str">
        <f t="shared" si="3"/>
        <v/>
      </c>
      <c r="M28" s="226"/>
    </row>
    <row r="29" spans="1:13" ht="16.5" customHeight="1" thickBot="1" x14ac:dyDescent="0.35">
      <c r="B29" s="117"/>
      <c r="C29" s="15"/>
      <c r="D29" s="15" t="s">
        <v>111</v>
      </c>
      <c r="E29" s="71">
        <f>SUM(E22:E28)</f>
        <v>0</v>
      </c>
      <c r="F29" s="71">
        <f>SUM(F22:F28)</f>
        <v>0</v>
      </c>
      <c r="G29" s="70">
        <f>E29-F29</f>
        <v>0</v>
      </c>
      <c r="H29" s="77"/>
      <c r="I29" s="152"/>
      <c r="J29" s="210">
        <f>SUM(J22:J28)</f>
        <v>0</v>
      </c>
      <c r="K29" s="70">
        <f t="shared" si="2"/>
        <v>0</v>
      </c>
      <c r="L29" s="77" t="str">
        <f t="shared" si="3"/>
        <v/>
      </c>
      <c r="M29" s="226"/>
    </row>
    <row r="30" spans="1:13" ht="15" customHeight="1" thickBot="1" x14ac:dyDescent="0.35">
      <c r="B30" s="215"/>
      <c r="C30" s="118"/>
      <c r="D30" s="118"/>
      <c r="E30" s="210"/>
      <c r="F30" s="210"/>
      <c r="G30" s="212"/>
      <c r="H30" s="119"/>
      <c r="I30" s="211"/>
      <c r="J30" s="210"/>
      <c r="K30" s="212"/>
      <c r="L30" s="119"/>
      <c r="M30" s="227"/>
    </row>
    <row r="31" spans="1:13" ht="51" hidden="1" customHeight="1" thickBot="1" x14ac:dyDescent="0.35">
      <c r="B31" s="209"/>
      <c r="C31" s="118"/>
      <c r="D31" s="128" t="s">
        <v>119</v>
      </c>
      <c r="E31" s="213">
        <v>0</v>
      </c>
      <c r="F31" s="214">
        <v>0</v>
      </c>
      <c r="G31" s="165">
        <f t="shared" ref="G31" si="5">E31-F31</f>
        <v>0</v>
      </c>
      <c r="H31" s="119"/>
      <c r="I31" s="211"/>
      <c r="J31" s="214">
        <v>0</v>
      </c>
      <c r="K31" s="212">
        <f t="shared" si="2"/>
        <v>0</v>
      </c>
      <c r="L31" s="119" t="str">
        <f t="shared" si="3"/>
        <v/>
      </c>
      <c r="M31" s="227"/>
    </row>
    <row r="32" spans="1:13" ht="15" customHeight="1" x14ac:dyDescent="0.3">
      <c r="A32" s="15" t="s">
        <v>120</v>
      </c>
      <c r="E32" s="70"/>
      <c r="F32" s="70"/>
      <c r="G32" s="70"/>
      <c r="H32" s="77"/>
      <c r="I32" s="151"/>
      <c r="J32" s="70"/>
      <c r="K32" s="70"/>
      <c r="L32" s="77"/>
      <c r="M32" s="74"/>
    </row>
    <row r="33" spans="1:13" ht="15" customHeight="1" x14ac:dyDescent="0.3">
      <c r="A33" s="24">
        <v>1</v>
      </c>
      <c r="B33" s="15" t="s">
        <v>27</v>
      </c>
      <c r="E33" s="79">
        <v>0</v>
      </c>
      <c r="F33" s="69">
        <v>0</v>
      </c>
      <c r="G33" s="70">
        <f t="shared" si="0"/>
        <v>0</v>
      </c>
      <c r="H33" s="77" t="str">
        <f t="shared" si="1"/>
        <v/>
      </c>
      <c r="I33" s="151"/>
      <c r="J33" s="69">
        <v>0</v>
      </c>
      <c r="K33" s="70">
        <f t="shared" si="2"/>
        <v>0</v>
      </c>
      <c r="L33" s="77" t="str">
        <f t="shared" si="3"/>
        <v/>
      </c>
      <c r="M33" s="74"/>
    </row>
    <row r="34" spans="1:13" ht="15" customHeight="1" x14ac:dyDescent="0.3">
      <c r="A34" s="15"/>
      <c r="E34" s="70"/>
      <c r="F34" s="70"/>
      <c r="G34" s="70"/>
      <c r="H34" s="77"/>
      <c r="I34" s="151"/>
      <c r="J34" s="70"/>
      <c r="K34" s="70"/>
      <c r="L34" s="77"/>
      <c r="M34" s="74"/>
    </row>
    <row r="35" spans="1:13" ht="15" customHeight="1" x14ac:dyDescent="0.3">
      <c r="E35" s="70"/>
      <c r="F35" s="70"/>
      <c r="G35" s="70"/>
      <c r="H35" s="77"/>
      <c r="I35" s="151"/>
      <c r="J35" s="70"/>
      <c r="K35" s="70"/>
      <c r="L35" s="77"/>
      <c r="M35" s="74"/>
    </row>
    <row r="36" spans="1:13" ht="15" customHeight="1" x14ac:dyDescent="0.3">
      <c r="A36" s="15">
        <v>2</v>
      </c>
      <c r="B36" s="15" t="s">
        <v>28</v>
      </c>
      <c r="C36" s="14" t="s">
        <v>62</v>
      </c>
      <c r="D36" s="14" t="s">
        <v>102</v>
      </c>
      <c r="E36" s="72">
        <v>0</v>
      </c>
      <c r="F36" s="69">
        <v>0</v>
      </c>
      <c r="G36" s="70">
        <f t="shared" si="0"/>
        <v>0</v>
      </c>
      <c r="H36" s="77" t="str">
        <f t="shared" si="1"/>
        <v/>
      </c>
      <c r="I36" s="151"/>
      <c r="J36" s="69">
        <v>0</v>
      </c>
      <c r="K36" s="70">
        <f t="shared" si="2"/>
        <v>0</v>
      </c>
      <c r="L36" s="77" t="str">
        <f t="shared" si="3"/>
        <v/>
      </c>
      <c r="M36" s="74"/>
    </row>
    <row r="37" spans="1:13" ht="15" customHeight="1" x14ac:dyDescent="0.3">
      <c r="A37" s="15"/>
      <c r="C37" s="14" t="s">
        <v>48</v>
      </c>
      <c r="D37" s="14" t="s">
        <v>103</v>
      </c>
      <c r="E37" s="72">
        <v>0</v>
      </c>
      <c r="F37" s="69">
        <v>0</v>
      </c>
      <c r="G37" s="70">
        <f t="shared" si="0"/>
        <v>0</v>
      </c>
      <c r="H37" s="77" t="str">
        <f t="shared" si="1"/>
        <v/>
      </c>
      <c r="I37" s="151"/>
      <c r="J37" s="69">
        <v>0</v>
      </c>
      <c r="K37" s="70">
        <f t="shared" si="2"/>
        <v>0</v>
      </c>
      <c r="L37" s="77" t="str">
        <f t="shared" si="3"/>
        <v/>
      </c>
      <c r="M37" s="74"/>
    </row>
    <row r="38" spans="1:13" ht="15" customHeight="1" x14ac:dyDescent="0.3">
      <c r="A38" s="28"/>
      <c r="C38" s="58" t="s">
        <v>50</v>
      </c>
      <c r="D38" s="14" t="s">
        <v>104</v>
      </c>
      <c r="E38" s="72">
        <v>0</v>
      </c>
      <c r="F38" s="69">
        <v>0</v>
      </c>
      <c r="G38" s="70">
        <f t="shared" si="0"/>
        <v>0</v>
      </c>
      <c r="H38" s="77" t="str">
        <f t="shared" si="1"/>
        <v/>
      </c>
      <c r="I38" s="151"/>
      <c r="J38" s="69">
        <v>0</v>
      </c>
      <c r="K38" s="70">
        <f t="shared" si="2"/>
        <v>0</v>
      </c>
      <c r="L38" s="77" t="str">
        <f t="shared" si="3"/>
        <v/>
      </c>
      <c r="M38" s="74"/>
    </row>
    <row r="39" spans="1:13" ht="15" customHeight="1" x14ac:dyDescent="0.3">
      <c r="A39" s="15"/>
      <c r="C39" s="14" t="s">
        <v>52</v>
      </c>
      <c r="D39" s="14" t="s">
        <v>105</v>
      </c>
      <c r="E39" s="72">
        <v>0</v>
      </c>
      <c r="F39" s="69">
        <v>0</v>
      </c>
      <c r="G39" s="70">
        <f t="shared" si="0"/>
        <v>0</v>
      </c>
      <c r="H39" s="77" t="str">
        <f t="shared" si="1"/>
        <v/>
      </c>
      <c r="I39" s="151"/>
      <c r="J39" s="69">
        <v>0</v>
      </c>
      <c r="K39" s="70">
        <f t="shared" si="2"/>
        <v>0</v>
      </c>
      <c r="L39" s="77" t="str">
        <f t="shared" si="3"/>
        <v/>
      </c>
      <c r="M39" s="74"/>
    </row>
    <row r="40" spans="1:13" ht="15" customHeight="1" x14ac:dyDescent="0.3">
      <c r="A40" s="15"/>
      <c r="C40" s="14" t="s">
        <v>54</v>
      </c>
      <c r="D40" s="14" t="s">
        <v>121</v>
      </c>
      <c r="E40" s="72">
        <v>0</v>
      </c>
      <c r="F40" s="69">
        <v>0</v>
      </c>
      <c r="G40" s="70">
        <f t="shared" si="0"/>
        <v>0</v>
      </c>
      <c r="H40" s="77" t="str">
        <f t="shared" si="1"/>
        <v/>
      </c>
      <c r="I40" s="151"/>
      <c r="J40" s="69">
        <v>0</v>
      </c>
      <c r="K40" s="70">
        <f t="shared" si="2"/>
        <v>0</v>
      </c>
      <c r="L40" s="77" t="str">
        <f t="shared" si="3"/>
        <v/>
      </c>
      <c r="M40" s="74"/>
    </row>
    <row r="41" spans="1:13" ht="15" customHeight="1" x14ac:dyDescent="0.3">
      <c r="A41" s="15"/>
      <c r="C41" s="29" t="s">
        <v>56</v>
      </c>
      <c r="D41" s="29" t="s">
        <v>106</v>
      </c>
      <c r="E41" s="69">
        <f>SUM(E42:E44)</f>
        <v>0</v>
      </c>
      <c r="F41" s="69">
        <f>SUM(F42:F44)</f>
        <v>0</v>
      </c>
      <c r="G41" s="70">
        <f t="shared" si="0"/>
        <v>0</v>
      </c>
      <c r="H41" s="77" t="str">
        <f t="shared" si="1"/>
        <v/>
      </c>
      <c r="I41" s="151"/>
      <c r="J41" s="69">
        <f>SUM(J42:J44)</f>
        <v>0</v>
      </c>
      <c r="K41" s="70">
        <f t="shared" si="2"/>
        <v>0</v>
      </c>
      <c r="L41" s="77" t="str">
        <f t="shared" si="3"/>
        <v/>
      </c>
      <c r="M41" s="74"/>
    </row>
    <row r="42" spans="1:13" ht="15" customHeight="1" x14ac:dyDescent="0.3">
      <c r="A42" s="15"/>
      <c r="C42" s="21" t="s">
        <v>122</v>
      </c>
      <c r="D42" s="21" t="s">
        <v>123</v>
      </c>
      <c r="E42" s="72">
        <v>0</v>
      </c>
      <c r="F42" s="69">
        <v>0</v>
      </c>
      <c r="G42" s="70">
        <f t="shared" si="0"/>
        <v>0</v>
      </c>
      <c r="H42" s="77" t="str">
        <f t="shared" si="1"/>
        <v/>
      </c>
      <c r="I42" s="151"/>
      <c r="J42" s="69">
        <v>0</v>
      </c>
      <c r="K42" s="70">
        <f t="shared" si="2"/>
        <v>0</v>
      </c>
      <c r="L42" s="77" t="str">
        <f t="shared" si="3"/>
        <v/>
      </c>
      <c r="M42" s="74"/>
    </row>
    <row r="43" spans="1:13" ht="15" customHeight="1" x14ac:dyDescent="0.3">
      <c r="A43" s="15"/>
      <c r="C43" s="21" t="s">
        <v>124</v>
      </c>
      <c r="D43" s="21" t="s">
        <v>125</v>
      </c>
      <c r="E43" s="72">
        <v>0</v>
      </c>
      <c r="F43" s="69">
        <v>0</v>
      </c>
      <c r="G43" s="70">
        <f t="shared" si="0"/>
        <v>0</v>
      </c>
      <c r="H43" s="77" t="str">
        <f t="shared" si="1"/>
        <v/>
      </c>
      <c r="I43" s="151"/>
      <c r="J43" s="69">
        <v>0</v>
      </c>
      <c r="K43" s="70">
        <f t="shared" si="2"/>
        <v>0</v>
      </c>
      <c r="L43" s="77" t="str">
        <f t="shared" si="3"/>
        <v/>
      </c>
      <c r="M43" s="74"/>
    </row>
    <row r="44" spans="1:13" ht="15" customHeight="1" x14ac:dyDescent="0.3">
      <c r="A44" s="15"/>
      <c r="C44" s="21" t="s">
        <v>126</v>
      </c>
      <c r="D44" s="21" t="s">
        <v>59</v>
      </c>
      <c r="E44" s="72">
        <v>0</v>
      </c>
      <c r="F44" s="69">
        <v>0</v>
      </c>
      <c r="G44" s="70">
        <f t="shared" si="0"/>
        <v>0</v>
      </c>
      <c r="H44" s="77" t="str">
        <f t="shared" si="1"/>
        <v/>
      </c>
      <c r="I44" s="151"/>
      <c r="J44" s="69">
        <v>0</v>
      </c>
      <c r="K44" s="70">
        <f t="shared" si="2"/>
        <v>0</v>
      </c>
      <c r="L44" s="77" t="str">
        <f t="shared" si="3"/>
        <v/>
      </c>
      <c r="M44" s="74"/>
    </row>
    <row r="45" spans="1:13" ht="15" customHeight="1" x14ac:dyDescent="0.3">
      <c r="A45" s="15"/>
      <c r="C45" s="14" t="s">
        <v>58</v>
      </c>
      <c r="D45" s="14" t="s">
        <v>77</v>
      </c>
      <c r="E45" s="72">
        <v>0</v>
      </c>
      <c r="F45" s="69">
        <v>0</v>
      </c>
      <c r="G45" s="70">
        <f t="shared" si="0"/>
        <v>0</v>
      </c>
      <c r="H45" s="77" t="str">
        <f t="shared" si="1"/>
        <v/>
      </c>
      <c r="I45" s="151"/>
      <c r="J45" s="69">
        <v>0</v>
      </c>
      <c r="K45" s="70">
        <f t="shared" si="2"/>
        <v>0</v>
      </c>
      <c r="L45" s="77" t="str">
        <f t="shared" si="3"/>
        <v/>
      </c>
      <c r="M45" s="74"/>
    </row>
    <row r="46" spans="1:13" ht="15" customHeight="1" x14ac:dyDescent="0.3">
      <c r="A46" s="15"/>
      <c r="C46" s="14" t="s">
        <v>70</v>
      </c>
      <c r="D46" s="14" t="s">
        <v>79</v>
      </c>
      <c r="E46" s="72">
        <v>0</v>
      </c>
      <c r="F46" s="69">
        <v>0</v>
      </c>
      <c r="G46" s="70">
        <f t="shared" si="0"/>
        <v>0</v>
      </c>
      <c r="H46" s="77" t="str">
        <f t="shared" si="1"/>
        <v/>
      </c>
      <c r="I46" s="151"/>
      <c r="J46" s="69">
        <v>0</v>
      </c>
      <c r="K46" s="70">
        <f t="shared" si="2"/>
        <v>0</v>
      </c>
      <c r="L46" s="77" t="str">
        <f t="shared" si="3"/>
        <v/>
      </c>
      <c r="M46" s="74"/>
    </row>
    <row r="47" spans="1:13" ht="15" customHeight="1" x14ac:dyDescent="0.3">
      <c r="A47" s="15"/>
      <c r="C47" s="30" t="s">
        <v>127</v>
      </c>
      <c r="D47" s="17" t="s">
        <v>128</v>
      </c>
      <c r="E47" s="78">
        <v>0</v>
      </c>
      <c r="F47" s="69">
        <v>0</v>
      </c>
      <c r="G47" s="70">
        <f t="shared" si="0"/>
        <v>0</v>
      </c>
      <c r="H47" s="77" t="str">
        <f t="shared" si="1"/>
        <v/>
      </c>
      <c r="I47" s="151"/>
      <c r="J47" s="69">
        <v>0</v>
      </c>
      <c r="K47" s="70">
        <f t="shared" si="2"/>
        <v>0</v>
      </c>
      <c r="L47" s="77" t="str">
        <f t="shared" si="3"/>
        <v/>
      </c>
      <c r="M47" s="74"/>
    </row>
    <row r="48" spans="1:13" ht="15" customHeight="1" x14ac:dyDescent="0.3">
      <c r="A48" s="15"/>
      <c r="C48" s="17" t="s">
        <v>129</v>
      </c>
      <c r="D48" s="17" t="s">
        <v>130</v>
      </c>
      <c r="E48" s="78">
        <v>0</v>
      </c>
      <c r="F48" s="69">
        <v>0</v>
      </c>
      <c r="G48" s="70">
        <f t="shared" si="0"/>
        <v>0</v>
      </c>
      <c r="H48" s="77" t="str">
        <f t="shared" si="1"/>
        <v/>
      </c>
      <c r="I48" s="151"/>
      <c r="J48" s="69">
        <v>0</v>
      </c>
      <c r="K48" s="70">
        <f t="shared" si="2"/>
        <v>0</v>
      </c>
      <c r="L48" s="77" t="str">
        <f t="shared" si="3"/>
        <v/>
      </c>
      <c r="M48" s="74"/>
    </row>
    <row r="49" spans="1:43" ht="15" customHeight="1" x14ac:dyDescent="0.3">
      <c r="A49" s="15"/>
      <c r="C49" s="17" t="s">
        <v>131</v>
      </c>
      <c r="D49" s="14" t="s">
        <v>132</v>
      </c>
      <c r="E49" s="72">
        <v>0</v>
      </c>
      <c r="F49" s="69">
        <v>0</v>
      </c>
      <c r="G49" s="70">
        <f t="shared" si="0"/>
        <v>0</v>
      </c>
      <c r="H49" s="77" t="str">
        <f t="shared" si="1"/>
        <v/>
      </c>
      <c r="I49" s="151"/>
      <c r="J49" s="69">
        <v>0</v>
      </c>
      <c r="K49" s="70">
        <f t="shared" si="2"/>
        <v>0</v>
      </c>
      <c r="L49" s="77" t="str">
        <f t="shared" si="3"/>
        <v/>
      </c>
      <c r="M49" s="74"/>
    </row>
    <row r="50" spans="1:43" ht="15" customHeight="1" x14ac:dyDescent="0.3">
      <c r="A50" s="15"/>
      <c r="C50" s="17" t="s">
        <v>133</v>
      </c>
      <c r="D50" s="14" t="s">
        <v>134</v>
      </c>
      <c r="E50" s="78">
        <v>0</v>
      </c>
      <c r="F50" s="69">
        <v>0</v>
      </c>
      <c r="G50" s="70">
        <f t="shared" si="0"/>
        <v>0</v>
      </c>
      <c r="H50" s="77" t="str">
        <f t="shared" si="1"/>
        <v/>
      </c>
      <c r="I50" s="151"/>
      <c r="J50" s="69">
        <v>0</v>
      </c>
      <c r="K50" s="70">
        <f t="shared" si="2"/>
        <v>0</v>
      </c>
      <c r="L50" s="77" t="str">
        <f t="shared" si="3"/>
        <v/>
      </c>
      <c r="M50" s="74"/>
    </row>
    <row r="51" spans="1:43" ht="15" customHeight="1" thickBot="1" x14ac:dyDescent="0.35">
      <c r="A51" s="15"/>
      <c r="C51" s="17" t="s">
        <v>135</v>
      </c>
      <c r="D51" s="17" t="s">
        <v>59</v>
      </c>
      <c r="E51" s="78">
        <v>0</v>
      </c>
      <c r="F51" s="69">
        <v>0</v>
      </c>
      <c r="G51" s="70">
        <f t="shared" si="0"/>
        <v>0</v>
      </c>
      <c r="H51" s="77" t="str">
        <f t="shared" si="1"/>
        <v/>
      </c>
      <c r="I51" s="151"/>
      <c r="J51" s="69">
        <v>0</v>
      </c>
      <c r="K51" s="70">
        <f t="shared" si="2"/>
        <v>0</v>
      </c>
      <c r="L51" s="77" t="str">
        <f t="shared" si="3"/>
        <v/>
      </c>
      <c r="M51" s="74"/>
    </row>
    <row r="52" spans="1:43" ht="15" customHeight="1" thickBot="1" x14ac:dyDescent="0.35">
      <c r="A52" s="15"/>
      <c r="B52" s="15" t="s">
        <v>136</v>
      </c>
      <c r="E52" s="107">
        <f>SUM(E36:E51)-E41</f>
        <v>0</v>
      </c>
      <c r="F52" s="107">
        <f>SUM(F36:F51)-F41</f>
        <v>0</v>
      </c>
      <c r="G52" s="70">
        <f t="shared" si="0"/>
        <v>0</v>
      </c>
      <c r="H52" s="77" t="str">
        <f t="shared" si="1"/>
        <v/>
      </c>
      <c r="I52" s="151"/>
      <c r="J52" s="107">
        <f>SUM(J36:J51)-J41</f>
        <v>0</v>
      </c>
      <c r="K52" s="70">
        <f t="shared" si="2"/>
        <v>0</v>
      </c>
      <c r="L52" s="77" t="str">
        <f t="shared" si="3"/>
        <v/>
      </c>
      <c r="M52" s="74"/>
    </row>
    <row r="53" spans="1:43" ht="15" customHeight="1" x14ac:dyDescent="0.3">
      <c r="E53" s="70"/>
      <c r="F53" s="70"/>
      <c r="G53" s="70"/>
      <c r="H53" s="77"/>
      <c r="I53" s="151"/>
      <c r="J53" s="70"/>
      <c r="K53" s="70"/>
      <c r="L53" s="77"/>
      <c r="M53" s="74"/>
    </row>
    <row r="54" spans="1:43" ht="15" customHeight="1" x14ac:dyDescent="0.3">
      <c r="A54" s="15">
        <v>3</v>
      </c>
      <c r="B54" s="15" t="s">
        <v>137</v>
      </c>
      <c r="C54" s="14" t="s">
        <v>62</v>
      </c>
      <c r="D54" s="14" t="s">
        <v>138</v>
      </c>
      <c r="E54" s="72">
        <v>0</v>
      </c>
      <c r="F54" s="69">
        <v>0</v>
      </c>
      <c r="G54" s="70">
        <f t="shared" si="0"/>
        <v>0</v>
      </c>
      <c r="H54" s="77" t="str">
        <f t="shared" si="1"/>
        <v/>
      </c>
      <c r="I54" s="151"/>
      <c r="J54" s="69">
        <v>0</v>
      </c>
      <c r="K54" s="70">
        <f t="shared" si="2"/>
        <v>0</v>
      </c>
      <c r="L54" s="77" t="str">
        <f t="shared" si="3"/>
        <v/>
      </c>
      <c r="M54" s="74"/>
    </row>
    <row r="55" spans="1:43" ht="15" customHeight="1" x14ac:dyDescent="0.3">
      <c r="A55" s="15"/>
      <c r="B55" s="15"/>
      <c r="C55" s="14" t="s">
        <v>48</v>
      </c>
      <c r="D55" s="14" t="s">
        <v>139</v>
      </c>
      <c r="E55" s="72">
        <v>0</v>
      </c>
      <c r="F55" s="69">
        <v>0</v>
      </c>
      <c r="G55" s="70">
        <f t="shared" si="0"/>
        <v>0</v>
      </c>
      <c r="H55" s="77" t="str">
        <f t="shared" si="1"/>
        <v/>
      </c>
      <c r="I55" s="151"/>
      <c r="J55" s="69">
        <v>0</v>
      </c>
      <c r="K55" s="70">
        <f t="shared" si="2"/>
        <v>0</v>
      </c>
      <c r="L55" s="77" t="str">
        <f t="shared" si="3"/>
        <v/>
      </c>
      <c r="M55" s="74"/>
    </row>
    <row r="56" spans="1:43" ht="15" customHeight="1" thickBot="1" x14ac:dyDescent="0.35">
      <c r="A56" s="15"/>
      <c r="B56" s="15"/>
      <c r="C56" s="14" t="s">
        <v>50</v>
      </c>
      <c r="D56" s="14" t="s">
        <v>140</v>
      </c>
      <c r="E56" s="78">
        <v>0</v>
      </c>
      <c r="F56" s="69">
        <v>0</v>
      </c>
      <c r="G56" s="70">
        <f t="shared" si="0"/>
        <v>0</v>
      </c>
      <c r="H56" s="77" t="str">
        <f t="shared" si="1"/>
        <v/>
      </c>
      <c r="I56" s="151"/>
      <c r="J56" s="69">
        <v>0</v>
      </c>
      <c r="K56" s="70">
        <f t="shared" si="2"/>
        <v>0</v>
      </c>
      <c r="L56" s="77" t="str">
        <f t="shared" si="3"/>
        <v/>
      </c>
      <c r="M56" s="74"/>
    </row>
    <row r="57" spans="1:43" ht="15" customHeight="1" thickBot="1" x14ac:dyDescent="0.35">
      <c r="A57" s="15"/>
      <c r="B57" s="15" t="s">
        <v>141</v>
      </c>
      <c r="E57" s="107">
        <f>SUM(E54:E56)</f>
        <v>0</v>
      </c>
      <c r="F57" s="107">
        <f>SUM(F54:F56)</f>
        <v>0</v>
      </c>
      <c r="G57" s="70">
        <f t="shared" si="0"/>
        <v>0</v>
      </c>
      <c r="H57" s="77" t="str">
        <f t="shared" si="1"/>
        <v/>
      </c>
      <c r="I57" s="151"/>
      <c r="J57" s="107">
        <f>SUM(J54:J56)</f>
        <v>0</v>
      </c>
      <c r="K57" s="70">
        <f t="shared" si="2"/>
        <v>0</v>
      </c>
      <c r="L57" s="77" t="str">
        <f t="shared" si="3"/>
        <v/>
      </c>
      <c r="M57" s="74"/>
    </row>
    <row r="58" spans="1:43" ht="15" customHeight="1" x14ac:dyDescent="0.3">
      <c r="B58" s="15"/>
      <c r="C58" s="15"/>
      <c r="D58" s="15"/>
      <c r="E58" s="70"/>
      <c r="F58" s="70"/>
      <c r="G58" s="70"/>
      <c r="H58" s="77"/>
      <c r="I58" s="151"/>
      <c r="J58" s="70"/>
      <c r="K58" s="70"/>
      <c r="L58" s="77"/>
      <c r="M58" s="74"/>
    </row>
    <row r="59" spans="1:43" s="27" customFormat="1" ht="15" customHeight="1" x14ac:dyDescent="0.3">
      <c r="A59" s="28">
        <v>4</v>
      </c>
      <c r="B59" s="28" t="s">
        <v>142</v>
      </c>
      <c r="C59" s="27" t="s">
        <v>62</v>
      </c>
      <c r="D59" s="31" t="s">
        <v>143</v>
      </c>
      <c r="E59" s="72">
        <v>0</v>
      </c>
      <c r="F59" s="69">
        <v>0</v>
      </c>
      <c r="G59" s="70">
        <f t="shared" si="0"/>
        <v>0</v>
      </c>
      <c r="H59" s="77" t="str">
        <f t="shared" si="1"/>
        <v/>
      </c>
      <c r="I59" s="151"/>
      <c r="J59" s="69">
        <v>0</v>
      </c>
      <c r="K59" s="70">
        <f t="shared" si="2"/>
        <v>0</v>
      </c>
      <c r="L59" s="77" t="str">
        <f t="shared" si="3"/>
        <v/>
      </c>
      <c r="M59" s="7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row>
    <row r="60" spans="1:43" s="27" customFormat="1" ht="15" customHeight="1" x14ac:dyDescent="0.3">
      <c r="A60" s="28"/>
      <c r="B60" s="28"/>
      <c r="C60" s="27" t="s">
        <v>48</v>
      </c>
      <c r="D60" s="31" t="s">
        <v>144</v>
      </c>
      <c r="E60" s="78">
        <v>0</v>
      </c>
      <c r="F60" s="69">
        <v>0</v>
      </c>
      <c r="G60" s="70">
        <f t="shared" si="0"/>
        <v>0</v>
      </c>
      <c r="H60" s="77" t="str">
        <f t="shared" si="1"/>
        <v/>
      </c>
      <c r="I60" s="151"/>
      <c r="J60" s="69">
        <v>0</v>
      </c>
      <c r="K60" s="70">
        <f t="shared" si="2"/>
        <v>0</v>
      </c>
      <c r="L60" s="77" t="str">
        <f t="shared" si="3"/>
        <v/>
      </c>
      <c r="M60" s="7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row>
    <row r="61" spans="1:43" ht="15" customHeight="1" x14ac:dyDescent="0.3">
      <c r="C61" s="14" t="s">
        <v>50</v>
      </c>
      <c r="D61" s="14" t="s">
        <v>59</v>
      </c>
      <c r="E61" s="78">
        <v>0</v>
      </c>
      <c r="F61" s="69">
        <v>0</v>
      </c>
      <c r="G61" s="70">
        <f t="shared" si="0"/>
        <v>0</v>
      </c>
      <c r="H61" s="77" t="str">
        <f t="shared" si="1"/>
        <v/>
      </c>
      <c r="I61" s="151"/>
      <c r="J61" s="69">
        <v>0</v>
      </c>
      <c r="K61" s="70">
        <f t="shared" si="2"/>
        <v>0</v>
      </c>
      <c r="L61" s="77" t="str">
        <f t="shared" si="3"/>
        <v/>
      </c>
      <c r="M61" s="74"/>
    </row>
    <row r="62" spans="1:43" ht="15" customHeight="1" x14ac:dyDescent="0.3">
      <c r="C62" s="14" t="s">
        <v>52</v>
      </c>
      <c r="D62" s="17" t="s">
        <v>145</v>
      </c>
      <c r="E62" s="72">
        <v>0</v>
      </c>
      <c r="F62" s="69">
        <v>0</v>
      </c>
      <c r="G62" s="70">
        <f t="shared" si="0"/>
        <v>0</v>
      </c>
      <c r="H62" s="77" t="str">
        <f t="shared" si="1"/>
        <v/>
      </c>
      <c r="I62" s="151"/>
      <c r="J62" s="69">
        <v>0</v>
      </c>
      <c r="K62" s="70">
        <f t="shared" si="2"/>
        <v>0</v>
      </c>
      <c r="L62" s="77" t="str">
        <f t="shared" si="3"/>
        <v/>
      </c>
      <c r="M62" s="74"/>
    </row>
    <row r="63" spans="1:43" ht="15" customHeight="1" thickBot="1" x14ac:dyDescent="0.35">
      <c r="C63" s="14" t="s">
        <v>54</v>
      </c>
      <c r="D63" s="17" t="s">
        <v>146</v>
      </c>
      <c r="E63" s="78">
        <v>0</v>
      </c>
      <c r="F63" s="69">
        <v>0</v>
      </c>
      <c r="G63" s="70">
        <f t="shared" si="0"/>
        <v>0</v>
      </c>
      <c r="H63" s="77" t="str">
        <f t="shared" si="1"/>
        <v/>
      </c>
      <c r="I63" s="151"/>
      <c r="J63" s="69">
        <v>0</v>
      </c>
      <c r="K63" s="70">
        <f t="shared" si="2"/>
        <v>0</v>
      </c>
      <c r="L63" s="77" t="str">
        <f t="shared" si="3"/>
        <v/>
      </c>
      <c r="M63" s="74"/>
    </row>
    <row r="64" spans="1:43" ht="15" customHeight="1" thickBot="1" x14ac:dyDescent="0.35">
      <c r="B64" s="15" t="s">
        <v>147</v>
      </c>
      <c r="E64" s="107">
        <f>SUM(E59:E63)</f>
        <v>0</v>
      </c>
      <c r="F64" s="107">
        <f>SUM(F59:F63)</f>
        <v>0</v>
      </c>
      <c r="G64" s="70">
        <f t="shared" si="0"/>
        <v>0</v>
      </c>
      <c r="H64" s="77" t="str">
        <f t="shared" si="1"/>
        <v/>
      </c>
      <c r="I64" s="151"/>
      <c r="J64" s="107">
        <f>SUM(J59:J63)</f>
        <v>0</v>
      </c>
      <c r="K64" s="70">
        <f t="shared" si="2"/>
        <v>0</v>
      </c>
      <c r="L64" s="77" t="str">
        <f t="shared" si="3"/>
        <v/>
      </c>
      <c r="M64" s="74"/>
    </row>
    <row r="65" spans="1:13" x14ac:dyDescent="0.3">
      <c r="B65" s="15"/>
      <c r="C65" s="15"/>
      <c r="D65" s="15"/>
      <c r="I65" s="108"/>
      <c r="M65" s="74"/>
    </row>
    <row r="66" spans="1:13" ht="45" customHeight="1" x14ac:dyDescent="0.3">
      <c r="A66" s="32" t="s">
        <v>148</v>
      </c>
      <c r="B66" s="308" t="s">
        <v>149</v>
      </c>
      <c r="C66" s="309"/>
      <c r="D66" s="309"/>
      <c r="I66" s="108"/>
    </row>
    <row r="67" spans="1:13" x14ac:dyDescent="0.3">
      <c r="I67" s="108"/>
    </row>
    <row r="68" spans="1:13" x14ac:dyDescent="0.3">
      <c r="I68" s="108"/>
    </row>
    <row r="69" spans="1:13" x14ac:dyDescent="0.3">
      <c r="I69" s="108"/>
    </row>
    <row r="70" spans="1:13" x14ac:dyDescent="0.3">
      <c r="I70" s="108"/>
    </row>
    <row r="71" spans="1:13" x14ac:dyDescent="0.3">
      <c r="I71" s="108"/>
    </row>
    <row r="72" spans="1:13" x14ac:dyDescent="0.3">
      <c r="I72" s="108"/>
    </row>
    <row r="73" spans="1:13" x14ac:dyDescent="0.3">
      <c r="I73" s="108"/>
    </row>
    <row r="74" spans="1:13" x14ac:dyDescent="0.3">
      <c r="I74" s="108"/>
    </row>
    <row r="75" spans="1:13" x14ac:dyDescent="0.3">
      <c r="I75" s="108"/>
    </row>
    <row r="76" spans="1:13" x14ac:dyDescent="0.3">
      <c r="I76" s="108"/>
    </row>
    <row r="77" spans="1:13" x14ac:dyDescent="0.3">
      <c r="I77" s="108"/>
    </row>
  </sheetData>
  <sheetProtection formatRows="0"/>
  <mergeCells count="1">
    <mergeCell ref="B66:D66"/>
  </mergeCells>
  <phoneticPr fontId="0" type="noConversion"/>
  <conditionalFormatting sqref="H7:H64">
    <cfRule type="expression" dxfId="27" priority="7" stopIfTrue="1">
      <formula>#REF!&gt;0</formula>
    </cfRule>
    <cfRule type="expression" dxfId="26" priority="8" stopIfTrue="1">
      <formula>"m7&gt;0"</formula>
    </cfRule>
  </conditionalFormatting>
  <conditionalFormatting sqref="L7:L64">
    <cfRule type="expression" dxfId="25" priority="1" stopIfTrue="1">
      <formula>#REF!&gt;0</formula>
    </cfRule>
    <cfRule type="expression" dxfId="24" priority="2" stopIfTrue="1">
      <formula>"m7&gt;0"</formula>
    </cfRule>
  </conditionalFormatting>
  <dataValidations count="1">
    <dataValidation type="whole" allowBlank="1" showInputMessage="1" showErrorMessage="1" sqref="F53:F57 F32:F34 E18 F17:F18 G7:G64 E54:E57 E7:F15 J59:J63 K7:K64 J53:J57 J32:J34 J17:J18 J7:J15 E36:F51 E59:F63 J36:J51" xr:uid="{00000000-0002-0000-0400-000000000000}">
      <formula1>-1E+30</formula1>
      <formula2>1E+30</formula2>
    </dataValidation>
  </dataValidations>
  <pageMargins left="0.75" right="0.68" top="0.68" bottom="0.7" header="0.5" footer="0.5"/>
  <pageSetup paperSize="8" scale="70" orientation="landscape" r:id="rId1"/>
  <headerFooter alignWithMargins="0"/>
  <ignoredErrors>
    <ignoredError sqref="E4:F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EB13-1EDA-4609-99F2-6B8DFDCB3F89}">
  <sheetPr>
    <pageSetUpPr fitToPage="1"/>
  </sheetPr>
  <dimension ref="A1:F198"/>
  <sheetViews>
    <sheetView showGridLines="0" zoomScale="110" zoomScaleNormal="110" workbookViewId="0"/>
  </sheetViews>
  <sheetFormatPr defaultColWidth="9.33203125" defaultRowHeight="12.75" customHeight="1" x14ac:dyDescent="0.25"/>
  <cols>
    <col min="1" max="1" width="9.33203125" style="283"/>
    <col min="2" max="2" width="67.44140625" style="283" customWidth="1"/>
    <col min="3" max="4" width="9.33203125" style="283" customWidth="1"/>
    <col min="5" max="5" width="3.44140625" style="283" customWidth="1"/>
    <col min="6" max="16384" width="9.33203125" style="283"/>
  </cols>
  <sheetData>
    <row r="1" spans="1:5" ht="13.8" x14ac:dyDescent="0.3">
      <c r="A1" s="218">
        <f>Declaration!B3</f>
        <v>0</v>
      </c>
      <c r="D1" s="284"/>
      <c r="E1" s="284"/>
    </row>
    <row r="2" spans="1:5" ht="13.8" x14ac:dyDescent="0.3">
      <c r="A2" s="218"/>
      <c r="D2" s="284"/>
      <c r="E2" s="284"/>
    </row>
    <row r="3" spans="1:5" ht="24" x14ac:dyDescent="0.3">
      <c r="A3" s="218"/>
      <c r="C3" s="285" t="str">
        <f>SoCIE!E3</f>
        <v>Actual
2024-25</v>
      </c>
      <c r="D3" s="285" t="str">
        <f>SoCIE!F3</f>
        <v>Actual
2023-24</v>
      </c>
      <c r="E3" s="284"/>
    </row>
    <row r="4" spans="1:5" ht="13.8" x14ac:dyDescent="0.3">
      <c r="A4" s="286"/>
      <c r="B4" s="23" t="s">
        <v>150</v>
      </c>
      <c r="C4" s="287" t="s">
        <v>151</v>
      </c>
      <c r="D4" s="287" t="s">
        <v>151</v>
      </c>
      <c r="E4" s="284"/>
    </row>
    <row r="5" spans="1:5" ht="13.8" x14ac:dyDescent="0.3">
      <c r="A5" s="286"/>
      <c r="B5" s="288"/>
      <c r="C5" s="284"/>
      <c r="D5" s="284"/>
      <c r="E5" s="284"/>
    </row>
    <row r="6" spans="1:5" ht="13.8" x14ac:dyDescent="0.3">
      <c r="A6" s="289">
        <v>1</v>
      </c>
      <c r="B6" s="288" t="s">
        <v>152</v>
      </c>
      <c r="C6" s="302">
        <v>0</v>
      </c>
      <c r="D6" s="302">
        <v>0</v>
      </c>
      <c r="E6" s="284"/>
    </row>
    <row r="7" spans="1:5" ht="28.5" customHeight="1" x14ac:dyDescent="0.3">
      <c r="A7" s="286"/>
      <c r="B7" s="290" t="s">
        <v>153</v>
      </c>
      <c r="C7" s="302">
        <v>0</v>
      </c>
      <c r="D7" s="302">
        <v>0</v>
      </c>
      <c r="E7" s="284"/>
    </row>
    <row r="8" spans="1:5" ht="28.5" customHeight="1" x14ac:dyDescent="0.3">
      <c r="A8" s="286"/>
      <c r="B8" s="290" t="s">
        <v>154</v>
      </c>
      <c r="C8" s="302">
        <v>0</v>
      </c>
      <c r="D8" s="302">
        <v>0</v>
      </c>
      <c r="E8" s="284"/>
    </row>
    <row r="9" spans="1:5" ht="14.4" thickBot="1" x14ac:dyDescent="0.35">
      <c r="A9" s="286"/>
      <c r="B9" s="23" t="s">
        <v>155</v>
      </c>
      <c r="C9" s="291">
        <f>SUM(C6:C8)</f>
        <v>0</v>
      </c>
      <c r="D9" s="291">
        <f>SUM(D6:D8)</f>
        <v>0</v>
      </c>
      <c r="E9" s="284"/>
    </row>
    <row r="10" spans="1:5" ht="14.4" thickTop="1" x14ac:dyDescent="0.3">
      <c r="A10" s="286"/>
      <c r="B10" s="288"/>
      <c r="C10" s="293"/>
      <c r="D10" s="293"/>
      <c r="E10" s="284"/>
    </row>
    <row r="11" spans="1:5" ht="13.8" x14ac:dyDescent="0.3">
      <c r="A11" s="286"/>
      <c r="B11" s="288"/>
      <c r="C11" s="294" t="s">
        <v>13</v>
      </c>
      <c r="D11" s="294" t="s">
        <v>13</v>
      </c>
      <c r="E11" s="284"/>
    </row>
    <row r="12" spans="1:5" ht="13.8" x14ac:dyDescent="0.3">
      <c r="A12" s="286"/>
      <c r="B12" s="288"/>
      <c r="C12" s="288"/>
      <c r="D12" s="288"/>
      <c r="E12" s="284"/>
    </row>
    <row r="13" spans="1:5" ht="13.8" x14ac:dyDescent="0.3">
      <c r="A13" s="286">
        <v>2</v>
      </c>
      <c r="B13" s="288" t="s">
        <v>156</v>
      </c>
      <c r="C13" s="295">
        <v>0</v>
      </c>
      <c r="D13" s="295">
        <v>0</v>
      </c>
      <c r="E13" s="284"/>
    </row>
    <row r="14" spans="1:5" ht="13.8" x14ac:dyDescent="0.3">
      <c r="A14" s="286"/>
      <c r="B14" s="288" t="s">
        <v>157</v>
      </c>
      <c r="C14" s="295">
        <v>0</v>
      </c>
      <c r="D14" s="295">
        <v>0</v>
      </c>
      <c r="E14" s="284"/>
    </row>
    <row r="15" spans="1:5" ht="14.4" thickBot="1" x14ac:dyDescent="0.35">
      <c r="A15" s="286"/>
      <c r="B15" s="23" t="s">
        <v>158</v>
      </c>
      <c r="C15" s="292">
        <f>SUM(C13:C14)</f>
        <v>0</v>
      </c>
      <c r="D15" s="292">
        <f>SUM(D13:D14)</f>
        <v>0</v>
      </c>
      <c r="E15" s="284"/>
    </row>
    <row r="16" spans="1:5" ht="14.4" thickTop="1" x14ac:dyDescent="0.3">
      <c r="A16" s="286"/>
      <c r="B16" s="23"/>
      <c r="C16" s="293"/>
      <c r="D16" s="293"/>
      <c r="E16" s="284"/>
    </row>
    <row r="17" spans="1:6" ht="13.8" x14ac:dyDescent="0.3">
      <c r="A17" s="286"/>
      <c r="B17" s="284" t="s">
        <v>159</v>
      </c>
      <c r="C17" s="296">
        <f>SoCIE!E18</f>
        <v>0</v>
      </c>
      <c r="D17" s="296">
        <f>SoCIE!F18</f>
        <v>0</v>
      </c>
      <c r="E17" s="284"/>
      <c r="F17" s="298"/>
    </row>
    <row r="18" spans="1:6" ht="13.8" x14ac:dyDescent="0.3">
      <c r="A18" s="297"/>
      <c r="B18" s="284"/>
      <c r="C18" s="299"/>
      <c r="D18" s="299"/>
    </row>
    <row r="19" spans="1:6" ht="13.8" x14ac:dyDescent="0.3">
      <c r="A19" s="297"/>
      <c r="B19" s="300" t="s">
        <v>160</v>
      </c>
      <c r="C19" s="301">
        <f>C15-C17</f>
        <v>0</v>
      </c>
      <c r="D19" s="301">
        <f>D15-D17</f>
        <v>0</v>
      </c>
    </row>
    <row r="20" spans="1:6" ht="13.2" x14ac:dyDescent="0.25">
      <c r="A20" s="297"/>
    </row>
    <row r="21" spans="1:6" ht="13.2" x14ac:dyDescent="0.25">
      <c r="A21" s="297"/>
    </row>
    <row r="22" spans="1:6" ht="13.2" x14ac:dyDescent="0.25">
      <c r="A22" s="297"/>
    </row>
    <row r="23" spans="1:6" ht="13.2" x14ac:dyDescent="0.25">
      <c r="A23" s="297"/>
    </row>
    <row r="24" spans="1:6" ht="13.2" x14ac:dyDescent="0.25">
      <c r="A24" s="297"/>
    </row>
    <row r="25" spans="1:6" ht="13.2" x14ac:dyDescent="0.25">
      <c r="A25" s="297"/>
    </row>
    <row r="26" spans="1:6" ht="13.2" x14ac:dyDescent="0.25">
      <c r="A26" s="297"/>
    </row>
    <row r="27" spans="1:6" ht="13.2" x14ac:dyDescent="0.25">
      <c r="A27" s="297"/>
    </row>
    <row r="28" spans="1:6" ht="13.2" x14ac:dyDescent="0.25">
      <c r="A28" s="297"/>
    </row>
    <row r="29" spans="1:6" ht="13.2" x14ac:dyDescent="0.25">
      <c r="A29" s="297"/>
    </row>
    <row r="30" spans="1:6" ht="13.2" x14ac:dyDescent="0.25">
      <c r="A30" s="297"/>
    </row>
    <row r="31" spans="1:6" ht="13.2" x14ac:dyDescent="0.25">
      <c r="A31" s="297"/>
    </row>
    <row r="32" spans="1:6" ht="13.2" x14ac:dyDescent="0.25">
      <c r="A32" s="297"/>
    </row>
    <row r="33" spans="1:1" ht="13.2" x14ac:dyDescent="0.25">
      <c r="A33" s="297"/>
    </row>
    <row r="34" spans="1:1" ht="13.2" x14ac:dyDescent="0.25">
      <c r="A34" s="297"/>
    </row>
    <row r="35" spans="1:1" ht="13.2" x14ac:dyDescent="0.25">
      <c r="A35" s="297"/>
    </row>
    <row r="36" spans="1:1" ht="13.2" x14ac:dyDescent="0.25">
      <c r="A36" s="297"/>
    </row>
    <row r="37" spans="1:1" ht="13.2" x14ac:dyDescent="0.25">
      <c r="A37" s="297"/>
    </row>
    <row r="38" spans="1:1" ht="13.2" x14ac:dyDescent="0.25">
      <c r="A38" s="297"/>
    </row>
    <row r="39" spans="1:1" ht="13.2" x14ac:dyDescent="0.25">
      <c r="A39" s="297"/>
    </row>
    <row r="40" spans="1:1" ht="13.2" x14ac:dyDescent="0.25">
      <c r="A40" s="297"/>
    </row>
    <row r="41" spans="1:1" ht="13.2" x14ac:dyDescent="0.25">
      <c r="A41" s="297"/>
    </row>
    <row r="42" spans="1:1" ht="13.2" x14ac:dyDescent="0.25">
      <c r="A42" s="297"/>
    </row>
    <row r="43" spans="1:1" ht="13.2" x14ac:dyDescent="0.25">
      <c r="A43" s="297"/>
    </row>
    <row r="44" spans="1:1" ht="13.2" x14ac:dyDescent="0.25">
      <c r="A44" s="297"/>
    </row>
    <row r="45" spans="1:1" ht="13.2" x14ac:dyDescent="0.25">
      <c r="A45" s="297"/>
    </row>
    <row r="46" spans="1:1" ht="13.2" x14ac:dyDescent="0.25">
      <c r="A46" s="297"/>
    </row>
    <row r="47" spans="1:1" ht="13.2" x14ac:dyDescent="0.25">
      <c r="A47" s="297"/>
    </row>
    <row r="48" spans="1:1" ht="13.2" x14ac:dyDescent="0.25">
      <c r="A48" s="297"/>
    </row>
    <row r="49" spans="1:1" ht="13.2" x14ac:dyDescent="0.25">
      <c r="A49" s="297"/>
    </row>
    <row r="50" spans="1:1" ht="13.2" x14ac:dyDescent="0.25">
      <c r="A50" s="297"/>
    </row>
    <row r="51" spans="1:1" ht="13.2" x14ac:dyDescent="0.25">
      <c r="A51" s="297"/>
    </row>
    <row r="52" spans="1:1" ht="13.2" x14ac:dyDescent="0.25">
      <c r="A52" s="297"/>
    </row>
    <row r="53" spans="1:1" ht="13.2" x14ac:dyDescent="0.25">
      <c r="A53" s="297"/>
    </row>
    <row r="54" spans="1:1" ht="13.2" x14ac:dyDescent="0.25">
      <c r="A54" s="297"/>
    </row>
    <row r="55" spans="1:1" ht="13.2" x14ac:dyDescent="0.25">
      <c r="A55" s="297"/>
    </row>
    <row r="56" spans="1:1" ht="13.2" x14ac:dyDescent="0.25">
      <c r="A56" s="297"/>
    </row>
    <row r="57" spans="1:1" ht="13.2" x14ac:dyDescent="0.25">
      <c r="A57" s="297"/>
    </row>
    <row r="58" spans="1:1" ht="13.2" x14ac:dyDescent="0.25">
      <c r="A58" s="297"/>
    </row>
    <row r="59" spans="1:1" ht="13.2" x14ac:dyDescent="0.25">
      <c r="A59" s="297"/>
    </row>
    <row r="60" spans="1:1" ht="13.2" x14ac:dyDescent="0.25">
      <c r="A60" s="297"/>
    </row>
    <row r="61" spans="1:1" ht="13.2" x14ac:dyDescent="0.25">
      <c r="A61" s="297"/>
    </row>
    <row r="62" spans="1:1" ht="13.2" x14ac:dyDescent="0.25">
      <c r="A62" s="297"/>
    </row>
    <row r="63" spans="1:1" ht="13.2" x14ac:dyDescent="0.25">
      <c r="A63" s="297"/>
    </row>
    <row r="64" spans="1:1" ht="13.2" x14ac:dyDescent="0.25">
      <c r="A64" s="297"/>
    </row>
    <row r="65" spans="1:1" ht="13.2" x14ac:dyDescent="0.25">
      <c r="A65" s="297"/>
    </row>
    <row r="66" spans="1:1" ht="13.2" x14ac:dyDescent="0.25">
      <c r="A66" s="297"/>
    </row>
    <row r="67" spans="1:1" ht="13.2" x14ac:dyDescent="0.25">
      <c r="A67" s="297"/>
    </row>
    <row r="68" spans="1:1" ht="13.2" x14ac:dyDescent="0.25">
      <c r="A68" s="297"/>
    </row>
    <row r="69" spans="1:1" ht="13.2" x14ac:dyDescent="0.25">
      <c r="A69" s="297"/>
    </row>
    <row r="70" spans="1:1" ht="13.2" x14ac:dyDescent="0.25">
      <c r="A70" s="297"/>
    </row>
    <row r="71" spans="1:1" ht="13.2" x14ac:dyDescent="0.25">
      <c r="A71" s="297"/>
    </row>
    <row r="72" spans="1:1" ht="13.2" x14ac:dyDescent="0.25">
      <c r="A72" s="297"/>
    </row>
    <row r="73" spans="1:1" ht="13.2" x14ac:dyDescent="0.25">
      <c r="A73" s="297"/>
    </row>
    <row r="74" spans="1:1" ht="13.2" x14ac:dyDescent="0.25">
      <c r="A74" s="297"/>
    </row>
    <row r="75" spans="1:1" ht="13.2" x14ac:dyDescent="0.25">
      <c r="A75" s="297"/>
    </row>
    <row r="76" spans="1:1" ht="13.2" x14ac:dyDescent="0.25">
      <c r="A76" s="297"/>
    </row>
    <row r="77" spans="1:1" ht="13.2" x14ac:dyDescent="0.25">
      <c r="A77" s="297"/>
    </row>
    <row r="78" spans="1:1" ht="13.2" x14ac:dyDescent="0.25">
      <c r="A78" s="297"/>
    </row>
    <row r="79" spans="1:1" ht="13.2" x14ac:dyDescent="0.25">
      <c r="A79" s="297"/>
    </row>
    <row r="80" spans="1:1" ht="13.2" x14ac:dyDescent="0.25">
      <c r="A80" s="297"/>
    </row>
    <row r="81" spans="1:1" ht="13.2" x14ac:dyDescent="0.25">
      <c r="A81" s="297"/>
    </row>
    <row r="82" spans="1:1" ht="13.2" x14ac:dyDescent="0.25">
      <c r="A82" s="297"/>
    </row>
    <row r="83" spans="1:1" ht="13.2" x14ac:dyDescent="0.25">
      <c r="A83" s="297"/>
    </row>
    <row r="84" spans="1:1" ht="13.2" x14ac:dyDescent="0.25">
      <c r="A84" s="297"/>
    </row>
    <row r="85" spans="1:1" ht="13.2" x14ac:dyDescent="0.25">
      <c r="A85" s="297"/>
    </row>
    <row r="86" spans="1:1" ht="13.2" x14ac:dyDescent="0.25">
      <c r="A86" s="297"/>
    </row>
    <row r="87" spans="1:1" ht="13.2" x14ac:dyDescent="0.25">
      <c r="A87" s="297"/>
    </row>
    <row r="88" spans="1:1" ht="13.2" x14ac:dyDescent="0.25">
      <c r="A88" s="297"/>
    </row>
    <row r="89" spans="1:1" ht="13.2" x14ac:dyDescent="0.25">
      <c r="A89" s="297"/>
    </row>
    <row r="90" spans="1:1" ht="13.2" x14ac:dyDescent="0.25">
      <c r="A90" s="297"/>
    </row>
    <row r="91" spans="1:1" ht="13.2" x14ac:dyDescent="0.25">
      <c r="A91" s="297"/>
    </row>
    <row r="92" spans="1:1" ht="13.2" x14ac:dyDescent="0.25">
      <c r="A92" s="297"/>
    </row>
    <row r="93" spans="1:1" ht="13.2" x14ac:dyDescent="0.25">
      <c r="A93" s="297"/>
    </row>
    <row r="94" spans="1:1" ht="13.2" x14ac:dyDescent="0.25">
      <c r="A94" s="297"/>
    </row>
    <row r="95" spans="1:1" ht="13.2" x14ac:dyDescent="0.25">
      <c r="A95" s="297"/>
    </row>
    <row r="96" spans="1:1" ht="13.2" x14ac:dyDescent="0.25">
      <c r="A96" s="297"/>
    </row>
    <row r="97" spans="1:1" ht="13.2" x14ac:dyDescent="0.25">
      <c r="A97" s="297"/>
    </row>
    <row r="98" spans="1:1" ht="13.2" x14ac:dyDescent="0.25">
      <c r="A98" s="297"/>
    </row>
    <row r="99" spans="1:1" ht="13.2" x14ac:dyDescent="0.25">
      <c r="A99" s="297"/>
    </row>
    <row r="100" spans="1:1" ht="13.2" x14ac:dyDescent="0.25">
      <c r="A100" s="297"/>
    </row>
    <row r="101" spans="1:1" ht="13.2" x14ac:dyDescent="0.25">
      <c r="A101" s="297"/>
    </row>
    <row r="102" spans="1:1" ht="13.2" x14ac:dyDescent="0.25">
      <c r="A102" s="297"/>
    </row>
    <row r="103" spans="1:1" ht="13.2" x14ac:dyDescent="0.25">
      <c r="A103" s="297"/>
    </row>
    <row r="104" spans="1:1" ht="13.2" x14ac:dyDescent="0.25">
      <c r="A104" s="297"/>
    </row>
    <row r="105" spans="1:1" ht="13.2" x14ac:dyDescent="0.25">
      <c r="A105" s="297"/>
    </row>
    <row r="106" spans="1:1" ht="13.2" x14ac:dyDescent="0.25">
      <c r="A106" s="297"/>
    </row>
    <row r="107" spans="1:1" ht="13.2" x14ac:dyDescent="0.25">
      <c r="A107" s="297"/>
    </row>
    <row r="108" spans="1:1" ht="13.2" x14ac:dyDescent="0.25">
      <c r="A108" s="297"/>
    </row>
    <row r="109" spans="1:1" ht="13.2" x14ac:dyDescent="0.25">
      <c r="A109" s="297"/>
    </row>
    <row r="110" spans="1:1" ht="13.2" x14ac:dyDescent="0.25">
      <c r="A110" s="297"/>
    </row>
    <row r="111" spans="1:1" ht="13.2" x14ac:dyDescent="0.25">
      <c r="A111" s="297"/>
    </row>
    <row r="112" spans="1:1" ht="13.2" x14ac:dyDescent="0.25">
      <c r="A112" s="297"/>
    </row>
    <row r="113" spans="1:1" ht="13.2" x14ac:dyDescent="0.25">
      <c r="A113" s="297"/>
    </row>
    <row r="114" spans="1:1" ht="13.2" x14ac:dyDescent="0.25">
      <c r="A114" s="297"/>
    </row>
    <row r="115" spans="1:1" ht="13.2" x14ac:dyDescent="0.25">
      <c r="A115" s="297"/>
    </row>
    <row r="116" spans="1:1" ht="13.2" x14ac:dyDescent="0.25">
      <c r="A116" s="297"/>
    </row>
    <row r="117" spans="1:1" ht="13.2" x14ac:dyDescent="0.25">
      <c r="A117" s="297"/>
    </row>
    <row r="118" spans="1:1" ht="13.2" x14ac:dyDescent="0.25">
      <c r="A118" s="297"/>
    </row>
    <row r="119" spans="1:1" ht="13.2" x14ac:dyDescent="0.25">
      <c r="A119" s="297"/>
    </row>
    <row r="120" spans="1:1" ht="13.2" x14ac:dyDescent="0.25">
      <c r="A120" s="297"/>
    </row>
    <row r="121" spans="1:1" ht="13.2" x14ac:dyDescent="0.25">
      <c r="A121" s="297"/>
    </row>
    <row r="122" spans="1:1" ht="13.2" x14ac:dyDescent="0.25">
      <c r="A122" s="297"/>
    </row>
    <row r="123" spans="1:1" ht="13.2" x14ac:dyDescent="0.25">
      <c r="A123" s="297"/>
    </row>
    <row r="124" spans="1:1" ht="13.2" x14ac:dyDescent="0.25">
      <c r="A124" s="297"/>
    </row>
    <row r="125" spans="1:1" ht="13.2" x14ac:dyDescent="0.25">
      <c r="A125" s="297"/>
    </row>
    <row r="126" spans="1:1" ht="13.2" x14ac:dyDescent="0.25">
      <c r="A126" s="297"/>
    </row>
    <row r="127" spans="1:1" ht="13.2" x14ac:dyDescent="0.25">
      <c r="A127" s="297"/>
    </row>
    <row r="128" spans="1:1" ht="13.2" x14ac:dyDescent="0.25">
      <c r="A128" s="297"/>
    </row>
    <row r="129" spans="1:1" ht="13.2" x14ac:dyDescent="0.25">
      <c r="A129" s="297"/>
    </row>
    <row r="130" spans="1:1" ht="13.2" x14ac:dyDescent="0.25">
      <c r="A130" s="297"/>
    </row>
    <row r="131" spans="1:1" ht="13.2" x14ac:dyDescent="0.25">
      <c r="A131" s="297"/>
    </row>
    <row r="132" spans="1:1" ht="13.2" x14ac:dyDescent="0.25">
      <c r="A132" s="297"/>
    </row>
    <row r="133" spans="1:1" ht="13.2" x14ac:dyDescent="0.25">
      <c r="A133" s="297"/>
    </row>
    <row r="134" spans="1:1" ht="13.2" x14ac:dyDescent="0.25">
      <c r="A134" s="297"/>
    </row>
    <row r="135" spans="1:1" ht="13.2" x14ac:dyDescent="0.25">
      <c r="A135" s="297"/>
    </row>
    <row r="136" spans="1:1" ht="13.2" x14ac:dyDescent="0.25">
      <c r="A136" s="297"/>
    </row>
    <row r="137" spans="1:1" ht="13.2" x14ac:dyDescent="0.25">
      <c r="A137" s="297"/>
    </row>
    <row r="138" spans="1:1" ht="13.2" x14ac:dyDescent="0.25">
      <c r="A138" s="297"/>
    </row>
    <row r="139" spans="1:1" ht="13.2" x14ac:dyDescent="0.25">
      <c r="A139" s="297"/>
    </row>
    <row r="140" spans="1:1" ht="13.2" x14ac:dyDescent="0.25">
      <c r="A140" s="297"/>
    </row>
    <row r="141" spans="1:1" ht="13.2" x14ac:dyDescent="0.25">
      <c r="A141" s="297"/>
    </row>
    <row r="142" spans="1:1" ht="13.2" x14ac:dyDescent="0.25">
      <c r="A142" s="297"/>
    </row>
    <row r="143" spans="1:1" ht="13.2" x14ac:dyDescent="0.25">
      <c r="A143" s="297"/>
    </row>
    <row r="144" spans="1:1" ht="13.2" x14ac:dyDescent="0.25">
      <c r="A144" s="297"/>
    </row>
    <row r="145" spans="1:1" ht="13.2" x14ac:dyDescent="0.25">
      <c r="A145" s="297"/>
    </row>
    <row r="146" spans="1:1" ht="13.2" x14ac:dyDescent="0.25">
      <c r="A146" s="297"/>
    </row>
    <row r="147" spans="1:1" ht="13.2" x14ac:dyDescent="0.25">
      <c r="A147" s="297"/>
    </row>
    <row r="148" spans="1:1" ht="13.2" x14ac:dyDescent="0.25">
      <c r="A148" s="297"/>
    </row>
    <row r="149" spans="1:1" ht="13.2" x14ac:dyDescent="0.25">
      <c r="A149" s="297"/>
    </row>
    <row r="150" spans="1:1" ht="13.2" x14ac:dyDescent="0.25">
      <c r="A150" s="297"/>
    </row>
    <row r="151" spans="1:1" ht="13.2" x14ac:dyDescent="0.25">
      <c r="A151" s="297"/>
    </row>
    <row r="152" spans="1:1" ht="13.2" x14ac:dyDescent="0.25">
      <c r="A152" s="297"/>
    </row>
    <row r="153" spans="1:1" ht="13.2" x14ac:dyDescent="0.25">
      <c r="A153" s="297"/>
    </row>
    <row r="154" spans="1:1" ht="13.2" x14ac:dyDescent="0.25">
      <c r="A154" s="297"/>
    </row>
    <row r="155" spans="1:1" ht="13.2" x14ac:dyDescent="0.25">
      <c r="A155" s="297"/>
    </row>
    <row r="156" spans="1:1" ht="13.2" x14ac:dyDescent="0.25">
      <c r="A156" s="297"/>
    </row>
    <row r="157" spans="1:1" ht="13.2" x14ac:dyDescent="0.25">
      <c r="A157" s="297"/>
    </row>
    <row r="158" spans="1:1" ht="13.2" x14ac:dyDescent="0.25">
      <c r="A158" s="297"/>
    </row>
    <row r="159" spans="1:1" ht="13.2" x14ac:dyDescent="0.25">
      <c r="A159" s="297"/>
    </row>
    <row r="160" spans="1:1" ht="13.2" x14ac:dyDescent="0.25">
      <c r="A160" s="297"/>
    </row>
    <row r="161" spans="1:1" ht="13.2" x14ac:dyDescent="0.25">
      <c r="A161" s="297"/>
    </row>
    <row r="162" spans="1:1" ht="13.2" x14ac:dyDescent="0.25">
      <c r="A162" s="297"/>
    </row>
    <row r="163" spans="1:1" ht="13.2" x14ac:dyDescent="0.25">
      <c r="A163" s="297"/>
    </row>
    <row r="164" spans="1:1" ht="13.2" x14ac:dyDescent="0.25">
      <c r="A164" s="297"/>
    </row>
    <row r="165" spans="1:1" ht="13.2" x14ac:dyDescent="0.25">
      <c r="A165" s="297"/>
    </row>
    <row r="166" spans="1:1" ht="13.2" x14ac:dyDescent="0.25">
      <c r="A166" s="297"/>
    </row>
    <row r="167" spans="1:1" ht="13.2" x14ac:dyDescent="0.25">
      <c r="A167" s="297"/>
    </row>
    <row r="168" spans="1:1" ht="13.2" x14ac:dyDescent="0.25">
      <c r="A168" s="297"/>
    </row>
    <row r="169" spans="1:1" ht="13.2" x14ac:dyDescent="0.25">
      <c r="A169" s="297"/>
    </row>
    <row r="170" spans="1:1" ht="13.2" x14ac:dyDescent="0.25">
      <c r="A170" s="297"/>
    </row>
    <row r="171" spans="1:1" ht="13.2" x14ac:dyDescent="0.25">
      <c r="A171" s="297"/>
    </row>
    <row r="172" spans="1:1" ht="13.2" x14ac:dyDescent="0.25">
      <c r="A172" s="297"/>
    </row>
    <row r="173" spans="1:1" ht="13.2" x14ac:dyDescent="0.25">
      <c r="A173" s="297"/>
    </row>
    <row r="174" spans="1:1" ht="13.2" x14ac:dyDescent="0.25">
      <c r="A174" s="297"/>
    </row>
    <row r="175" spans="1:1" ht="13.2" x14ac:dyDescent="0.25">
      <c r="A175" s="297"/>
    </row>
    <row r="176" spans="1:1" ht="13.2" x14ac:dyDescent="0.25">
      <c r="A176" s="297"/>
    </row>
    <row r="177" spans="1:1" ht="13.2" x14ac:dyDescent="0.25">
      <c r="A177" s="297"/>
    </row>
    <row r="178" spans="1:1" ht="13.2" x14ac:dyDescent="0.25">
      <c r="A178" s="297"/>
    </row>
    <row r="179" spans="1:1" ht="13.2" x14ac:dyDescent="0.25">
      <c r="A179" s="297"/>
    </row>
    <row r="180" spans="1:1" ht="13.2" x14ac:dyDescent="0.25">
      <c r="A180" s="297"/>
    </row>
    <row r="181" spans="1:1" ht="13.2" x14ac:dyDescent="0.25">
      <c r="A181" s="297"/>
    </row>
    <row r="182" spans="1:1" ht="13.2" x14ac:dyDescent="0.25">
      <c r="A182" s="297"/>
    </row>
    <row r="183" spans="1:1" ht="13.2" x14ac:dyDescent="0.25">
      <c r="A183" s="297"/>
    </row>
    <row r="184" spans="1:1" ht="13.2" x14ac:dyDescent="0.25">
      <c r="A184" s="297"/>
    </row>
    <row r="185" spans="1:1" ht="13.2" x14ac:dyDescent="0.25">
      <c r="A185" s="297"/>
    </row>
    <row r="186" spans="1:1" ht="13.2" x14ac:dyDescent="0.25">
      <c r="A186" s="297"/>
    </row>
    <row r="187" spans="1:1" ht="13.2" x14ac:dyDescent="0.25">
      <c r="A187" s="297"/>
    </row>
    <row r="188" spans="1:1" ht="13.2" x14ac:dyDescent="0.25">
      <c r="A188" s="297"/>
    </row>
    <row r="189" spans="1:1" ht="13.2" x14ac:dyDescent="0.25">
      <c r="A189" s="297"/>
    </row>
    <row r="190" spans="1:1" ht="13.2" x14ac:dyDescent="0.25">
      <c r="A190" s="297"/>
    </row>
    <row r="191" spans="1:1" ht="13.2" x14ac:dyDescent="0.25">
      <c r="A191" s="297"/>
    </row>
    <row r="192" spans="1:1" ht="13.2" x14ac:dyDescent="0.25">
      <c r="A192" s="297"/>
    </row>
    <row r="193" spans="1:1" ht="13.2" x14ac:dyDescent="0.25">
      <c r="A193" s="297"/>
    </row>
    <row r="194" spans="1:1" ht="13.2" x14ac:dyDescent="0.25">
      <c r="A194" s="297"/>
    </row>
    <row r="195" spans="1:1" ht="13.2" x14ac:dyDescent="0.25">
      <c r="A195" s="297"/>
    </row>
    <row r="196" spans="1:1" ht="13.2" x14ac:dyDescent="0.25">
      <c r="A196" s="297"/>
    </row>
    <row r="197" spans="1:1" ht="13.2" x14ac:dyDescent="0.25">
      <c r="A197" s="297"/>
    </row>
    <row r="198" spans="1:1" ht="13.2" x14ac:dyDescent="0.25">
      <c r="A198" s="297"/>
    </row>
  </sheetData>
  <pageMargins left="0.55118110236220474" right="0.74803149606299213" top="0.98425196850393704" bottom="0.98425196850393704" header="0.51181102362204722" footer="0.51181102362204722"/>
  <pageSetup paperSize="9" scale="73" fitToHeight="4" orientation="landscape" r:id="rId1"/>
  <headerFooter alignWithMargins="0"/>
  <ignoredErrors>
    <ignoredError sqref="C11:D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
  <sheetViews>
    <sheetView showGridLines="0" zoomScale="90" zoomScaleNormal="90" workbookViewId="0">
      <pane xSplit="4" ySplit="4" topLeftCell="E5" activePane="bottomRight" state="frozen"/>
      <selection pane="topRight"/>
      <selection pane="bottomLeft"/>
      <selection pane="bottomRight" activeCell="G16" sqref="G16"/>
    </sheetView>
  </sheetViews>
  <sheetFormatPr defaultColWidth="9.33203125" defaultRowHeight="13.8" x14ac:dyDescent="0.3"/>
  <cols>
    <col min="1" max="1" width="3.5546875" style="14" customWidth="1"/>
    <col min="2" max="2" width="32.44140625" style="14" customWidth="1"/>
    <col min="3" max="3" width="4.33203125" style="14" customWidth="1"/>
    <col min="4" max="4" width="46.6640625" style="14" customWidth="1"/>
    <col min="5" max="5" width="13.6640625" style="21" customWidth="1"/>
    <col min="6" max="7" width="14.6640625" style="21" customWidth="1"/>
    <col min="8" max="8" width="10.6640625" style="21" customWidth="1"/>
    <col min="9" max="9" width="55" style="21" customWidth="1"/>
    <col min="10" max="10" width="4.6640625" style="14" customWidth="1"/>
    <col min="11" max="11" width="5.6640625" style="14" customWidth="1"/>
    <col min="12" max="16384" width="9.33203125" style="14"/>
  </cols>
  <sheetData>
    <row r="1" spans="1:10" ht="17.399999999999999" x14ac:dyDescent="0.3">
      <c r="B1" s="75">
        <f>Declaration!B3</f>
        <v>0</v>
      </c>
    </row>
    <row r="2" spans="1:10" x14ac:dyDescent="0.3">
      <c r="B2" s="24" t="s">
        <v>161</v>
      </c>
      <c r="I2" s="23" t="s">
        <v>162</v>
      </c>
    </row>
    <row r="3" spans="1:10" s="17" customFormat="1" ht="52.5" customHeight="1" x14ac:dyDescent="0.25">
      <c r="E3" s="16" t="str">
        <f>Income!E3</f>
        <v>Actual
2024-25</v>
      </c>
      <c r="F3" s="16" t="str">
        <f>Income!F3</f>
        <v>Actual
2023-24</v>
      </c>
      <c r="G3" s="25" t="s">
        <v>100</v>
      </c>
      <c r="H3" s="16"/>
      <c r="I3" s="16"/>
    </row>
    <row r="4" spans="1:10" x14ac:dyDescent="0.3">
      <c r="A4" s="15"/>
      <c r="B4" s="15" t="s">
        <v>163</v>
      </c>
      <c r="E4" s="19" t="s">
        <v>13</v>
      </c>
      <c r="F4" s="19" t="s">
        <v>13</v>
      </c>
      <c r="G4" s="19" t="s">
        <v>13</v>
      </c>
      <c r="H4" s="20" t="s">
        <v>14</v>
      </c>
      <c r="I4" s="26" t="s">
        <v>15</v>
      </c>
      <c r="J4" s="15"/>
    </row>
    <row r="5" spans="1:10" x14ac:dyDescent="0.3">
      <c r="A5" s="15"/>
    </row>
    <row r="7" spans="1:10" x14ac:dyDescent="0.3">
      <c r="A7" s="15"/>
      <c r="B7" s="14" t="s">
        <v>164</v>
      </c>
      <c r="E7" s="72">
        <v>0</v>
      </c>
      <c r="F7" s="69">
        <v>0</v>
      </c>
      <c r="G7" s="70">
        <f>E7-F7</f>
        <v>0</v>
      </c>
      <c r="H7" s="77" t="str">
        <f>IF(F7=0,"",(E7-F7)/(F7))</f>
        <v/>
      </c>
      <c r="I7" s="148"/>
    </row>
    <row r="8" spans="1:10" ht="15" customHeight="1" x14ac:dyDescent="0.3">
      <c r="A8" s="15"/>
      <c r="B8" s="14" t="s">
        <v>165</v>
      </c>
      <c r="E8" s="72">
        <v>0</v>
      </c>
      <c r="F8" s="69">
        <v>0</v>
      </c>
      <c r="G8" s="70">
        <f t="shared" ref="G8:G11" si="0">E8-F8</f>
        <v>0</v>
      </c>
      <c r="H8" s="77" t="str">
        <f t="shared" ref="H8:H11" si="1">IF(F8=0,"",(E8-F8)/(F8))</f>
        <v/>
      </c>
      <c r="I8" s="148"/>
    </row>
    <row r="9" spans="1:10" ht="15" customHeight="1" x14ac:dyDescent="0.3">
      <c r="A9" s="15"/>
      <c r="B9" s="74" t="s">
        <v>166</v>
      </c>
      <c r="E9" s="72">
        <v>0</v>
      </c>
      <c r="F9" s="69">
        <v>0</v>
      </c>
      <c r="G9" s="70">
        <f t="shared" si="0"/>
        <v>0</v>
      </c>
      <c r="H9" s="77" t="str">
        <f t="shared" si="1"/>
        <v/>
      </c>
      <c r="I9" s="148"/>
    </row>
    <row r="10" spans="1:10" ht="15" customHeight="1" thickBot="1" x14ac:dyDescent="0.35">
      <c r="A10" s="15"/>
      <c r="B10" s="74" t="s">
        <v>166</v>
      </c>
      <c r="E10" s="72">
        <v>0</v>
      </c>
      <c r="F10" s="69">
        <v>0</v>
      </c>
      <c r="G10" s="70">
        <f t="shared" si="0"/>
        <v>0</v>
      </c>
      <c r="H10" s="77" t="str">
        <f t="shared" si="1"/>
        <v/>
      </c>
      <c r="I10" s="148"/>
    </row>
    <row r="11" spans="1:10" ht="15" customHeight="1" thickBot="1" x14ac:dyDescent="0.35">
      <c r="A11" s="28"/>
      <c r="B11" s="62" t="s">
        <v>167</v>
      </c>
      <c r="C11" s="62"/>
      <c r="D11" s="62"/>
      <c r="E11" s="71">
        <f>SUM(E7:E10)</f>
        <v>0</v>
      </c>
      <c r="F11" s="71">
        <f>SUM(F7:F10)</f>
        <v>0</v>
      </c>
      <c r="G11" s="70">
        <f t="shared" si="0"/>
        <v>0</v>
      </c>
      <c r="H11" s="77" t="str">
        <f t="shared" si="1"/>
        <v/>
      </c>
      <c r="I11" s="152"/>
    </row>
    <row r="12" spans="1:10" x14ac:dyDescent="0.3">
      <c r="I12" s="108"/>
    </row>
    <row r="13" spans="1:10" x14ac:dyDescent="0.3">
      <c r="I13" s="108"/>
    </row>
    <row r="14" spans="1:10" x14ac:dyDescent="0.3">
      <c r="I14" s="108"/>
    </row>
    <row r="15" spans="1:10" x14ac:dyDescent="0.3">
      <c r="I15" s="108"/>
    </row>
    <row r="16" spans="1:10" x14ac:dyDescent="0.3">
      <c r="I16" s="108"/>
    </row>
    <row r="17" spans="9:9" x14ac:dyDescent="0.3">
      <c r="I17" s="108"/>
    </row>
    <row r="18" spans="9:9" x14ac:dyDescent="0.3">
      <c r="I18" s="108"/>
    </row>
    <row r="19" spans="9:9" x14ac:dyDescent="0.3">
      <c r="I19" s="108"/>
    </row>
    <row r="20" spans="9:9" x14ac:dyDescent="0.3">
      <c r="I20" s="108"/>
    </row>
    <row r="21" spans="9:9" x14ac:dyDescent="0.3">
      <c r="I21" s="108"/>
    </row>
    <row r="22" spans="9:9" x14ac:dyDescent="0.3">
      <c r="I22" s="108"/>
    </row>
  </sheetData>
  <sheetProtection formatRows="0"/>
  <conditionalFormatting sqref="H7:H11">
    <cfRule type="expression" dxfId="23" priority="1" stopIfTrue="1">
      <formula>#REF!&gt;0</formula>
    </cfRule>
    <cfRule type="expression" dxfId="22" priority="2" stopIfTrue="1">
      <formula>"m7&gt;0"</formula>
    </cfRule>
  </conditionalFormatting>
  <dataValidations count="1">
    <dataValidation type="whole" allowBlank="1" showInputMessage="1" showErrorMessage="1" sqref="G7:G11 E7:F10" xr:uid="{00000000-0002-0000-0500-000000000000}">
      <formula1>-1E+30</formula1>
      <formula2>1E+30</formula2>
    </dataValidation>
  </dataValidations>
  <pageMargins left="0.75" right="0.68" top="0.68" bottom="0.7" header="0.5" footer="0.5"/>
  <pageSetup paperSize="9" scale="5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showGridLines="0" zoomScale="80" zoomScaleNormal="80" workbookViewId="0">
      <selection activeCell="A17" sqref="A17"/>
    </sheetView>
  </sheetViews>
  <sheetFormatPr defaultColWidth="9.33203125" defaultRowHeight="13.2" x14ac:dyDescent="0.25"/>
  <cols>
    <col min="1" max="1" width="120.33203125" customWidth="1"/>
    <col min="2" max="2" width="9.5546875" customWidth="1"/>
    <col min="3" max="3" width="10" customWidth="1"/>
    <col min="8" max="8" width="77.44140625" customWidth="1"/>
  </cols>
  <sheetData>
    <row r="1" spans="1:8" ht="14.4" x14ac:dyDescent="0.3">
      <c r="A1" s="202">
        <f>Declaration!B3</f>
        <v>0</v>
      </c>
    </row>
    <row r="2" spans="1:8" ht="14.4" x14ac:dyDescent="0.3">
      <c r="A2" s="203"/>
    </row>
    <row r="3" spans="1:8" ht="27.6" x14ac:dyDescent="0.3">
      <c r="A3" s="27" t="s">
        <v>168</v>
      </c>
      <c r="B3" s="172" t="str">
        <f>SoCIE!E3</f>
        <v>Actual
2024-25</v>
      </c>
      <c r="C3" s="172" t="str">
        <f>SoCIE!F3</f>
        <v>Actual
2023-24</v>
      </c>
      <c r="D3" s="14"/>
      <c r="E3" s="172" t="str">
        <f>SoCIE!J3</f>
        <v>Forecast
2024-25</v>
      </c>
    </row>
    <row r="4" spans="1:8" ht="13.8" x14ac:dyDescent="0.3">
      <c r="A4" s="14"/>
      <c r="B4" s="204" t="s">
        <v>13</v>
      </c>
      <c r="C4" s="204" t="s">
        <v>13</v>
      </c>
      <c r="D4" s="14"/>
      <c r="E4" s="204" t="s">
        <v>13</v>
      </c>
    </row>
    <row r="5" spans="1:8" ht="13.8" x14ac:dyDescent="0.3">
      <c r="A5" s="14"/>
      <c r="B5" s="14"/>
      <c r="C5" s="14"/>
      <c r="D5" s="14"/>
    </row>
    <row r="6" spans="1:8" ht="13.8" x14ac:dyDescent="0.3">
      <c r="A6" s="14"/>
      <c r="B6" s="14"/>
      <c r="C6" s="14"/>
      <c r="D6" s="14"/>
    </row>
    <row r="7" spans="1:8" ht="13.8" x14ac:dyDescent="0.3">
      <c r="A7" s="14" t="s">
        <v>169</v>
      </c>
      <c r="B7" s="14">
        <f>SoCIE!E27</f>
        <v>0</v>
      </c>
      <c r="C7" s="22">
        <f>SoCIE!F27</f>
        <v>0</v>
      </c>
      <c r="D7" s="14"/>
      <c r="E7" s="22">
        <f>SoCIE!J27</f>
        <v>0</v>
      </c>
    </row>
    <row r="8" spans="1:8" ht="13.8" x14ac:dyDescent="0.3">
      <c r="A8" s="14"/>
      <c r="B8" s="14"/>
      <c r="C8" s="14"/>
      <c r="D8" s="14"/>
    </row>
    <row r="9" spans="1:8" ht="13.8" x14ac:dyDescent="0.3">
      <c r="A9" s="15" t="s">
        <v>170</v>
      </c>
      <c r="B9" s="14"/>
      <c r="C9" s="14"/>
      <c r="D9" s="14"/>
    </row>
    <row r="10" spans="1:8" ht="17.399999999999999" x14ac:dyDescent="0.3">
      <c r="A10" s="157" t="s">
        <v>171</v>
      </c>
      <c r="B10" s="303"/>
      <c r="C10" s="303"/>
      <c r="D10" s="14"/>
      <c r="E10" s="303"/>
      <c r="H10" s="160"/>
    </row>
    <row r="11" spans="1:8" ht="17.399999999999999" x14ac:dyDescent="0.3">
      <c r="A11" s="14" t="s">
        <v>172</v>
      </c>
      <c r="B11" s="169">
        <f>SoCIE!E19</f>
        <v>0</v>
      </c>
      <c r="C11" s="169">
        <f>SoCIE!F19</f>
        <v>0</v>
      </c>
      <c r="D11" s="14"/>
      <c r="E11" s="169">
        <f>SoCIE!J19</f>
        <v>0</v>
      </c>
      <c r="H11" s="161"/>
    </row>
    <row r="12" spans="1:8" ht="17.399999999999999" x14ac:dyDescent="0.3">
      <c r="A12" s="163" t="s">
        <v>173</v>
      </c>
      <c r="B12" s="169">
        <f>Expenditure!E25</f>
        <v>0</v>
      </c>
      <c r="C12" s="169">
        <f>Expenditure!F25</f>
        <v>0</v>
      </c>
      <c r="D12" s="14"/>
      <c r="E12" s="169">
        <f>Expenditure!J25</f>
        <v>0</v>
      </c>
      <c r="H12" s="159"/>
    </row>
    <row r="13" spans="1:8" ht="17.399999999999999" x14ac:dyDescent="0.3">
      <c r="A13" s="14" t="s">
        <v>174</v>
      </c>
      <c r="B13" s="169">
        <f>Expenditure!E62</f>
        <v>0</v>
      </c>
      <c r="C13" s="169">
        <f>Expenditure!F62-Income!F50</f>
        <v>0</v>
      </c>
      <c r="D13" s="14"/>
      <c r="E13" s="169">
        <f>Expenditure!J62</f>
        <v>0</v>
      </c>
      <c r="H13" s="162"/>
    </row>
    <row r="14" spans="1:8" ht="0.45" customHeight="1" x14ac:dyDescent="0.3">
      <c r="A14" s="14"/>
      <c r="B14" s="170"/>
      <c r="C14" s="170"/>
      <c r="E14" s="170"/>
      <c r="H14" s="162"/>
    </row>
    <row r="15" spans="1:8" ht="17.399999999999999" x14ac:dyDescent="0.25">
      <c r="A15" s="163" t="s">
        <v>175</v>
      </c>
      <c r="B15" s="169">
        <f>Expenditure!E27+Expenditure!E49</f>
        <v>0</v>
      </c>
      <c r="C15" s="169">
        <f>Expenditure!F27+Expenditure!F49</f>
        <v>0</v>
      </c>
      <c r="E15" s="169">
        <f>Expenditure!J27+Expenditure!J49</f>
        <v>0</v>
      </c>
      <c r="H15" s="162"/>
    </row>
    <row r="16" spans="1:8" ht="17.399999999999999" x14ac:dyDescent="0.3">
      <c r="A16" s="14" t="s">
        <v>176</v>
      </c>
      <c r="B16" s="303"/>
      <c r="C16" s="303"/>
      <c r="D16" s="14"/>
      <c r="E16" s="303"/>
      <c r="H16" s="162"/>
    </row>
    <row r="17" spans="1:8" ht="17.399999999999999" x14ac:dyDescent="0.3">
      <c r="A17" s="14" t="s">
        <v>177</v>
      </c>
      <c r="B17" s="112">
        <v>0</v>
      </c>
      <c r="C17" s="112">
        <v>0</v>
      </c>
      <c r="D17" s="14"/>
      <c r="E17" s="169">
        <v>0</v>
      </c>
      <c r="H17" s="162"/>
    </row>
    <row r="18" spans="1:8" ht="17.399999999999999" x14ac:dyDescent="0.3">
      <c r="A18" s="15" t="s">
        <v>178</v>
      </c>
      <c r="B18" s="14"/>
      <c r="C18" s="14"/>
      <c r="D18" s="14"/>
      <c r="H18" s="162"/>
    </row>
    <row r="19" spans="1:8" ht="17.399999999999999" x14ac:dyDescent="0.3">
      <c r="A19" s="164" t="s">
        <v>179</v>
      </c>
      <c r="B19" s="169">
        <f>Income!E37+Income!E38</f>
        <v>0</v>
      </c>
      <c r="C19" s="169">
        <f>Income!F37+Income!F38</f>
        <v>0</v>
      </c>
      <c r="D19" s="14"/>
      <c r="E19" s="169">
        <f>Income!J37+Income!J38</f>
        <v>0</v>
      </c>
      <c r="H19" s="158"/>
    </row>
    <row r="20" spans="1:8" ht="17.399999999999999" x14ac:dyDescent="0.35">
      <c r="A20" s="14" t="s">
        <v>180</v>
      </c>
      <c r="B20" s="112">
        <v>0</v>
      </c>
      <c r="C20" s="169">
        <v>0</v>
      </c>
      <c r="D20" s="14"/>
      <c r="E20" s="169">
        <v>0</v>
      </c>
      <c r="H20" s="156"/>
    </row>
    <row r="21" spans="1:8" ht="17.399999999999999" x14ac:dyDescent="0.3">
      <c r="A21" s="164" t="s">
        <v>181</v>
      </c>
      <c r="B21" s="303"/>
      <c r="C21" s="303"/>
      <c r="D21" s="14"/>
      <c r="E21" s="303"/>
      <c r="H21" s="159"/>
    </row>
    <row r="22" spans="1:8" ht="17.399999999999999" x14ac:dyDescent="0.35">
      <c r="A22" s="164" t="s">
        <v>182</v>
      </c>
      <c r="B22" s="112">
        <v>0</v>
      </c>
      <c r="C22" s="169">
        <v>0</v>
      </c>
      <c r="D22" s="14"/>
      <c r="E22" s="169">
        <v>0</v>
      </c>
      <c r="H22" s="156"/>
    </row>
    <row r="23" spans="1:8" ht="18" thickBot="1" x14ac:dyDescent="0.4">
      <c r="A23" s="14"/>
      <c r="B23" s="14"/>
      <c r="C23" s="14"/>
      <c r="D23" s="14"/>
      <c r="H23" s="156"/>
    </row>
    <row r="24" spans="1:8" ht="14.4" thickBot="1" x14ac:dyDescent="0.35">
      <c r="A24" s="15" t="s">
        <v>183</v>
      </c>
      <c r="B24" s="127">
        <f>B7+B10+B11+B12+B13+B15+B16+B17-B19-B20-B21-B22</f>
        <v>0</v>
      </c>
      <c r="C24" s="127">
        <f>C7+C10+C11+C12+C13+C15+C16+C17-C19-C20-C21-C22</f>
        <v>0</v>
      </c>
      <c r="D24" s="22"/>
      <c r="E24" s="127">
        <f>E7+E10+E11+E12+E13+E15+E16+E17-E19-E20-E21-E22</f>
        <v>0</v>
      </c>
    </row>
    <row r="25" spans="1:8" ht="16.8" x14ac:dyDescent="0.3">
      <c r="A25" s="205"/>
      <c r="B25" s="205"/>
      <c r="C25" s="205"/>
    </row>
  </sheetData>
  <pageMargins left="0.70866141732283472" right="0.70866141732283472" top="0.74803149606299213" bottom="0.74803149606299213" header="0.31496062992125984" footer="0.31496062992125984"/>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5"/>
  <sheetViews>
    <sheetView showGridLines="0" zoomScale="90" zoomScaleNormal="90" workbookViewId="0">
      <selection activeCell="A22" sqref="A22"/>
    </sheetView>
  </sheetViews>
  <sheetFormatPr defaultColWidth="8.6640625" defaultRowHeight="14.4" x14ac:dyDescent="0.3"/>
  <cols>
    <col min="1" max="1" width="52.44140625" style="230" customWidth="1"/>
    <col min="2" max="3" width="14.6640625" style="230" customWidth="1"/>
    <col min="4" max="5" width="8.6640625" style="230"/>
    <col min="6" max="6" width="42.5546875" style="230" customWidth="1"/>
    <col min="7" max="7" width="16.5546875" style="230" customWidth="1"/>
    <col min="8" max="11" width="8.6640625" style="230"/>
    <col min="12" max="12" width="37.33203125" style="230" customWidth="1"/>
    <col min="13" max="16384" width="8.6640625" style="230"/>
  </cols>
  <sheetData>
    <row r="1" spans="1:3" x14ac:dyDescent="0.3">
      <c r="A1" s="202">
        <f>Declaration!B3</f>
        <v>0</v>
      </c>
    </row>
    <row r="3" spans="1:3" x14ac:dyDescent="0.3">
      <c r="A3" s="203" t="s">
        <v>184</v>
      </c>
    </row>
    <row r="5" spans="1:3" hidden="1" x14ac:dyDescent="0.3"/>
    <row r="6" spans="1:3" hidden="1" x14ac:dyDescent="0.3"/>
    <row r="7" spans="1:3" x14ac:dyDescent="0.3">
      <c r="A7" s="231"/>
      <c r="B7" s="232"/>
    </row>
    <row r="8" spans="1:3" ht="27.6" x14ac:dyDescent="0.3">
      <c r="A8" s="232"/>
      <c r="B8" s="172" t="str">
        <f>SoCIE!E3</f>
        <v>Actual
2024-25</v>
      </c>
      <c r="C8" s="172" t="str">
        <f>SoCIE!F3</f>
        <v>Actual
2023-24</v>
      </c>
    </row>
    <row r="9" spans="1:3" ht="18" customHeight="1" x14ac:dyDescent="0.3">
      <c r="B9" s="204" t="s">
        <v>13</v>
      </c>
      <c r="C9" s="233" t="s">
        <v>13</v>
      </c>
    </row>
    <row r="10" spans="1:3" ht="22.5" hidden="1" customHeight="1" x14ac:dyDescent="0.3">
      <c r="A10" s="277" t="s">
        <v>185</v>
      </c>
      <c r="B10" s="234"/>
      <c r="C10" s="234"/>
    </row>
    <row r="11" spans="1:3" hidden="1" x14ac:dyDescent="0.3">
      <c r="A11" s="235" t="s">
        <v>186</v>
      </c>
      <c r="B11" s="236">
        <v>0</v>
      </c>
      <c r="C11" s="236">
        <v>0</v>
      </c>
    </row>
    <row r="12" spans="1:3" hidden="1" x14ac:dyDescent="0.3">
      <c r="A12" s="235" t="s">
        <v>187</v>
      </c>
      <c r="B12" s="236">
        <v>0</v>
      </c>
      <c r="C12" s="236">
        <v>0</v>
      </c>
    </row>
    <row r="13" spans="1:3" hidden="1" x14ac:dyDescent="0.3">
      <c r="A13" s="235" t="s">
        <v>188</v>
      </c>
      <c r="B13" s="236">
        <v>0</v>
      </c>
      <c r="C13" s="236">
        <v>0</v>
      </c>
    </row>
    <row r="14" spans="1:3" hidden="1" x14ac:dyDescent="0.3">
      <c r="A14" s="235" t="s">
        <v>189</v>
      </c>
      <c r="B14" s="236">
        <v>0</v>
      </c>
      <c r="C14" s="236">
        <v>0</v>
      </c>
    </row>
    <row r="15" spans="1:3" hidden="1" x14ac:dyDescent="0.3">
      <c r="A15" s="235" t="s">
        <v>190</v>
      </c>
      <c r="B15" s="236">
        <v>0</v>
      </c>
      <c r="C15" s="236">
        <v>0</v>
      </c>
    </row>
    <row r="16" spans="1:3" hidden="1" x14ac:dyDescent="0.3">
      <c r="A16" s="237" t="s">
        <v>191</v>
      </c>
      <c r="B16" s="238">
        <f>SUM(B11:B15)</f>
        <v>0</v>
      </c>
      <c r="C16" s="238">
        <f>SUM(C11:C15)</f>
        <v>0</v>
      </c>
    </row>
    <row r="17" spans="1:3" hidden="1" x14ac:dyDescent="0.3">
      <c r="A17" s="239"/>
      <c r="B17" s="240"/>
      <c r="C17" s="240"/>
    </row>
    <row r="18" spans="1:3" ht="23.25" customHeight="1" x14ac:dyDescent="0.3">
      <c r="A18" s="278"/>
      <c r="B18" s="167" t="s">
        <v>13</v>
      </c>
      <c r="C18" s="167" t="s">
        <v>13</v>
      </c>
    </row>
    <row r="19" spans="1:3" x14ac:dyDescent="0.3">
      <c r="A19" s="234" t="s">
        <v>192</v>
      </c>
      <c r="B19" s="171">
        <v>0</v>
      </c>
      <c r="C19" s="236">
        <v>0</v>
      </c>
    </row>
    <row r="20" spans="1:3" x14ac:dyDescent="0.3">
      <c r="A20" s="234" t="s">
        <v>193</v>
      </c>
      <c r="B20" s="171">
        <v>0</v>
      </c>
      <c r="C20" s="236">
        <v>0</v>
      </c>
    </row>
    <row r="21" spans="1:3" x14ac:dyDescent="0.3">
      <c r="A21" s="234" t="s">
        <v>189</v>
      </c>
      <c r="B21" s="171">
        <v>0</v>
      </c>
      <c r="C21" s="236">
        <v>0</v>
      </c>
    </row>
    <row r="22" spans="1:3" x14ac:dyDescent="0.3">
      <c r="A22" s="234" t="s">
        <v>194</v>
      </c>
      <c r="B22" s="171">
        <v>0</v>
      </c>
      <c r="C22" s="236">
        <v>0</v>
      </c>
    </row>
    <row r="23" spans="1:3" x14ac:dyDescent="0.3">
      <c r="A23" s="241" t="s">
        <v>195</v>
      </c>
      <c r="B23" s="242">
        <f>SUM(B19:B22)</f>
        <v>0</v>
      </c>
      <c r="C23" s="242">
        <f>SUM(C19:C22)</f>
        <v>0</v>
      </c>
    </row>
    <row r="25" spans="1:3" hidden="1" x14ac:dyDescent="0.3">
      <c r="A25" s="203" t="s">
        <v>196</v>
      </c>
      <c r="B25" s="243">
        <f>B16+B23</f>
        <v>0</v>
      </c>
      <c r="C25" s="243">
        <f>C16+C23</f>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N74"/>
  <sheetViews>
    <sheetView showGridLines="0" zoomScale="90" zoomScaleNormal="90" workbookViewId="0">
      <pane xSplit="4" ySplit="5" topLeftCell="E6" activePane="bottomRight" state="frozen"/>
      <selection pane="topRight"/>
      <selection pane="bottomLeft"/>
      <selection pane="bottomRight" activeCell="A52" sqref="A52:XFD52"/>
    </sheetView>
  </sheetViews>
  <sheetFormatPr defaultColWidth="9.33203125" defaultRowHeight="13.8" x14ac:dyDescent="0.3"/>
  <cols>
    <col min="1" max="1" width="3" style="14" customWidth="1"/>
    <col min="2" max="2" width="23.6640625" style="14" customWidth="1"/>
    <col min="3" max="3" width="3.6640625" style="14" customWidth="1"/>
    <col min="4" max="4" width="53" style="14" bestFit="1" customWidth="1"/>
    <col min="5" max="8" width="11.6640625" style="21" customWidth="1"/>
    <col min="9" max="9" width="39" style="21" customWidth="1"/>
    <col min="10" max="10" width="11.6640625" style="21" customWidth="1"/>
    <col min="11" max="12" width="10.6640625" style="14" customWidth="1"/>
    <col min="13" max="13" width="37.6640625" style="58" customWidth="1"/>
    <col min="14" max="14" width="3" style="14" customWidth="1"/>
    <col min="15" max="15" width="10.6640625" style="14" customWidth="1"/>
    <col min="16" max="16384" width="9.33203125" style="14"/>
  </cols>
  <sheetData>
    <row r="2" spans="1:14" ht="17.399999999999999" x14ac:dyDescent="0.35">
      <c r="B2" s="59">
        <f>Declaration!B3</f>
        <v>0</v>
      </c>
      <c r="I2" s="23" t="s">
        <v>8</v>
      </c>
    </row>
    <row r="4" spans="1:14" s="17" customFormat="1" ht="57" customHeight="1" x14ac:dyDescent="0.3">
      <c r="B4" s="24" t="s">
        <v>197</v>
      </c>
      <c r="E4" s="16" t="str">
        <f>Expenditure!E3</f>
        <v>Actual
2024-25</v>
      </c>
      <c r="F4" s="16" t="str">
        <f>Expenditure!F3</f>
        <v>Actual
2023-24</v>
      </c>
      <c r="G4" s="25" t="s">
        <v>11</v>
      </c>
      <c r="H4" s="26"/>
      <c r="I4" s="16"/>
      <c r="J4" s="16" t="str">
        <f>SoCIE!J3</f>
        <v>Forecast
2024-25</v>
      </c>
      <c r="K4" s="140" t="s">
        <v>198</v>
      </c>
      <c r="L4" s="26"/>
      <c r="M4" s="16"/>
      <c r="N4" s="14"/>
    </row>
    <row r="5" spans="1:14" x14ac:dyDescent="0.3">
      <c r="A5" s="15"/>
      <c r="E5" s="19" t="s">
        <v>13</v>
      </c>
      <c r="F5" s="19" t="s">
        <v>13</v>
      </c>
      <c r="G5" s="19" t="s">
        <v>13</v>
      </c>
      <c r="H5" s="20" t="s">
        <v>14</v>
      </c>
      <c r="I5" s="26" t="s">
        <v>15</v>
      </c>
      <c r="J5" s="19" t="s">
        <v>13</v>
      </c>
      <c r="K5" s="19" t="s">
        <v>13</v>
      </c>
      <c r="L5" s="20" t="s">
        <v>14</v>
      </c>
      <c r="M5" s="26" t="s">
        <v>15</v>
      </c>
    </row>
    <row r="6" spans="1:14" x14ac:dyDescent="0.3">
      <c r="A6" s="15"/>
      <c r="I6" s="108"/>
    </row>
    <row r="7" spans="1:14" ht="15" hidden="1" customHeight="1" x14ac:dyDescent="0.3">
      <c r="A7" s="15"/>
      <c r="B7" s="15"/>
      <c r="E7" s="195"/>
      <c r="F7" s="196"/>
      <c r="G7" s="70"/>
      <c r="H7" s="77"/>
      <c r="I7" s="104"/>
      <c r="J7" s="196"/>
      <c r="K7" s="70"/>
      <c r="L7" s="77"/>
    </row>
    <row r="8" spans="1:14" ht="15" hidden="1" customHeight="1" x14ac:dyDescent="0.3">
      <c r="A8" s="15"/>
      <c r="E8" s="195"/>
      <c r="F8" s="195"/>
      <c r="G8" s="70"/>
      <c r="H8" s="77"/>
      <c r="I8" s="104"/>
      <c r="J8" s="195"/>
      <c r="K8" s="70"/>
      <c r="L8" s="77"/>
    </row>
    <row r="9" spans="1:14" ht="15" hidden="1" customHeight="1" x14ac:dyDescent="0.3">
      <c r="A9" s="15"/>
      <c r="E9" s="195"/>
      <c r="F9" s="195"/>
      <c r="G9" s="70"/>
      <c r="H9" s="77"/>
      <c r="I9" s="104"/>
      <c r="J9" s="195"/>
      <c r="K9" s="70"/>
      <c r="L9" s="77"/>
    </row>
    <row r="10" spans="1:14" ht="15" hidden="1" customHeight="1" x14ac:dyDescent="0.3">
      <c r="A10" s="15"/>
      <c r="E10" s="195"/>
      <c r="F10" s="195"/>
      <c r="G10" s="70"/>
      <c r="H10" s="77"/>
      <c r="I10" s="104"/>
      <c r="J10" s="195"/>
      <c r="K10" s="70"/>
      <c r="L10" s="77"/>
    </row>
    <row r="11" spans="1:14" ht="15" hidden="1" customHeight="1" x14ac:dyDescent="0.3">
      <c r="A11" s="15"/>
      <c r="E11" s="197"/>
      <c r="F11" s="197"/>
      <c r="G11" s="70"/>
      <c r="H11" s="77"/>
      <c r="I11" s="104"/>
      <c r="J11" s="195"/>
      <c r="K11" s="70"/>
      <c r="L11" s="77"/>
    </row>
    <row r="12" spans="1:14" x14ac:dyDescent="0.3">
      <c r="A12" s="15">
        <v>1</v>
      </c>
      <c r="B12" s="15" t="s">
        <v>199</v>
      </c>
      <c r="C12" s="14" t="s">
        <v>62</v>
      </c>
      <c r="D12" s="14" t="s">
        <v>200</v>
      </c>
      <c r="E12" s="72">
        <v>0</v>
      </c>
      <c r="F12" s="69">
        <v>0</v>
      </c>
      <c r="G12" s="70">
        <f t="shared" ref="G12:G14" si="0">E12-F12</f>
        <v>0</v>
      </c>
      <c r="H12" s="77" t="str">
        <f t="shared" ref="H12:H14" si="1">IF(F12=0,"",(E12-F12)/(F12))</f>
        <v/>
      </c>
      <c r="I12" s="198"/>
      <c r="J12" s="69">
        <v>0</v>
      </c>
      <c r="K12" s="70">
        <f t="shared" ref="K12:K14" si="2">E12-J12</f>
        <v>0</v>
      </c>
      <c r="L12" s="77" t="str">
        <f t="shared" ref="L12:L14" si="3">IF(J12=0,"",(E12-J12)/(J12))</f>
        <v/>
      </c>
      <c r="M12" s="200"/>
    </row>
    <row r="13" spans="1:14" ht="15" customHeight="1" x14ac:dyDescent="0.3">
      <c r="A13" s="15"/>
      <c r="C13" s="14" t="s">
        <v>48</v>
      </c>
      <c r="D13" s="14" t="s">
        <v>201</v>
      </c>
      <c r="E13" s="72">
        <v>0</v>
      </c>
      <c r="F13" s="69">
        <v>0</v>
      </c>
      <c r="G13" s="70">
        <f t="shared" si="0"/>
        <v>0</v>
      </c>
      <c r="H13" s="77" t="str">
        <f t="shared" si="1"/>
        <v/>
      </c>
      <c r="I13" s="198"/>
      <c r="J13" s="69">
        <v>0</v>
      </c>
      <c r="K13" s="70">
        <f t="shared" si="2"/>
        <v>0</v>
      </c>
      <c r="L13" s="77" t="str">
        <f t="shared" si="3"/>
        <v/>
      </c>
      <c r="M13" s="200"/>
    </row>
    <row r="14" spans="1:14" ht="15" customHeight="1" thickBot="1" x14ac:dyDescent="0.35">
      <c r="A14" s="15"/>
      <c r="C14" s="14" t="s">
        <v>50</v>
      </c>
      <c r="D14" s="14" t="s">
        <v>202</v>
      </c>
      <c r="E14" s="78">
        <v>0</v>
      </c>
      <c r="F14" s="124">
        <v>0</v>
      </c>
      <c r="G14" s="70">
        <f t="shared" si="0"/>
        <v>0</v>
      </c>
      <c r="H14" s="77" t="str">
        <f t="shared" si="1"/>
        <v/>
      </c>
      <c r="I14" s="198"/>
      <c r="J14" s="124">
        <v>0</v>
      </c>
      <c r="K14" s="70">
        <f t="shared" si="2"/>
        <v>0</v>
      </c>
      <c r="L14" s="77" t="str">
        <f t="shared" si="3"/>
        <v/>
      </c>
      <c r="M14" s="200"/>
    </row>
    <row r="15" spans="1:14" ht="15" customHeight="1" thickBot="1" x14ac:dyDescent="0.35">
      <c r="A15" s="15"/>
      <c r="B15" s="15" t="s">
        <v>203</v>
      </c>
      <c r="E15" s="71">
        <f>SUM(E12:E14)</f>
        <v>0</v>
      </c>
      <c r="F15" s="71">
        <f>SUM(F12:F14)</f>
        <v>0</v>
      </c>
      <c r="G15" s="70">
        <f t="shared" ref="G15:G68" si="4">E15-F15</f>
        <v>0</v>
      </c>
      <c r="H15" s="77" t="str">
        <f t="shared" ref="H15:H68" si="5">IF(F15=0,"",(E15-F15)/(F15))</f>
        <v/>
      </c>
      <c r="I15" s="199"/>
      <c r="J15" s="71">
        <f>SUM(J12:J14)</f>
        <v>0</v>
      </c>
      <c r="K15" s="70">
        <f t="shared" ref="K15:K68" si="6">E15-J15</f>
        <v>0</v>
      </c>
      <c r="L15" s="77" t="str">
        <f t="shared" ref="L15:L68" si="7">IF(J15=0,"",(E15-J15)/(J15))</f>
        <v/>
      </c>
      <c r="M15" s="200"/>
    </row>
    <row r="16" spans="1:14" ht="15" customHeight="1" x14ac:dyDescent="0.3">
      <c r="A16" s="15"/>
      <c r="E16" s="70"/>
      <c r="F16" s="70"/>
      <c r="G16" s="70"/>
      <c r="H16" s="77"/>
      <c r="I16" s="198"/>
      <c r="J16" s="70"/>
      <c r="K16" s="70"/>
      <c r="L16" s="77"/>
      <c r="M16" s="200"/>
    </row>
    <row r="17" spans="1:13" ht="15" customHeight="1" x14ac:dyDescent="0.3">
      <c r="A17" s="28">
        <v>2</v>
      </c>
      <c r="B17" s="62" t="s">
        <v>204</v>
      </c>
      <c r="C17" s="58" t="s">
        <v>62</v>
      </c>
      <c r="D17" s="58" t="s">
        <v>205</v>
      </c>
      <c r="E17" s="72">
        <v>0</v>
      </c>
      <c r="F17" s="69">
        <v>0</v>
      </c>
      <c r="G17" s="70">
        <f t="shared" si="4"/>
        <v>0</v>
      </c>
      <c r="H17" s="77" t="str">
        <f t="shared" si="5"/>
        <v/>
      </c>
      <c r="I17" s="198"/>
      <c r="J17" s="69">
        <v>0</v>
      </c>
      <c r="K17" s="70">
        <f t="shared" si="6"/>
        <v>0</v>
      </c>
      <c r="L17" s="77" t="str">
        <f t="shared" si="7"/>
        <v/>
      </c>
      <c r="M17" s="200"/>
    </row>
    <row r="18" spans="1:13" x14ac:dyDescent="0.3">
      <c r="A18" s="28"/>
      <c r="B18" s="58"/>
      <c r="C18" s="58" t="s">
        <v>48</v>
      </c>
      <c r="D18" s="58" t="s">
        <v>206</v>
      </c>
      <c r="E18" s="72">
        <v>0</v>
      </c>
      <c r="F18" s="69">
        <v>0</v>
      </c>
      <c r="G18" s="70">
        <f t="shared" si="4"/>
        <v>0</v>
      </c>
      <c r="H18" s="77" t="str">
        <f t="shared" si="5"/>
        <v/>
      </c>
      <c r="I18" s="198"/>
      <c r="J18" s="69">
        <v>0</v>
      </c>
      <c r="K18" s="70">
        <f t="shared" si="6"/>
        <v>0</v>
      </c>
      <c r="L18" s="77" t="str">
        <f t="shared" si="7"/>
        <v/>
      </c>
      <c r="M18" s="200"/>
    </row>
    <row r="19" spans="1:13" ht="15" customHeight="1" x14ac:dyDescent="0.3">
      <c r="A19" s="28"/>
      <c r="B19" s="58"/>
      <c r="C19" s="58" t="s">
        <v>50</v>
      </c>
      <c r="D19" s="58" t="s">
        <v>202</v>
      </c>
      <c r="E19" s="72">
        <v>0</v>
      </c>
      <c r="F19" s="69">
        <v>0</v>
      </c>
      <c r="G19" s="70">
        <f t="shared" si="4"/>
        <v>0</v>
      </c>
      <c r="H19" s="77" t="str">
        <f t="shared" si="5"/>
        <v/>
      </c>
      <c r="I19" s="198"/>
      <c r="J19" s="69">
        <v>0</v>
      </c>
      <c r="K19" s="70">
        <f t="shared" si="6"/>
        <v>0</v>
      </c>
      <c r="L19" s="77" t="str">
        <f t="shared" si="7"/>
        <v/>
      </c>
      <c r="M19" s="200"/>
    </row>
    <row r="20" spans="1:13" ht="15" customHeight="1" x14ac:dyDescent="0.3">
      <c r="C20" s="14" t="s">
        <v>52</v>
      </c>
      <c r="D20" s="14" t="s">
        <v>207</v>
      </c>
      <c r="E20" s="72">
        <v>0</v>
      </c>
      <c r="F20" s="69">
        <v>0</v>
      </c>
      <c r="G20" s="70">
        <f t="shared" si="4"/>
        <v>0</v>
      </c>
      <c r="H20" s="77" t="str">
        <f t="shared" si="5"/>
        <v/>
      </c>
      <c r="I20" s="198"/>
      <c r="J20" s="69">
        <v>0</v>
      </c>
      <c r="K20" s="70">
        <f t="shared" si="6"/>
        <v>0</v>
      </c>
      <c r="L20" s="77" t="str">
        <f t="shared" si="7"/>
        <v/>
      </c>
      <c r="M20" s="200"/>
    </row>
    <row r="21" spans="1:13" ht="15" customHeight="1" thickBot="1" x14ac:dyDescent="0.35">
      <c r="A21" s="15"/>
      <c r="C21" s="14" t="s">
        <v>54</v>
      </c>
      <c r="D21" s="14" t="s">
        <v>208</v>
      </c>
      <c r="E21" s="72">
        <v>0</v>
      </c>
      <c r="F21" s="69">
        <v>0</v>
      </c>
      <c r="G21" s="70">
        <f t="shared" si="4"/>
        <v>0</v>
      </c>
      <c r="H21" s="77" t="str">
        <f t="shared" si="5"/>
        <v/>
      </c>
      <c r="I21" s="198"/>
      <c r="J21" s="69">
        <v>0</v>
      </c>
      <c r="K21" s="70">
        <f t="shared" si="6"/>
        <v>0</v>
      </c>
      <c r="L21" s="77" t="str">
        <f t="shared" si="7"/>
        <v/>
      </c>
      <c r="M21" s="200"/>
    </row>
    <row r="22" spans="1:13" ht="15" customHeight="1" thickBot="1" x14ac:dyDescent="0.35">
      <c r="B22" s="15" t="s">
        <v>209</v>
      </c>
      <c r="E22" s="71">
        <f>SUM(E17:E21)</f>
        <v>0</v>
      </c>
      <c r="F22" s="71">
        <f>SUM(F17:F21)</f>
        <v>0</v>
      </c>
      <c r="G22" s="70">
        <f t="shared" si="4"/>
        <v>0</v>
      </c>
      <c r="H22" s="77" t="str">
        <f t="shared" si="5"/>
        <v/>
      </c>
      <c r="I22" s="199"/>
      <c r="J22" s="71">
        <f>SUM(J17:J21)</f>
        <v>0</v>
      </c>
      <c r="K22" s="70">
        <f t="shared" si="6"/>
        <v>0</v>
      </c>
      <c r="L22" s="77" t="str">
        <f t="shared" si="7"/>
        <v/>
      </c>
      <c r="M22" s="200"/>
    </row>
    <row r="23" spans="1:13" ht="15" customHeight="1" x14ac:dyDescent="0.3">
      <c r="A23" s="15"/>
      <c r="E23" s="70"/>
      <c r="F23" s="70"/>
      <c r="G23" s="70"/>
      <c r="H23" s="77"/>
      <c r="I23" s="198"/>
      <c r="J23" s="70"/>
      <c r="K23" s="70"/>
      <c r="L23" s="77"/>
      <c r="M23" s="200"/>
    </row>
    <row r="24" spans="1:13" ht="15" customHeight="1" x14ac:dyDescent="0.3">
      <c r="A24" s="15">
        <v>3</v>
      </c>
      <c r="B24" s="15" t="s">
        <v>210</v>
      </c>
      <c r="E24" s="70"/>
      <c r="F24" s="70"/>
      <c r="G24" s="70"/>
      <c r="H24" s="77"/>
      <c r="I24" s="198"/>
      <c r="J24" s="70"/>
      <c r="K24" s="70"/>
      <c r="L24" s="77"/>
      <c r="M24" s="200"/>
    </row>
    <row r="25" spans="1:13" ht="18" customHeight="1" x14ac:dyDescent="0.3">
      <c r="A25" s="24"/>
      <c r="B25" s="123"/>
      <c r="C25" s="17" t="s">
        <v>62</v>
      </c>
      <c r="D25" s="17" t="s">
        <v>211</v>
      </c>
      <c r="E25" s="72">
        <v>0</v>
      </c>
      <c r="F25" s="69">
        <v>0</v>
      </c>
      <c r="G25" s="70">
        <f t="shared" si="4"/>
        <v>0</v>
      </c>
      <c r="H25" s="77" t="str">
        <f t="shared" si="5"/>
        <v/>
      </c>
      <c r="I25" s="198"/>
      <c r="J25" s="69">
        <v>0</v>
      </c>
      <c r="K25" s="143">
        <f t="shared" si="6"/>
        <v>0</v>
      </c>
      <c r="L25" s="77" t="str">
        <f t="shared" si="7"/>
        <v/>
      </c>
      <c r="M25" s="200"/>
    </row>
    <row r="26" spans="1:13" ht="15" customHeight="1" x14ac:dyDescent="0.3">
      <c r="A26" s="24"/>
      <c r="B26" s="123"/>
      <c r="C26" s="17" t="s">
        <v>48</v>
      </c>
      <c r="D26" s="17" t="s">
        <v>212</v>
      </c>
      <c r="E26" s="72">
        <v>0</v>
      </c>
      <c r="F26" s="69">
        <v>0</v>
      </c>
      <c r="G26" s="70">
        <f t="shared" si="4"/>
        <v>0</v>
      </c>
      <c r="H26" s="77" t="str">
        <f t="shared" si="5"/>
        <v/>
      </c>
      <c r="I26" s="198"/>
      <c r="J26" s="69">
        <v>0</v>
      </c>
      <c r="K26" s="143">
        <f t="shared" si="6"/>
        <v>0</v>
      </c>
      <c r="L26" s="77" t="str">
        <f t="shared" si="7"/>
        <v/>
      </c>
      <c r="M26" s="200"/>
    </row>
    <row r="27" spans="1:13" ht="15" customHeight="1" x14ac:dyDescent="0.3">
      <c r="A27" s="24"/>
      <c r="B27" s="123"/>
      <c r="C27" s="17" t="s">
        <v>50</v>
      </c>
      <c r="D27" s="17" t="s">
        <v>213</v>
      </c>
      <c r="E27" s="72">
        <v>0</v>
      </c>
      <c r="F27" s="69">
        <v>0</v>
      </c>
      <c r="G27" s="70">
        <f t="shared" si="4"/>
        <v>0</v>
      </c>
      <c r="H27" s="77" t="str">
        <f t="shared" si="5"/>
        <v/>
      </c>
      <c r="I27" s="198"/>
      <c r="J27" s="69">
        <v>0</v>
      </c>
      <c r="K27" s="143">
        <f t="shared" si="6"/>
        <v>0</v>
      </c>
      <c r="L27" s="77" t="str">
        <f t="shared" si="7"/>
        <v/>
      </c>
      <c r="M27" s="200"/>
    </row>
    <row r="28" spans="1:13" ht="15" customHeight="1" x14ac:dyDescent="0.3">
      <c r="A28" s="15"/>
      <c r="C28" s="17" t="s">
        <v>52</v>
      </c>
      <c r="D28" s="123" t="s">
        <v>214</v>
      </c>
      <c r="E28" s="72">
        <v>0</v>
      </c>
      <c r="F28" s="69">
        <v>0</v>
      </c>
      <c r="G28" s="70">
        <f t="shared" si="4"/>
        <v>0</v>
      </c>
      <c r="H28" s="77" t="str">
        <f t="shared" si="5"/>
        <v/>
      </c>
      <c r="I28" s="198"/>
      <c r="J28" s="69">
        <v>0</v>
      </c>
      <c r="K28" s="143">
        <f t="shared" si="6"/>
        <v>0</v>
      </c>
      <c r="L28" s="77" t="str">
        <f t="shared" si="7"/>
        <v/>
      </c>
      <c r="M28" s="200"/>
    </row>
    <row r="29" spans="1:13" ht="15" customHeight="1" x14ac:dyDescent="0.3">
      <c r="A29" s="15"/>
      <c r="C29" s="17" t="s">
        <v>54</v>
      </c>
      <c r="D29" s="123" t="s">
        <v>215</v>
      </c>
      <c r="E29" s="72">
        <v>0</v>
      </c>
      <c r="F29" s="69">
        <v>0</v>
      </c>
      <c r="G29" s="70">
        <f t="shared" si="4"/>
        <v>0</v>
      </c>
      <c r="H29" s="77" t="str">
        <f t="shared" si="5"/>
        <v/>
      </c>
      <c r="I29" s="198"/>
      <c r="J29" s="69">
        <v>0</v>
      </c>
      <c r="K29" s="143">
        <f t="shared" si="6"/>
        <v>0</v>
      </c>
      <c r="L29" s="77" t="str">
        <f t="shared" si="7"/>
        <v/>
      </c>
      <c r="M29" s="200"/>
    </row>
    <row r="30" spans="1:13" ht="15" customHeight="1" x14ac:dyDescent="0.3">
      <c r="A30" s="15"/>
      <c r="C30" s="17" t="s">
        <v>56</v>
      </c>
      <c r="D30" s="17" t="s">
        <v>216</v>
      </c>
      <c r="E30" s="72">
        <v>0</v>
      </c>
      <c r="F30" s="69">
        <v>0</v>
      </c>
      <c r="G30" s="70">
        <f>E30-F30</f>
        <v>0</v>
      </c>
      <c r="H30" s="77" t="str">
        <f>IF(F30=0,"",(E30-F30)/(F30))</f>
        <v/>
      </c>
      <c r="I30" s="198"/>
      <c r="J30" s="69">
        <v>0</v>
      </c>
      <c r="K30" s="143">
        <f>E30-J30</f>
        <v>0</v>
      </c>
      <c r="L30" s="77" t="str">
        <f>IF(J30=0,"",(E30-J30)/(J30))</f>
        <v/>
      </c>
      <c r="M30" s="200"/>
    </row>
    <row r="31" spans="1:13" s="220" customFormat="1" ht="15" customHeight="1" x14ac:dyDescent="0.3">
      <c r="A31" s="221"/>
      <c r="C31" s="123" t="s">
        <v>58</v>
      </c>
      <c r="D31" s="17" t="s">
        <v>217</v>
      </c>
      <c r="E31" s="72">
        <v>0</v>
      </c>
      <c r="F31" s="69">
        <v>0</v>
      </c>
      <c r="G31" s="70">
        <f>E31-F31</f>
        <v>0</v>
      </c>
      <c r="H31" s="77" t="str">
        <f>IF(F31=0,"",(E31-F31)/(F31))</f>
        <v/>
      </c>
      <c r="I31" s="222"/>
      <c r="J31" s="69">
        <v>0</v>
      </c>
      <c r="K31" s="143">
        <f>E31-J31</f>
        <v>0</v>
      </c>
      <c r="L31" s="77" t="str">
        <f>IF(J31=0,"",(E31-J31)/(J31))</f>
        <v/>
      </c>
      <c r="M31" s="223"/>
    </row>
    <row r="32" spans="1:13" ht="15" customHeight="1" x14ac:dyDescent="0.3">
      <c r="A32" s="28"/>
      <c r="C32" s="17" t="s">
        <v>70</v>
      </c>
      <c r="D32" s="17" t="s">
        <v>218</v>
      </c>
      <c r="E32" s="72">
        <v>0</v>
      </c>
      <c r="F32" s="69">
        <v>0</v>
      </c>
      <c r="G32" s="70">
        <f t="shared" si="4"/>
        <v>0</v>
      </c>
      <c r="H32" s="77" t="str">
        <f t="shared" si="5"/>
        <v/>
      </c>
      <c r="I32" s="198"/>
      <c r="J32" s="69">
        <v>0</v>
      </c>
      <c r="K32" s="143">
        <f t="shared" si="6"/>
        <v>0</v>
      </c>
      <c r="L32" s="77" t="str">
        <f t="shared" si="7"/>
        <v/>
      </c>
      <c r="M32" s="200"/>
    </row>
    <row r="33" spans="1:13" ht="15" customHeight="1" thickBot="1" x14ac:dyDescent="0.35">
      <c r="A33" s="15"/>
      <c r="C33" s="17" t="s">
        <v>127</v>
      </c>
      <c r="D33" s="17" t="s">
        <v>219</v>
      </c>
      <c r="E33" s="72">
        <v>0</v>
      </c>
      <c r="F33" s="69">
        <v>0</v>
      </c>
      <c r="G33" s="70">
        <f t="shared" si="4"/>
        <v>0</v>
      </c>
      <c r="H33" s="77" t="str">
        <f t="shared" si="5"/>
        <v/>
      </c>
      <c r="I33" s="198"/>
      <c r="J33" s="69">
        <v>0</v>
      </c>
      <c r="K33" s="143">
        <f t="shared" si="6"/>
        <v>0</v>
      </c>
      <c r="L33" s="77" t="str">
        <f t="shared" si="7"/>
        <v/>
      </c>
      <c r="M33" s="200"/>
    </row>
    <row r="34" spans="1:13" ht="15" customHeight="1" thickBot="1" x14ac:dyDescent="0.35">
      <c r="A34" s="15"/>
      <c r="B34" s="15" t="s">
        <v>220</v>
      </c>
      <c r="C34" s="15"/>
      <c r="D34" s="15"/>
      <c r="E34" s="71">
        <f>SUM(E25:E33)</f>
        <v>0</v>
      </c>
      <c r="F34" s="71">
        <f>SUM(F25:F33)</f>
        <v>0</v>
      </c>
      <c r="G34" s="70">
        <f t="shared" si="4"/>
        <v>0</v>
      </c>
      <c r="H34" s="77" t="str">
        <f t="shared" si="5"/>
        <v/>
      </c>
      <c r="I34" s="199"/>
      <c r="J34" s="71">
        <f>SUM(J25:J33)</f>
        <v>0</v>
      </c>
      <c r="K34" s="143">
        <f t="shared" si="6"/>
        <v>0</v>
      </c>
      <c r="L34" s="77" t="str">
        <f t="shared" si="7"/>
        <v/>
      </c>
      <c r="M34" s="200"/>
    </row>
    <row r="35" spans="1:13" ht="15" customHeight="1" thickBot="1" x14ac:dyDescent="0.35">
      <c r="A35" s="15"/>
      <c r="E35" s="70"/>
      <c r="F35" s="70"/>
      <c r="G35" s="70"/>
      <c r="H35" s="77"/>
      <c r="I35" s="198"/>
      <c r="J35" s="70"/>
      <c r="K35" s="143"/>
      <c r="L35" s="77"/>
      <c r="M35" s="200"/>
    </row>
    <row r="36" spans="1:13" ht="15" customHeight="1" thickBot="1" x14ac:dyDescent="0.35">
      <c r="A36" s="15"/>
      <c r="B36" s="15" t="s">
        <v>221</v>
      </c>
      <c r="C36" s="15"/>
      <c r="D36" s="15"/>
      <c r="E36" s="71">
        <f>E22-E34</f>
        <v>0</v>
      </c>
      <c r="F36" s="71">
        <f>F22-F34</f>
        <v>0</v>
      </c>
      <c r="G36" s="70">
        <f t="shared" si="4"/>
        <v>0</v>
      </c>
      <c r="H36" s="77" t="str">
        <f t="shared" si="5"/>
        <v/>
      </c>
      <c r="I36" s="199"/>
      <c r="J36" s="71">
        <f>J22-J34</f>
        <v>0</v>
      </c>
      <c r="K36" s="143">
        <f t="shared" si="6"/>
        <v>0</v>
      </c>
      <c r="L36" s="77" t="str">
        <f t="shared" si="7"/>
        <v/>
      </c>
      <c r="M36" s="200"/>
    </row>
    <row r="37" spans="1:13" ht="15" customHeight="1" thickBot="1" x14ac:dyDescent="0.35">
      <c r="A37" s="15"/>
      <c r="E37" s="70"/>
      <c r="F37" s="70"/>
      <c r="G37" s="70"/>
      <c r="H37" s="77"/>
      <c r="I37" s="198"/>
      <c r="J37" s="70"/>
      <c r="K37" s="143"/>
      <c r="L37" s="77"/>
      <c r="M37" s="200"/>
    </row>
    <row r="38" spans="1:13" ht="15" customHeight="1" thickBot="1" x14ac:dyDescent="0.35">
      <c r="A38" s="15"/>
      <c r="B38" s="15" t="s">
        <v>222</v>
      </c>
      <c r="E38" s="71">
        <f>E15+E22-E34</f>
        <v>0</v>
      </c>
      <c r="F38" s="71">
        <f>F15+F22-F34</f>
        <v>0</v>
      </c>
      <c r="G38" s="70">
        <f t="shared" si="4"/>
        <v>0</v>
      </c>
      <c r="H38" s="77" t="str">
        <f t="shared" si="5"/>
        <v/>
      </c>
      <c r="I38" s="199"/>
      <c r="J38" s="71">
        <f>J15+J22-J34</f>
        <v>0</v>
      </c>
      <c r="K38" s="143">
        <f t="shared" si="6"/>
        <v>0</v>
      </c>
      <c r="L38" s="77" t="str">
        <f t="shared" si="7"/>
        <v/>
      </c>
      <c r="M38" s="200"/>
    </row>
    <row r="39" spans="1:13" ht="15" customHeight="1" x14ac:dyDescent="0.3">
      <c r="E39" s="70"/>
      <c r="F39" s="70"/>
      <c r="G39" s="70"/>
      <c r="H39" s="77"/>
      <c r="I39" s="198"/>
      <c r="J39" s="70"/>
      <c r="K39" s="143"/>
      <c r="L39" s="77"/>
      <c r="M39" s="200"/>
    </row>
    <row r="40" spans="1:13" ht="15" customHeight="1" x14ac:dyDescent="0.3">
      <c r="A40" s="24">
        <v>4</v>
      </c>
      <c r="B40" s="24" t="s">
        <v>223</v>
      </c>
      <c r="E40" s="76"/>
      <c r="F40" s="108"/>
      <c r="G40" s="70"/>
      <c r="H40" s="77"/>
      <c r="I40" s="198"/>
      <c r="J40" s="108"/>
      <c r="K40" s="143"/>
      <c r="L40" s="77"/>
      <c r="M40" s="200"/>
    </row>
    <row r="41" spans="1:13" ht="15" customHeight="1" x14ac:dyDescent="0.3">
      <c r="C41" s="17" t="s">
        <v>62</v>
      </c>
      <c r="D41" s="17" t="s">
        <v>224</v>
      </c>
      <c r="E41" s="72">
        <v>0</v>
      </c>
      <c r="F41" s="69">
        <v>0</v>
      </c>
      <c r="G41" s="70">
        <f t="shared" si="4"/>
        <v>0</v>
      </c>
      <c r="H41" s="77" t="str">
        <f t="shared" si="5"/>
        <v/>
      </c>
      <c r="I41" s="198"/>
      <c r="J41" s="69">
        <v>0</v>
      </c>
      <c r="K41" s="143">
        <f t="shared" si="6"/>
        <v>0</v>
      </c>
      <c r="L41" s="77" t="str">
        <f t="shared" si="7"/>
        <v/>
      </c>
      <c r="M41" s="200"/>
    </row>
    <row r="42" spans="1:13" ht="15" customHeight="1" x14ac:dyDescent="0.3">
      <c r="C42" s="17" t="s">
        <v>48</v>
      </c>
      <c r="D42" s="17" t="s">
        <v>211</v>
      </c>
      <c r="E42" s="72">
        <v>0</v>
      </c>
      <c r="F42" s="69">
        <v>0</v>
      </c>
      <c r="G42" s="70">
        <f t="shared" si="4"/>
        <v>0</v>
      </c>
      <c r="H42" s="77" t="str">
        <f t="shared" si="5"/>
        <v/>
      </c>
      <c r="I42" s="198"/>
      <c r="J42" s="69">
        <v>0</v>
      </c>
      <c r="K42" s="143">
        <f t="shared" si="6"/>
        <v>0</v>
      </c>
      <c r="L42" s="77" t="str">
        <f t="shared" si="7"/>
        <v/>
      </c>
      <c r="M42" s="200"/>
    </row>
    <row r="43" spans="1:13" ht="15" customHeight="1" x14ac:dyDescent="0.3">
      <c r="B43" s="15"/>
      <c r="C43" s="17" t="s">
        <v>50</v>
      </c>
      <c r="D43" s="17" t="s">
        <v>213</v>
      </c>
      <c r="E43" s="72">
        <v>0</v>
      </c>
      <c r="F43" s="69">
        <v>0</v>
      </c>
      <c r="G43" s="70">
        <f t="shared" si="4"/>
        <v>0</v>
      </c>
      <c r="H43" s="77" t="str">
        <f t="shared" si="5"/>
        <v/>
      </c>
      <c r="I43" s="198"/>
      <c r="J43" s="69">
        <v>0</v>
      </c>
      <c r="K43" s="143">
        <f t="shared" si="6"/>
        <v>0</v>
      </c>
      <c r="L43" s="77" t="str">
        <f t="shared" si="7"/>
        <v/>
      </c>
      <c r="M43" s="200"/>
    </row>
    <row r="44" spans="1:13" ht="15" customHeight="1" x14ac:dyDescent="0.3">
      <c r="B44" s="15"/>
      <c r="C44" s="17" t="s">
        <v>52</v>
      </c>
      <c r="D44" s="17" t="s">
        <v>214</v>
      </c>
      <c r="E44" s="72">
        <v>0</v>
      </c>
      <c r="F44" s="69">
        <v>0</v>
      </c>
      <c r="G44" s="70">
        <f t="shared" si="4"/>
        <v>0</v>
      </c>
      <c r="H44" s="77" t="str">
        <f t="shared" si="5"/>
        <v/>
      </c>
      <c r="I44" s="198"/>
      <c r="J44" s="69">
        <v>0</v>
      </c>
      <c r="K44" s="143">
        <f t="shared" si="6"/>
        <v>0</v>
      </c>
      <c r="L44" s="77" t="str">
        <f t="shared" si="7"/>
        <v/>
      </c>
      <c r="M44" s="200"/>
    </row>
    <row r="45" spans="1:13" ht="15" customHeight="1" x14ac:dyDescent="0.3">
      <c r="C45" s="17" t="s">
        <v>225</v>
      </c>
      <c r="D45" s="17" t="s">
        <v>217</v>
      </c>
      <c r="E45" s="78">
        <v>0</v>
      </c>
      <c r="F45" s="69">
        <v>0</v>
      </c>
      <c r="G45" s="70">
        <f t="shared" si="4"/>
        <v>0</v>
      </c>
      <c r="H45" s="77" t="str">
        <f t="shared" si="5"/>
        <v/>
      </c>
      <c r="I45" s="198"/>
      <c r="J45" s="69">
        <v>0</v>
      </c>
      <c r="K45" s="143">
        <f t="shared" si="6"/>
        <v>0</v>
      </c>
      <c r="L45" s="77" t="str">
        <f t="shared" si="7"/>
        <v/>
      </c>
      <c r="M45" s="200"/>
    </row>
    <row r="46" spans="1:13" ht="15" customHeight="1" x14ac:dyDescent="0.3">
      <c r="C46" s="17" t="s">
        <v>56</v>
      </c>
      <c r="D46" s="17" t="s">
        <v>218</v>
      </c>
      <c r="E46" s="78">
        <v>0</v>
      </c>
      <c r="F46" s="69">
        <v>0</v>
      </c>
      <c r="G46" s="70">
        <f t="shared" si="4"/>
        <v>0</v>
      </c>
      <c r="H46" s="77" t="str">
        <f t="shared" si="5"/>
        <v/>
      </c>
      <c r="I46" s="198"/>
      <c r="J46" s="69">
        <v>0</v>
      </c>
      <c r="K46" s="143">
        <f t="shared" si="6"/>
        <v>0</v>
      </c>
      <c r="L46" s="77" t="str">
        <f t="shared" si="7"/>
        <v/>
      </c>
      <c r="M46" s="200"/>
    </row>
    <row r="47" spans="1:13" ht="15" customHeight="1" x14ac:dyDescent="0.3">
      <c r="C47" s="17" t="s">
        <v>58</v>
      </c>
      <c r="D47" s="17" t="s">
        <v>226</v>
      </c>
      <c r="E47" s="78">
        <v>0</v>
      </c>
      <c r="F47" s="69">
        <v>0</v>
      </c>
      <c r="G47" s="70">
        <f t="shared" si="4"/>
        <v>0</v>
      </c>
      <c r="H47" s="77" t="str">
        <f t="shared" si="5"/>
        <v/>
      </c>
      <c r="I47" s="198"/>
      <c r="J47" s="69">
        <v>0</v>
      </c>
      <c r="K47" s="143">
        <f t="shared" si="6"/>
        <v>0</v>
      </c>
      <c r="L47" s="77" t="str">
        <f t="shared" si="7"/>
        <v/>
      </c>
      <c r="M47" s="200"/>
    </row>
    <row r="48" spans="1:13" ht="15" customHeight="1" thickBot="1" x14ac:dyDescent="0.35">
      <c r="C48" s="14" t="s">
        <v>70</v>
      </c>
      <c r="D48" s="17" t="s">
        <v>227</v>
      </c>
      <c r="E48" s="78">
        <v>0</v>
      </c>
      <c r="F48" s="166">
        <v>0</v>
      </c>
      <c r="G48" s="70">
        <f t="shared" si="4"/>
        <v>0</v>
      </c>
      <c r="H48" s="77" t="str">
        <f t="shared" si="5"/>
        <v/>
      </c>
      <c r="I48" s="198"/>
      <c r="J48" s="166">
        <v>0</v>
      </c>
      <c r="K48" s="143">
        <f t="shared" si="6"/>
        <v>0</v>
      </c>
      <c r="L48" s="77" t="str">
        <f t="shared" si="7"/>
        <v/>
      </c>
      <c r="M48" s="200"/>
    </row>
    <row r="49" spans="1:13" ht="15" customHeight="1" thickBot="1" x14ac:dyDescent="0.35">
      <c r="B49" s="15" t="s">
        <v>228</v>
      </c>
      <c r="C49" s="17"/>
      <c r="D49" s="17"/>
      <c r="E49" s="71">
        <f>SUM(E41:E48)</f>
        <v>0</v>
      </c>
      <c r="F49" s="71">
        <f>SUM(F41:F48)</f>
        <v>0</v>
      </c>
      <c r="G49" s="70">
        <f t="shared" si="4"/>
        <v>0</v>
      </c>
      <c r="H49" s="77" t="str">
        <f t="shared" si="5"/>
        <v/>
      </c>
      <c r="I49" s="199"/>
      <c r="J49" s="71">
        <f>SUM(J41:J48)</f>
        <v>0</v>
      </c>
      <c r="K49" s="143">
        <f t="shared" si="6"/>
        <v>0</v>
      </c>
      <c r="L49" s="77" t="str">
        <f t="shared" si="7"/>
        <v/>
      </c>
      <c r="M49" s="200"/>
    </row>
    <row r="50" spans="1:13" ht="30" customHeight="1" x14ac:dyDescent="0.3">
      <c r="A50" s="15">
        <v>5</v>
      </c>
      <c r="B50" s="15" t="s">
        <v>229</v>
      </c>
      <c r="E50" s="70"/>
      <c r="F50" s="115"/>
      <c r="G50" s="70"/>
      <c r="H50" s="77" t="str">
        <f t="shared" si="5"/>
        <v/>
      </c>
      <c r="I50" s="198"/>
      <c r="J50" s="70"/>
      <c r="K50" s="143"/>
      <c r="L50" s="77"/>
      <c r="M50" s="200"/>
    </row>
    <row r="51" spans="1:13" ht="15" customHeight="1" x14ac:dyDescent="0.3">
      <c r="C51" s="14" t="s">
        <v>62</v>
      </c>
      <c r="D51" s="14" t="s">
        <v>230</v>
      </c>
      <c r="E51" s="78">
        <v>0</v>
      </c>
      <c r="F51" s="69">
        <v>0</v>
      </c>
      <c r="G51" s="70">
        <f t="shared" si="4"/>
        <v>0</v>
      </c>
      <c r="H51" s="77" t="str">
        <f t="shared" si="5"/>
        <v/>
      </c>
      <c r="I51" s="198"/>
      <c r="J51" s="69">
        <v>0</v>
      </c>
      <c r="K51" s="143">
        <f t="shared" si="6"/>
        <v>0</v>
      </c>
      <c r="L51" s="77" t="str">
        <f t="shared" si="7"/>
        <v/>
      </c>
      <c r="M51" s="200"/>
    </row>
    <row r="52" spans="1:13" ht="15" customHeight="1" x14ac:dyDescent="0.3">
      <c r="C52" s="14" t="s">
        <v>48</v>
      </c>
      <c r="D52" s="14" t="s">
        <v>231</v>
      </c>
      <c r="E52" s="72">
        <v>0</v>
      </c>
      <c r="F52" s="69">
        <v>0</v>
      </c>
      <c r="G52" s="70">
        <f t="shared" si="4"/>
        <v>0</v>
      </c>
      <c r="H52" s="77" t="str">
        <f t="shared" si="5"/>
        <v/>
      </c>
      <c r="I52" s="198"/>
      <c r="J52" s="69">
        <v>0</v>
      </c>
      <c r="K52" s="143">
        <f t="shared" si="6"/>
        <v>0</v>
      </c>
      <c r="L52" s="77" t="str">
        <f t="shared" si="7"/>
        <v/>
      </c>
      <c r="M52" s="200"/>
    </row>
    <row r="53" spans="1:13" ht="15" customHeight="1" thickBot="1" x14ac:dyDescent="0.35">
      <c r="C53" s="14" t="s">
        <v>48</v>
      </c>
      <c r="D53" s="14" t="s">
        <v>232</v>
      </c>
      <c r="E53" s="72">
        <v>0</v>
      </c>
      <c r="F53" s="69">
        <v>0</v>
      </c>
      <c r="G53" s="70">
        <f t="shared" ref="G53" si="8">E53-F53</f>
        <v>0</v>
      </c>
      <c r="H53" s="77" t="str">
        <f t="shared" ref="H53" si="9">IF(F53=0,"",(E53-F53)/(F53))</f>
        <v/>
      </c>
      <c r="I53" s="198"/>
      <c r="J53" s="69">
        <v>0</v>
      </c>
      <c r="K53" s="143">
        <f t="shared" ref="K53" si="10">E53-J53</f>
        <v>0</v>
      </c>
      <c r="L53" s="77" t="str">
        <f t="shared" ref="L53" si="11">IF(J53=0,"",(E53-J53)/(J53))</f>
        <v/>
      </c>
      <c r="M53" s="200"/>
    </row>
    <row r="54" spans="1:13" ht="15" customHeight="1" thickBot="1" x14ac:dyDescent="0.35">
      <c r="B54" s="15" t="s">
        <v>233</v>
      </c>
      <c r="E54" s="71">
        <f>E38-E49-E51-E52-E53</f>
        <v>0</v>
      </c>
      <c r="F54" s="71">
        <f>F38-F49-F51-F52-F53</f>
        <v>0</v>
      </c>
      <c r="G54" s="70">
        <f t="shared" si="4"/>
        <v>0</v>
      </c>
      <c r="H54" s="77" t="str">
        <f t="shared" si="5"/>
        <v/>
      </c>
      <c r="I54" s="199"/>
      <c r="J54" s="71">
        <f>J38-J49-J51-J52-J53</f>
        <v>0</v>
      </c>
      <c r="K54" s="143">
        <f t="shared" si="6"/>
        <v>0</v>
      </c>
      <c r="L54" s="77" t="str">
        <f t="shared" si="7"/>
        <v/>
      </c>
      <c r="M54" s="200"/>
    </row>
    <row r="55" spans="1:13" ht="15" customHeight="1" x14ac:dyDescent="0.3">
      <c r="E55" s="70"/>
      <c r="F55" s="70"/>
      <c r="G55" s="70"/>
      <c r="H55" s="77"/>
      <c r="I55" s="198"/>
      <c r="J55" s="70"/>
      <c r="K55" s="143"/>
      <c r="L55" s="77"/>
      <c r="M55" s="200"/>
    </row>
    <row r="56" spans="1:13" ht="15" customHeight="1" x14ac:dyDescent="0.3">
      <c r="A56" s="15">
        <v>6</v>
      </c>
      <c r="B56" s="15" t="s">
        <v>234</v>
      </c>
      <c r="G56" s="70"/>
      <c r="H56" s="77"/>
      <c r="I56" s="198"/>
      <c r="K56" s="143"/>
      <c r="L56" s="77"/>
      <c r="M56" s="200"/>
    </row>
    <row r="57" spans="1:13" x14ac:dyDescent="0.3">
      <c r="C57" s="14" t="s">
        <v>62</v>
      </c>
      <c r="D57" s="14" t="s">
        <v>235</v>
      </c>
      <c r="E57" s="78">
        <v>0</v>
      </c>
      <c r="F57" s="69">
        <v>0</v>
      </c>
      <c r="G57" s="70">
        <f t="shared" si="4"/>
        <v>0</v>
      </c>
      <c r="H57" s="77" t="str">
        <f t="shared" si="5"/>
        <v/>
      </c>
      <c r="I57" s="198"/>
      <c r="J57" s="69">
        <v>0</v>
      </c>
      <c r="K57" s="143">
        <f t="shared" si="6"/>
        <v>0</v>
      </c>
      <c r="L57" s="77" t="str">
        <f t="shared" si="7"/>
        <v/>
      </c>
      <c r="M57" s="200"/>
    </row>
    <row r="58" spans="1:13" ht="14.4" thickBot="1" x14ac:dyDescent="0.35">
      <c r="C58" s="14" t="s">
        <v>48</v>
      </c>
      <c r="D58" s="14" t="s">
        <v>236</v>
      </c>
      <c r="E58" s="78">
        <v>0</v>
      </c>
      <c r="F58" s="69">
        <v>0</v>
      </c>
      <c r="G58" s="70">
        <f t="shared" si="4"/>
        <v>0</v>
      </c>
      <c r="H58" s="77" t="str">
        <f t="shared" si="5"/>
        <v/>
      </c>
      <c r="I58" s="198"/>
      <c r="J58" s="69">
        <v>0</v>
      </c>
      <c r="K58" s="143">
        <f t="shared" si="6"/>
        <v>0</v>
      </c>
      <c r="L58" s="77" t="str">
        <f t="shared" si="7"/>
        <v/>
      </c>
      <c r="M58" s="200"/>
    </row>
    <row r="59" spans="1:13" ht="14.4" thickBot="1" x14ac:dyDescent="0.35">
      <c r="A59" s="15"/>
      <c r="B59" s="15" t="s">
        <v>237</v>
      </c>
      <c r="E59" s="71">
        <f>E57+E58</f>
        <v>0</v>
      </c>
      <c r="F59" s="71">
        <f>F57+F58</f>
        <v>0</v>
      </c>
      <c r="G59" s="70">
        <f t="shared" si="4"/>
        <v>0</v>
      </c>
      <c r="H59" s="77" t="str">
        <f t="shared" si="5"/>
        <v/>
      </c>
      <c r="I59" s="199"/>
      <c r="J59" s="71">
        <f>SUM(J57:J58)</f>
        <v>0</v>
      </c>
      <c r="K59" s="143">
        <f t="shared" si="6"/>
        <v>0</v>
      </c>
      <c r="L59" s="77" t="str">
        <f t="shared" si="7"/>
        <v/>
      </c>
      <c r="M59" s="200"/>
    </row>
    <row r="60" spans="1:13" x14ac:dyDescent="0.3">
      <c r="G60" s="70"/>
      <c r="H60" s="77"/>
      <c r="I60" s="198"/>
      <c r="K60" s="143"/>
      <c r="L60" s="77"/>
      <c r="M60" s="200"/>
    </row>
    <row r="61" spans="1:13" x14ac:dyDescent="0.3">
      <c r="A61" s="15">
        <v>7</v>
      </c>
      <c r="B61" s="15" t="s">
        <v>238</v>
      </c>
      <c r="G61" s="70"/>
      <c r="H61" s="77"/>
      <c r="I61" s="198"/>
      <c r="K61" s="143"/>
      <c r="L61" s="77"/>
      <c r="M61" s="200"/>
    </row>
    <row r="62" spans="1:13" x14ac:dyDescent="0.3">
      <c r="C62" s="14" t="s">
        <v>62</v>
      </c>
      <c r="D62" s="14" t="s">
        <v>239</v>
      </c>
      <c r="E62" s="78">
        <v>0</v>
      </c>
      <c r="F62" s="69">
        <v>0</v>
      </c>
      <c r="G62" s="70">
        <f t="shared" si="4"/>
        <v>0</v>
      </c>
      <c r="H62" s="77" t="str">
        <f t="shared" si="5"/>
        <v/>
      </c>
      <c r="I62" s="198"/>
      <c r="J62" s="69">
        <v>0</v>
      </c>
      <c r="K62" s="143">
        <f t="shared" si="6"/>
        <v>0</v>
      </c>
      <c r="L62" s="77" t="str">
        <f t="shared" si="7"/>
        <v/>
      </c>
      <c r="M62" s="200"/>
    </row>
    <row r="63" spans="1:13" ht="14.4" thickBot="1" x14ac:dyDescent="0.35">
      <c r="C63" s="14" t="s">
        <v>48</v>
      </c>
      <c r="D63" s="14" t="s">
        <v>240</v>
      </c>
      <c r="E63" s="78">
        <v>0</v>
      </c>
      <c r="F63" s="166">
        <v>0</v>
      </c>
      <c r="G63" s="70">
        <f t="shared" si="4"/>
        <v>0</v>
      </c>
      <c r="H63" s="77" t="str">
        <f t="shared" si="5"/>
        <v/>
      </c>
      <c r="I63" s="198"/>
      <c r="J63" s="166">
        <v>0</v>
      </c>
      <c r="K63" s="143">
        <f t="shared" si="6"/>
        <v>0</v>
      </c>
      <c r="L63" s="77" t="str">
        <f t="shared" si="7"/>
        <v/>
      </c>
      <c r="M63" s="200"/>
    </row>
    <row r="64" spans="1:13" ht="14.4" thickBot="1" x14ac:dyDescent="0.35">
      <c r="B64" s="15" t="s">
        <v>241</v>
      </c>
      <c r="E64" s="71">
        <f>E62+E63</f>
        <v>0</v>
      </c>
      <c r="F64" s="71">
        <f>F62+F63</f>
        <v>0</v>
      </c>
      <c r="G64" s="70">
        <f t="shared" si="4"/>
        <v>0</v>
      </c>
      <c r="H64" s="77" t="str">
        <f t="shared" si="5"/>
        <v/>
      </c>
      <c r="I64" s="199"/>
      <c r="J64" s="71">
        <f>SUM(J62:J63)</f>
        <v>0</v>
      </c>
      <c r="K64" s="143">
        <f t="shared" si="6"/>
        <v>0</v>
      </c>
      <c r="L64" s="77" t="str">
        <f t="shared" si="7"/>
        <v/>
      </c>
      <c r="M64" s="200"/>
    </row>
    <row r="65" spans="1:13" x14ac:dyDescent="0.3">
      <c r="B65" s="15"/>
      <c r="E65" s="109"/>
      <c r="F65" s="109"/>
      <c r="G65" s="70"/>
      <c r="H65" s="77"/>
      <c r="I65" s="199"/>
      <c r="J65" s="80"/>
      <c r="K65" s="143"/>
      <c r="L65" s="77"/>
      <c r="M65" s="200"/>
    </row>
    <row r="66" spans="1:13" x14ac:dyDescent="0.3">
      <c r="A66" s="15">
        <v>8</v>
      </c>
      <c r="B66" s="15" t="s">
        <v>242</v>
      </c>
      <c r="E66" s="72">
        <v>0</v>
      </c>
      <c r="F66" s="69">
        <v>0</v>
      </c>
      <c r="G66" s="70">
        <f t="shared" si="4"/>
        <v>0</v>
      </c>
      <c r="H66" s="77" t="str">
        <f t="shared" si="5"/>
        <v/>
      </c>
      <c r="I66" s="198"/>
      <c r="J66" s="69">
        <v>0</v>
      </c>
      <c r="K66" s="143">
        <f t="shared" si="6"/>
        <v>0</v>
      </c>
      <c r="L66" s="77" t="str">
        <f t="shared" si="7"/>
        <v/>
      </c>
      <c r="M66" s="200"/>
    </row>
    <row r="67" spans="1:13" ht="14.4" thickBot="1" x14ac:dyDescent="0.35">
      <c r="G67" s="70"/>
      <c r="H67" s="77"/>
      <c r="I67" s="198"/>
      <c r="K67" s="143"/>
      <c r="L67" s="77"/>
      <c r="M67" s="200"/>
    </row>
    <row r="68" spans="1:13" ht="15" customHeight="1" thickBot="1" x14ac:dyDescent="0.35">
      <c r="B68" s="15" t="s">
        <v>243</v>
      </c>
      <c r="C68" s="17"/>
      <c r="D68" s="17"/>
      <c r="E68" s="71">
        <f>E59+E64+E66</f>
        <v>0</v>
      </c>
      <c r="F68" s="71">
        <f>F59+F64+F66</f>
        <v>0</v>
      </c>
      <c r="G68" s="70">
        <f t="shared" si="4"/>
        <v>0</v>
      </c>
      <c r="H68" s="77" t="str">
        <f t="shared" si="5"/>
        <v/>
      </c>
      <c r="I68" s="199"/>
      <c r="J68" s="71">
        <f>J59+J64+J66</f>
        <v>0</v>
      </c>
      <c r="K68" s="143">
        <f t="shared" si="6"/>
        <v>0</v>
      </c>
      <c r="L68" s="77" t="str">
        <f t="shared" si="7"/>
        <v/>
      </c>
      <c r="M68" s="200"/>
    </row>
    <row r="69" spans="1:13" hidden="1" x14ac:dyDescent="0.3">
      <c r="E69" s="70">
        <f>E54-E68</f>
        <v>0</v>
      </c>
      <c r="F69" s="70">
        <f>F54-F68</f>
        <v>0</v>
      </c>
      <c r="G69" s="70"/>
      <c r="H69" s="70"/>
      <c r="I69" s="70"/>
      <c r="J69" s="70">
        <f t="shared" ref="J69" si="12">J54-J68</f>
        <v>0</v>
      </c>
    </row>
    <row r="70" spans="1:13" ht="60" customHeight="1" x14ac:dyDescent="0.3">
      <c r="E70" s="108" t="str">
        <f>IF(E69=0,"","Warning! The balance sheet does not balance")</f>
        <v/>
      </c>
      <c r="F70" s="108" t="str">
        <f>IF(F69=0,"","Warning! The balance sheet does not balance")</f>
        <v/>
      </c>
      <c r="G70" s="108"/>
      <c r="H70" s="108"/>
      <c r="I70" s="108"/>
      <c r="J70" s="108" t="str">
        <f t="shared" ref="J70" si="13">IF(J69=0,"","Warning! The balance sheet does not balance")</f>
        <v/>
      </c>
    </row>
    <row r="71" spans="1:13" x14ac:dyDescent="0.3">
      <c r="I71" s="108"/>
    </row>
    <row r="72" spans="1:13" x14ac:dyDescent="0.3">
      <c r="I72" s="108"/>
    </row>
    <row r="73" spans="1:13" x14ac:dyDescent="0.3">
      <c r="I73" s="108"/>
    </row>
    <row r="74" spans="1:13" x14ac:dyDescent="0.3">
      <c r="I74" s="108"/>
    </row>
  </sheetData>
  <sheetProtection formatRows="0"/>
  <phoneticPr fontId="0" type="noConversion"/>
  <conditionalFormatting sqref="H7:H68">
    <cfRule type="expression" dxfId="21" priority="1" stopIfTrue="1">
      <formula>#REF!&gt;0</formula>
    </cfRule>
  </conditionalFormatting>
  <conditionalFormatting sqref="L7:L68">
    <cfRule type="expression" dxfId="20" priority="36" stopIfTrue="1">
      <formula>#REF!&gt;0</formula>
    </cfRule>
  </conditionalFormatting>
  <dataValidations count="1">
    <dataValidation type="whole" allowBlank="1" showInputMessage="1" showErrorMessage="1" sqref="J37 J62:J63 J39:J48 J50:J54 F23:F33 J66 E57:F58 E17:F21 F39:F48 F50 E62:F63 E51:F54 F37 F35 E7:F14 E66:F66 J23:J33 J17:J21 J35 E25:E33 E41:E48 J57:J58 J7:J14 G7:G68" xr:uid="{00000000-0002-0000-0600-000000000000}">
      <formula1>-1E+30</formula1>
      <formula2>1E+30</formula2>
    </dataValidation>
  </dataValidations>
  <pageMargins left="0.75" right="0.75" top="0.73" bottom="0.71" header="0.5" footer="0.5"/>
  <pageSetup paperSize="9" scale="51" orientation="landscape" r:id="rId1"/>
  <headerFooter alignWithMargins="0"/>
  <ignoredErrors>
    <ignoredError sqref="K5 E5:F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4df4d4f1af5414a995d6f8c6485136c4">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79207c9f1834707c5a972519896d72d6"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76699e94-5373-4908-8786-85f2fbc6030f">MYDOC-952800175-35231</_dlc_DocId>
    <_dlc_DocIdUrl xmlns="76699e94-5373-4908-8786-85f2fbc6030f">
      <Url>https://sfcacuk.sharepoint.com/sites/MyDoc/_layouts/15/DocIdRedir.aspx?ID=MYDOC-952800175-35231</Url>
      <Description>MYDOC-952800175-35231</Description>
    </_dlc_DocIdUrl>
    <SharedWithUsers xmlns="76699e94-5373-4908-8786-85f2fbc6030f">
      <UserInfo>
        <DisplayName>Andrew Millar</DisplayName>
        <AccountId>67</AccountId>
        <AccountType/>
      </UserInfo>
      <UserInfo>
        <DisplayName>Claire Taylor</DisplayName>
        <AccountId>62</AccountId>
        <AccountType/>
      </UserInfo>
      <UserInfo>
        <DisplayName>Giulio Romano</DisplayName>
        <AccountId>54</AccountId>
        <AccountType/>
      </UserInfo>
      <UserInfo>
        <DisplayName>Peter Ward</DisplayName>
        <AccountId>2033</AccountId>
        <AccountType/>
      </UserInfo>
      <UserInfo>
        <DisplayName>Ann Robertson</DisplayName>
        <AccountId>80</AccountId>
        <AccountType/>
      </UserInfo>
    </SharedWithUsers>
    <MigratedLivelinkNodeID xmlns="846980c5-3db8-44b0-935b-312affdd1e17">254694819</MigratedLivelinkNodeID>
    <EmailFrom xmlns="846980c5-3db8-44b0-935b-312affdd1e17" xsi:nil="true"/>
    <EmailCC xmlns="846980c5-3db8-44b0-935b-312affdd1e17" xsi:nil="true"/>
    <EmailTo xmlns="846980c5-3db8-44b0-935b-312affdd1e17" xsi:nil="true"/>
    <OfficialDate xmlns="846980c5-3db8-44b0-935b-312affdd1e17" xsi:nil="true"/>
    <TaxCatchAll xmlns="76699e94-5373-4908-8786-85f2fbc6030f" xsi:nil="true"/>
    <lcf76f155ced4ddcb4097134ff3c332f xmlns="846980c5-3db8-44b0-935b-312affdd1e17">
      <Terms xmlns="http://schemas.microsoft.com/office/infopath/2007/PartnerControls"/>
    </lcf76f155ced4ddcb4097134ff3c332f>
    <_Flow_SignoffStatus xmlns="846980c5-3db8-44b0-935b-312affdd1e17" xsi:nil="true"/>
    <Thumbnail xmlns="846980c5-3db8-44b0-935b-312affdd1e17" xsi:nil="true"/>
  </documentManagement>
</p:properties>
</file>

<file path=customXml/item5.xml>��< ? x m l   v e r s i o n = " 1 . 0 "   e n c o d i n g = " u t f - 1 6 " ? > < D a t a M a s h u p   x m l n s = " h t t p : / / s c h e m a s . m i c r o s o f t . c o m / D a t a M a s h u p " > A A A A A B U D A A B Q S w M E F A A C A A g A a V 9 d W f Y W a 3 O l A A A A 9 g A A A B I A H A B D b 2 5 m a W c v U G F j a 2 F n Z S 5 4 b W w g o h g A K K A U A A A A A A A A A A A A A A A A A A A A A A A A A A A A h Y + x D o I w F E V / h X S n L W U h 5 F E T H V w k M T E x r g 1 U a I S H o c X y b w 5 + k r 8 g R l E 3 x 3 v u G e 6 9 X 2 + w G N s m u O j e m g 4 z E l F O A o 1 F V x q s M j K 4 Y 5 i Q h Y S t K k 6 q 0 s E k o 0 1 H W 2 a k d u 6 c M u a 9 p z 6 m X V 8 x w X n E D v l m V 9 S 6 V e Q j m / 9 y a N A 6 h Y U m E v a v M V L Q K B Y 0 F g n l w G Y I u c G v I K a 9 z / Y H w m p o 3 N B r q T F c L 4 H N E d j 7 g 3 w A U E s D B B Q A A g A I A G l f X 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X 1 1 Z K I p H u A 4 A A A A R A A A A E w A c A E Z v c m 1 1 b G F z L 1 N l Y 3 R p b 2 4 x L m 0 g o h g A K K A U A A A A A A A A A A A A A A A A A A A A A A A A A A A A K 0 5 N L s n M z 1 M I h t C G 1 g B Q S w E C L Q A U A A I A C A B p X 1 1 Z 9 h Z r c 6 U A A A D 2 A A A A E g A A A A A A A A A A A A A A A A A A A A A A Q 2 9 u Z m l n L 1 B h Y 2 t h Z 2 U u e G 1 s U E s B A i 0 A F A A C A A g A a V 9 d W Q / K 6 a u k A A A A 6 Q A A A B M A A A A A A A A A A A A A A A A A 8 Q A A A F t D b 2 5 0 Z W 5 0 X 1 R 5 c G V z X S 5 4 b W x Q S w E C L Q A U A A I A C A B p X 1 1 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5 z d P a j D g E 2 7 m A 6 N Z D k c h Q A A A A A C A A A A A A A D Z g A A w A A A A B A A A A B E T o V Z W a F A l v o P 7 2 n l E b u m A A A A A A S A A A C g A A A A E A A A A H N C 7 E b a N r M T Q R j p 3 s n j Y Y J Q A A A A 5 J s 9 d c v T L Q r n f V N 7 F D C I 3 5 X g 6 h z K s O z K x Q u M f y z N w E w b 4 q s 7 w 6 e y e S 1 b M G g 0 0 c C p N A 1 u F g u c X 4 D w x t d p D t 4 7 o q q l G n h 2 T N p E 9 B 4 p G b L o b A M U A A A A 9 G k K m J x L R K o E k d 4 p F E d 7 4 M L N 6 d k = < / D a t a M a s h u p > 
</file>

<file path=customXml/itemProps1.xml><?xml version="1.0" encoding="utf-8"?>
<ds:datastoreItem xmlns:ds="http://schemas.openxmlformats.org/officeDocument/2006/customXml" ds:itemID="{2B5904F4-9876-4E46-8C1C-F74F785849F8}">
  <ds:schemaRefs>
    <ds:schemaRef ds:uri="http://schemas.microsoft.com/sharepoint/v3/contenttype/forms"/>
  </ds:schemaRefs>
</ds:datastoreItem>
</file>

<file path=customXml/itemProps2.xml><?xml version="1.0" encoding="utf-8"?>
<ds:datastoreItem xmlns:ds="http://schemas.openxmlformats.org/officeDocument/2006/customXml" ds:itemID="{1B4B0D81-63AE-4B64-90AC-7545C7B1FE6B}">
  <ds:schemaRefs>
    <ds:schemaRef ds:uri="http://schemas.microsoft.com/sharepoint/events"/>
  </ds:schemaRefs>
</ds:datastoreItem>
</file>

<file path=customXml/itemProps3.xml><?xml version="1.0" encoding="utf-8"?>
<ds:datastoreItem xmlns:ds="http://schemas.openxmlformats.org/officeDocument/2006/customXml" ds:itemID="{8F8E908A-3472-4340-860A-C98CA5274E9A}"/>
</file>

<file path=customXml/itemProps4.xml><?xml version="1.0" encoding="utf-8"?>
<ds:datastoreItem xmlns:ds="http://schemas.openxmlformats.org/officeDocument/2006/customXml" ds:itemID="{51AA55B4-F0A2-4327-97D2-05E35A608A4D}">
  <ds:schemaRefs>
    <ds:schemaRef ds:uri="http://schemas.microsoft.com/office/2006/metadata/properties"/>
    <ds:schemaRef ds:uri="http://schemas.microsoft.com/office/infopath/2007/PartnerControls"/>
    <ds:schemaRef ds:uri="76699e94-5373-4908-8786-85f2fbc6030f"/>
    <ds:schemaRef ds:uri="846980c5-3db8-44b0-935b-312affdd1e17"/>
  </ds:schemaRefs>
</ds:datastoreItem>
</file>

<file path=customXml/itemProps5.xml><?xml version="1.0" encoding="utf-8"?>
<ds:datastoreItem xmlns:ds="http://schemas.openxmlformats.org/officeDocument/2006/customXml" ds:itemID="{F144B167-5465-4E99-88B8-44ABAF4737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Declaration</vt:lpstr>
      <vt:lpstr>SoCIE</vt:lpstr>
      <vt:lpstr>Income</vt:lpstr>
      <vt:lpstr>Expenditure</vt:lpstr>
      <vt:lpstr>Staffing efficiencies</vt:lpstr>
      <vt:lpstr>Pension contributions</vt:lpstr>
      <vt:lpstr>Adjusted operating position</vt:lpstr>
      <vt:lpstr>Revenue funding non SOCI</vt:lpstr>
      <vt:lpstr>Balance Sheet</vt:lpstr>
      <vt:lpstr>Liquidity Analysis</vt:lpstr>
      <vt:lpstr>Cashflow</vt:lpstr>
      <vt:lpstr> Additional info</vt:lpstr>
      <vt:lpstr>WGA Fixed asset breakdown</vt:lpstr>
      <vt:lpstr>WGA Other info</vt:lpstr>
      <vt:lpstr>Summary</vt:lpstr>
      <vt:lpstr>Variance thresholds</vt:lpstr>
      <vt:lpstr>' Additional info'!Print_Area</vt:lpstr>
      <vt:lpstr>'Adjusted operating position'!Print_Area</vt:lpstr>
      <vt:lpstr>'Balance Sheet'!Print_Area</vt:lpstr>
      <vt:lpstr>Cashflow!Print_Area</vt:lpstr>
      <vt:lpstr>Declaration!Print_Area</vt:lpstr>
      <vt:lpstr>Expenditure!Print_Area</vt:lpstr>
      <vt:lpstr>Income!Print_Area</vt:lpstr>
      <vt:lpstr>'Pension contributions'!Print_Area</vt:lpstr>
      <vt:lpstr>'Revenue funding non SOCI'!Print_Area</vt:lpstr>
      <vt:lpstr>SoCIE!Print_Area</vt:lpstr>
      <vt:lpstr>'Staffing efficiencies'!Print_Area</vt:lpstr>
      <vt:lpstr>Summary!Print_Area</vt:lpstr>
    </vt:vector>
  </TitlesOfParts>
  <Manager/>
  <Company>SFC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College financial statements and returns 2021-22 return template - incorporated colleges</dc:title>
  <dc:subject/>
  <dc:creator>Wilma MacDonald</dc:creator>
  <cp:keywords/>
  <dc:description/>
  <cp:lastModifiedBy>Hannah Ross</cp:lastModifiedBy>
  <cp:revision/>
  <dcterms:created xsi:type="dcterms:W3CDTF">2003-02-12T08:03:49Z</dcterms:created>
  <dcterms:modified xsi:type="dcterms:W3CDTF">2025-08-12T13:25:41Z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0x010100C9EE54AE9194E44A809D3DAC3877325F</vt:lpwstr>
  </property>
  <property fmtid="{D5CDD505-2E9C-101B-9397-08002B2CF9AE}" pid="3" name="Order">
    <vt:r8>100</vt:r8>
  </property>
  <property fmtid="{D5CDD505-2E9C-101B-9397-08002B2CF9AE}" pid="4" name="_dlc_DocIdItemGuid">
    <vt:lpwstr>635e35b9-e1af-4f69-9ab0-f74a459e48a3</vt:lpwstr>
  </property>
  <property fmtid="{D5CDD505-2E9C-101B-9397-08002B2CF9AE}" pid="5" name="MediaServiceImageTags">
    <vt:lpwstr/>
  </property>
  <property fmtid="{D5CDD505-2E9C-101B-9397-08002B2CF9AE}" pid="6" name="MSIP_Label_39b5bd04-dd11-448c-93c0-32702bb7201c_Enabled">
    <vt:lpwstr>true</vt:lpwstr>
  </property>
  <property fmtid="{D5CDD505-2E9C-101B-9397-08002B2CF9AE}" pid="7" name="MSIP_Label_39b5bd04-dd11-448c-93c0-32702bb7201c_SetDate">
    <vt:lpwstr>2025-08-12T11:25:28Z</vt:lpwstr>
  </property>
  <property fmtid="{D5CDD505-2E9C-101B-9397-08002B2CF9AE}" pid="8" name="MSIP_Label_39b5bd04-dd11-448c-93c0-32702bb7201c_Method">
    <vt:lpwstr>Standard</vt:lpwstr>
  </property>
  <property fmtid="{D5CDD505-2E9C-101B-9397-08002B2CF9AE}" pid="9" name="MSIP_Label_39b5bd04-dd11-448c-93c0-32702bb7201c_Name">
    <vt:lpwstr>Official Classification</vt:lpwstr>
  </property>
  <property fmtid="{D5CDD505-2E9C-101B-9397-08002B2CF9AE}" pid="10" name="MSIP_Label_39b5bd04-dd11-448c-93c0-32702bb7201c_SiteId">
    <vt:lpwstr>6f8ea4cf-6f3c-4fb3-b802-4af29d81df7e</vt:lpwstr>
  </property>
  <property fmtid="{D5CDD505-2E9C-101B-9397-08002B2CF9AE}" pid="11" name="MSIP_Label_39b5bd04-dd11-448c-93c0-32702bb7201c_ActionId">
    <vt:lpwstr>8e0c0c1e-34f8-4207-bc89-861553c5c08b</vt:lpwstr>
  </property>
  <property fmtid="{D5CDD505-2E9C-101B-9397-08002B2CF9AE}" pid="12" name="MSIP_Label_39b5bd04-dd11-448c-93c0-32702bb7201c_ContentBits">
    <vt:lpwstr>0</vt:lpwstr>
  </property>
  <property fmtid="{D5CDD505-2E9C-101B-9397-08002B2CF9AE}" pid="13" name="MSIP_Label_39b5bd04-dd11-448c-93c0-32702bb7201c_Tag">
    <vt:lpwstr>10, 3, 0, 2</vt:lpwstr>
  </property>
</Properties>
</file>