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25" yWindow="-30" windowWidth="14280" windowHeight="13425" firstSheet="7" activeTab="7"/>
  </bookViews>
  <sheets>
    <sheet name="Contents" sheetId="15" r:id="rId1"/>
    <sheet name="Figure 1" sheetId="1" r:id="rId2"/>
    <sheet name="Figure 2" sheetId="2" r:id="rId3"/>
    <sheet name="Figure 3" sheetId="3" r:id="rId4"/>
    <sheet name="Figure 4" sheetId="4" r:id="rId5"/>
    <sheet name="Figure 5" sheetId="5" r:id="rId6"/>
    <sheet name="Figure 6" sheetId="6" r:id="rId7"/>
    <sheet name="Figure 7" sheetId="7" r:id="rId8"/>
    <sheet name="Table 1" sheetId="8" r:id="rId9"/>
    <sheet name="Figure 8" sheetId="9" r:id="rId10"/>
    <sheet name="Figure 9" sheetId="10" r:id="rId11"/>
    <sheet name="Figure 10" sheetId="11" r:id="rId12"/>
    <sheet name="Annex B" sheetId="16" r:id="rId13"/>
    <sheet name="Annex C" sheetId="17" r:id="rId14"/>
    <sheet name="Extra 1" sheetId="12" r:id="rId15"/>
    <sheet name="Extra 2" sheetId="14" r:id="rId16"/>
  </sheets>
  <calcPr calcId="145621"/>
</workbook>
</file>

<file path=xl/calcChain.xml><?xml version="1.0" encoding="utf-8"?>
<calcChain xmlns="http://schemas.openxmlformats.org/spreadsheetml/2006/main">
  <c r="F6" i="11" l="1"/>
  <c r="F5" i="11"/>
  <c r="E14" i="9"/>
  <c r="E6" i="9"/>
  <c r="E7" i="9"/>
  <c r="E8" i="9"/>
  <c r="E9" i="9"/>
  <c r="E10" i="9"/>
  <c r="E11" i="9"/>
  <c r="E12" i="9"/>
  <c r="E13" i="9"/>
  <c r="E5" i="9"/>
  <c r="K12" i="1" l="1"/>
  <c r="K11" i="1"/>
  <c r="K10" i="1"/>
  <c r="K9" i="1"/>
  <c r="K7" i="1"/>
  <c r="K6" i="1"/>
  <c r="K5" i="1"/>
  <c r="E6" i="10" l="1"/>
  <c r="E7" i="10"/>
  <c r="E8" i="10"/>
  <c r="E9" i="10"/>
  <c r="E10" i="10"/>
  <c r="E11" i="10"/>
  <c r="E12" i="10"/>
  <c r="E13" i="10"/>
  <c r="E14" i="10"/>
  <c r="E5" i="10"/>
  <c r="G14" i="8"/>
  <c r="G13" i="8"/>
  <c r="G12" i="8"/>
  <c r="G11" i="8"/>
  <c r="G10" i="8"/>
  <c r="G9" i="8"/>
  <c r="G8" i="8"/>
  <c r="G7" i="8"/>
  <c r="G6" i="8"/>
  <c r="G14" i="2" l="1"/>
</calcChain>
</file>

<file path=xl/sharedStrings.xml><?xml version="1.0" encoding="utf-8"?>
<sst xmlns="http://schemas.openxmlformats.org/spreadsheetml/2006/main" count="246" uniqueCount="147">
  <si>
    <t xml:space="preserve">Year </t>
  </si>
  <si>
    <t>2012-13</t>
  </si>
  <si>
    <t>2013-14</t>
  </si>
  <si>
    <t>2014-15</t>
  </si>
  <si>
    <t>SDS FTEs</t>
  </si>
  <si>
    <t xml:space="preserve">SRUC FTEs </t>
  </si>
  <si>
    <t>Total FTEs</t>
  </si>
  <si>
    <t>2014-15 Credit based</t>
  </si>
  <si>
    <t>2015-16 Credit based</t>
  </si>
  <si>
    <t>2016-17 Credit based</t>
  </si>
  <si>
    <t>Target</t>
  </si>
  <si>
    <t xml:space="preserve"> </t>
  </si>
  <si>
    <t>2017-18 Credit based</t>
  </si>
  <si>
    <t xml:space="preserve">Delivery 
Over Target </t>
  </si>
  <si>
    <t>Part-time FE</t>
  </si>
  <si>
    <t>Full-time FE</t>
  </si>
  <si>
    <t>Part-time HE</t>
  </si>
  <si>
    <t>Full-time HE</t>
  </si>
  <si>
    <t xml:space="preserve">total </t>
  </si>
  <si>
    <t>2017-18</t>
  </si>
  <si>
    <t>2016-17</t>
  </si>
  <si>
    <t>2015-16</t>
  </si>
  <si>
    <t>2011-12</t>
  </si>
  <si>
    <t>2010-11</t>
  </si>
  <si>
    <t>2009-10</t>
  </si>
  <si>
    <t>2008-09</t>
  </si>
  <si>
    <t>Total</t>
  </si>
  <si>
    <t>5 or more</t>
  </si>
  <si>
    <t>FTEs</t>
  </si>
  <si>
    <t>Full-Time HE</t>
  </si>
  <si>
    <t>Full-Time FE</t>
  </si>
  <si>
    <t>Part-Time HE</t>
  </si>
  <si>
    <t>Part-Time FE</t>
  </si>
  <si>
    <t>Enrolments to NRQs</t>
  </si>
  <si>
    <t>Year</t>
  </si>
  <si>
    <t>Enrolments to 
Courses Under 10 
Hours in Duration</t>
  </si>
  <si>
    <t xml:space="preserve">age </t>
  </si>
  <si>
    <t>18-19 Student 
Population</t>
  </si>
  <si>
    <t>18-19 Scotland 
Population</t>
  </si>
  <si>
    <t xml:space="preserve">18-19 Participation 
Rate </t>
  </si>
  <si>
    <t>Primary</t>
  </si>
  <si>
    <t>Highschool</t>
  </si>
  <si>
    <t>16-17</t>
  </si>
  <si>
    <t>18-19</t>
  </si>
  <si>
    <t>20-24</t>
  </si>
  <si>
    <t>25-30</t>
  </si>
  <si>
    <t>31-40</t>
  </si>
  <si>
    <t>41-50</t>
  </si>
  <si>
    <t>over 50</t>
  </si>
  <si>
    <t>HE</t>
  </si>
  <si>
    <t>FE</t>
  </si>
  <si>
    <t xml:space="preserve">SFC FTEs 
Delivered </t>
  </si>
  <si>
    <t>SDS Foundation 
Apprenticeship FTEs</t>
  </si>
  <si>
    <t xml:space="preserve"> FTEs Delivered against 116,269 FTE Target, AY 2012-13 to AY 2017-18</t>
  </si>
  <si>
    <t>Distribution of students enrolled on one or more courses, AY 2017-18</t>
  </si>
  <si>
    <t>Number of students, enrolments, and FTEs, AY 2008-09 to AY 2017-18</t>
  </si>
  <si>
    <t>Enrolments across level and mode of study, AY 2008-09 to AY 2017-18</t>
  </si>
  <si>
    <t xml:space="preserve">Under 10 Hours &amp; Non-Recognised Qualifications, AY 2008-09 to AY 2017-18 </t>
  </si>
  <si>
    <t>Table 1:  Proportion of 18-19 year olds in Scotland to attend college from 2008-09 to 2017-18</t>
  </si>
  <si>
    <t>% Male</t>
  </si>
  <si>
    <t xml:space="preserve">% Female </t>
  </si>
  <si>
    <t xml:space="preserve">Level of study </t>
  </si>
  <si>
    <t>Gender split of enrolments by level of study, AY 2017-18</t>
  </si>
  <si>
    <t xml:space="preserve">Percentage of Students </t>
  </si>
  <si>
    <t xml:space="preserve">Enrolments </t>
  </si>
  <si>
    <t xml:space="preserve">Students </t>
  </si>
  <si>
    <t xml:space="preserve">Total </t>
  </si>
  <si>
    <t>Total enrolments to NRQs/Courses Under 10 hours</t>
  </si>
  <si>
    <t>Enrolments by age of student, 2008-09, AYs 2014-15 and 2017-18</t>
  </si>
  <si>
    <t>% change 
year on year</t>
  </si>
  <si>
    <t>% of Total 
Part-time Enrolments</t>
  </si>
  <si>
    <t xml:space="preserve">% of Total 
Full-time Enrolments </t>
  </si>
  <si>
    <t xml:space="preserve">Age Group </t>
  </si>
  <si>
    <t xml:space="preserve">Part-time 
Enrolments </t>
  </si>
  <si>
    <t>Full-time 
Enrolments</t>
  </si>
  <si>
    <t xml:space="preserve">% Male 
Enrolments </t>
  </si>
  <si>
    <t>% Female 
Enrolments</t>
  </si>
  <si>
    <t xml:space="preserve">Male 
Enrolments </t>
  </si>
  <si>
    <t>Female 
Enrolments</t>
  </si>
  <si>
    <t>Distribution of FE and HE enrolments across age groups on part-time courses, AY 2017-18</t>
  </si>
  <si>
    <t xml:space="preserve">Gender split of student enrolments, AY 2008-09 to AY 2017-18 </t>
  </si>
  <si>
    <t>Male 
Enrolments</t>
  </si>
  <si>
    <t xml:space="preserve">Female 
Enrolments </t>
  </si>
  <si>
    <t>Aged 25 and Over</t>
  </si>
  <si>
    <t>Aged 16-24</t>
  </si>
  <si>
    <t>Aged Under 16</t>
  </si>
  <si>
    <t>Average hours of learning per part time student</t>
  </si>
  <si>
    <t>Significant changes in external factors affecting the college sector</t>
  </si>
  <si>
    <t>Figure 1</t>
  </si>
  <si>
    <t>Figure 2</t>
  </si>
  <si>
    <t>Figure 3</t>
  </si>
  <si>
    <t>Figure 4</t>
  </si>
  <si>
    <t>Figure 5</t>
  </si>
  <si>
    <t>Figure 6</t>
  </si>
  <si>
    <t>Figure 7</t>
  </si>
  <si>
    <t>Figure 8</t>
  </si>
  <si>
    <t>Figure 9</t>
  </si>
  <si>
    <t>Table 1</t>
  </si>
  <si>
    <t>Figure 10</t>
  </si>
  <si>
    <t>Learning Hours by Age Group, AY 2008-09 to 2017-18</t>
  </si>
  <si>
    <t>Date</t>
  </si>
  <si>
    <t>Change</t>
  </si>
  <si>
    <t>Impact on the trends presented in this report</t>
  </si>
  <si>
    <t>Colleges directed to prioritise more substantial courses designed to improve employment prospects.</t>
  </si>
  <si>
    <t xml:space="preserve">Reduction in number of students enrolled on very short programmes of study unlikely to lead to employment or higher level of study. </t>
  </si>
  <si>
    <t>Decision to focus school / college courses towards the senior phase of high school.</t>
  </si>
  <si>
    <t>Reduction in college activity targets of 5%, but students affected continue to have a full-time place at school.</t>
  </si>
  <si>
    <t>Introduction of College Outcome Agreement.</t>
  </si>
  <si>
    <t>Reduction in SFC funded learning hours delivered to those aged 16 to 24, with this activity being commissioned by the SDS Employability Fund (equivalent to 586 FTEs in 2016-17).</t>
  </si>
  <si>
    <t>Transfer of funded learning hours from SFC to SDS.</t>
  </si>
  <si>
    <t xml:space="preserve">WSUMs replaced with Credits and removal of full-time tariffs. </t>
  </si>
  <si>
    <t>Hours of learning reduce under the Credit system as a result of improvements that removed funding considerations and created a purer measure of activity.</t>
  </si>
  <si>
    <t>Annex B: Significant changes in external factors affecting the college sector</t>
  </si>
  <si>
    <t>Measure</t>
  </si>
  <si>
    <t>Credits delivered</t>
  </si>
  <si>
    <t>Proportion of Credits delivered to learners Under 16</t>
  </si>
  <si>
    <t>Proportion of Credits delivered to learners aged 16-19</t>
  </si>
  <si>
    <t>Proportion of Credits delivered to learners aged 20-24</t>
  </si>
  <si>
    <t>Proportion of Credits delivered to learners aged 25 and over</t>
  </si>
  <si>
    <t xml:space="preserve">Proportion of Credits to Female learners </t>
  </si>
  <si>
    <t xml:space="preserve">Proportion of Credits to Male learners </t>
  </si>
  <si>
    <t>Proportion of Credits delivered to learners from the 10% most deprived areas</t>
  </si>
  <si>
    <t>Proportion of Credits to learners from a care experienced background</t>
  </si>
  <si>
    <t xml:space="preserve">Proportion of Credits to BME learners </t>
  </si>
  <si>
    <t xml:space="preserve">Proportion of Credits to Disabled learners </t>
  </si>
  <si>
    <t>Annex B</t>
  </si>
  <si>
    <t>Annex C</t>
  </si>
  <si>
    <t>Extra 1</t>
  </si>
  <si>
    <t>Extra 2</t>
  </si>
  <si>
    <t>Average Hours of Learning for Part-time Students, AY 2008-09 to 2017-18</t>
  </si>
  <si>
    <t>Flexible Workforce Development Fund FTEs*</t>
  </si>
  <si>
    <t>*Flexible Workforce Development Fund is also managed by SFC but hasn't be included in the SFC FTEs delivered measure to allow this new project to be monitored  separately.</t>
  </si>
  <si>
    <t>List of figures and tables that appear in the Report on College Statistics; 2017-18</t>
  </si>
  <si>
    <t xml:space="preserve">Access and 
Inclusion 
Fund </t>
  </si>
  <si>
    <t>Enrolments</t>
  </si>
  <si>
    <t xml:space="preserve">No of courses  </t>
  </si>
  <si>
    <t>Number of students</t>
  </si>
  <si>
    <t>Academic Year</t>
  </si>
  <si>
    <t xml:space="preserve">Academic Year </t>
  </si>
  <si>
    <t>Academic 
Year</t>
  </si>
  <si>
    <t>Figure 2: Distribution of all FTEs across college provision, AY 2008-09 to 2017-18</t>
  </si>
  <si>
    <t>Selected National Performance Measures, 2014-15 to 2017-18</t>
  </si>
  <si>
    <t xml:space="preserve">Enrolments to Courses Under 10 Hours &amp; Non-Recognised Qualifications, 
AY 2008-09 to AY 2017-18 </t>
  </si>
  <si>
    <t>Annex C:  Selected National Performance Measures, 2014-5 to 2017-18</t>
  </si>
  <si>
    <t>Average Hours of Learning for Part-time Students, 
AY 2008-09 to 2017-18</t>
  </si>
  <si>
    <t>2014-15*</t>
  </si>
  <si>
    <t>*academic year following college merges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</si>
</sst>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%"/>
    <numFmt numFmtId="165" formatCode="#,##0_ ;\-#,##0\ 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Arial"/>
      <family val="2"/>
    </font>
    <font>
      <b/>
      <sz val="11"/>
      <color rgb="FF000000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38">
    <xf numFmtId="0" fontId="0" fillId="0" borderId="0" xfId="0"/>
    <xf numFmtId="0" fontId="0" fillId="0" borderId="9" xfId="0" applyBorder="1"/>
    <xf numFmtId="0" fontId="0" fillId="0" borderId="0" xfId="0" applyBorder="1" applyAlignment="1">
      <alignment wrapText="1"/>
    </xf>
    <xf numFmtId="0" fontId="0" fillId="0" borderId="1" xfId="0" applyBorder="1"/>
    <xf numFmtId="0" fontId="0" fillId="0" borderId="3" xfId="0" applyBorder="1"/>
    <xf numFmtId="3" fontId="0" fillId="0" borderId="0" xfId="0" applyNumberFormat="1"/>
    <xf numFmtId="0" fontId="0" fillId="0" borderId="0" xfId="0" applyBorder="1"/>
    <xf numFmtId="0" fontId="0" fillId="0" borderId="2" xfId="0" applyBorder="1"/>
    <xf numFmtId="0" fontId="0" fillId="0" borderId="7" xfId="0" applyBorder="1"/>
    <xf numFmtId="3" fontId="0" fillId="0" borderId="0" xfId="0" applyNumberFormat="1" applyBorder="1"/>
    <xf numFmtId="3" fontId="0" fillId="0" borderId="7" xfId="0" applyNumberFormat="1" applyBorder="1"/>
    <xf numFmtId="1" fontId="0" fillId="0" borderId="0" xfId="0" applyNumberFormat="1" applyBorder="1"/>
    <xf numFmtId="3" fontId="0" fillId="0" borderId="2" xfId="0" applyNumberFormat="1" applyBorder="1"/>
    <xf numFmtId="3" fontId="0" fillId="0" borderId="4" xfId="0" applyNumberFormat="1" applyBorder="1"/>
    <xf numFmtId="0" fontId="0" fillId="0" borderId="10" xfId="0" applyBorder="1"/>
    <xf numFmtId="0" fontId="0" fillId="0" borderId="4" xfId="0" applyBorder="1"/>
    <xf numFmtId="0" fontId="0" fillId="2" borderId="12" xfId="0" applyFill="1" applyBorder="1"/>
    <xf numFmtId="0" fontId="0" fillId="2" borderId="14" xfId="0" applyFill="1" applyBorder="1"/>
    <xf numFmtId="0" fontId="0" fillId="2" borderId="15" xfId="0" applyFill="1" applyBorder="1"/>
    <xf numFmtId="164" fontId="0" fillId="2" borderId="2" xfId="2" applyNumberFormat="1" applyFont="1" applyFill="1" applyBorder="1"/>
    <xf numFmtId="9" fontId="0" fillId="2" borderId="2" xfId="0" applyNumberFormat="1" applyFill="1" applyBorder="1"/>
    <xf numFmtId="164" fontId="0" fillId="2" borderId="2" xfId="0" applyNumberFormat="1" applyFill="1" applyBorder="1"/>
    <xf numFmtId="0" fontId="0" fillId="2" borderId="16" xfId="0" applyFill="1" applyBorder="1"/>
    <xf numFmtId="0" fontId="0" fillId="2" borderId="17" xfId="0" applyFill="1" applyBorder="1"/>
    <xf numFmtId="164" fontId="0" fillId="2" borderId="4" xfId="2" applyNumberFormat="1" applyFont="1" applyFill="1" applyBorder="1"/>
    <xf numFmtId="164" fontId="0" fillId="2" borderId="4" xfId="0" applyNumberFormat="1" applyFill="1" applyBorder="1"/>
    <xf numFmtId="164" fontId="0" fillId="0" borderId="0" xfId="2" applyNumberFormat="1" applyFont="1"/>
    <xf numFmtId="164" fontId="0" fillId="0" borderId="0" xfId="0" applyNumberFormat="1"/>
    <xf numFmtId="164" fontId="0" fillId="0" borderId="0" xfId="2" applyNumberFormat="1" applyFont="1" applyBorder="1"/>
    <xf numFmtId="9" fontId="0" fillId="0" borderId="7" xfId="2" applyNumberFormat="1" applyFont="1" applyBorder="1"/>
    <xf numFmtId="164" fontId="0" fillId="0" borderId="7" xfId="2" applyNumberFormat="1" applyFont="1" applyBorder="1"/>
    <xf numFmtId="164" fontId="0" fillId="0" borderId="2" xfId="2" applyNumberFormat="1" applyFont="1" applyBorder="1"/>
    <xf numFmtId="164" fontId="0" fillId="0" borderId="4" xfId="2" applyNumberFormat="1" applyFont="1" applyBorder="1"/>
    <xf numFmtId="0" fontId="0" fillId="0" borderId="0" xfId="0"/>
    <xf numFmtId="0" fontId="4" fillId="0" borderId="0" xfId="0" applyFont="1" applyBorder="1"/>
    <xf numFmtId="0" fontId="5" fillId="0" borderId="0" xfId="0" applyFont="1" applyBorder="1"/>
    <xf numFmtId="3" fontId="4" fillId="0" borderId="0" xfId="0" applyNumberFormat="1" applyFont="1" applyBorder="1"/>
    <xf numFmtId="3" fontId="0" fillId="0" borderId="0" xfId="0" applyNumberFormat="1"/>
    <xf numFmtId="3" fontId="4" fillId="0" borderId="0" xfId="0" applyNumberFormat="1" applyFont="1" applyBorder="1" applyAlignment="1">
      <alignment horizontal="right"/>
    </xf>
    <xf numFmtId="164" fontId="4" fillId="0" borderId="0" xfId="2" applyNumberFormat="1" applyFont="1" applyBorder="1"/>
    <xf numFmtId="0" fontId="0" fillId="0" borderId="0" xfId="0" applyBorder="1"/>
    <xf numFmtId="164" fontId="4" fillId="0" borderId="2" xfId="2" applyNumberFormat="1" applyFont="1" applyBorder="1"/>
    <xf numFmtId="164" fontId="4" fillId="0" borderId="7" xfId="2" applyNumberFormat="1" applyFont="1" applyBorder="1"/>
    <xf numFmtId="164" fontId="4" fillId="0" borderId="4" xfId="2" applyNumberFormat="1" applyFont="1" applyBorder="1"/>
    <xf numFmtId="3" fontId="0" fillId="3" borderId="2" xfId="0" applyNumberFormat="1" applyFill="1" applyBorder="1"/>
    <xf numFmtId="0" fontId="3" fillId="0" borderId="10" xfId="0" applyFont="1" applyBorder="1" applyAlignment="1">
      <alignment horizontal="center" vertical="center" wrapText="1"/>
    </xf>
    <xf numFmtId="0" fontId="6" fillId="0" borderId="0" xfId="0" applyFont="1"/>
    <xf numFmtId="0" fontId="3" fillId="0" borderId="7" xfId="0" applyFont="1" applyBorder="1" applyAlignme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7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0" fillId="0" borderId="0" xfId="0" applyBorder="1" applyAlignment="1">
      <alignment horizontal="left"/>
    </xf>
    <xf numFmtId="0" fontId="5" fillId="0" borderId="19" xfId="0" applyFont="1" applyBorder="1" applyAlignment="1">
      <alignment horizontal="center" wrapText="1"/>
    </xf>
    <xf numFmtId="0" fontId="5" fillId="0" borderId="18" xfId="0" applyFont="1" applyBorder="1" applyAlignment="1">
      <alignment horizontal="center" wrapText="1"/>
    </xf>
    <xf numFmtId="0" fontId="0" fillId="0" borderId="15" xfId="0" applyBorder="1"/>
    <xf numFmtId="0" fontId="5" fillId="0" borderId="0" xfId="0" applyFont="1" applyBorder="1" applyAlignment="1">
      <alignment horizontal="center" wrapText="1"/>
    </xf>
    <xf numFmtId="164" fontId="8" fillId="0" borderId="0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3" fontId="3" fillId="0" borderId="10" xfId="0" applyNumberFormat="1" applyFont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 wrapText="1"/>
    </xf>
    <xf numFmtId="0" fontId="9" fillId="2" borderId="10" xfId="0" applyFont="1" applyFill="1" applyBorder="1" applyAlignment="1">
      <alignment horizontal="center" wrapText="1"/>
    </xf>
    <xf numFmtId="0" fontId="9" fillId="2" borderId="11" xfId="0" applyFont="1" applyFill="1" applyBorder="1" applyAlignment="1">
      <alignment horizontal="center" wrapText="1"/>
    </xf>
    <xf numFmtId="9" fontId="0" fillId="0" borderId="4" xfId="0" applyNumberFormat="1" applyBorder="1"/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22" xfId="0" applyBorder="1"/>
    <xf numFmtId="3" fontId="0" fillId="0" borderId="23" xfId="0" applyNumberFormat="1" applyBorder="1"/>
    <xf numFmtId="164" fontId="0" fillId="0" borderId="23" xfId="2" applyNumberFormat="1" applyFont="1" applyBorder="1"/>
    <xf numFmtId="164" fontId="0" fillId="0" borderId="24" xfId="2" applyNumberFormat="1" applyFont="1" applyBorder="1"/>
    <xf numFmtId="0" fontId="5" fillId="0" borderId="20" xfId="0" applyFont="1" applyBorder="1" applyAlignment="1">
      <alignment horizontal="center" wrapText="1"/>
    </xf>
    <xf numFmtId="0" fontId="0" fillId="0" borderId="0" xfId="0" applyBorder="1" applyAlignment="1"/>
    <xf numFmtId="0" fontId="5" fillId="0" borderId="26" xfId="0" applyFont="1" applyBorder="1" applyAlignment="1">
      <alignment horizontal="center" vertical="center" wrapText="1"/>
    </xf>
    <xf numFmtId="0" fontId="4" fillId="0" borderId="27" xfId="0" applyFont="1" applyBorder="1"/>
    <xf numFmtId="165" fontId="4" fillId="0" borderId="28" xfId="6" applyNumberFormat="1" applyFont="1" applyBorder="1" applyAlignment="1">
      <alignment horizontal="center"/>
    </xf>
    <xf numFmtId="0" fontId="4" fillId="0" borderId="29" xfId="0" applyFont="1" applyFill="1" applyBorder="1"/>
    <xf numFmtId="0" fontId="0" fillId="0" borderId="30" xfId="0" applyBorder="1" applyAlignment="1">
      <alignment horizontal="center"/>
    </xf>
    <xf numFmtId="0" fontId="5" fillId="0" borderId="25" xfId="0" applyFont="1" applyBorder="1" applyAlignment="1">
      <alignment horizontal="center" vertical="center"/>
    </xf>
    <xf numFmtId="0" fontId="10" fillId="0" borderId="21" xfId="0" applyFont="1" applyBorder="1" applyAlignment="1">
      <alignment vertical="center" wrapText="1"/>
    </xf>
    <xf numFmtId="0" fontId="10" fillId="0" borderId="31" xfId="0" applyFont="1" applyBorder="1" applyAlignment="1">
      <alignment vertical="center" wrapText="1"/>
    </xf>
    <xf numFmtId="0" fontId="11" fillId="0" borderId="32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2" fillId="0" borderId="21" xfId="0" applyFont="1" applyBorder="1" applyAlignment="1">
      <alignment vertical="center"/>
    </xf>
    <xf numFmtId="0" fontId="12" fillId="0" borderId="31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/>
    </xf>
    <xf numFmtId="3" fontId="11" fillId="0" borderId="4" xfId="0" applyNumberFormat="1" applyFont="1" applyBorder="1" applyAlignment="1">
      <alignment horizontal="center" vertical="center" wrapText="1"/>
    </xf>
    <xf numFmtId="3" fontId="11" fillId="0" borderId="4" xfId="0" applyNumberFormat="1" applyFont="1" applyBorder="1" applyAlignment="1">
      <alignment horizontal="center" vertical="center"/>
    </xf>
    <xf numFmtId="164" fontId="11" fillId="0" borderId="4" xfId="2" applyNumberFormat="1" applyFont="1" applyBorder="1" applyAlignment="1">
      <alignment horizontal="center" vertical="center" wrapText="1"/>
    </xf>
    <xf numFmtId="164" fontId="11" fillId="0" borderId="4" xfId="2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3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0" fillId="0" borderId="14" xfId="0" applyBorder="1" applyAlignment="1">
      <alignment horizontal="left"/>
    </xf>
    <xf numFmtId="9" fontId="0" fillId="0" borderId="34" xfId="2" applyFont="1" applyBorder="1"/>
    <xf numFmtId="0" fontId="0" fillId="0" borderId="16" xfId="0" applyBorder="1" applyAlignment="1">
      <alignment horizontal="left"/>
    </xf>
    <xf numFmtId="0" fontId="0" fillId="0" borderId="17" xfId="0" applyBorder="1"/>
    <xf numFmtId="9" fontId="0" fillId="0" borderId="35" xfId="2" applyFont="1" applyBorder="1"/>
    <xf numFmtId="0" fontId="3" fillId="0" borderId="38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0" fillId="0" borderId="25" xfId="0" applyBorder="1"/>
    <xf numFmtId="0" fontId="3" fillId="0" borderId="40" xfId="0" applyFont="1" applyBorder="1" applyAlignment="1">
      <alignment horizontal="center"/>
    </xf>
    <xf numFmtId="0" fontId="0" fillId="0" borderId="14" xfId="0" applyBorder="1"/>
    <xf numFmtId="0" fontId="0" fillId="0" borderId="16" xfId="0" applyBorder="1"/>
    <xf numFmtId="3" fontId="0" fillId="0" borderId="15" xfId="0" applyNumberFormat="1" applyBorder="1"/>
    <xf numFmtId="3" fontId="0" fillId="0" borderId="17" xfId="0" applyNumberFormat="1" applyBorder="1"/>
    <xf numFmtId="0" fontId="3" fillId="0" borderId="12" xfId="0" applyFont="1" applyBorder="1" applyAlignment="1">
      <alignment horizontal="center" vertical="center"/>
    </xf>
    <xf numFmtId="0" fontId="0" fillId="3" borderId="14" xfId="0" applyFill="1" applyBorder="1"/>
    <xf numFmtId="0" fontId="3" fillId="0" borderId="13" xfId="0" applyFont="1" applyBorder="1" applyAlignment="1">
      <alignment horizontal="center" vertical="center" wrapText="1"/>
    </xf>
    <xf numFmtId="0" fontId="0" fillId="3" borderId="15" xfId="0" applyFill="1" applyBorder="1"/>
    <xf numFmtId="0" fontId="3" fillId="0" borderId="13" xfId="0" applyFont="1" applyBorder="1" applyAlignment="1">
      <alignment horizontal="center" vertical="center"/>
    </xf>
    <xf numFmtId="0" fontId="0" fillId="3" borderId="17" xfId="0" applyFill="1" applyBorder="1"/>
    <xf numFmtId="3" fontId="0" fillId="3" borderId="15" xfId="0" applyNumberFormat="1" applyFill="1" applyBorder="1"/>
    <xf numFmtId="0" fontId="0" fillId="3" borderId="15" xfId="0" applyFill="1" applyBorder="1" applyAlignment="1">
      <alignment vertical="top"/>
    </xf>
    <xf numFmtId="0" fontId="3" fillId="0" borderId="19" xfId="0" applyFont="1" applyBorder="1" applyAlignment="1">
      <alignment horizontal="center" vertical="center"/>
    </xf>
    <xf numFmtId="3" fontId="0" fillId="0" borderId="36" xfId="0" applyNumberFormat="1" applyBorder="1"/>
    <xf numFmtId="3" fontId="0" fillId="3" borderId="36" xfId="0" applyNumberFormat="1" applyFill="1" applyBorder="1"/>
    <xf numFmtId="3" fontId="0" fillId="0" borderId="37" xfId="0" applyNumberFormat="1" applyBorder="1"/>
    <xf numFmtId="0" fontId="0" fillId="0" borderId="12" xfId="0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13" fillId="0" borderId="0" xfId="7" applyAlignment="1">
      <alignment horizontal="left"/>
    </xf>
    <xf numFmtId="0" fontId="3" fillId="0" borderId="0" xfId="0" applyFont="1" applyAlignment="1">
      <alignment horizontal="center"/>
    </xf>
    <xf numFmtId="0" fontId="13" fillId="0" borderId="0" xfId="7" applyAlignment="1">
      <alignment horizontal="left" vertical="center"/>
    </xf>
    <xf numFmtId="0" fontId="14" fillId="0" borderId="5" xfId="0" applyFont="1" applyFill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1" fillId="0" borderId="33" xfId="0" applyFont="1" applyBorder="1" applyAlignment="1">
      <alignment vertical="center" wrapText="1"/>
    </xf>
    <xf numFmtId="0" fontId="11" fillId="0" borderId="32" xfId="0" applyFont="1" applyBorder="1" applyAlignment="1">
      <alignment vertical="center" wrapText="1"/>
    </xf>
    <xf numFmtId="0" fontId="14" fillId="0" borderId="0" xfId="0" applyFont="1" applyAlignment="1">
      <alignment horizontal="center"/>
    </xf>
  </cellXfs>
  <cellStyles count="8">
    <cellStyle name="Comma" xfId="6" builtinId="3"/>
    <cellStyle name="Hyperlink" xfId="7" builtinId="8"/>
    <cellStyle name="Normal" xfId="0" builtinId="0"/>
    <cellStyle name="Normal 2" xfId="3"/>
    <cellStyle name="Normal 3" xfId="5"/>
    <cellStyle name="Normal 4" xfId="4"/>
    <cellStyle name="Normal 7" xfId="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workbookViewId="0">
      <selection sqref="A1:L1048576"/>
    </sheetView>
  </sheetViews>
  <sheetFormatPr defaultColWidth="0" defaultRowHeight="15" zeroHeight="1" x14ac:dyDescent="0.25"/>
  <cols>
    <col min="1" max="8" width="9.140625" customWidth="1"/>
    <col min="9" max="9" width="7.7109375" bestFit="1" customWidth="1"/>
    <col min="10" max="12" width="9.140625" customWidth="1"/>
    <col min="13" max="16384" width="9.140625" hidden="1"/>
  </cols>
  <sheetData>
    <row r="1" spans="2:11" x14ac:dyDescent="0.25"/>
    <row r="2" spans="2:11" x14ac:dyDescent="0.25">
      <c r="B2" s="127" t="s">
        <v>132</v>
      </c>
      <c r="C2" s="127"/>
      <c r="D2" s="127"/>
      <c r="E2" s="127"/>
      <c r="F2" s="127"/>
      <c r="G2" s="127"/>
      <c r="H2" s="127"/>
      <c r="I2" s="127"/>
    </row>
    <row r="3" spans="2:11" x14ac:dyDescent="0.25">
      <c r="C3" s="93"/>
      <c r="D3" s="93"/>
      <c r="E3" s="93"/>
      <c r="F3" s="93"/>
      <c r="G3" s="93"/>
      <c r="H3" s="93"/>
      <c r="I3" s="93"/>
      <c r="J3" s="93"/>
      <c r="K3" s="93"/>
    </row>
    <row r="4" spans="2:11" x14ac:dyDescent="0.25">
      <c r="B4" t="s">
        <v>88</v>
      </c>
      <c r="C4" s="126" t="s">
        <v>53</v>
      </c>
      <c r="D4" s="126"/>
      <c r="E4" s="126"/>
      <c r="F4" s="126"/>
      <c r="G4" s="126"/>
      <c r="H4" s="126"/>
      <c r="I4" s="126"/>
      <c r="J4" s="93"/>
      <c r="K4" s="93"/>
    </row>
    <row r="5" spans="2:11" x14ac:dyDescent="0.25">
      <c r="B5" s="33" t="s">
        <v>89</v>
      </c>
      <c r="C5" s="128" t="s">
        <v>140</v>
      </c>
      <c r="D5" s="128"/>
      <c r="E5" s="128"/>
      <c r="F5" s="128"/>
      <c r="G5" s="128"/>
      <c r="H5" s="128"/>
      <c r="I5" s="128"/>
      <c r="J5" s="128"/>
      <c r="K5" s="93"/>
    </row>
    <row r="6" spans="2:11" x14ac:dyDescent="0.25">
      <c r="B6" s="33" t="s">
        <v>90</v>
      </c>
      <c r="C6" s="128" t="s">
        <v>54</v>
      </c>
      <c r="D6" s="128"/>
      <c r="E6" s="128"/>
      <c r="F6" s="128"/>
      <c r="G6" s="128"/>
      <c r="H6" s="128"/>
      <c r="I6" s="128"/>
      <c r="J6" s="93"/>
      <c r="K6" s="93"/>
    </row>
    <row r="7" spans="2:11" x14ac:dyDescent="0.25">
      <c r="B7" s="33" t="s">
        <v>91</v>
      </c>
      <c r="C7" s="128" t="s">
        <v>55</v>
      </c>
      <c r="D7" s="128"/>
      <c r="E7" s="128"/>
      <c r="F7" s="128"/>
      <c r="G7" s="128"/>
      <c r="H7" s="128"/>
      <c r="I7" s="128"/>
      <c r="J7" s="93"/>
      <c r="K7" s="93"/>
    </row>
    <row r="8" spans="2:11" x14ac:dyDescent="0.25">
      <c r="B8" s="33" t="s">
        <v>92</v>
      </c>
      <c r="C8" s="128" t="s">
        <v>56</v>
      </c>
      <c r="D8" s="128"/>
      <c r="E8" s="128"/>
      <c r="F8" s="128"/>
      <c r="G8" s="128"/>
      <c r="H8" s="128"/>
      <c r="I8" s="128"/>
      <c r="J8" s="93"/>
      <c r="K8" s="93"/>
    </row>
    <row r="9" spans="2:11" x14ac:dyDescent="0.25">
      <c r="B9" s="33" t="s">
        <v>93</v>
      </c>
      <c r="C9" s="126" t="s">
        <v>57</v>
      </c>
      <c r="D9" s="126"/>
      <c r="E9" s="126"/>
      <c r="F9" s="126"/>
      <c r="G9" s="126"/>
      <c r="H9" s="126"/>
      <c r="I9" s="126"/>
      <c r="J9" s="126"/>
      <c r="K9" s="93"/>
    </row>
    <row r="10" spans="2:11" x14ac:dyDescent="0.25">
      <c r="B10" s="33" t="s">
        <v>94</v>
      </c>
      <c r="C10" s="126" t="s">
        <v>68</v>
      </c>
      <c r="D10" s="126"/>
      <c r="E10" s="126"/>
      <c r="F10" s="126"/>
      <c r="G10" s="126"/>
      <c r="H10" s="126"/>
      <c r="I10" s="126"/>
      <c r="J10" s="93"/>
      <c r="K10" s="93"/>
    </row>
    <row r="11" spans="2:11" x14ac:dyDescent="0.25">
      <c r="B11" t="s">
        <v>95</v>
      </c>
      <c r="C11" s="126" t="s">
        <v>79</v>
      </c>
      <c r="D11" s="126"/>
      <c r="E11" s="126"/>
      <c r="F11" s="126"/>
      <c r="G11" s="126"/>
      <c r="H11" s="126"/>
      <c r="I11" s="126"/>
      <c r="J11" s="126"/>
      <c r="K11" s="126"/>
    </row>
    <row r="12" spans="2:11" x14ac:dyDescent="0.25">
      <c r="B12" s="33" t="s">
        <v>96</v>
      </c>
      <c r="C12" s="126" t="s">
        <v>80</v>
      </c>
      <c r="D12" s="126"/>
      <c r="E12" s="126"/>
      <c r="F12" s="126"/>
      <c r="G12" s="126"/>
      <c r="H12" s="126"/>
      <c r="I12" s="93"/>
      <c r="J12" s="93"/>
      <c r="K12" s="93"/>
    </row>
    <row r="13" spans="2:11" x14ac:dyDescent="0.25">
      <c r="B13" s="33" t="s">
        <v>98</v>
      </c>
      <c r="C13" s="126" t="s">
        <v>62</v>
      </c>
      <c r="D13" s="126"/>
      <c r="E13" s="126"/>
      <c r="F13" s="126"/>
      <c r="G13" s="126"/>
      <c r="H13" s="126"/>
      <c r="I13" s="93"/>
      <c r="J13" s="93"/>
      <c r="K13" s="93"/>
    </row>
    <row r="14" spans="2:11" x14ac:dyDescent="0.25">
      <c r="B14" s="33" t="s">
        <v>97</v>
      </c>
      <c r="C14" s="128" t="s">
        <v>58</v>
      </c>
      <c r="D14" s="128"/>
      <c r="E14" s="128"/>
      <c r="F14" s="128"/>
      <c r="G14" s="128"/>
      <c r="H14" s="128"/>
      <c r="I14" s="128"/>
      <c r="J14" s="128"/>
      <c r="K14" s="128"/>
    </row>
    <row r="15" spans="2:11" s="33" customFormat="1" x14ac:dyDescent="0.25">
      <c r="B15" s="33" t="s">
        <v>125</v>
      </c>
      <c r="C15" s="126" t="s">
        <v>87</v>
      </c>
      <c r="D15" s="126"/>
      <c r="E15" s="126"/>
      <c r="F15" s="126"/>
      <c r="G15" s="126"/>
      <c r="H15" s="126"/>
      <c r="I15" s="126"/>
      <c r="J15" s="93"/>
      <c r="K15" s="93"/>
    </row>
    <row r="16" spans="2:11" s="33" customFormat="1" x14ac:dyDescent="0.25">
      <c r="B16" s="33" t="s">
        <v>126</v>
      </c>
      <c r="C16" s="126" t="s">
        <v>141</v>
      </c>
      <c r="D16" s="126"/>
      <c r="E16" s="126"/>
      <c r="F16" s="126"/>
      <c r="G16" s="126"/>
      <c r="H16" s="126"/>
      <c r="I16" s="93"/>
      <c r="J16" s="93"/>
      <c r="K16" s="93"/>
    </row>
    <row r="17" spans="2:11" x14ac:dyDescent="0.25">
      <c r="B17" t="s">
        <v>127</v>
      </c>
      <c r="C17" s="126" t="s">
        <v>99</v>
      </c>
      <c r="D17" s="126"/>
      <c r="E17" s="126"/>
      <c r="F17" s="126"/>
      <c r="G17" s="126"/>
      <c r="H17" s="93"/>
      <c r="I17" s="93"/>
      <c r="J17" s="93"/>
      <c r="K17" s="93"/>
    </row>
    <row r="18" spans="2:11" x14ac:dyDescent="0.25">
      <c r="B18" t="s">
        <v>128</v>
      </c>
      <c r="C18" s="126" t="s">
        <v>129</v>
      </c>
      <c r="D18" s="126"/>
      <c r="E18" s="126"/>
      <c r="F18" s="126"/>
      <c r="G18" s="126"/>
      <c r="H18" s="126"/>
      <c r="I18" s="126"/>
      <c r="J18" s="126"/>
      <c r="K18" s="93"/>
    </row>
    <row r="19" spans="2:11" x14ac:dyDescent="0.25">
      <c r="B19" s="33"/>
    </row>
    <row r="20" spans="2:11" hidden="1" x14ac:dyDescent="0.25"/>
  </sheetData>
  <mergeCells count="16">
    <mergeCell ref="C16:H16"/>
    <mergeCell ref="C17:G17"/>
    <mergeCell ref="C18:J18"/>
    <mergeCell ref="B2:I2"/>
    <mergeCell ref="C10:I10"/>
    <mergeCell ref="C11:K11"/>
    <mergeCell ref="C12:H12"/>
    <mergeCell ref="C13:H13"/>
    <mergeCell ref="C14:K14"/>
    <mergeCell ref="C15:I15"/>
    <mergeCell ref="C4:I4"/>
    <mergeCell ref="C5:J5"/>
    <mergeCell ref="C6:I6"/>
    <mergeCell ref="C7:I7"/>
    <mergeCell ref="C8:I8"/>
    <mergeCell ref="C9:J9"/>
  </mergeCells>
  <hyperlinks>
    <hyperlink ref="C4" location="'Figure 1'!A1" display=" FTEs Delivered against 116,269 FTE Target, AY 2012-13 to AY 2017-18"/>
    <hyperlink ref="C5" location="'Figure 2'!A1" display="Figure 2: Distribution of all FTEs across college provision, AY 20008-09 to 2017-18"/>
    <hyperlink ref="C6" location="'Figure 3'!A1" display="Distribution of students enrolled on one or more courses, AY 2017-18"/>
    <hyperlink ref="C7" location="'Figure 4'!A1" display="Number of students, enrolments, and FTEs, AY 2008-09 to AY 2017-18"/>
    <hyperlink ref="C8" location="'Figure 5'!A1" display="Enrolments across level and mode of study, AY 2008-09 to AY 2017-18"/>
    <hyperlink ref="C9" location="'Figure 6'!A1" display="Under 10 Hours &amp; Non-Recognised Qualifications, AY 2008-09 to AY 2017-18 "/>
    <hyperlink ref="C10" location="'Figure 7'!A1" display="Enrolments by age of student, 2008-09, AYs 2014-15 and 2017-18"/>
    <hyperlink ref="C11" location="'Figure 8'!A1" display="Distribution of FE and HE enrolments across age groups on part-time courses, AY 2017-18"/>
    <hyperlink ref="C12" location="'Figure 9'!A1" display="Gender split of student enrolments, AY 2008-09 to AY 2017-18 "/>
    <hyperlink ref="C13" location="'Figure 10'!A1" display="Gender split of enrolments by level of study, AY 2017-18"/>
    <hyperlink ref="C14" location="'Table 1'!A1" display="Table 1:  Proportion of 18-19 year olds in Scotland to attend college from 2008-09 to 2017-18"/>
    <hyperlink ref="C15" location="'Annex B'!A1" display="Significant changes in external factors affecting the college sector"/>
    <hyperlink ref="C16" location="'Annex C'!A1" display="Selected National Performance Meaures, 2014-5 to 2017-18"/>
    <hyperlink ref="C17" location="'Extra 1'!A1" display="Learning Hours by Age Group, AY 2008-09 to 2017-18"/>
    <hyperlink ref="C18" location="'Extra 2'!A1" display="Average Hours of Learning for Part-time Students, AY 2008-09 to 2017-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showGridLines="0" workbookViewId="0">
      <selection activeCell="C10" sqref="C10"/>
    </sheetView>
  </sheetViews>
  <sheetFormatPr defaultColWidth="0" defaultRowHeight="15" zeroHeight="1" x14ac:dyDescent="0.25"/>
  <cols>
    <col min="1" max="1" width="9.140625" customWidth="1"/>
    <col min="2" max="2" width="19.5703125" bestFit="1" customWidth="1"/>
    <col min="3" max="3" width="9.7109375" bestFit="1" customWidth="1"/>
    <col min="4" max="4" width="8.5703125" bestFit="1" customWidth="1"/>
    <col min="5" max="5" width="15.7109375" style="33" customWidth="1"/>
    <col min="6" max="6" width="14" style="33" bestFit="1" customWidth="1"/>
    <col min="7" max="7" width="15.7109375" style="33" customWidth="1"/>
    <col min="8" max="8" width="10.28515625" bestFit="1" customWidth="1"/>
    <col min="9" max="9" width="9.7109375" bestFit="1" customWidth="1"/>
    <col min="10" max="12" width="9.140625" customWidth="1"/>
    <col min="13" max="14" width="0" hidden="1" customWidth="1"/>
    <col min="15" max="16384" width="9.140625" hidden="1"/>
  </cols>
  <sheetData>
    <row r="1" spans="1:14" x14ac:dyDescent="0.25"/>
    <row r="2" spans="1:14" x14ac:dyDescent="0.25">
      <c r="B2" s="52" t="s">
        <v>53</v>
      </c>
    </row>
    <row r="3" spans="1:14" ht="15.75" thickBot="1" x14ac:dyDescent="0.3">
      <c r="C3" s="47"/>
      <c r="D3" s="47"/>
      <c r="E3" s="47"/>
      <c r="F3" s="47"/>
      <c r="G3" s="47"/>
      <c r="H3" s="47"/>
      <c r="I3" s="47"/>
    </row>
    <row r="4" spans="1:14" ht="60" x14ac:dyDescent="0.25">
      <c r="B4" s="110" t="s">
        <v>138</v>
      </c>
      <c r="C4" s="112" t="s">
        <v>51</v>
      </c>
      <c r="D4" s="114" t="s">
        <v>4</v>
      </c>
      <c r="E4" s="112" t="s">
        <v>52</v>
      </c>
      <c r="F4" s="112" t="s">
        <v>133</v>
      </c>
      <c r="G4" s="112" t="s">
        <v>130</v>
      </c>
      <c r="H4" s="114" t="s">
        <v>5</v>
      </c>
      <c r="I4" s="114" t="s">
        <v>6</v>
      </c>
      <c r="J4" s="118" t="s">
        <v>10</v>
      </c>
      <c r="K4" s="45" t="s">
        <v>13</v>
      </c>
    </row>
    <row r="5" spans="1:14" x14ac:dyDescent="0.25">
      <c r="B5" s="106" t="s">
        <v>1</v>
      </c>
      <c r="C5" s="108">
        <v>112916</v>
      </c>
      <c r="D5" s="108">
        <v>3483</v>
      </c>
      <c r="E5" s="116"/>
      <c r="F5" s="116"/>
      <c r="G5" s="116"/>
      <c r="H5" s="57">
        <v>598</v>
      </c>
      <c r="I5" s="108">
        <v>116997</v>
      </c>
      <c r="J5" s="119">
        <v>116269</v>
      </c>
      <c r="K5" s="12">
        <f>I5-J5</f>
        <v>728</v>
      </c>
    </row>
    <row r="6" spans="1:14" x14ac:dyDescent="0.25">
      <c r="B6" s="106" t="s">
        <v>2</v>
      </c>
      <c r="C6" s="108">
        <v>119022</v>
      </c>
      <c r="D6" s="57">
        <v>614</v>
      </c>
      <c r="E6" s="113"/>
      <c r="F6" s="113"/>
      <c r="G6" s="113"/>
      <c r="H6" s="57">
        <v>598</v>
      </c>
      <c r="I6" s="108">
        <v>120234</v>
      </c>
      <c r="J6" s="119">
        <v>116269</v>
      </c>
      <c r="K6" s="12">
        <f t="shared" ref="K6:K7" si="0">I6-J6</f>
        <v>3965</v>
      </c>
    </row>
    <row r="7" spans="1:14" x14ac:dyDescent="0.25">
      <c r="B7" s="106" t="s">
        <v>3</v>
      </c>
      <c r="C7" s="108">
        <v>118407</v>
      </c>
      <c r="D7" s="57">
        <v>671</v>
      </c>
      <c r="E7" s="117"/>
      <c r="F7" s="113"/>
      <c r="G7" s="113"/>
      <c r="H7" s="57">
        <v>598</v>
      </c>
      <c r="I7" s="108">
        <v>119676</v>
      </c>
      <c r="J7" s="119">
        <v>116269</v>
      </c>
      <c r="K7" s="12">
        <f t="shared" si="0"/>
        <v>3407</v>
      </c>
    </row>
    <row r="8" spans="1:14" x14ac:dyDescent="0.25">
      <c r="B8" s="111"/>
      <c r="C8" s="113"/>
      <c r="D8" s="113"/>
      <c r="E8" s="113"/>
      <c r="F8" s="113"/>
      <c r="G8" s="113"/>
      <c r="H8" s="113"/>
      <c r="I8" s="113"/>
      <c r="J8" s="120"/>
      <c r="K8" s="44"/>
    </row>
    <row r="9" spans="1:14" x14ac:dyDescent="0.25">
      <c r="B9" s="106" t="s">
        <v>7</v>
      </c>
      <c r="C9" s="108">
        <v>117754</v>
      </c>
      <c r="D9" s="57">
        <v>671</v>
      </c>
      <c r="E9" s="113"/>
      <c r="F9" s="113"/>
      <c r="G9" s="113"/>
      <c r="H9" s="57">
        <v>598</v>
      </c>
      <c r="I9" s="108">
        <v>119023</v>
      </c>
      <c r="J9" s="119">
        <v>116269</v>
      </c>
      <c r="K9" s="12">
        <f t="shared" ref="K9:K12" si="1">I9-J9</f>
        <v>2754</v>
      </c>
    </row>
    <row r="10" spans="1:14" x14ac:dyDescent="0.25">
      <c r="B10" s="106" t="s">
        <v>8</v>
      </c>
      <c r="C10" s="108">
        <v>115856</v>
      </c>
      <c r="D10" s="57">
        <v>750</v>
      </c>
      <c r="E10" s="113"/>
      <c r="F10" s="113"/>
      <c r="G10" s="113"/>
      <c r="H10" s="57">
        <v>598</v>
      </c>
      <c r="I10" s="108">
        <v>117204</v>
      </c>
      <c r="J10" s="119">
        <v>116269</v>
      </c>
      <c r="K10" s="12">
        <f t="shared" si="1"/>
        <v>935</v>
      </c>
    </row>
    <row r="11" spans="1:14" x14ac:dyDescent="0.25">
      <c r="B11" s="106" t="s">
        <v>9</v>
      </c>
      <c r="C11" s="108">
        <v>116318</v>
      </c>
      <c r="D11" s="57">
        <v>586</v>
      </c>
      <c r="E11" s="113"/>
      <c r="F11" s="113"/>
      <c r="G11" s="113"/>
      <c r="H11" s="57">
        <v>598</v>
      </c>
      <c r="I11" s="108">
        <v>117502</v>
      </c>
      <c r="J11" s="119">
        <v>116269</v>
      </c>
      <c r="K11" s="12">
        <f t="shared" si="1"/>
        <v>1233</v>
      </c>
    </row>
    <row r="12" spans="1:14" ht="15.75" thickBot="1" x14ac:dyDescent="0.3">
      <c r="B12" s="107" t="s">
        <v>12</v>
      </c>
      <c r="C12" s="109">
        <v>115944.99739211312</v>
      </c>
      <c r="D12" s="115"/>
      <c r="E12" s="100">
        <v>398</v>
      </c>
      <c r="F12" s="109">
        <v>1500</v>
      </c>
      <c r="G12" s="109">
        <v>1743</v>
      </c>
      <c r="H12" s="100">
        <v>598</v>
      </c>
      <c r="I12" s="109">
        <v>118683.99739211312</v>
      </c>
      <c r="J12" s="121">
        <v>116269</v>
      </c>
      <c r="K12" s="13">
        <f t="shared" si="1"/>
        <v>2414.9973921131168</v>
      </c>
    </row>
    <row r="13" spans="1:14" ht="32.25" customHeight="1" x14ac:dyDescent="0.25">
      <c r="A13" s="40"/>
      <c r="B13" s="129" t="s">
        <v>131</v>
      </c>
      <c r="C13" s="129"/>
      <c r="D13" s="129"/>
      <c r="E13" s="129"/>
      <c r="F13" s="129"/>
      <c r="G13" s="129"/>
      <c r="H13" s="129"/>
      <c r="I13" s="129"/>
      <c r="J13" s="129"/>
      <c r="K13" s="129"/>
      <c r="L13" s="6"/>
      <c r="M13" s="2"/>
      <c r="N13" s="6"/>
    </row>
    <row r="14" spans="1:14" x14ac:dyDescent="0.25">
      <c r="L14" s="9"/>
      <c r="M14" s="6"/>
      <c r="N14" s="6"/>
    </row>
    <row r="15" spans="1:14" hidden="1" x14ac:dyDescent="0.25">
      <c r="D15" s="37"/>
      <c r="L15" s="9"/>
      <c r="M15" s="6"/>
      <c r="N15" s="6"/>
    </row>
    <row r="16" spans="1:14" hidden="1" x14ac:dyDescent="0.25">
      <c r="I16" s="37"/>
      <c r="L16" s="9"/>
      <c r="M16" s="6"/>
      <c r="N16" s="6"/>
    </row>
    <row r="17" spans="2:14" hidden="1" x14ac:dyDescent="0.25">
      <c r="E17" s="37"/>
      <c r="L17" s="9"/>
      <c r="M17" s="6"/>
      <c r="N17" s="6"/>
    </row>
    <row r="18" spans="2:14" hidden="1" x14ac:dyDescent="0.25">
      <c r="L18" s="9"/>
      <c r="M18" s="6"/>
      <c r="N18" s="6"/>
    </row>
    <row r="19" spans="2:14" hidden="1" x14ac:dyDescent="0.25">
      <c r="L19" s="9"/>
      <c r="M19" s="11"/>
      <c r="N19" s="6"/>
    </row>
    <row r="20" spans="2:14" hidden="1" x14ac:dyDescent="0.25"/>
    <row r="21" spans="2:14" hidden="1" x14ac:dyDescent="0.25">
      <c r="B21" s="40"/>
      <c r="C21" s="40"/>
      <c r="D21" s="40"/>
      <c r="E21" s="40"/>
      <c r="F21" s="40"/>
      <c r="G21" s="40"/>
      <c r="H21" s="40"/>
    </row>
    <row r="22" spans="2:14" hidden="1" x14ac:dyDescent="0.25">
      <c r="B22" s="40"/>
      <c r="C22" s="40"/>
      <c r="D22" s="40"/>
      <c r="E22" s="40"/>
      <c r="F22" s="40"/>
      <c r="G22" s="40"/>
      <c r="H22" s="40"/>
    </row>
    <row r="23" spans="2:14" hidden="1" x14ac:dyDescent="0.25"/>
    <row r="24" spans="2:14" hidden="1" x14ac:dyDescent="0.25"/>
    <row r="25" spans="2:14" hidden="1" x14ac:dyDescent="0.25"/>
    <row r="26" spans="2:14" hidden="1" x14ac:dyDescent="0.25"/>
    <row r="27" spans="2:14" hidden="1" x14ac:dyDescent="0.25"/>
    <row r="28" spans="2:14" hidden="1" x14ac:dyDescent="0.25">
      <c r="H28" t="s">
        <v>11</v>
      </c>
    </row>
  </sheetData>
  <mergeCells count="1">
    <mergeCell ref="B13:K1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workbookViewId="0"/>
  </sheetViews>
  <sheetFormatPr defaultColWidth="0" defaultRowHeight="15" zeroHeight="1" x14ac:dyDescent="0.25"/>
  <cols>
    <col min="1" max="1" width="9.140625" style="33" customWidth="1"/>
    <col min="2" max="2" width="14.140625" customWidth="1"/>
    <col min="3" max="3" width="11.85546875" bestFit="1" customWidth="1"/>
    <col min="4" max="4" width="11.5703125" bestFit="1" customWidth="1"/>
    <col min="5" max="5" width="12.140625" bestFit="1" customWidth="1"/>
    <col min="6" max="6" width="11.85546875" bestFit="1" customWidth="1"/>
    <col min="7" max="7" width="7.5703125" bestFit="1" customWidth="1"/>
    <col min="8" max="8" width="9.140625" customWidth="1"/>
    <col min="9" max="9" width="9.140625" hidden="1" customWidth="1"/>
    <col min="10" max="16384" width="9.140625" hidden="1"/>
  </cols>
  <sheetData>
    <row r="1" spans="1:7" s="33" customFormat="1" x14ac:dyDescent="0.25"/>
    <row r="2" spans="1:7" s="130" customFormat="1" x14ac:dyDescent="0.25">
      <c r="A2" s="130" t="s">
        <v>140</v>
      </c>
    </row>
    <row r="3" spans="1:7" s="33" customFormat="1" ht="15.75" thickBot="1" x14ac:dyDescent="0.3">
      <c r="B3" s="53"/>
    </row>
    <row r="4" spans="1:7" x14ac:dyDescent="0.25">
      <c r="B4" s="124" t="s">
        <v>137</v>
      </c>
      <c r="C4" s="123" t="s">
        <v>14</v>
      </c>
      <c r="D4" s="123" t="s">
        <v>15</v>
      </c>
      <c r="E4" s="123" t="s">
        <v>16</v>
      </c>
      <c r="F4" s="123" t="s">
        <v>17</v>
      </c>
      <c r="G4" s="62" t="s">
        <v>26</v>
      </c>
    </row>
    <row r="5" spans="1:7" x14ac:dyDescent="0.25">
      <c r="B5" s="106" t="s">
        <v>25</v>
      </c>
      <c r="C5" s="108">
        <v>47993.119999999995</v>
      </c>
      <c r="D5" s="108">
        <v>49530.762000000002</v>
      </c>
      <c r="E5" s="108">
        <v>8567.7699999999986</v>
      </c>
      <c r="F5" s="108">
        <v>27282</v>
      </c>
      <c r="G5" s="12">
        <v>133373.652</v>
      </c>
    </row>
    <row r="6" spans="1:7" x14ac:dyDescent="0.25">
      <c r="B6" s="106" t="s">
        <v>24</v>
      </c>
      <c r="C6" s="108">
        <v>43635.037999999993</v>
      </c>
      <c r="D6" s="108">
        <v>53359.277999999998</v>
      </c>
      <c r="E6" s="108">
        <v>8181.8560000000016</v>
      </c>
      <c r="F6" s="108">
        <v>29742</v>
      </c>
      <c r="G6" s="12">
        <v>134918.17199999999</v>
      </c>
    </row>
    <row r="7" spans="1:7" x14ac:dyDescent="0.25">
      <c r="B7" s="106" t="s">
        <v>23</v>
      </c>
      <c r="C7" s="108">
        <v>39571.993000000002</v>
      </c>
      <c r="D7" s="108">
        <v>54310.712</v>
      </c>
      <c r="E7" s="108">
        <v>7960.9329999999991</v>
      </c>
      <c r="F7" s="108">
        <v>32703</v>
      </c>
      <c r="G7" s="12">
        <v>134546.63800000001</v>
      </c>
    </row>
    <row r="8" spans="1:7" x14ac:dyDescent="0.25">
      <c r="B8" s="106" t="s">
        <v>22</v>
      </c>
      <c r="C8" s="108">
        <v>35459.366000000002</v>
      </c>
      <c r="D8" s="108">
        <v>55279.944000000003</v>
      </c>
      <c r="E8" s="108">
        <v>6477.9610000000002</v>
      </c>
      <c r="F8" s="108">
        <v>33589</v>
      </c>
      <c r="G8" s="12">
        <v>133199.15400000001</v>
      </c>
    </row>
    <row r="9" spans="1:7" x14ac:dyDescent="0.25">
      <c r="B9" s="106" t="s">
        <v>1</v>
      </c>
      <c r="C9" s="108">
        <v>39293.633000000002</v>
      </c>
      <c r="D9" s="108">
        <v>52497.824000000001</v>
      </c>
      <c r="E9" s="108">
        <v>6538.0190000000011</v>
      </c>
      <c r="F9" s="108">
        <v>31313</v>
      </c>
      <c r="G9" s="12">
        <v>131421.41099999999</v>
      </c>
    </row>
    <row r="10" spans="1:7" x14ac:dyDescent="0.25">
      <c r="B10" s="106" t="s">
        <v>2</v>
      </c>
      <c r="C10" s="108">
        <v>38412.71</v>
      </c>
      <c r="D10" s="108">
        <v>54284.061999999998</v>
      </c>
      <c r="E10" s="108">
        <v>6639.4189999999999</v>
      </c>
      <c r="F10" s="108">
        <v>33606</v>
      </c>
      <c r="G10" s="12">
        <v>132942.19099999999</v>
      </c>
    </row>
    <row r="11" spans="1:7" x14ac:dyDescent="0.25">
      <c r="B11" s="106" t="s">
        <v>3</v>
      </c>
      <c r="C11" s="108">
        <v>36493.269000000008</v>
      </c>
      <c r="D11" s="108">
        <v>54024.192999999999</v>
      </c>
      <c r="E11" s="108">
        <v>6525.8089999999993</v>
      </c>
      <c r="F11" s="108">
        <v>34576</v>
      </c>
      <c r="G11" s="12">
        <v>131619.27100000001</v>
      </c>
    </row>
    <row r="12" spans="1:7" x14ac:dyDescent="0.25">
      <c r="B12" s="106" t="s">
        <v>21</v>
      </c>
      <c r="C12" s="108">
        <v>32985.759999999995</v>
      </c>
      <c r="D12" s="108">
        <v>56651.957999999999</v>
      </c>
      <c r="E12" s="108">
        <v>5180.6769999999997</v>
      </c>
      <c r="F12" s="108">
        <v>34681.402999999998</v>
      </c>
      <c r="G12" s="12">
        <v>129499.798</v>
      </c>
    </row>
    <row r="13" spans="1:7" x14ac:dyDescent="0.25">
      <c r="B13" s="106" t="s">
        <v>20</v>
      </c>
      <c r="C13" s="108">
        <v>35422.911999999997</v>
      </c>
      <c r="D13" s="108">
        <v>57119.112000000001</v>
      </c>
      <c r="E13" s="108">
        <v>5408.5539999999992</v>
      </c>
      <c r="F13" s="108">
        <v>34542.546000000002</v>
      </c>
      <c r="G13" s="12">
        <v>132493.12399999998</v>
      </c>
    </row>
    <row r="14" spans="1:7" ht="15.75" thickBot="1" x14ac:dyDescent="0.3">
      <c r="B14" s="107" t="s">
        <v>19</v>
      </c>
      <c r="C14" s="109">
        <v>36993.591180000003</v>
      </c>
      <c r="D14" s="109">
        <v>55438.529821999997</v>
      </c>
      <c r="E14" s="109">
        <v>5267.1372405000002</v>
      </c>
      <c r="F14" s="109">
        <v>34253.613759</v>
      </c>
      <c r="G14" s="13">
        <f>SUM(C14:F14)</f>
        <v>131952.87200149999</v>
      </c>
    </row>
    <row r="15" spans="1:7" x14ac:dyDescent="0.25">
      <c r="B15" s="6"/>
      <c r="C15" s="6"/>
      <c r="D15" s="6"/>
      <c r="E15" s="6"/>
      <c r="F15" s="6"/>
      <c r="G15" s="6"/>
    </row>
    <row r="16" spans="1:7" x14ac:dyDescent="0.25"/>
  </sheetData>
  <mergeCells count="1">
    <mergeCell ref="A2:XF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showGridLines="0" workbookViewId="0">
      <selection activeCell="E8" sqref="E8"/>
    </sheetView>
  </sheetViews>
  <sheetFormatPr defaultColWidth="0" defaultRowHeight="15" zeroHeight="1" x14ac:dyDescent="0.25"/>
  <cols>
    <col min="1" max="1" width="9.140625" customWidth="1"/>
    <col min="2" max="2" width="13.5703125" customWidth="1"/>
    <col min="3" max="3" width="19" bestFit="1" customWidth="1"/>
    <col min="4" max="4" width="22" bestFit="1" customWidth="1"/>
    <col min="5" max="5" width="14.7109375" customWidth="1"/>
    <col min="6" max="6" width="15" hidden="1" customWidth="1"/>
    <col min="7" max="7" width="14.42578125" hidden="1" customWidth="1"/>
    <col min="8" max="8" width="14.85546875" hidden="1" customWidth="1"/>
    <col min="9" max="9" width="0" hidden="1" customWidth="1"/>
    <col min="10" max="16384" width="9.140625" hidden="1"/>
  </cols>
  <sheetData>
    <row r="1" spans="1:9" x14ac:dyDescent="0.25"/>
    <row r="2" spans="1:9" s="130" customFormat="1" x14ac:dyDescent="0.25">
      <c r="A2" s="130" t="s">
        <v>54</v>
      </c>
    </row>
    <row r="3" spans="1:9" s="33" customFormat="1" ht="15.75" thickBot="1" x14ac:dyDescent="0.3">
      <c r="B3" s="53"/>
      <c r="C3" s="131"/>
      <c r="D3" s="131"/>
      <c r="E3" s="40"/>
      <c r="F3" s="40"/>
    </row>
    <row r="4" spans="1:9" x14ac:dyDescent="0.25">
      <c r="B4" s="95" t="s">
        <v>135</v>
      </c>
      <c r="C4" s="96" t="s">
        <v>136</v>
      </c>
      <c r="D4" s="56" t="s">
        <v>63</v>
      </c>
    </row>
    <row r="5" spans="1:9" x14ac:dyDescent="0.25">
      <c r="B5" s="97">
        <v>1</v>
      </c>
      <c r="C5" s="108">
        <v>190022</v>
      </c>
      <c r="D5" s="98">
        <v>0.81124511708327107</v>
      </c>
    </row>
    <row r="6" spans="1:9" x14ac:dyDescent="0.25">
      <c r="B6" s="97">
        <v>2</v>
      </c>
      <c r="C6" s="108">
        <v>35473</v>
      </c>
      <c r="D6" s="98">
        <v>0.15144192797831238</v>
      </c>
    </row>
    <row r="7" spans="1:9" x14ac:dyDescent="0.25">
      <c r="B7" s="97">
        <v>3</v>
      </c>
      <c r="C7" s="108">
        <v>5989</v>
      </c>
      <c r="D7" s="98">
        <v>2.5568339488120904E-2</v>
      </c>
    </row>
    <row r="8" spans="1:9" x14ac:dyDescent="0.25">
      <c r="B8" s="97">
        <v>4</v>
      </c>
      <c r="C8" s="108">
        <v>1456</v>
      </c>
      <c r="D8" s="98">
        <v>6.2159796785279742E-3</v>
      </c>
    </row>
    <row r="9" spans="1:9" ht="15.75" thickBot="1" x14ac:dyDescent="0.3">
      <c r="B9" s="99" t="s">
        <v>27</v>
      </c>
      <c r="C9" s="109">
        <v>1295</v>
      </c>
      <c r="D9" s="101">
        <v>5.5286357717676694E-3</v>
      </c>
    </row>
    <row r="10" spans="1:9" x14ac:dyDescent="0.25">
      <c r="F10" s="40"/>
      <c r="G10" s="40"/>
      <c r="H10" s="40"/>
      <c r="I10" s="40"/>
    </row>
    <row r="11" spans="1:9" x14ac:dyDescent="0.25">
      <c r="F11" s="40"/>
      <c r="G11" s="40"/>
      <c r="H11" s="40"/>
      <c r="I11" s="40"/>
    </row>
    <row r="12" spans="1:9" hidden="1" x14ac:dyDescent="0.25">
      <c r="F12" s="40"/>
      <c r="G12" s="40"/>
      <c r="H12" s="40"/>
      <c r="I12" s="40"/>
    </row>
    <row r="13" spans="1:9" hidden="1" x14ac:dyDescent="0.25">
      <c r="F13" s="40"/>
      <c r="G13" s="58"/>
      <c r="H13" s="58"/>
      <c r="I13" s="40"/>
    </row>
    <row r="14" spans="1:9" hidden="1" x14ac:dyDescent="0.25">
      <c r="F14" s="58"/>
      <c r="G14" s="58"/>
      <c r="H14" s="58"/>
      <c r="I14" s="58"/>
    </row>
    <row r="15" spans="1:9" ht="15.75" hidden="1" x14ac:dyDescent="0.25">
      <c r="F15" s="59"/>
      <c r="G15" s="59"/>
      <c r="H15" s="59"/>
      <c r="I15" s="59"/>
    </row>
    <row r="16" spans="1:9" ht="15.75" hidden="1" x14ac:dyDescent="0.25">
      <c r="F16" s="59"/>
      <c r="G16" s="59"/>
      <c r="H16" s="59"/>
      <c r="I16" s="59"/>
    </row>
    <row r="17" spans="6:9" ht="15.75" hidden="1" x14ac:dyDescent="0.25">
      <c r="F17" s="59"/>
      <c r="G17" s="59"/>
      <c r="H17" s="59"/>
      <c r="I17" s="59"/>
    </row>
    <row r="18" spans="6:9" ht="15.75" hidden="1" x14ac:dyDescent="0.25">
      <c r="F18" s="59"/>
      <c r="G18" s="59"/>
      <c r="H18" s="59"/>
      <c r="I18" s="59"/>
    </row>
    <row r="19" spans="6:9" ht="15.75" hidden="1" x14ac:dyDescent="0.25">
      <c r="F19" s="59"/>
      <c r="G19" s="59"/>
      <c r="H19" s="59"/>
      <c r="I19" s="59"/>
    </row>
    <row r="20" spans="6:9" hidden="1" x14ac:dyDescent="0.25">
      <c r="F20" s="40"/>
      <c r="G20" s="40"/>
      <c r="H20" s="40"/>
      <c r="I20" s="40"/>
    </row>
    <row r="21" spans="6:9" hidden="1" x14ac:dyDescent="0.25">
      <c r="F21" s="40"/>
      <c r="G21" s="40"/>
      <c r="H21" s="40"/>
      <c r="I21" s="40"/>
    </row>
    <row r="22" spans="6:9" hidden="1" x14ac:dyDescent="0.25">
      <c r="F22" s="40"/>
      <c r="G22" s="40"/>
      <c r="H22" s="40"/>
      <c r="I22" s="40"/>
    </row>
    <row r="23" spans="6:9" hidden="1" x14ac:dyDescent="0.25">
      <c r="F23" s="40"/>
      <c r="G23" s="40"/>
      <c r="H23" s="40"/>
      <c r="I23" s="40"/>
    </row>
    <row r="24" spans="6:9" hidden="1" x14ac:dyDescent="0.25">
      <c r="F24" s="40"/>
      <c r="G24" s="40"/>
      <c r="H24" s="40"/>
      <c r="I24" s="40"/>
    </row>
    <row r="25" spans="6:9" hidden="1" x14ac:dyDescent="0.25">
      <c r="F25" s="40"/>
      <c r="G25" s="40"/>
      <c r="H25" s="40"/>
      <c r="I25" s="40"/>
    </row>
    <row r="26" spans="6:9" hidden="1" x14ac:dyDescent="0.25">
      <c r="F26" s="40"/>
      <c r="G26" s="40"/>
      <c r="H26" s="40"/>
      <c r="I26" s="40"/>
    </row>
    <row r="27" spans="6:9" hidden="1" x14ac:dyDescent="0.25">
      <c r="F27" s="40"/>
      <c r="G27" s="40"/>
      <c r="H27" s="40"/>
      <c r="I27" s="40"/>
    </row>
  </sheetData>
  <mergeCells count="2">
    <mergeCell ref="C3:D3"/>
    <mergeCell ref="A2:XF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workbookViewId="0">
      <selection activeCell="H9" sqref="H9"/>
    </sheetView>
  </sheetViews>
  <sheetFormatPr defaultColWidth="0" defaultRowHeight="15" zeroHeight="1" x14ac:dyDescent="0.25"/>
  <cols>
    <col min="1" max="2" width="9.140625" customWidth="1"/>
    <col min="3" max="3" width="14.5703125" bestFit="1" customWidth="1"/>
    <col min="4" max="4" width="11.5703125" bestFit="1" customWidth="1"/>
    <col min="5" max="5" width="9.28515625" bestFit="1" customWidth="1"/>
    <col min="6" max="8" width="9.140625" customWidth="1"/>
    <col min="9" max="9" width="9.140625" hidden="1" customWidth="1"/>
    <col min="10" max="16384" width="9.140625" hidden="1"/>
  </cols>
  <sheetData>
    <row r="1" spans="1:6" x14ac:dyDescent="0.25"/>
    <row r="2" spans="1:6" s="130" customFormat="1" x14ac:dyDescent="0.25">
      <c r="A2" s="130" t="s">
        <v>55</v>
      </c>
    </row>
    <row r="3" spans="1:6" s="33" customFormat="1" ht="15.75" thickBot="1" x14ac:dyDescent="0.3">
      <c r="B3" s="53"/>
    </row>
    <row r="4" spans="1:6" x14ac:dyDescent="0.25">
      <c r="C4" s="124" t="s">
        <v>138</v>
      </c>
      <c r="D4" s="60" t="s">
        <v>64</v>
      </c>
      <c r="E4" s="60" t="s">
        <v>65</v>
      </c>
      <c r="F4" s="61" t="s">
        <v>28</v>
      </c>
    </row>
    <row r="5" spans="1:6" x14ac:dyDescent="0.25">
      <c r="C5" s="106" t="s">
        <v>25</v>
      </c>
      <c r="D5" s="9">
        <v>483472</v>
      </c>
      <c r="E5" s="9">
        <v>374986</v>
      </c>
      <c r="F5" s="12">
        <v>133373.652</v>
      </c>
    </row>
    <row r="6" spans="1:6" x14ac:dyDescent="0.25">
      <c r="C6" s="106" t="s">
        <v>24</v>
      </c>
      <c r="D6" s="9">
        <v>438522</v>
      </c>
      <c r="E6" s="9">
        <v>347336</v>
      </c>
      <c r="F6" s="12">
        <v>134918.17199999999</v>
      </c>
    </row>
    <row r="7" spans="1:6" x14ac:dyDescent="0.25">
      <c r="C7" s="106" t="s">
        <v>23</v>
      </c>
      <c r="D7" s="9">
        <v>383005</v>
      </c>
      <c r="E7" s="9">
        <v>305969</v>
      </c>
      <c r="F7" s="12">
        <v>134546.63800000001</v>
      </c>
    </row>
    <row r="8" spans="1:6" x14ac:dyDescent="0.25">
      <c r="C8" s="106" t="s">
        <v>22</v>
      </c>
      <c r="D8" s="9">
        <v>320646</v>
      </c>
      <c r="E8" s="9">
        <v>257913</v>
      </c>
      <c r="F8" s="12">
        <v>133199.15400000001</v>
      </c>
    </row>
    <row r="9" spans="1:6" x14ac:dyDescent="0.25">
      <c r="C9" s="106" t="s">
        <v>1</v>
      </c>
      <c r="D9" s="9">
        <v>297586</v>
      </c>
      <c r="E9" s="9">
        <v>238805</v>
      </c>
      <c r="F9" s="12">
        <v>131421.41099999999</v>
      </c>
    </row>
    <row r="10" spans="1:6" x14ac:dyDescent="0.25">
      <c r="C10" s="106" t="s">
        <v>2</v>
      </c>
      <c r="D10" s="9">
        <v>299828</v>
      </c>
      <c r="E10" s="9">
        <v>238399</v>
      </c>
      <c r="F10" s="12">
        <v>132942.19099999999</v>
      </c>
    </row>
    <row r="11" spans="1:6" x14ac:dyDescent="0.25">
      <c r="C11" s="106" t="s">
        <v>3</v>
      </c>
      <c r="D11" s="9">
        <v>297011</v>
      </c>
      <c r="E11" s="9">
        <v>226919</v>
      </c>
      <c r="F11" s="12">
        <v>131619.27100000001</v>
      </c>
    </row>
    <row r="12" spans="1:6" x14ac:dyDescent="0.25">
      <c r="C12" s="106" t="s">
        <v>21</v>
      </c>
      <c r="D12" s="9">
        <v>281051</v>
      </c>
      <c r="E12" s="9">
        <v>227258</v>
      </c>
      <c r="F12" s="12">
        <v>129499.798</v>
      </c>
    </row>
    <row r="13" spans="1:6" x14ac:dyDescent="0.25">
      <c r="C13" s="106" t="s">
        <v>20</v>
      </c>
      <c r="D13" s="9">
        <v>291849</v>
      </c>
      <c r="E13" s="9">
        <v>235737</v>
      </c>
      <c r="F13" s="12">
        <v>132493.12399999998</v>
      </c>
    </row>
    <row r="14" spans="1:6" ht="15.75" thickBot="1" x14ac:dyDescent="0.3">
      <c r="C14" s="107" t="s">
        <v>19</v>
      </c>
      <c r="D14" s="10">
        <v>303115</v>
      </c>
      <c r="E14" s="10">
        <v>242488.48019999999</v>
      </c>
      <c r="F14" s="13">
        <v>131952.87200149999</v>
      </c>
    </row>
    <row r="15" spans="1:6" x14ac:dyDescent="0.25"/>
    <row r="16" spans="1:6" x14ac:dyDescent="0.25"/>
  </sheetData>
  <mergeCells count="1">
    <mergeCell ref="A2:XFD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showGridLines="0" workbookViewId="0">
      <selection activeCell="A2" sqref="A2:XFD2"/>
    </sheetView>
  </sheetViews>
  <sheetFormatPr defaultColWidth="0" defaultRowHeight="15" zeroHeight="1" x14ac:dyDescent="0.25"/>
  <cols>
    <col min="1" max="1" width="9.140625" customWidth="1"/>
    <col min="2" max="2" width="7.7109375" bestFit="1" customWidth="1"/>
    <col min="3" max="3" width="12.140625" bestFit="1" customWidth="1"/>
    <col min="4" max="4" width="11.85546875" bestFit="1" customWidth="1"/>
    <col min="5" max="5" width="12.42578125" bestFit="1" customWidth="1"/>
    <col min="6" max="6" width="12.140625" bestFit="1" customWidth="1"/>
    <col min="7" max="7" width="9.140625" customWidth="1"/>
    <col min="8" max="16384" width="9.140625" hidden="1"/>
  </cols>
  <sheetData>
    <row r="1" spans="1:7" x14ac:dyDescent="0.25"/>
    <row r="2" spans="1:7" x14ac:dyDescent="0.25">
      <c r="A2" s="130" t="s">
        <v>56</v>
      </c>
      <c r="B2" s="130"/>
      <c r="C2" s="130"/>
      <c r="D2" s="130"/>
      <c r="E2" s="130"/>
      <c r="F2" s="130"/>
      <c r="G2" s="130"/>
    </row>
    <row r="3" spans="1:7" s="33" customFormat="1" ht="15.75" thickBot="1" x14ac:dyDescent="0.3">
      <c r="B3" s="53"/>
    </row>
    <row r="4" spans="1:7" x14ac:dyDescent="0.25">
      <c r="B4" s="48" t="s">
        <v>0</v>
      </c>
      <c r="C4" s="49" t="s">
        <v>29</v>
      </c>
      <c r="D4" s="49" t="s">
        <v>30</v>
      </c>
      <c r="E4" s="49" t="s">
        <v>31</v>
      </c>
      <c r="F4" s="50" t="s">
        <v>32</v>
      </c>
    </row>
    <row r="5" spans="1:7" x14ac:dyDescent="0.25">
      <c r="B5" s="3" t="s">
        <v>25</v>
      </c>
      <c r="C5" s="9">
        <v>25938</v>
      </c>
      <c r="D5" s="9">
        <v>45381</v>
      </c>
      <c r="E5" s="9">
        <v>22417</v>
      </c>
      <c r="F5" s="12">
        <v>389736</v>
      </c>
    </row>
    <row r="6" spans="1:7" x14ac:dyDescent="0.25">
      <c r="B6" s="3" t="s">
        <v>24</v>
      </c>
      <c r="C6" s="9">
        <v>28600</v>
      </c>
      <c r="D6" s="9">
        <v>48856</v>
      </c>
      <c r="E6" s="9">
        <v>21201</v>
      </c>
      <c r="F6" s="12">
        <v>339865</v>
      </c>
    </row>
    <row r="7" spans="1:7" x14ac:dyDescent="0.25">
      <c r="B7" s="3" t="s">
        <v>23</v>
      </c>
      <c r="C7" s="9">
        <v>31132</v>
      </c>
      <c r="D7" s="9">
        <v>49116</v>
      </c>
      <c r="E7" s="9">
        <v>20222</v>
      </c>
      <c r="F7" s="12">
        <v>282535</v>
      </c>
    </row>
    <row r="8" spans="1:7" x14ac:dyDescent="0.25">
      <c r="B8" s="3" t="s">
        <v>22</v>
      </c>
      <c r="C8" s="9">
        <v>32012</v>
      </c>
      <c r="D8" s="9">
        <v>49361</v>
      </c>
      <c r="E8" s="9">
        <v>16608</v>
      </c>
      <c r="F8" s="12">
        <v>222665</v>
      </c>
    </row>
    <row r="9" spans="1:7" x14ac:dyDescent="0.25">
      <c r="B9" s="3" t="s">
        <v>1</v>
      </c>
      <c r="C9" s="9">
        <v>31313</v>
      </c>
      <c r="D9" s="9">
        <v>47657</v>
      </c>
      <c r="E9" s="9">
        <v>16481</v>
      </c>
      <c r="F9" s="12">
        <v>202135</v>
      </c>
    </row>
    <row r="10" spans="1:7" x14ac:dyDescent="0.25">
      <c r="B10" s="3" t="s">
        <v>2</v>
      </c>
      <c r="C10" s="9">
        <v>31827</v>
      </c>
      <c r="D10" s="9">
        <v>48327</v>
      </c>
      <c r="E10" s="9">
        <v>16864</v>
      </c>
      <c r="F10" s="12">
        <v>202810</v>
      </c>
    </row>
    <row r="11" spans="1:7" x14ac:dyDescent="0.25">
      <c r="B11" s="3" t="s">
        <v>3</v>
      </c>
      <c r="C11" s="9">
        <v>32384</v>
      </c>
      <c r="D11" s="9">
        <v>47181</v>
      </c>
      <c r="E11" s="9">
        <v>16333</v>
      </c>
      <c r="F11" s="12">
        <v>201113</v>
      </c>
    </row>
    <row r="12" spans="1:7" x14ac:dyDescent="0.25">
      <c r="B12" s="3" t="s">
        <v>21</v>
      </c>
      <c r="C12" s="9">
        <v>32725</v>
      </c>
      <c r="D12" s="9">
        <v>46024</v>
      </c>
      <c r="E12" s="9">
        <v>17164</v>
      </c>
      <c r="F12" s="12">
        <v>185129</v>
      </c>
    </row>
    <row r="13" spans="1:7" x14ac:dyDescent="0.25">
      <c r="B13" s="3" t="s">
        <v>20</v>
      </c>
      <c r="C13" s="9">
        <v>32723</v>
      </c>
      <c r="D13" s="9">
        <v>46038</v>
      </c>
      <c r="E13" s="9">
        <v>17963</v>
      </c>
      <c r="F13" s="12">
        <v>195125</v>
      </c>
    </row>
    <row r="14" spans="1:7" ht="15.75" thickBot="1" x14ac:dyDescent="0.3">
      <c r="B14" s="4" t="s">
        <v>19</v>
      </c>
      <c r="C14" s="10">
        <v>32529</v>
      </c>
      <c r="D14" s="10">
        <v>45340</v>
      </c>
      <c r="E14" s="10">
        <v>17057</v>
      </c>
      <c r="F14" s="13">
        <v>208189</v>
      </c>
    </row>
    <row r="15" spans="1:7" x14ac:dyDescent="0.25"/>
    <row r="16" spans="1:7" x14ac:dyDescent="0.25"/>
  </sheetData>
  <mergeCells count="1">
    <mergeCell ref="A2:G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showGridLines="0" workbookViewId="0">
      <selection activeCell="F3" sqref="F3"/>
    </sheetView>
  </sheetViews>
  <sheetFormatPr defaultColWidth="0" defaultRowHeight="15" zeroHeight="1" x14ac:dyDescent="0.25"/>
  <cols>
    <col min="1" max="1" width="9.140625" customWidth="1"/>
    <col min="2" max="2" width="8.7109375" customWidth="1"/>
    <col min="3" max="3" width="19" bestFit="1" customWidth="1"/>
    <col min="4" max="4" width="16.5703125" bestFit="1" customWidth="1"/>
    <col min="5" max="5" width="20" bestFit="1" customWidth="1"/>
    <col min="6" max="6" width="9.140625" customWidth="1"/>
    <col min="7" max="16384" width="9.140625" hidden="1"/>
  </cols>
  <sheetData>
    <row r="1" spans="1:6" x14ac:dyDescent="0.25"/>
    <row r="2" spans="1:6" ht="38.25" customHeight="1" x14ac:dyDescent="0.25">
      <c r="A2" s="132" t="s">
        <v>142</v>
      </c>
      <c r="B2" s="127"/>
      <c r="C2" s="127"/>
      <c r="D2" s="127"/>
      <c r="E2" s="127"/>
      <c r="F2" s="127"/>
    </row>
    <row r="3" spans="1:6" s="33" customFormat="1" ht="18" thickBot="1" x14ac:dyDescent="0.35">
      <c r="B3" s="46"/>
    </row>
    <row r="4" spans="1:6" ht="45" x14ac:dyDescent="0.25">
      <c r="B4" s="124" t="s">
        <v>34</v>
      </c>
      <c r="C4" s="49" t="s">
        <v>33</v>
      </c>
      <c r="D4" s="67" t="s">
        <v>35</v>
      </c>
      <c r="E4" s="68" t="s">
        <v>67</v>
      </c>
    </row>
    <row r="5" spans="1:6" x14ac:dyDescent="0.25">
      <c r="B5" s="106" t="s">
        <v>25</v>
      </c>
      <c r="C5" s="6">
        <v>132577</v>
      </c>
      <c r="D5" s="6">
        <v>79588</v>
      </c>
      <c r="E5" s="7">
        <v>212165</v>
      </c>
    </row>
    <row r="6" spans="1:6" x14ac:dyDescent="0.25">
      <c r="B6" s="106" t="s">
        <v>24</v>
      </c>
      <c r="C6" s="6">
        <v>114372</v>
      </c>
      <c r="D6" s="6">
        <v>62644</v>
      </c>
      <c r="E6" s="7">
        <v>177016</v>
      </c>
    </row>
    <row r="7" spans="1:6" x14ac:dyDescent="0.25">
      <c r="B7" s="106" t="s">
        <v>23</v>
      </c>
      <c r="C7" s="6">
        <v>92010</v>
      </c>
      <c r="D7" s="6">
        <v>42652</v>
      </c>
      <c r="E7" s="7">
        <v>134662</v>
      </c>
    </row>
    <row r="8" spans="1:6" x14ac:dyDescent="0.25">
      <c r="B8" s="106" t="s">
        <v>22</v>
      </c>
      <c r="C8" s="6">
        <v>75977</v>
      </c>
      <c r="D8" s="6">
        <v>23825</v>
      </c>
      <c r="E8" s="7">
        <v>99802</v>
      </c>
    </row>
    <row r="9" spans="1:6" x14ac:dyDescent="0.25">
      <c r="B9" s="106" t="s">
        <v>1</v>
      </c>
      <c r="C9" s="6">
        <v>65916</v>
      </c>
      <c r="D9" s="6">
        <v>21918</v>
      </c>
      <c r="E9" s="7">
        <v>87834</v>
      </c>
    </row>
    <row r="10" spans="1:6" x14ac:dyDescent="0.25">
      <c r="B10" s="106" t="s">
        <v>2</v>
      </c>
      <c r="C10" s="6">
        <v>57609</v>
      </c>
      <c r="D10" s="6">
        <v>22045</v>
      </c>
      <c r="E10" s="7">
        <v>79654</v>
      </c>
    </row>
    <row r="11" spans="1:6" x14ac:dyDescent="0.25">
      <c r="B11" s="106" t="s">
        <v>3</v>
      </c>
      <c r="C11" s="6">
        <v>47235</v>
      </c>
      <c r="D11" s="6">
        <v>21958</v>
      </c>
      <c r="E11" s="7">
        <v>69193</v>
      </c>
    </row>
    <row r="12" spans="1:6" x14ac:dyDescent="0.25">
      <c r="B12" s="106" t="s">
        <v>21</v>
      </c>
      <c r="C12" s="6">
        <v>50922</v>
      </c>
      <c r="D12" s="6">
        <v>18431</v>
      </c>
      <c r="E12" s="7">
        <v>69353</v>
      </c>
    </row>
    <row r="13" spans="1:6" x14ac:dyDescent="0.25">
      <c r="B13" s="106" t="s">
        <v>20</v>
      </c>
      <c r="C13" s="6">
        <v>52150</v>
      </c>
      <c r="D13" s="6">
        <v>28228</v>
      </c>
      <c r="E13" s="7">
        <v>80378</v>
      </c>
    </row>
    <row r="14" spans="1:6" ht="15.75" thickBot="1" x14ac:dyDescent="0.3">
      <c r="B14" s="107" t="s">
        <v>19</v>
      </c>
      <c r="C14" s="8">
        <v>85373</v>
      </c>
      <c r="D14" s="8">
        <v>13658</v>
      </c>
      <c r="E14" s="15">
        <v>99031</v>
      </c>
    </row>
    <row r="15" spans="1:6" x14ac:dyDescent="0.25"/>
  </sheetData>
  <mergeCells count="1">
    <mergeCell ref="A2:F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"/>
  <sheetViews>
    <sheetView showGridLines="0" tabSelected="1" workbookViewId="0">
      <selection activeCell="H10" sqref="H10"/>
    </sheetView>
  </sheetViews>
  <sheetFormatPr defaultColWidth="0" defaultRowHeight="15" zeroHeight="1" x14ac:dyDescent="0.25"/>
  <cols>
    <col min="1" max="1" width="9.140625" customWidth="1"/>
    <col min="2" max="2" width="9.140625" style="33" customWidth="1"/>
    <col min="3" max="3" width="4.5703125" bestFit="1" customWidth="1"/>
    <col min="4" max="6" width="7.7109375" bestFit="1" customWidth="1"/>
    <col min="7" max="9" width="9.140625" customWidth="1"/>
    <col min="10" max="10" width="0" hidden="1" customWidth="1"/>
    <col min="11" max="16384" width="9.140625" hidden="1"/>
  </cols>
  <sheetData>
    <row r="1" spans="1:9" s="33" customFormat="1" x14ac:dyDescent="0.25"/>
    <row r="2" spans="1:9" x14ac:dyDescent="0.25">
      <c r="A2" s="127" t="s">
        <v>68</v>
      </c>
      <c r="B2" s="127"/>
      <c r="C2" s="127"/>
      <c r="D2" s="127"/>
      <c r="E2" s="127"/>
      <c r="F2" s="127"/>
      <c r="G2" s="127"/>
      <c r="H2" s="127"/>
      <c r="I2" s="127"/>
    </row>
    <row r="3" spans="1:9" s="33" customFormat="1" ht="15.75" thickBot="1" x14ac:dyDescent="0.3">
      <c r="A3" s="94"/>
      <c r="B3" s="137" t="s">
        <v>146</v>
      </c>
      <c r="C3" s="137"/>
      <c r="D3" s="137"/>
      <c r="E3" s="137"/>
      <c r="F3" s="137"/>
      <c r="G3" s="137"/>
      <c r="H3" s="94"/>
      <c r="I3" s="94"/>
    </row>
    <row r="4" spans="1:9" s="33" customFormat="1" x14ac:dyDescent="0.25">
      <c r="C4" s="104"/>
      <c r="D4" s="133" t="s">
        <v>134</v>
      </c>
      <c r="E4" s="133"/>
      <c r="F4" s="134"/>
    </row>
    <row r="5" spans="1:9" x14ac:dyDescent="0.25">
      <c r="C5" s="105" t="s">
        <v>36</v>
      </c>
      <c r="D5" s="102" t="s">
        <v>25</v>
      </c>
      <c r="E5" s="102" t="s">
        <v>145</v>
      </c>
      <c r="F5" s="103" t="s">
        <v>19</v>
      </c>
    </row>
    <row r="6" spans="1:9" x14ac:dyDescent="0.25">
      <c r="C6" s="106">
        <v>5</v>
      </c>
      <c r="D6" s="40">
        <v>1238</v>
      </c>
      <c r="E6" s="40">
        <v>203</v>
      </c>
      <c r="F6" s="7">
        <v>255</v>
      </c>
    </row>
    <row r="7" spans="1:9" x14ac:dyDescent="0.25">
      <c r="C7" s="106">
        <v>6</v>
      </c>
      <c r="D7" s="40">
        <v>1491</v>
      </c>
      <c r="E7" s="40">
        <v>203</v>
      </c>
      <c r="F7" s="7">
        <v>264</v>
      </c>
    </row>
    <row r="8" spans="1:9" x14ac:dyDescent="0.25">
      <c r="C8" s="106">
        <v>7</v>
      </c>
      <c r="D8" s="40">
        <v>2125</v>
      </c>
      <c r="E8" s="40">
        <v>196</v>
      </c>
      <c r="F8" s="7">
        <v>389</v>
      </c>
    </row>
    <row r="9" spans="1:9" x14ac:dyDescent="0.25">
      <c r="C9" s="106">
        <v>8</v>
      </c>
      <c r="D9" s="40">
        <v>3245</v>
      </c>
      <c r="E9" s="40">
        <v>276</v>
      </c>
      <c r="F9" s="7">
        <v>639</v>
      </c>
    </row>
    <row r="10" spans="1:9" x14ac:dyDescent="0.25">
      <c r="C10" s="106">
        <v>9</v>
      </c>
      <c r="D10" s="40">
        <v>4937</v>
      </c>
      <c r="E10" s="40">
        <v>363</v>
      </c>
      <c r="F10" s="7">
        <v>1524</v>
      </c>
    </row>
    <row r="11" spans="1:9" x14ac:dyDescent="0.25">
      <c r="C11" s="106">
        <v>10</v>
      </c>
      <c r="D11" s="40">
        <v>6681</v>
      </c>
      <c r="E11" s="40">
        <v>817</v>
      </c>
      <c r="F11" s="7">
        <v>4549</v>
      </c>
    </row>
    <row r="12" spans="1:9" x14ac:dyDescent="0.25">
      <c r="C12" s="106">
        <v>11</v>
      </c>
      <c r="D12" s="40">
        <v>9034</v>
      </c>
      <c r="E12" s="40">
        <v>1586</v>
      </c>
      <c r="F12" s="7">
        <v>7179</v>
      </c>
    </row>
    <row r="13" spans="1:9" x14ac:dyDescent="0.25">
      <c r="C13" s="106">
        <v>12</v>
      </c>
      <c r="D13" s="40">
        <v>5077</v>
      </c>
      <c r="E13" s="40">
        <v>1242</v>
      </c>
      <c r="F13" s="7">
        <v>5716</v>
      </c>
    </row>
    <row r="14" spans="1:9" x14ac:dyDescent="0.25">
      <c r="C14" s="106">
        <v>13</v>
      </c>
      <c r="D14" s="40">
        <v>13319</v>
      </c>
      <c r="E14" s="40">
        <v>2153</v>
      </c>
      <c r="F14" s="7">
        <v>5587</v>
      </c>
    </row>
    <row r="15" spans="1:9" x14ac:dyDescent="0.25">
      <c r="C15" s="106">
        <v>14</v>
      </c>
      <c r="D15" s="40">
        <v>17759</v>
      </c>
      <c r="E15" s="40">
        <v>5306</v>
      </c>
      <c r="F15" s="7">
        <v>8630</v>
      </c>
    </row>
    <row r="16" spans="1:9" x14ac:dyDescent="0.25">
      <c r="C16" s="106">
        <v>15</v>
      </c>
      <c r="D16" s="40">
        <v>19060</v>
      </c>
      <c r="E16" s="40">
        <v>10460</v>
      </c>
      <c r="F16" s="7">
        <v>11062</v>
      </c>
    </row>
    <row r="17" spans="3:6" x14ac:dyDescent="0.25">
      <c r="C17" s="106">
        <v>16</v>
      </c>
      <c r="D17" s="40">
        <v>26513</v>
      </c>
      <c r="E17" s="40">
        <v>17813</v>
      </c>
      <c r="F17" s="7">
        <v>17254</v>
      </c>
    </row>
    <row r="18" spans="3:6" x14ac:dyDescent="0.25">
      <c r="C18" s="106">
        <v>17</v>
      </c>
      <c r="D18" s="40">
        <v>30842</v>
      </c>
      <c r="E18" s="40">
        <v>25801</v>
      </c>
      <c r="F18" s="7">
        <v>21818</v>
      </c>
    </row>
    <row r="19" spans="3:6" x14ac:dyDescent="0.25">
      <c r="C19" s="106">
        <v>18</v>
      </c>
      <c r="D19" s="40">
        <v>28315</v>
      </c>
      <c r="E19" s="40">
        <v>30508</v>
      </c>
      <c r="F19" s="7">
        <v>24105</v>
      </c>
    </row>
    <row r="20" spans="3:6" x14ac:dyDescent="0.25">
      <c r="C20" s="106">
        <v>19</v>
      </c>
      <c r="D20" s="40">
        <v>21076</v>
      </c>
      <c r="E20" s="40">
        <v>23331</v>
      </c>
      <c r="F20" s="7">
        <v>19441</v>
      </c>
    </row>
    <row r="21" spans="3:6" x14ac:dyDescent="0.25">
      <c r="C21" s="106">
        <v>20</v>
      </c>
      <c r="D21" s="40">
        <v>15830</v>
      </c>
      <c r="E21" s="40">
        <v>15894</v>
      </c>
      <c r="F21" s="7">
        <v>13834</v>
      </c>
    </row>
    <row r="22" spans="3:6" x14ac:dyDescent="0.25">
      <c r="C22" s="106">
        <v>21</v>
      </c>
      <c r="D22" s="40">
        <v>12207</v>
      </c>
      <c r="E22" s="40">
        <v>11564</v>
      </c>
      <c r="F22" s="7">
        <v>10110</v>
      </c>
    </row>
    <row r="23" spans="3:6" x14ac:dyDescent="0.25">
      <c r="C23" s="106">
        <v>22</v>
      </c>
      <c r="D23" s="40">
        <v>10096</v>
      </c>
      <c r="E23" s="40">
        <v>9600</v>
      </c>
      <c r="F23" s="7">
        <v>8123</v>
      </c>
    </row>
    <row r="24" spans="3:6" x14ac:dyDescent="0.25">
      <c r="C24" s="106">
        <v>23</v>
      </c>
      <c r="D24" s="40">
        <v>9186</v>
      </c>
      <c r="E24" s="40">
        <v>8390</v>
      </c>
      <c r="F24" s="7">
        <v>7080</v>
      </c>
    </row>
    <row r="25" spans="3:6" x14ac:dyDescent="0.25">
      <c r="C25" s="106">
        <v>24</v>
      </c>
      <c r="D25" s="40">
        <v>8670</v>
      </c>
      <c r="E25" s="40">
        <v>7205</v>
      </c>
      <c r="F25" s="7">
        <v>6513</v>
      </c>
    </row>
    <row r="26" spans="3:6" x14ac:dyDescent="0.25">
      <c r="C26" s="106">
        <v>25</v>
      </c>
      <c r="D26" s="40">
        <v>7970</v>
      </c>
      <c r="E26" s="40">
        <v>6422</v>
      </c>
      <c r="F26" s="7">
        <v>6460</v>
      </c>
    </row>
    <row r="27" spans="3:6" x14ac:dyDescent="0.25">
      <c r="C27" s="106">
        <v>26</v>
      </c>
      <c r="D27" s="40">
        <v>8019</v>
      </c>
      <c r="E27" s="40">
        <v>6113</v>
      </c>
      <c r="F27" s="7">
        <v>5942</v>
      </c>
    </row>
    <row r="28" spans="3:6" x14ac:dyDescent="0.25">
      <c r="C28" s="106">
        <v>27</v>
      </c>
      <c r="D28" s="40">
        <v>7662</v>
      </c>
      <c r="E28" s="40">
        <v>5670</v>
      </c>
      <c r="F28" s="7">
        <v>5785</v>
      </c>
    </row>
    <row r="29" spans="3:6" x14ac:dyDescent="0.25">
      <c r="C29" s="106">
        <v>28</v>
      </c>
      <c r="D29" s="40">
        <v>7539</v>
      </c>
      <c r="E29" s="40">
        <v>5437</v>
      </c>
      <c r="F29" s="7">
        <v>5268</v>
      </c>
    </row>
    <row r="30" spans="3:6" x14ac:dyDescent="0.25">
      <c r="C30" s="106">
        <v>29</v>
      </c>
      <c r="D30" s="40">
        <v>7009</v>
      </c>
      <c r="E30" s="40">
        <v>4993</v>
      </c>
      <c r="F30" s="7">
        <v>5215</v>
      </c>
    </row>
    <row r="31" spans="3:6" x14ac:dyDescent="0.25">
      <c r="C31" s="106">
        <v>30</v>
      </c>
      <c r="D31" s="40">
        <v>6452</v>
      </c>
      <c r="E31" s="40">
        <v>4623</v>
      </c>
      <c r="F31" s="7">
        <v>4869</v>
      </c>
    </row>
    <row r="32" spans="3:6" x14ac:dyDescent="0.25">
      <c r="C32" s="106">
        <v>31</v>
      </c>
      <c r="D32" s="40">
        <v>6018</v>
      </c>
      <c r="E32" s="40">
        <v>4411</v>
      </c>
      <c r="F32" s="7">
        <v>4773</v>
      </c>
    </row>
    <row r="33" spans="3:6" x14ac:dyDescent="0.25">
      <c r="C33" s="106">
        <v>32</v>
      </c>
      <c r="D33" s="40">
        <v>5827</v>
      </c>
      <c r="E33" s="40">
        <v>4045</v>
      </c>
      <c r="F33" s="7">
        <v>4446</v>
      </c>
    </row>
    <row r="34" spans="3:6" x14ac:dyDescent="0.25">
      <c r="C34" s="106">
        <v>33</v>
      </c>
      <c r="D34" s="40">
        <v>5928</v>
      </c>
      <c r="E34" s="40">
        <v>4183</v>
      </c>
      <c r="F34" s="7">
        <v>4256</v>
      </c>
    </row>
    <row r="35" spans="3:6" x14ac:dyDescent="0.25">
      <c r="C35" s="106">
        <v>34</v>
      </c>
      <c r="D35" s="40">
        <v>5793</v>
      </c>
      <c r="E35" s="40">
        <v>4042</v>
      </c>
      <c r="F35" s="7">
        <v>4132</v>
      </c>
    </row>
    <row r="36" spans="3:6" x14ac:dyDescent="0.25">
      <c r="C36" s="106">
        <v>35</v>
      </c>
      <c r="D36" s="40">
        <v>6124</v>
      </c>
      <c r="E36" s="40">
        <v>3614</v>
      </c>
      <c r="F36" s="7">
        <v>4019</v>
      </c>
    </row>
    <row r="37" spans="3:6" x14ac:dyDescent="0.25">
      <c r="C37" s="106">
        <v>36</v>
      </c>
      <c r="D37" s="40">
        <v>6235</v>
      </c>
      <c r="E37" s="40">
        <v>3401</v>
      </c>
      <c r="F37" s="7">
        <v>4094</v>
      </c>
    </row>
    <row r="38" spans="3:6" x14ac:dyDescent="0.25">
      <c r="C38" s="106">
        <v>37</v>
      </c>
      <c r="D38" s="40">
        <v>6518</v>
      </c>
      <c r="E38" s="40">
        <v>3144</v>
      </c>
      <c r="F38" s="7">
        <v>3995</v>
      </c>
    </row>
    <row r="39" spans="3:6" x14ac:dyDescent="0.25">
      <c r="C39" s="106">
        <v>38</v>
      </c>
      <c r="D39" s="40">
        <v>6794</v>
      </c>
      <c r="E39" s="40">
        <v>3118</v>
      </c>
      <c r="F39" s="7">
        <v>3698</v>
      </c>
    </row>
    <row r="40" spans="3:6" x14ac:dyDescent="0.25">
      <c r="C40" s="106">
        <v>39</v>
      </c>
      <c r="D40" s="40">
        <v>6647</v>
      </c>
      <c r="E40" s="40">
        <v>2989</v>
      </c>
      <c r="F40" s="7">
        <v>3481</v>
      </c>
    </row>
    <row r="41" spans="3:6" x14ac:dyDescent="0.25">
      <c r="C41" s="106">
        <v>40</v>
      </c>
      <c r="D41" s="40">
        <v>6585</v>
      </c>
      <c r="E41" s="40">
        <v>2906</v>
      </c>
      <c r="F41" s="7">
        <v>3003</v>
      </c>
    </row>
    <row r="42" spans="3:6" x14ac:dyDescent="0.25">
      <c r="C42" s="106">
        <v>41</v>
      </c>
      <c r="D42" s="40">
        <v>6811</v>
      </c>
      <c r="E42" s="40">
        <v>2884</v>
      </c>
      <c r="F42" s="7">
        <v>2971</v>
      </c>
    </row>
    <row r="43" spans="3:6" x14ac:dyDescent="0.25">
      <c r="C43" s="106">
        <v>42</v>
      </c>
      <c r="D43" s="40">
        <v>6506</v>
      </c>
      <c r="E43" s="40">
        <v>2967</v>
      </c>
      <c r="F43" s="7">
        <v>2874</v>
      </c>
    </row>
    <row r="44" spans="3:6" x14ac:dyDescent="0.25">
      <c r="C44" s="106">
        <v>43</v>
      </c>
      <c r="D44" s="40">
        <v>6487</v>
      </c>
      <c r="E44" s="40">
        <v>2985</v>
      </c>
      <c r="F44" s="7">
        <v>2772</v>
      </c>
    </row>
    <row r="45" spans="3:6" x14ac:dyDescent="0.25">
      <c r="C45" s="106">
        <v>44</v>
      </c>
      <c r="D45" s="40">
        <v>6594</v>
      </c>
      <c r="E45" s="40">
        <v>2991</v>
      </c>
      <c r="F45" s="7">
        <v>2880</v>
      </c>
    </row>
    <row r="46" spans="3:6" x14ac:dyDescent="0.25">
      <c r="C46" s="106">
        <v>45</v>
      </c>
      <c r="D46" s="40">
        <v>6386</v>
      </c>
      <c r="E46" s="40">
        <v>2892</v>
      </c>
      <c r="F46" s="7">
        <v>2799</v>
      </c>
    </row>
    <row r="47" spans="3:6" x14ac:dyDescent="0.25">
      <c r="C47" s="106">
        <v>46</v>
      </c>
      <c r="D47" s="40">
        <v>6294</v>
      </c>
      <c r="E47" s="40">
        <v>2872</v>
      </c>
      <c r="F47" s="7">
        <v>2945</v>
      </c>
    </row>
    <row r="48" spans="3:6" x14ac:dyDescent="0.25">
      <c r="C48" s="106">
        <v>47</v>
      </c>
      <c r="D48" s="40">
        <v>6013</v>
      </c>
      <c r="E48" s="40">
        <v>2767</v>
      </c>
      <c r="F48" s="7">
        <v>2890</v>
      </c>
    </row>
    <row r="49" spans="3:6" x14ac:dyDescent="0.25">
      <c r="C49" s="106">
        <v>48</v>
      </c>
      <c r="D49" s="40">
        <v>5777</v>
      </c>
      <c r="E49" s="40">
        <v>2788</v>
      </c>
      <c r="F49" s="7">
        <v>2807</v>
      </c>
    </row>
    <row r="50" spans="3:6" x14ac:dyDescent="0.25">
      <c r="C50" s="106">
        <v>49</v>
      </c>
      <c r="D50" s="40">
        <v>5382</v>
      </c>
      <c r="E50" s="40">
        <v>2736</v>
      </c>
      <c r="F50" s="7">
        <v>2614</v>
      </c>
    </row>
    <row r="51" spans="3:6" x14ac:dyDescent="0.25">
      <c r="C51" s="106">
        <v>50</v>
      </c>
      <c r="D51" s="40">
        <v>5240</v>
      </c>
      <c r="E51" s="40">
        <v>2541</v>
      </c>
      <c r="F51" s="7">
        <v>2558</v>
      </c>
    </row>
    <row r="52" spans="3:6" x14ac:dyDescent="0.25">
      <c r="C52" s="106">
        <v>51</v>
      </c>
      <c r="D52" s="40">
        <v>5076</v>
      </c>
      <c r="E52" s="40">
        <v>2548</v>
      </c>
      <c r="F52" s="7">
        <v>2669</v>
      </c>
    </row>
    <row r="53" spans="3:6" x14ac:dyDescent="0.25">
      <c r="C53" s="106">
        <v>52</v>
      </c>
      <c r="D53" s="40">
        <v>4598</v>
      </c>
      <c r="E53" s="40">
        <v>2393</v>
      </c>
      <c r="F53" s="7">
        <v>2466</v>
      </c>
    </row>
    <row r="54" spans="3:6" x14ac:dyDescent="0.25">
      <c r="C54" s="106">
        <v>53</v>
      </c>
      <c r="D54" s="40">
        <v>4330</v>
      </c>
      <c r="E54" s="40">
        <v>2250</v>
      </c>
      <c r="F54" s="7">
        <v>2407</v>
      </c>
    </row>
    <row r="55" spans="3:6" x14ac:dyDescent="0.25">
      <c r="C55" s="106">
        <v>54</v>
      </c>
      <c r="D55" s="40">
        <v>4237</v>
      </c>
      <c r="E55" s="40">
        <v>2222</v>
      </c>
      <c r="F55" s="7">
        <v>2288</v>
      </c>
    </row>
    <row r="56" spans="3:6" x14ac:dyDescent="0.25">
      <c r="C56" s="106">
        <v>55</v>
      </c>
      <c r="D56" s="40">
        <v>3903</v>
      </c>
      <c r="E56" s="40">
        <v>2051</v>
      </c>
      <c r="F56" s="7">
        <v>2114</v>
      </c>
    </row>
    <row r="57" spans="3:6" x14ac:dyDescent="0.25">
      <c r="C57" s="106">
        <v>56</v>
      </c>
      <c r="D57" s="40">
        <v>3725</v>
      </c>
      <c r="E57" s="40">
        <v>1902</v>
      </c>
      <c r="F57" s="7">
        <v>1939</v>
      </c>
    </row>
    <row r="58" spans="3:6" x14ac:dyDescent="0.25">
      <c r="C58" s="106">
        <v>57</v>
      </c>
      <c r="D58" s="40">
        <v>3351</v>
      </c>
      <c r="E58" s="40">
        <v>1655</v>
      </c>
      <c r="F58" s="7">
        <v>1980</v>
      </c>
    </row>
    <row r="59" spans="3:6" x14ac:dyDescent="0.25">
      <c r="C59" s="106">
        <v>58</v>
      </c>
      <c r="D59" s="40">
        <v>3274</v>
      </c>
      <c r="E59" s="40">
        <v>1536</v>
      </c>
      <c r="F59" s="7">
        <v>1638</v>
      </c>
    </row>
    <row r="60" spans="3:6" x14ac:dyDescent="0.25">
      <c r="C60" s="106">
        <v>59</v>
      </c>
      <c r="D60" s="40">
        <v>3140</v>
      </c>
      <c r="E60" s="40">
        <v>1239</v>
      </c>
      <c r="F60" s="7">
        <v>1511</v>
      </c>
    </row>
    <row r="61" spans="3:6" x14ac:dyDescent="0.25">
      <c r="C61" s="106">
        <v>60</v>
      </c>
      <c r="D61" s="40">
        <v>3219</v>
      </c>
      <c r="E61" s="40">
        <v>1188</v>
      </c>
      <c r="F61" s="7">
        <v>1299</v>
      </c>
    </row>
    <row r="62" spans="3:6" x14ac:dyDescent="0.25">
      <c r="C62" s="106">
        <v>61</v>
      </c>
      <c r="D62" s="40">
        <v>3244</v>
      </c>
      <c r="E62" s="40">
        <v>1069</v>
      </c>
      <c r="F62" s="7">
        <v>1097</v>
      </c>
    </row>
    <row r="63" spans="3:6" x14ac:dyDescent="0.25">
      <c r="C63" s="106">
        <v>62</v>
      </c>
      <c r="D63" s="40">
        <v>2881</v>
      </c>
      <c r="E63" s="40">
        <v>888</v>
      </c>
      <c r="F63" s="7">
        <v>983</v>
      </c>
    </row>
    <row r="64" spans="3:6" x14ac:dyDescent="0.25">
      <c r="C64" s="106">
        <v>63</v>
      </c>
      <c r="D64" s="40">
        <v>2130</v>
      </c>
      <c r="E64" s="40">
        <v>620</v>
      </c>
      <c r="F64" s="7">
        <v>857</v>
      </c>
    </row>
    <row r="65" spans="3:6" x14ac:dyDescent="0.25">
      <c r="C65" s="106">
        <v>64</v>
      </c>
      <c r="D65" s="40">
        <v>2211</v>
      </c>
      <c r="E65" s="40">
        <v>646</v>
      </c>
      <c r="F65" s="7">
        <v>543</v>
      </c>
    </row>
    <row r="66" spans="3:6" x14ac:dyDescent="0.25">
      <c r="C66" s="106">
        <v>65</v>
      </c>
      <c r="D66" s="40">
        <v>1921</v>
      </c>
      <c r="E66" s="40">
        <v>557</v>
      </c>
      <c r="F66" s="7">
        <v>491</v>
      </c>
    </row>
    <row r="67" spans="3:6" x14ac:dyDescent="0.25">
      <c r="C67" s="106">
        <v>66</v>
      </c>
      <c r="D67" s="40">
        <v>1920</v>
      </c>
      <c r="E67" s="40">
        <v>520</v>
      </c>
      <c r="F67" s="7">
        <v>411</v>
      </c>
    </row>
    <row r="68" spans="3:6" x14ac:dyDescent="0.25">
      <c r="C68" s="106">
        <v>67</v>
      </c>
      <c r="D68" s="40">
        <v>1657</v>
      </c>
      <c r="E68" s="40">
        <v>514</v>
      </c>
      <c r="F68" s="7">
        <v>403</v>
      </c>
    </row>
    <row r="69" spans="3:6" x14ac:dyDescent="0.25">
      <c r="C69" s="106">
        <v>68</v>
      </c>
      <c r="D69" s="40">
        <v>1603</v>
      </c>
      <c r="E69" s="40">
        <v>413</v>
      </c>
      <c r="F69" s="7">
        <v>346</v>
      </c>
    </row>
    <row r="70" spans="3:6" x14ac:dyDescent="0.25">
      <c r="C70" s="106">
        <v>69</v>
      </c>
      <c r="D70" s="40">
        <v>1490</v>
      </c>
      <c r="E70" s="40">
        <v>352</v>
      </c>
      <c r="F70" s="7">
        <v>307</v>
      </c>
    </row>
    <row r="71" spans="3:6" x14ac:dyDescent="0.25">
      <c r="C71" s="106">
        <v>70</v>
      </c>
      <c r="D71" s="40">
        <v>1373</v>
      </c>
      <c r="E71" s="40">
        <v>312</v>
      </c>
      <c r="F71" s="7">
        <v>286</v>
      </c>
    </row>
    <row r="72" spans="3:6" x14ac:dyDescent="0.25">
      <c r="C72" s="106">
        <v>71</v>
      </c>
      <c r="D72" s="40">
        <v>1218</v>
      </c>
      <c r="E72" s="40">
        <v>265</v>
      </c>
      <c r="F72" s="7">
        <v>251</v>
      </c>
    </row>
    <row r="73" spans="3:6" x14ac:dyDescent="0.25">
      <c r="C73" s="106">
        <v>72</v>
      </c>
      <c r="D73" s="40">
        <v>1124</v>
      </c>
      <c r="E73" s="40">
        <v>196</v>
      </c>
      <c r="F73" s="7">
        <v>189</v>
      </c>
    </row>
    <row r="74" spans="3:6" x14ac:dyDescent="0.25">
      <c r="C74" s="106">
        <v>73</v>
      </c>
      <c r="D74" s="40">
        <v>1014</v>
      </c>
      <c r="E74" s="40">
        <v>213</v>
      </c>
      <c r="F74" s="7">
        <v>169</v>
      </c>
    </row>
    <row r="75" spans="3:6" x14ac:dyDescent="0.25">
      <c r="C75" s="106">
        <v>74</v>
      </c>
      <c r="D75" s="40">
        <v>895</v>
      </c>
      <c r="E75" s="40">
        <v>178</v>
      </c>
      <c r="F75" s="7">
        <v>146</v>
      </c>
    </row>
    <row r="76" spans="3:6" x14ac:dyDescent="0.25">
      <c r="C76" s="106">
        <v>75</v>
      </c>
      <c r="D76" s="40">
        <v>779</v>
      </c>
      <c r="E76" s="40">
        <v>162</v>
      </c>
      <c r="F76" s="7">
        <v>141</v>
      </c>
    </row>
    <row r="77" spans="3:6" x14ac:dyDescent="0.25">
      <c r="C77" s="106">
        <v>76</v>
      </c>
      <c r="D77" s="40">
        <v>723</v>
      </c>
      <c r="E77" s="40">
        <v>128</v>
      </c>
      <c r="F77" s="7">
        <v>116</v>
      </c>
    </row>
    <row r="78" spans="3:6" x14ac:dyDescent="0.25">
      <c r="C78" s="106">
        <v>77</v>
      </c>
      <c r="D78" s="40">
        <v>676</v>
      </c>
      <c r="E78" s="40">
        <v>157</v>
      </c>
      <c r="F78" s="7">
        <v>111</v>
      </c>
    </row>
    <row r="79" spans="3:6" x14ac:dyDescent="0.25">
      <c r="C79" s="106">
        <v>78</v>
      </c>
      <c r="D79" s="40">
        <v>540</v>
      </c>
      <c r="E79" s="40">
        <v>97</v>
      </c>
      <c r="F79" s="7">
        <v>76</v>
      </c>
    </row>
    <row r="80" spans="3:6" x14ac:dyDescent="0.25">
      <c r="C80" s="106">
        <v>79</v>
      </c>
      <c r="D80" s="40">
        <v>455</v>
      </c>
      <c r="E80" s="40">
        <v>75</v>
      </c>
      <c r="F80" s="7">
        <v>70</v>
      </c>
    </row>
    <row r="81" spans="3:6" x14ac:dyDescent="0.25">
      <c r="C81" s="106">
        <v>80</v>
      </c>
      <c r="D81" s="40">
        <v>411</v>
      </c>
      <c r="E81" s="40">
        <v>43</v>
      </c>
      <c r="F81" s="7">
        <v>58</v>
      </c>
    </row>
    <row r="82" spans="3:6" x14ac:dyDescent="0.25">
      <c r="C82" s="106">
        <v>81</v>
      </c>
      <c r="D82" s="40">
        <v>286</v>
      </c>
      <c r="E82" s="40">
        <v>49</v>
      </c>
      <c r="F82" s="7">
        <v>36</v>
      </c>
    </row>
    <row r="83" spans="3:6" x14ac:dyDescent="0.25">
      <c r="C83" s="106">
        <v>82</v>
      </c>
      <c r="D83" s="40">
        <v>267</v>
      </c>
      <c r="E83" s="40">
        <v>38</v>
      </c>
      <c r="F83" s="7">
        <v>29</v>
      </c>
    </row>
    <row r="84" spans="3:6" x14ac:dyDescent="0.25">
      <c r="C84" s="106">
        <v>83</v>
      </c>
      <c r="D84" s="40">
        <v>176</v>
      </c>
      <c r="E84" s="40">
        <v>49</v>
      </c>
      <c r="F84" s="7">
        <v>27</v>
      </c>
    </row>
    <row r="85" spans="3:6" x14ac:dyDescent="0.25">
      <c r="C85" s="106">
        <v>84</v>
      </c>
      <c r="D85" s="40">
        <v>173</v>
      </c>
      <c r="E85" s="40">
        <v>21</v>
      </c>
      <c r="F85" s="7">
        <v>27</v>
      </c>
    </row>
    <row r="86" spans="3:6" x14ac:dyDescent="0.25">
      <c r="C86" s="106">
        <v>85</v>
      </c>
      <c r="D86" s="40">
        <v>138</v>
      </c>
      <c r="E86" s="40">
        <v>19</v>
      </c>
      <c r="F86" s="7">
        <v>16</v>
      </c>
    </row>
    <row r="87" spans="3:6" ht="15.75" thickBot="1" x14ac:dyDescent="0.3">
      <c r="C87" s="107">
        <v>86</v>
      </c>
      <c r="D87" s="8">
        <v>3</v>
      </c>
      <c r="E87" s="8">
        <v>1</v>
      </c>
      <c r="F87" s="15">
        <v>0</v>
      </c>
    </row>
    <row r="88" spans="3:6" x14ac:dyDescent="0.25"/>
  </sheetData>
  <mergeCells count="3">
    <mergeCell ref="D4:F4"/>
    <mergeCell ref="A2:I2"/>
    <mergeCell ref="B3:G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showGridLines="0" topLeftCell="B1" workbookViewId="0">
      <selection activeCell="I6" sqref="I6"/>
    </sheetView>
  </sheetViews>
  <sheetFormatPr defaultColWidth="0" defaultRowHeight="15" zeroHeight="1" x14ac:dyDescent="0.25"/>
  <cols>
    <col min="1" max="1" width="9.140625" hidden="1" customWidth="1"/>
    <col min="2" max="2" width="9.140625" style="33" customWidth="1"/>
    <col min="3" max="3" width="10" customWidth="1"/>
    <col min="4" max="4" width="11" customWidth="1"/>
    <col min="5" max="5" width="11.140625" customWidth="1"/>
    <col min="6" max="6" width="14" bestFit="1" customWidth="1"/>
    <col min="7" max="7" width="12.42578125" bestFit="1" customWidth="1"/>
    <col min="8" max="9" width="9.140625" customWidth="1"/>
    <col min="10" max="16384" width="9.140625" hidden="1"/>
  </cols>
  <sheetData>
    <row r="1" spans="2:9" s="33" customFormat="1" x14ac:dyDescent="0.25"/>
    <row r="2" spans="2:9" x14ac:dyDescent="0.25">
      <c r="B2" s="130" t="s">
        <v>58</v>
      </c>
      <c r="C2" s="130"/>
      <c r="D2" s="130"/>
      <c r="E2" s="130"/>
      <c r="F2" s="130"/>
      <c r="G2" s="130"/>
      <c r="H2" s="130"/>
      <c r="I2" s="130"/>
    </row>
    <row r="3" spans="2:9" s="33" customFormat="1" ht="15.75" thickBot="1" x14ac:dyDescent="0.3">
      <c r="C3" s="53"/>
    </row>
    <row r="4" spans="2:9" ht="39" x14ac:dyDescent="0.25">
      <c r="C4" s="16"/>
      <c r="D4" s="63" t="s">
        <v>37</v>
      </c>
      <c r="E4" s="63" t="s">
        <v>38</v>
      </c>
      <c r="F4" s="64" t="s">
        <v>39</v>
      </c>
      <c r="G4" s="65" t="s">
        <v>69</v>
      </c>
    </row>
    <row r="5" spans="2:9" x14ac:dyDescent="0.25">
      <c r="C5" s="17" t="s">
        <v>25</v>
      </c>
      <c r="D5" s="18">
        <v>21242</v>
      </c>
      <c r="E5" s="18">
        <v>126269</v>
      </c>
      <c r="F5" s="19">
        <v>0.16822814784309689</v>
      </c>
      <c r="G5" s="20"/>
    </row>
    <row r="6" spans="2:9" x14ac:dyDescent="0.25">
      <c r="C6" s="17" t="s">
        <v>24</v>
      </c>
      <c r="D6" s="18">
        <v>24487</v>
      </c>
      <c r="E6" s="18">
        <v>128070</v>
      </c>
      <c r="F6" s="19">
        <v>0.19120012493167798</v>
      </c>
      <c r="G6" s="21">
        <f>+F6-F5</f>
        <v>2.2971977088581091E-2</v>
      </c>
    </row>
    <row r="7" spans="2:9" x14ac:dyDescent="0.25">
      <c r="C7" s="17" t="s">
        <v>23</v>
      </c>
      <c r="D7" s="18">
        <v>26039</v>
      </c>
      <c r="E7" s="18">
        <v>130354</v>
      </c>
      <c r="F7" s="19">
        <v>0.19975604891296009</v>
      </c>
      <c r="G7" s="21">
        <f t="shared" ref="G7:G13" si="0">F7-F6</f>
        <v>8.5559239812821042E-3</v>
      </c>
    </row>
    <row r="8" spans="2:9" x14ac:dyDescent="0.25">
      <c r="C8" s="17" t="s">
        <v>22</v>
      </c>
      <c r="D8" s="18">
        <v>27466</v>
      </c>
      <c r="E8" s="18">
        <v>129508</v>
      </c>
      <c r="F8" s="19">
        <v>0.21207956265250022</v>
      </c>
      <c r="G8" s="21">
        <f t="shared" si="0"/>
        <v>1.2323513739540132E-2</v>
      </c>
    </row>
    <row r="9" spans="2:9" x14ac:dyDescent="0.25">
      <c r="C9" s="17" t="s">
        <v>1</v>
      </c>
      <c r="D9" s="18">
        <v>27559</v>
      </c>
      <c r="E9" s="18">
        <v>127358</v>
      </c>
      <c r="F9" s="19">
        <v>0.2163900186874794</v>
      </c>
      <c r="G9" s="21">
        <f t="shared" si="0"/>
        <v>4.3104560349791765E-3</v>
      </c>
    </row>
    <row r="10" spans="2:9" x14ac:dyDescent="0.25">
      <c r="C10" s="17" t="s">
        <v>2</v>
      </c>
      <c r="D10" s="18">
        <v>27571</v>
      </c>
      <c r="E10" s="18">
        <v>125248</v>
      </c>
      <c r="F10" s="19">
        <v>0.22013125958099131</v>
      </c>
      <c r="G10" s="21">
        <f t="shared" si="0"/>
        <v>3.7412408935119101E-3</v>
      </c>
    </row>
    <row r="11" spans="2:9" x14ac:dyDescent="0.25">
      <c r="C11" s="17" t="s">
        <v>3</v>
      </c>
      <c r="D11" s="18">
        <v>27273</v>
      </c>
      <c r="E11" s="18">
        <v>123401</v>
      </c>
      <c r="F11" s="19">
        <v>0.22101117494995989</v>
      </c>
      <c r="G11" s="21">
        <f t="shared" si="0"/>
        <v>8.799153689685868E-4</v>
      </c>
    </row>
    <row r="12" spans="2:9" x14ac:dyDescent="0.25">
      <c r="C12" s="17" t="s">
        <v>21</v>
      </c>
      <c r="D12" s="18">
        <v>26993</v>
      </c>
      <c r="E12" s="18">
        <v>123190</v>
      </c>
      <c r="F12" s="19">
        <v>0.21911681142949915</v>
      </c>
      <c r="G12" s="21">
        <f t="shared" si="0"/>
        <v>-1.8943635204607401E-3</v>
      </c>
    </row>
    <row r="13" spans="2:9" x14ac:dyDescent="0.25">
      <c r="C13" s="17" t="s">
        <v>20</v>
      </c>
      <c r="D13" s="18">
        <v>27240</v>
      </c>
      <c r="E13" s="18">
        <v>121595</v>
      </c>
      <c r="F13" s="19">
        <v>0.2240223693408446</v>
      </c>
      <c r="G13" s="21">
        <f t="shared" si="0"/>
        <v>4.9055579113454484E-3</v>
      </c>
    </row>
    <row r="14" spans="2:9" ht="15.75" thickBot="1" x14ac:dyDescent="0.3">
      <c r="C14" s="22" t="s">
        <v>19</v>
      </c>
      <c r="D14" s="23">
        <v>25927</v>
      </c>
      <c r="E14" s="23">
        <v>118594</v>
      </c>
      <c r="F14" s="24">
        <v>0.21861982899640792</v>
      </c>
      <c r="G14" s="25">
        <f>F14-F13</f>
        <v>-5.4025403444366848E-3</v>
      </c>
    </row>
    <row r="15" spans="2:9" x14ac:dyDescent="0.25"/>
  </sheetData>
  <mergeCells count="1">
    <mergeCell ref="B2:I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workbookViewId="0">
      <selection sqref="A1:XFD1"/>
    </sheetView>
  </sheetViews>
  <sheetFormatPr defaultColWidth="0" defaultRowHeight="15" zeroHeight="1" x14ac:dyDescent="0.25"/>
  <cols>
    <col min="1" max="1" width="9.140625" style="33" customWidth="1"/>
    <col min="2" max="2" width="10.85546875" bestFit="1" customWidth="1"/>
    <col min="3" max="4" width="11.28515625" bestFit="1" customWidth="1"/>
    <col min="5" max="5" width="7.5703125" style="33" bestFit="1" customWidth="1"/>
    <col min="6" max="6" width="20.28515625" bestFit="1" customWidth="1"/>
    <col min="7" max="7" width="20" bestFit="1" customWidth="1"/>
    <col min="8" max="8" width="10.85546875" bestFit="1" customWidth="1"/>
    <col min="9" max="16384" width="9.140625" hidden="1"/>
  </cols>
  <sheetData>
    <row r="1" spans="2:8" x14ac:dyDescent="0.25"/>
    <row r="2" spans="2:8" s="33" customFormat="1" x14ac:dyDescent="0.25">
      <c r="B2" s="52" t="s">
        <v>79</v>
      </c>
    </row>
    <row r="3" spans="2:8" s="33" customFormat="1" ht="15.75" thickBot="1" x14ac:dyDescent="0.3">
      <c r="B3" s="52"/>
    </row>
    <row r="4" spans="2:8" ht="30" x14ac:dyDescent="0.25">
      <c r="B4" s="48" t="s">
        <v>72</v>
      </c>
      <c r="C4" s="67" t="s">
        <v>73</v>
      </c>
      <c r="D4" s="67" t="s">
        <v>74</v>
      </c>
      <c r="E4" s="49" t="s">
        <v>66</v>
      </c>
      <c r="F4" s="67" t="s">
        <v>70</v>
      </c>
      <c r="G4" s="68" t="s">
        <v>71</v>
      </c>
    </row>
    <row r="5" spans="2:8" x14ac:dyDescent="0.25">
      <c r="B5" s="3" t="s">
        <v>40</v>
      </c>
      <c r="C5" s="9">
        <v>15323</v>
      </c>
      <c r="D5" s="9">
        <v>0</v>
      </c>
      <c r="E5" s="9">
        <f>SUM(C5:D5)</f>
        <v>15323</v>
      </c>
      <c r="F5" s="28">
        <v>6.8027845111566898E-2</v>
      </c>
      <c r="G5" s="31">
        <v>0</v>
      </c>
      <c r="H5" s="27"/>
    </row>
    <row r="6" spans="2:8" x14ac:dyDescent="0.25">
      <c r="B6" s="3" t="s">
        <v>41</v>
      </c>
      <c r="C6" s="9">
        <v>31008</v>
      </c>
      <c r="D6" s="9">
        <v>351</v>
      </c>
      <c r="E6" s="9">
        <f t="shared" ref="E6:E13" si="0">SUM(C6:D6)</f>
        <v>31359</v>
      </c>
      <c r="F6" s="28">
        <v>0.13766282198130045</v>
      </c>
      <c r="G6" s="31">
        <v>4.507570406708703E-3</v>
      </c>
      <c r="H6" s="27"/>
    </row>
    <row r="7" spans="2:8" x14ac:dyDescent="0.25">
      <c r="B7" s="3" t="s">
        <v>42</v>
      </c>
      <c r="C7" s="9">
        <v>25313</v>
      </c>
      <c r="D7" s="9">
        <v>13016</v>
      </c>
      <c r="E7" s="9">
        <f t="shared" si="0"/>
        <v>38329</v>
      </c>
      <c r="F7" s="28">
        <v>0.1123793541283752</v>
      </c>
      <c r="G7" s="31">
        <v>0.16715252539521505</v>
      </c>
      <c r="H7" s="27"/>
    </row>
    <row r="8" spans="2:8" x14ac:dyDescent="0.25">
      <c r="B8" s="3" t="s">
        <v>43</v>
      </c>
      <c r="C8" s="9">
        <v>17539</v>
      </c>
      <c r="D8" s="9">
        <v>25925</v>
      </c>
      <c r="E8" s="9">
        <f t="shared" si="0"/>
        <v>43464</v>
      </c>
      <c r="F8" s="28">
        <v>7.7865977642222278E-2</v>
      </c>
      <c r="G8" s="31">
        <v>0.33293094813083512</v>
      </c>
      <c r="H8" s="27"/>
    </row>
    <row r="9" spans="2:8" x14ac:dyDescent="0.25">
      <c r="B9" s="3" t="s">
        <v>44</v>
      </c>
      <c r="C9" s="9">
        <v>27558</v>
      </c>
      <c r="D9" s="9">
        <v>18086</v>
      </c>
      <c r="E9" s="9">
        <f t="shared" si="0"/>
        <v>45644</v>
      </c>
      <c r="F9" s="28">
        <v>0.12234623478330359</v>
      </c>
      <c r="G9" s="31">
        <v>0.23226187571434076</v>
      </c>
      <c r="H9" s="27"/>
    </row>
    <row r="10" spans="2:8" x14ac:dyDescent="0.25">
      <c r="B10" s="3" t="s">
        <v>45</v>
      </c>
      <c r="C10" s="9">
        <v>24632</v>
      </c>
      <c r="D10" s="9">
        <v>8901</v>
      </c>
      <c r="E10" s="9">
        <f t="shared" si="0"/>
        <v>33533</v>
      </c>
      <c r="F10" s="28">
        <v>0.10935599300320538</v>
      </c>
      <c r="G10" s="31">
        <v>0.11430736236499763</v>
      </c>
      <c r="H10" s="27"/>
    </row>
    <row r="11" spans="2:8" x14ac:dyDescent="0.25">
      <c r="B11" s="3" t="s">
        <v>46</v>
      </c>
      <c r="C11" s="9">
        <v>32171</v>
      </c>
      <c r="D11" s="9">
        <v>7713</v>
      </c>
      <c r="E11" s="9">
        <f t="shared" si="0"/>
        <v>39884</v>
      </c>
      <c r="F11" s="28">
        <v>0.14282606572369766</v>
      </c>
      <c r="G11" s="31">
        <v>9.9050970219214315E-2</v>
      </c>
      <c r="H11" s="27"/>
    </row>
    <row r="12" spans="2:8" x14ac:dyDescent="0.25">
      <c r="B12" s="3" t="s">
        <v>47</v>
      </c>
      <c r="C12" s="9">
        <v>25253</v>
      </c>
      <c r="D12" s="9">
        <v>2846</v>
      </c>
      <c r="E12" s="9">
        <f t="shared" si="0"/>
        <v>28099</v>
      </c>
      <c r="F12" s="28">
        <v>0.11211297869884482</v>
      </c>
      <c r="G12" s="31">
        <v>3.6548562329039795E-2</v>
      </c>
      <c r="H12" s="27"/>
    </row>
    <row r="13" spans="2:8" ht="15.75" thickBot="1" x14ac:dyDescent="0.3">
      <c r="B13" s="69" t="s">
        <v>48</v>
      </c>
      <c r="C13" s="70">
        <v>26449</v>
      </c>
      <c r="D13" s="70">
        <v>1031</v>
      </c>
      <c r="E13" s="70">
        <f t="shared" si="0"/>
        <v>27480</v>
      </c>
      <c r="F13" s="71">
        <v>0.11742272892748373</v>
      </c>
      <c r="G13" s="72">
        <v>1.324018543964864E-2</v>
      </c>
      <c r="H13" s="27"/>
    </row>
    <row r="14" spans="2:8" ht="16.5" thickTop="1" thickBot="1" x14ac:dyDescent="0.3">
      <c r="B14" s="4" t="s">
        <v>18</v>
      </c>
      <c r="C14" s="10">
        <v>225246</v>
      </c>
      <c r="D14" s="10">
        <v>77869</v>
      </c>
      <c r="E14" s="10">
        <f>SUM(C14:D14)</f>
        <v>303115</v>
      </c>
      <c r="F14" s="29">
        <v>1</v>
      </c>
      <c r="G14" s="66">
        <v>1</v>
      </c>
      <c r="H14" s="27"/>
    </row>
    <row r="15" spans="2:8" x14ac:dyDescent="0.25">
      <c r="H15" s="27"/>
    </row>
    <row r="16" spans="2:8" x14ac:dyDescent="0.25"/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showGridLines="0" workbookViewId="0">
      <selection activeCell="H3" sqref="H3"/>
    </sheetView>
  </sheetViews>
  <sheetFormatPr defaultColWidth="0" defaultRowHeight="15" zeroHeight="1" x14ac:dyDescent="0.25"/>
  <cols>
    <col min="1" max="1" width="9.140625" style="33" customWidth="1"/>
    <col min="2" max="2" width="9.5703125" customWidth="1"/>
    <col min="3" max="3" width="11.140625" bestFit="1" customWidth="1"/>
    <col min="4" max="4" width="11" customWidth="1"/>
    <col min="5" max="5" width="9.140625" customWidth="1"/>
    <col min="6" max="6" width="11.140625" customWidth="1"/>
    <col min="7" max="7" width="11" customWidth="1"/>
    <col min="8" max="8" width="9.140625" customWidth="1"/>
    <col min="9" max="9" width="12" hidden="1" customWidth="1"/>
    <col min="10" max="10" width="11.7109375" hidden="1" customWidth="1"/>
    <col min="11" max="15" width="0" hidden="1" customWidth="1"/>
    <col min="16" max="16384" width="9.140625" hidden="1"/>
  </cols>
  <sheetData>
    <row r="1" spans="2:11" x14ac:dyDescent="0.25"/>
    <row r="2" spans="2:11" x14ac:dyDescent="0.25">
      <c r="B2" s="127" t="s">
        <v>80</v>
      </c>
      <c r="C2" s="127"/>
      <c r="D2" s="127"/>
      <c r="E2" s="127"/>
      <c r="F2" s="127"/>
      <c r="G2" s="127"/>
      <c r="H2" s="40"/>
      <c r="I2" s="40"/>
    </row>
    <row r="3" spans="2:11" ht="15.75" thickBot="1" x14ac:dyDescent="0.3">
      <c r="H3" s="40"/>
      <c r="I3" s="40"/>
    </row>
    <row r="4" spans="2:11" ht="32.25" customHeight="1" x14ac:dyDescent="0.25">
      <c r="B4" s="95" t="s">
        <v>139</v>
      </c>
      <c r="C4" s="55" t="s">
        <v>77</v>
      </c>
      <c r="D4" s="73" t="s">
        <v>78</v>
      </c>
      <c r="E4" s="125" t="s">
        <v>26</v>
      </c>
      <c r="F4" s="55" t="s">
        <v>75</v>
      </c>
      <c r="G4" s="56" t="s">
        <v>76</v>
      </c>
      <c r="H4" s="34"/>
      <c r="I4" s="40"/>
    </row>
    <row r="5" spans="2:11" x14ac:dyDescent="0.25">
      <c r="B5" s="106" t="s">
        <v>25</v>
      </c>
      <c r="C5" s="9">
        <v>215453</v>
      </c>
      <c r="D5" s="9">
        <v>268019</v>
      </c>
      <c r="E5" s="119">
        <f>SUM(C5:D5)</f>
        <v>483472</v>
      </c>
      <c r="F5" s="39">
        <v>0.44600000000000001</v>
      </c>
      <c r="G5" s="41">
        <v>0.55400000000000005</v>
      </c>
      <c r="H5" s="34"/>
      <c r="I5" s="40"/>
      <c r="K5" s="27"/>
    </row>
    <row r="6" spans="2:11" x14ac:dyDescent="0.25">
      <c r="B6" s="106" t="s">
        <v>24</v>
      </c>
      <c r="C6" s="9">
        <v>197934</v>
      </c>
      <c r="D6" s="9">
        <v>240588</v>
      </c>
      <c r="E6" s="119">
        <f t="shared" ref="E6:E14" si="0">SUM(C6:D6)</f>
        <v>438522</v>
      </c>
      <c r="F6" s="39">
        <v>0.45100000000000001</v>
      </c>
      <c r="G6" s="41">
        <v>0.54900000000000004</v>
      </c>
      <c r="H6" s="34"/>
      <c r="I6" s="40"/>
      <c r="K6" s="27"/>
    </row>
    <row r="7" spans="2:11" x14ac:dyDescent="0.25">
      <c r="B7" s="106" t="s">
        <v>23</v>
      </c>
      <c r="C7" s="9">
        <v>177753</v>
      </c>
      <c r="D7" s="9">
        <v>205252</v>
      </c>
      <c r="E7" s="119">
        <f t="shared" si="0"/>
        <v>383005</v>
      </c>
      <c r="F7" s="39">
        <v>0.46400000000000002</v>
      </c>
      <c r="G7" s="41">
        <v>0.53600000000000003</v>
      </c>
      <c r="H7" s="34"/>
      <c r="I7" s="40"/>
      <c r="K7" s="27"/>
    </row>
    <row r="8" spans="2:11" x14ac:dyDescent="0.25">
      <c r="B8" s="106" t="s">
        <v>22</v>
      </c>
      <c r="C8" s="9">
        <v>150441</v>
      </c>
      <c r="D8" s="9">
        <v>170205</v>
      </c>
      <c r="E8" s="119">
        <f t="shared" si="0"/>
        <v>320646</v>
      </c>
      <c r="F8" s="39">
        <v>0.46899999999999997</v>
      </c>
      <c r="G8" s="41">
        <v>0.53100000000000003</v>
      </c>
      <c r="H8" s="34"/>
      <c r="I8" s="40"/>
      <c r="K8" s="27"/>
    </row>
    <row r="9" spans="2:11" x14ac:dyDescent="0.25">
      <c r="B9" s="106" t="s">
        <v>1</v>
      </c>
      <c r="C9" s="9">
        <v>141655</v>
      </c>
      <c r="D9" s="9">
        <v>155931</v>
      </c>
      <c r="E9" s="119">
        <f t="shared" si="0"/>
        <v>297586</v>
      </c>
      <c r="F9" s="39">
        <v>0.47599999999999998</v>
      </c>
      <c r="G9" s="41">
        <v>0.52400000000000002</v>
      </c>
      <c r="H9" s="34"/>
      <c r="I9" s="40"/>
      <c r="K9" s="27"/>
    </row>
    <row r="10" spans="2:11" x14ac:dyDescent="0.25">
      <c r="B10" s="106" t="s">
        <v>2</v>
      </c>
      <c r="C10" s="9">
        <v>144731</v>
      </c>
      <c r="D10" s="9">
        <v>155097</v>
      </c>
      <c r="E10" s="119">
        <f t="shared" si="0"/>
        <v>299828</v>
      </c>
      <c r="F10" s="39">
        <v>0.48299999999999998</v>
      </c>
      <c r="G10" s="41">
        <v>0.51700000000000002</v>
      </c>
      <c r="H10" s="34"/>
      <c r="I10" s="40"/>
      <c r="K10" s="27"/>
    </row>
    <row r="11" spans="2:11" x14ac:dyDescent="0.25">
      <c r="B11" s="106" t="s">
        <v>3</v>
      </c>
      <c r="C11" s="9">
        <v>145254</v>
      </c>
      <c r="D11" s="9">
        <v>151639</v>
      </c>
      <c r="E11" s="119">
        <f t="shared" si="0"/>
        <v>296893</v>
      </c>
      <c r="F11" s="39">
        <v>0.48899999999999999</v>
      </c>
      <c r="G11" s="41">
        <v>0.51100000000000001</v>
      </c>
      <c r="H11" s="34"/>
      <c r="I11" s="40"/>
      <c r="K11" s="27"/>
    </row>
    <row r="12" spans="2:11" x14ac:dyDescent="0.25">
      <c r="B12" s="106" t="s">
        <v>21</v>
      </c>
      <c r="C12" s="9">
        <v>138160</v>
      </c>
      <c r="D12" s="9">
        <v>142738</v>
      </c>
      <c r="E12" s="119">
        <f t="shared" si="0"/>
        <v>280898</v>
      </c>
      <c r="F12" s="39">
        <v>0.49199999999999999</v>
      </c>
      <c r="G12" s="41">
        <v>0.50800000000000001</v>
      </c>
      <c r="H12" s="34"/>
      <c r="I12" s="40"/>
      <c r="K12" s="27"/>
    </row>
    <row r="13" spans="2:11" x14ac:dyDescent="0.25">
      <c r="B13" s="106" t="s">
        <v>20</v>
      </c>
      <c r="C13" s="9">
        <v>147055</v>
      </c>
      <c r="D13" s="9">
        <v>144503</v>
      </c>
      <c r="E13" s="119">
        <f t="shared" si="0"/>
        <v>291558</v>
      </c>
      <c r="F13" s="39">
        <v>0.504</v>
      </c>
      <c r="G13" s="41">
        <v>0.496</v>
      </c>
      <c r="H13" s="34"/>
      <c r="I13" s="40"/>
      <c r="K13" s="27"/>
    </row>
    <row r="14" spans="2:11" ht="15.75" thickBot="1" x14ac:dyDescent="0.3">
      <c r="B14" s="107" t="s">
        <v>19</v>
      </c>
      <c r="C14" s="10">
        <v>147650</v>
      </c>
      <c r="D14" s="10">
        <v>154679</v>
      </c>
      <c r="E14" s="121">
        <f t="shared" si="0"/>
        <v>302329</v>
      </c>
      <c r="F14" s="42">
        <v>0.48799999999999999</v>
      </c>
      <c r="G14" s="43">
        <v>0.51200000000000001</v>
      </c>
      <c r="H14" s="34"/>
      <c r="I14" s="40"/>
      <c r="K14" s="27"/>
    </row>
    <row r="15" spans="2:11" x14ac:dyDescent="0.25">
      <c r="G15" s="26"/>
      <c r="H15" s="40"/>
      <c r="I15" s="40"/>
    </row>
    <row r="16" spans="2:11" hidden="1" x14ac:dyDescent="0.25">
      <c r="H16" s="40"/>
      <c r="I16" s="40"/>
    </row>
    <row r="17" spans="3:15" hidden="1" x14ac:dyDescent="0.25">
      <c r="C17" s="40"/>
      <c r="D17" s="34"/>
      <c r="E17" s="35"/>
      <c r="F17" s="35"/>
      <c r="G17" s="35"/>
      <c r="H17" s="34"/>
      <c r="I17" s="40"/>
      <c r="J17" s="34"/>
      <c r="K17" s="35"/>
      <c r="L17" s="35"/>
      <c r="M17" s="40"/>
      <c r="N17" s="40"/>
      <c r="O17" s="40"/>
    </row>
    <row r="18" spans="3:15" hidden="1" x14ac:dyDescent="0.25">
      <c r="C18" s="40"/>
      <c r="D18" s="34"/>
      <c r="E18" s="36"/>
      <c r="F18" s="36"/>
      <c r="G18" s="36"/>
      <c r="H18" s="34"/>
      <c r="I18" s="40"/>
      <c r="J18" s="34"/>
      <c r="K18" s="39"/>
      <c r="L18" s="39"/>
      <c r="M18" s="40"/>
      <c r="N18" s="40"/>
      <c r="O18" s="40"/>
    </row>
    <row r="19" spans="3:15" hidden="1" x14ac:dyDescent="0.25">
      <c r="C19" s="40"/>
      <c r="D19" s="34"/>
      <c r="E19" s="36"/>
      <c r="F19" s="36"/>
      <c r="G19" s="36"/>
      <c r="H19" s="34"/>
      <c r="I19" s="40"/>
      <c r="J19" s="34"/>
      <c r="K19" s="39"/>
      <c r="L19" s="39"/>
      <c r="M19" s="40"/>
      <c r="N19" s="40"/>
      <c r="O19" s="40"/>
    </row>
    <row r="20" spans="3:15" hidden="1" x14ac:dyDescent="0.25">
      <c r="C20" s="40"/>
      <c r="D20" s="34"/>
      <c r="E20" s="36"/>
      <c r="F20" s="36"/>
      <c r="G20" s="36"/>
      <c r="H20" s="34"/>
      <c r="I20" s="40"/>
      <c r="J20" s="34"/>
      <c r="K20" s="39"/>
      <c r="L20" s="39"/>
      <c r="M20" s="40"/>
      <c r="N20" s="40"/>
      <c r="O20" s="40"/>
    </row>
    <row r="21" spans="3:15" hidden="1" x14ac:dyDescent="0.25">
      <c r="C21" s="40"/>
      <c r="D21" s="34"/>
      <c r="E21" s="36"/>
      <c r="F21" s="36"/>
      <c r="G21" s="36"/>
      <c r="H21" s="34"/>
      <c r="I21" s="40"/>
      <c r="J21" s="34"/>
      <c r="K21" s="39"/>
      <c r="L21" s="39"/>
      <c r="M21" s="40"/>
      <c r="N21" s="40"/>
      <c r="O21" s="40"/>
    </row>
    <row r="22" spans="3:15" hidden="1" x14ac:dyDescent="0.25">
      <c r="C22" s="40"/>
      <c r="D22" s="34"/>
      <c r="E22" s="36"/>
      <c r="F22" s="36"/>
      <c r="G22" s="36"/>
      <c r="H22" s="34"/>
      <c r="I22" s="40"/>
      <c r="J22" s="34"/>
      <c r="K22" s="39"/>
      <c r="L22" s="39"/>
      <c r="M22" s="40"/>
      <c r="N22" s="40"/>
      <c r="O22" s="40"/>
    </row>
    <row r="23" spans="3:15" hidden="1" x14ac:dyDescent="0.25">
      <c r="C23" s="40"/>
      <c r="D23" s="34"/>
      <c r="E23" s="36"/>
      <c r="F23" s="36"/>
      <c r="G23" s="36"/>
      <c r="H23" s="34"/>
      <c r="I23" s="40"/>
      <c r="J23" s="34"/>
      <c r="K23" s="39"/>
      <c r="L23" s="39"/>
      <c r="M23" s="40"/>
      <c r="N23" s="40"/>
      <c r="O23" s="40"/>
    </row>
    <row r="24" spans="3:15" hidden="1" x14ac:dyDescent="0.25">
      <c r="C24" s="40"/>
      <c r="D24" s="34"/>
      <c r="E24" s="36"/>
      <c r="F24" s="36"/>
      <c r="G24" s="36"/>
      <c r="H24" s="34"/>
      <c r="I24" s="40"/>
      <c r="J24" s="34"/>
      <c r="K24" s="39"/>
      <c r="L24" s="39"/>
      <c r="M24" s="40"/>
      <c r="N24" s="40"/>
      <c r="O24" s="40"/>
    </row>
    <row r="25" spans="3:15" hidden="1" x14ac:dyDescent="0.25">
      <c r="C25" s="40"/>
      <c r="D25" s="34"/>
      <c r="E25" s="36"/>
      <c r="F25" s="36"/>
      <c r="G25" s="36"/>
      <c r="H25" s="34"/>
      <c r="I25" s="40"/>
      <c r="J25" s="34"/>
      <c r="K25" s="39"/>
      <c r="L25" s="39"/>
      <c r="M25" s="40"/>
      <c r="N25" s="40"/>
      <c r="O25" s="40"/>
    </row>
    <row r="26" spans="3:15" hidden="1" x14ac:dyDescent="0.25">
      <c r="C26" s="9"/>
      <c r="D26" s="34"/>
      <c r="E26" s="36"/>
      <c r="F26" s="36"/>
      <c r="G26" s="36"/>
      <c r="H26" s="34"/>
      <c r="I26" s="40"/>
      <c r="J26" s="34"/>
      <c r="K26" s="39"/>
      <c r="L26" s="39"/>
      <c r="M26" s="40"/>
      <c r="N26" s="40"/>
      <c r="O26" s="40"/>
    </row>
    <row r="27" spans="3:15" hidden="1" x14ac:dyDescent="0.25">
      <c r="C27" s="9"/>
      <c r="D27" s="34"/>
      <c r="E27" s="36"/>
      <c r="F27" s="36"/>
      <c r="G27" s="36"/>
      <c r="H27" s="34"/>
      <c r="I27" s="40"/>
      <c r="J27" s="34"/>
      <c r="K27" s="39"/>
      <c r="L27" s="39"/>
      <c r="M27" s="40"/>
      <c r="N27" s="40"/>
      <c r="O27" s="40"/>
    </row>
    <row r="28" spans="3:15" hidden="1" x14ac:dyDescent="0.25">
      <c r="C28" s="9"/>
      <c r="D28" s="34"/>
      <c r="E28" s="36"/>
      <c r="F28" s="36"/>
      <c r="G28" s="38"/>
      <c r="H28" s="34"/>
      <c r="I28" s="40"/>
      <c r="J28" s="34"/>
      <c r="K28" s="39"/>
      <c r="L28" s="39"/>
      <c r="M28" s="40"/>
      <c r="N28" s="40"/>
      <c r="O28" s="40"/>
    </row>
    <row r="29" spans="3:15" hidden="1" x14ac:dyDescent="0.25">
      <c r="C29" s="9"/>
      <c r="D29" s="9"/>
      <c r="E29" s="9"/>
      <c r="F29" s="9"/>
      <c r="G29" s="9"/>
      <c r="H29" s="9"/>
      <c r="I29" s="9"/>
      <c r="J29" s="9"/>
      <c r="K29" s="9"/>
      <c r="L29" s="9"/>
      <c r="M29" s="40"/>
      <c r="N29" s="40"/>
      <c r="O29" s="40"/>
    </row>
    <row r="30" spans="3:15" hidden="1" x14ac:dyDescent="0.25">
      <c r="C30" s="9"/>
      <c r="D30" s="9"/>
      <c r="E30" s="9"/>
      <c r="F30" s="9"/>
      <c r="G30" s="9"/>
      <c r="H30" s="9"/>
      <c r="I30" s="9"/>
      <c r="J30" s="9"/>
      <c r="K30" s="9"/>
      <c r="L30" s="9"/>
      <c r="M30" s="40"/>
      <c r="N30" s="40"/>
      <c r="O30" s="40"/>
    </row>
    <row r="31" spans="3:15" hidden="1" x14ac:dyDescent="0.25">
      <c r="C31" s="9"/>
      <c r="D31" s="9"/>
      <c r="E31" s="9"/>
      <c r="F31" s="9"/>
      <c r="G31" s="9"/>
      <c r="H31" s="9"/>
      <c r="I31" s="9"/>
      <c r="J31" s="9"/>
      <c r="K31" s="9"/>
      <c r="L31" s="9"/>
      <c r="M31" s="40"/>
      <c r="N31" s="40"/>
      <c r="O31" s="40"/>
    </row>
    <row r="32" spans="3:15" hidden="1" x14ac:dyDescent="0.25">
      <c r="C32" s="9"/>
      <c r="D32" s="9"/>
      <c r="E32" s="9"/>
      <c r="F32" s="9"/>
      <c r="G32" s="9"/>
      <c r="H32" s="9"/>
      <c r="I32" s="9"/>
      <c r="J32" s="9"/>
      <c r="K32" s="9"/>
      <c r="L32" s="9"/>
      <c r="M32" s="40"/>
      <c r="N32" s="40"/>
      <c r="O32" s="40"/>
    </row>
    <row r="33" spans="3:12" hidden="1" x14ac:dyDescent="0.25">
      <c r="C33" s="5"/>
      <c r="D33" s="5"/>
      <c r="E33" s="5"/>
      <c r="F33" s="5"/>
      <c r="G33" s="5"/>
      <c r="H33" s="5"/>
      <c r="I33" s="5"/>
      <c r="J33" s="5"/>
      <c r="K33" s="5"/>
      <c r="L33" s="5"/>
    </row>
  </sheetData>
  <mergeCells count="1">
    <mergeCell ref="B2:G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8"/>
  <sheetViews>
    <sheetView showGridLines="0" topLeftCell="B1" workbookViewId="0">
      <selection activeCell="C2" sqref="C2:H2"/>
    </sheetView>
  </sheetViews>
  <sheetFormatPr defaultColWidth="0" defaultRowHeight="15" zeroHeight="1" x14ac:dyDescent="0.25"/>
  <cols>
    <col min="1" max="1" width="9.140625" hidden="1" customWidth="1"/>
    <col min="2" max="2" width="9.140625" style="33" customWidth="1"/>
    <col min="3" max="3" width="13.85546875" bestFit="1" customWidth="1"/>
    <col min="4" max="5" width="11.140625" bestFit="1" customWidth="1"/>
    <col min="6" max="6" width="8" style="33" customWidth="1"/>
    <col min="7" max="7" width="7.42578125" bestFit="1" customWidth="1"/>
    <col min="8" max="8" width="10" bestFit="1" customWidth="1"/>
    <col min="9" max="9" width="9.140625" customWidth="1"/>
    <col min="10" max="15" width="0" hidden="1" customWidth="1"/>
    <col min="16" max="16384" width="9.140625" hidden="1"/>
  </cols>
  <sheetData>
    <row r="1" spans="3:8" x14ac:dyDescent="0.25"/>
    <row r="2" spans="3:8" x14ac:dyDescent="0.25">
      <c r="C2" s="127" t="s">
        <v>62</v>
      </c>
      <c r="D2" s="127"/>
      <c r="E2" s="127"/>
      <c r="F2" s="127"/>
      <c r="G2" s="127"/>
      <c r="H2" s="127"/>
    </row>
    <row r="3" spans="3:8" s="33" customFormat="1" ht="16.5" thickBot="1" x14ac:dyDescent="0.3">
      <c r="C3" s="51"/>
      <c r="D3" s="54"/>
      <c r="E3" s="74"/>
      <c r="F3" s="74"/>
    </row>
    <row r="4" spans="3:8" ht="30" x14ac:dyDescent="0.25">
      <c r="C4" s="124" t="s">
        <v>61</v>
      </c>
      <c r="D4" s="67" t="s">
        <v>81</v>
      </c>
      <c r="E4" s="67" t="s">
        <v>82</v>
      </c>
      <c r="F4" s="49" t="s">
        <v>26</v>
      </c>
      <c r="G4" s="49" t="s">
        <v>59</v>
      </c>
      <c r="H4" s="50" t="s">
        <v>60</v>
      </c>
    </row>
    <row r="5" spans="3:8" x14ac:dyDescent="0.25">
      <c r="C5" s="106" t="s">
        <v>49</v>
      </c>
      <c r="D5" s="40">
        <v>24039</v>
      </c>
      <c r="E5" s="40">
        <v>25455</v>
      </c>
      <c r="F5" s="40">
        <f>SUM(D5:E5)</f>
        <v>49494</v>
      </c>
      <c r="G5" s="28">
        <v>0.48569523578615592</v>
      </c>
      <c r="H5" s="31">
        <v>0.51430476421384408</v>
      </c>
    </row>
    <row r="6" spans="3:8" ht="15.75" thickBot="1" x14ac:dyDescent="0.3">
      <c r="C6" s="107" t="s">
        <v>50</v>
      </c>
      <c r="D6" s="8">
        <v>123609</v>
      </c>
      <c r="E6" s="8">
        <v>129224</v>
      </c>
      <c r="F6" s="8">
        <f>SUM(D6:E6)</f>
        <v>252833</v>
      </c>
      <c r="G6" s="30">
        <v>0.48889987541281865</v>
      </c>
      <c r="H6" s="32">
        <v>0.51110012458718135</v>
      </c>
    </row>
    <row r="7" spans="3:8" x14ac:dyDescent="0.25"/>
    <row r="8" spans="3:8" hidden="1" x14ac:dyDescent="0.25"/>
    <row r="9" spans="3:8" hidden="1" x14ac:dyDescent="0.25"/>
    <row r="10" spans="3:8" hidden="1" x14ac:dyDescent="0.25"/>
    <row r="11" spans="3:8" hidden="1" x14ac:dyDescent="0.25"/>
    <row r="12" spans="3:8" hidden="1" x14ac:dyDescent="0.25"/>
    <row r="13" spans="3:8" hidden="1" x14ac:dyDescent="0.25"/>
    <row r="14" spans="3:8" hidden="1" x14ac:dyDescent="0.25"/>
    <row r="15" spans="3:8" hidden="1" x14ac:dyDescent="0.25"/>
    <row r="16" spans="3:8" hidden="1" x14ac:dyDescent="0.25"/>
    <row r="17" spans="4:12" hidden="1" x14ac:dyDescent="0.25"/>
    <row r="18" spans="4:12" hidden="1" x14ac:dyDescent="0.25"/>
    <row r="19" spans="4:12" hidden="1" x14ac:dyDescent="0.25"/>
    <row r="20" spans="4:12" hidden="1" x14ac:dyDescent="0.25"/>
    <row r="21" spans="4:12" hidden="1" x14ac:dyDescent="0.25"/>
    <row r="22" spans="4:12" hidden="1" x14ac:dyDescent="0.25"/>
    <row r="23" spans="4:12" hidden="1" x14ac:dyDescent="0.25"/>
    <row r="24" spans="4:12" hidden="1" x14ac:dyDescent="0.25"/>
    <row r="25" spans="4:12" hidden="1" x14ac:dyDescent="0.25"/>
    <row r="26" spans="4:12" hidden="1" x14ac:dyDescent="0.25"/>
    <row r="27" spans="4:12" hidden="1" x14ac:dyDescent="0.25"/>
    <row r="28" spans="4:12" hidden="1" x14ac:dyDescent="0.25"/>
    <row r="29" spans="4:12" hidden="1" x14ac:dyDescent="0.25"/>
    <row r="30" spans="4:12" hidden="1" x14ac:dyDescent="0.25"/>
    <row r="31" spans="4:12" hidden="1" x14ac:dyDescent="0.25"/>
    <row r="32" spans="4:12" hidden="1" x14ac:dyDescent="0.25">
      <c r="D32" s="37"/>
      <c r="E32" s="37"/>
      <c r="F32" s="37"/>
      <c r="I32" s="37"/>
      <c r="K32" s="26"/>
      <c r="L32" s="26"/>
    </row>
    <row r="33" spans="4:15" hidden="1" x14ac:dyDescent="0.25">
      <c r="D33" s="37"/>
      <c r="E33" s="37"/>
      <c r="F33" s="37"/>
      <c r="I33" s="37"/>
      <c r="K33" s="26"/>
      <c r="L33" s="26"/>
      <c r="O33" s="37"/>
    </row>
    <row r="34" spans="4:15" hidden="1" x14ac:dyDescent="0.25"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</row>
    <row r="35" spans="4:15" hidden="1" x14ac:dyDescent="0.25"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</row>
    <row r="36" spans="4:15" hidden="1" x14ac:dyDescent="0.25"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</row>
    <row r="37" spans="4:15" hidden="1" x14ac:dyDescent="0.25"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</row>
    <row r="38" spans="4:15" hidden="1" x14ac:dyDescent="0.25"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</row>
  </sheetData>
  <mergeCells count="1">
    <mergeCell ref="C2:H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showGridLines="0" workbookViewId="0">
      <selection activeCell="A4" sqref="A4"/>
    </sheetView>
  </sheetViews>
  <sheetFormatPr defaultColWidth="0" defaultRowHeight="15" zeroHeight="1" x14ac:dyDescent="0.25"/>
  <cols>
    <col min="1" max="1" width="9.140625" customWidth="1"/>
    <col min="2" max="2" width="9.85546875" customWidth="1"/>
    <col min="3" max="3" width="27" customWidth="1"/>
    <col min="4" max="4" width="31.5703125" customWidth="1"/>
    <col min="5" max="5" width="9.140625" customWidth="1"/>
    <col min="6" max="16384" width="9.140625" hidden="1"/>
  </cols>
  <sheetData>
    <row r="1" spans="2:4" x14ac:dyDescent="0.25"/>
    <row r="2" spans="2:4" x14ac:dyDescent="0.25">
      <c r="B2" s="52" t="s">
        <v>112</v>
      </c>
    </row>
    <row r="3" spans="2:4" s="33" customFormat="1" ht="15.75" thickBot="1" x14ac:dyDescent="0.3"/>
    <row r="4" spans="2:4" ht="30.75" thickBot="1" x14ac:dyDescent="0.3">
      <c r="B4" s="81" t="s">
        <v>100</v>
      </c>
      <c r="C4" s="82" t="s">
        <v>101</v>
      </c>
      <c r="D4" s="82" t="s">
        <v>102</v>
      </c>
    </row>
    <row r="5" spans="2:4" ht="104.25" thickBot="1" x14ac:dyDescent="0.3">
      <c r="B5" s="83" t="s">
        <v>25</v>
      </c>
      <c r="C5" s="84" t="s">
        <v>103</v>
      </c>
      <c r="D5" s="84" t="s">
        <v>104</v>
      </c>
    </row>
    <row r="6" spans="2:4" ht="69.75" thickBot="1" x14ac:dyDescent="0.3">
      <c r="B6" s="83" t="s">
        <v>22</v>
      </c>
      <c r="C6" s="84" t="s">
        <v>105</v>
      </c>
      <c r="D6" s="84" t="s">
        <v>106</v>
      </c>
    </row>
    <row r="7" spans="2:4" ht="34.5" x14ac:dyDescent="0.25">
      <c r="B7" s="135" t="s">
        <v>1</v>
      </c>
      <c r="C7" s="85" t="s">
        <v>107</v>
      </c>
      <c r="D7" s="135" t="s">
        <v>108</v>
      </c>
    </row>
    <row r="8" spans="2:4" ht="52.5" thickBot="1" x14ac:dyDescent="0.3">
      <c r="B8" s="136"/>
      <c r="C8" s="84" t="s">
        <v>109</v>
      </c>
      <c r="D8" s="136"/>
    </row>
    <row r="9" spans="2:4" ht="104.25" thickBot="1" x14ac:dyDescent="0.3">
      <c r="B9" s="83" t="s">
        <v>21</v>
      </c>
      <c r="C9" s="84" t="s">
        <v>110</v>
      </c>
      <c r="D9" s="84" t="s">
        <v>111</v>
      </c>
    </row>
    <row r="10" spans="2:4" x14ac:dyDescent="0.25"/>
    <row r="11" spans="2:4" x14ac:dyDescent="0.25"/>
  </sheetData>
  <mergeCells count="2">
    <mergeCell ref="B7:B8"/>
    <mergeCell ref="D7:D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showGridLines="0" workbookViewId="0">
      <selection activeCell="B3" sqref="B3"/>
    </sheetView>
  </sheetViews>
  <sheetFormatPr defaultColWidth="0" defaultRowHeight="15" zeroHeight="1" x14ac:dyDescent="0.25"/>
  <cols>
    <col min="1" max="1" width="9.140625" customWidth="1"/>
    <col min="2" max="2" width="23" customWidth="1"/>
    <col min="3" max="6" width="11.42578125" bestFit="1" customWidth="1"/>
    <col min="7" max="7" width="9.140625" customWidth="1"/>
    <col min="8" max="16384" width="9.140625" hidden="1"/>
  </cols>
  <sheetData>
    <row r="1" spans="2:6" x14ac:dyDescent="0.25"/>
    <row r="2" spans="2:6" s="33" customFormat="1" x14ac:dyDescent="0.25">
      <c r="B2" s="127" t="s">
        <v>143</v>
      </c>
      <c r="C2" s="127"/>
      <c r="D2" s="127"/>
      <c r="E2" s="127"/>
      <c r="F2" s="127"/>
    </row>
    <row r="3" spans="2:6" ht="15.75" thickBot="1" x14ac:dyDescent="0.3"/>
    <row r="4" spans="2:6" ht="35.25" thickBot="1" x14ac:dyDescent="0.3">
      <c r="B4" s="86" t="s">
        <v>113</v>
      </c>
      <c r="C4" s="87" t="s">
        <v>3</v>
      </c>
      <c r="D4" s="88" t="s">
        <v>21</v>
      </c>
      <c r="E4" s="87" t="s">
        <v>20</v>
      </c>
      <c r="F4" s="87" t="s">
        <v>19</v>
      </c>
    </row>
    <row r="5" spans="2:6" ht="52.5" thickBot="1" x14ac:dyDescent="0.3">
      <c r="B5" s="83" t="s">
        <v>114</v>
      </c>
      <c r="C5" s="89">
        <v>1755601</v>
      </c>
      <c r="D5" s="90">
        <v>1752536</v>
      </c>
      <c r="E5" s="89">
        <v>1762032</v>
      </c>
      <c r="F5" s="89">
        <v>1778466</v>
      </c>
    </row>
    <row r="6" spans="2:6" ht="52.5" thickBot="1" x14ac:dyDescent="0.3">
      <c r="B6" s="83" t="s">
        <v>115</v>
      </c>
      <c r="C6" s="91">
        <v>2.5999999999999999E-2</v>
      </c>
      <c r="D6" s="92">
        <v>2.7E-2</v>
      </c>
      <c r="E6" s="91">
        <v>2.7E-2</v>
      </c>
      <c r="F6" s="91">
        <v>3.3000000000000002E-2</v>
      </c>
    </row>
    <row r="7" spans="2:6" ht="52.5" thickBot="1" x14ac:dyDescent="0.3">
      <c r="B7" s="83" t="s">
        <v>116</v>
      </c>
      <c r="C7" s="91">
        <v>0.47699999999999998</v>
      </c>
      <c r="D7" s="92">
        <v>0.46899999999999997</v>
      </c>
      <c r="E7" s="91">
        <v>0.46600000000000003</v>
      </c>
      <c r="F7" s="91">
        <v>0.45200000000000001</v>
      </c>
    </row>
    <row r="8" spans="2:6" ht="52.5" thickBot="1" x14ac:dyDescent="0.3">
      <c r="B8" s="83" t="s">
        <v>117</v>
      </c>
      <c r="C8" s="91">
        <v>0.222</v>
      </c>
      <c r="D8" s="92">
        <v>0.218</v>
      </c>
      <c r="E8" s="91">
        <v>0.215</v>
      </c>
      <c r="F8" s="91">
        <v>0.21099999999999999</v>
      </c>
    </row>
    <row r="9" spans="2:6" ht="52.5" thickBot="1" x14ac:dyDescent="0.3">
      <c r="B9" s="83" t="s">
        <v>118</v>
      </c>
      <c r="C9" s="91">
        <v>0.27600000000000002</v>
      </c>
      <c r="D9" s="92">
        <v>0.28699999999999998</v>
      </c>
      <c r="E9" s="91">
        <v>0.29199999999999998</v>
      </c>
      <c r="F9" s="91">
        <v>0.30399999999999999</v>
      </c>
    </row>
    <row r="10" spans="2:6" ht="35.25" thickBot="1" x14ac:dyDescent="0.3">
      <c r="B10" s="83" t="s">
        <v>119</v>
      </c>
      <c r="C10" s="91">
        <v>0.51400000000000001</v>
      </c>
      <c r="D10" s="92">
        <v>0.51700000000000002</v>
      </c>
      <c r="E10" s="91">
        <v>0.51300000000000001</v>
      </c>
      <c r="F10" s="91">
        <v>0.51500000000000001</v>
      </c>
    </row>
    <row r="11" spans="2:6" ht="35.25" thickBot="1" x14ac:dyDescent="0.3">
      <c r="B11" s="83" t="s">
        <v>120</v>
      </c>
      <c r="C11" s="91">
        <v>0.48599999999999999</v>
      </c>
      <c r="D11" s="92">
        <v>0.48299999999999998</v>
      </c>
      <c r="E11" s="91">
        <v>0.48599999999999999</v>
      </c>
      <c r="F11" s="91">
        <v>0.48499999999999999</v>
      </c>
    </row>
    <row r="12" spans="2:6" ht="69.75" thickBot="1" x14ac:dyDescent="0.3">
      <c r="B12" s="83" t="s">
        <v>121</v>
      </c>
      <c r="C12" s="91">
        <v>0.16700000000000001</v>
      </c>
      <c r="D12" s="92">
        <v>0.16900000000000001</v>
      </c>
      <c r="E12" s="91">
        <v>0.17199999999999999</v>
      </c>
      <c r="F12" s="91">
        <v>0.16500000000000001</v>
      </c>
    </row>
    <row r="13" spans="2:6" ht="69.75" thickBot="1" x14ac:dyDescent="0.3">
      <c r="B13" s="83" t="s">
        <v>122</v>
      </c>
      <c r="C13" s="91">
        <v>3.0000000000000001E-3</v>
      </c>
      <c r="D13" s="92">
        <v>0.01</v>
      </c>
      <c r="E13" s="91">
        <v>1.6E-2</v>
      </c>
      <c r="F13" s="91">
        <v>0.02</v>
      </c>
    </row>
    <row r="14" spans="2:6" ht="35.25" thickBot="1" x14ac:dyDescent="0.3">
      <c r="B14" s="83" t="s">
        <v>123</v>
      </c>
      <c r="C14" s="91">
        <v>5.7000000000000002E-2</v>
      </c>
      <c r="D14" s="92">
        <v>0.06</v>
      </c>
      <c r="E14" s="91">
        <v>6.4000000000000001E-2</v>
      </c>
      <c r="F14" s="91">
        <v>7.0000000000000007E-2</v>
      </c>
    </row>
    <row r="15" spans="2:6" ht="35.25" thickBot="1" x14ac:dyDescent="0.3">
      <c r="B15" s="83" t="s">
        <v>124</v>
      </c>
      <c r="C15" s="91">
        <v>0.16</v>
      </c>
      <c r="D15" s="92">
        <v>0.16800000000000001</v>
      </c>
      <c r="E15" s="91">
        <v>0.17100000000000001</v>
      </c>
      <c r="F15" s="91">
        <v>0.188</v>
      </c>
    </row>
    <row r="16" spans="2:6" x14ac:dyDescent="0.25"/>
  </sheetData>
  <mergeCells count="1">
    <mergeCell ref="B2:F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showGridLines="0" workbookViewId="0">
      <selection activeCell="F7" sqref="F7"/>
    </sheetView>
  </sheetViews>
  <sheetFormatPr defaultColWidth="0" defaultRowHeight="15" zeroHeight="1" x14ac:dyDescent="0.25"/>
  <cols>
    <col min="1" max="1" width="9.140625" customWidth="1"/>
    <col min="2" max="2" width="15" customWidth="1"/>
    <col min="3" max="3" width="16.5703125" bestFit="1" customWidth="1"/>
    <col min="4" max="4" width="10.7109375" bestFit="1" customWidth="1"/>
    <col min="5" max="5" width="14" bestFit="1" customWidth="1"/>
    <col min="6" max="6" width="9.140625" customWidth="1"/>
    <col min="7" max="16384" width="9.140625" hidden="1"/>
  </cols>
  <sheetData>
    <row r="1" spans="2:5" x14ac:dyDescent="0.25"/>
    <row r="2" spans="2:5" s="33" customFormat="1" x14ac:dyDescent="0.25">
      <c r="B2" s="52" t="s">
        <v>99</v>
      </c>
    </row>
    <row r="3" spans="2:5" ht="15.75" thickBot="1" x14ac:dyDescent="0.3"/>
    <row r="4" spans="2:5" x14ac:dyDescent="0.25">
      <c r="B4" s="122" t="s">
        <v>137</v>
      </c>
      <c r="C4" s="1" t="s">
        <v>83</v>
      </c>
      <c r="D4" s="1" t="s">
        <v>84</v>
      </c>
      <c r="E4" s="14" t="s">
        <v>85</v>
      </c>
    </row>
    <row r="5" spans="2:5" x14ac:dyDescent="0.25">
      <c r="B5" s="106" t="s">
        <v>25</v>
      </c>
      <c r="C5" s="28">
        <v>0.30299999999999999</v>
      </c>
      <c r="D5" s="28">
        <v>0.64600000000000002</v>
      </c>
      <c r="E5" s="31">
        <v>5.0999999999999997E-2</v>
      </c>
    </row>
    <row r="6" spans="2:5" x14ac:dyDescent="0.25">
      <c r="B6" s="106" t="s">
        <v>24</v>
      </c>
      <c r="C6" s="28">
        <v>0.29299999999999998</v>
      </c>
      <c r="D6" s="28">
        <v>0.66</v>
      </c>
      <c r="E6" s="31">
        <v>4.8000000000000001E-2</v>
      </c>
    </row>
    <row r="7" spans="2:5" x14ac:dyDescent="0.25">
      <c r="B7" s="106" t="s">
        <v>23</v>
      </c>
      <c r="C7" s="28">
        <v>0.28599999999999998</v>
      </c>
      <c r="D7" s="28">
        <v>0.66800000000000004</v>
      </c>
      <c r="E7" s="31">
        <v>4.5999999999999999E-2</v>
      </c>
    </row>
    <row r="8" spans="2:5" x14ac:dyDescent="0.25">
      <c r="B8" s="106" t="s">
        <v>22</v>
      </c>
      <c r="C8" s="28">
        <v>0.27300000000000002</v>
      </c>
      <c r="D8" s="28">
        <v>0.69499999999999995</v>
      </c>
      <c r="E8" s="31">
        <v>3.2000000000000001E-2</v>
      </c>
    </row>
    <row r="9" spans="2:5" x14ac:dyDescent="0.25">
      <c r="B9" s="106" t="s">
        <v>1</v>
      </c>
      <c r="C9" s="28">
        <v>0.26500000000000001</v>
      </c>
      <c r="D9" s="28">
        <v>0.70899999999999996</v>
      </c>
      <c r="E9" s="31">
        <v>2.5999999999999999E-2</v>
      </c>
    </row>
    <row r="10" spans="2:5" x14ac:dyDescent="0.25">
      <c r="B10" s="106" t="s">
        <v>2</v>
      </c>
      <c r="C10" s="28">
        <v>0.27200000000000002</v>
      </c>
      <c r="D10" s="28">
        <v>0.70399999999999996</v>
      </c>
      <c r="E10" s="31">
        <v>2.4E-2</v>
      </c>
    </row>
    <row r="11" spans="2:5" x14ac:dyDescent="0.25">
      <c r="B11" s="106" t="s">
        <v>3</v>
      </c>
      <c r="C11" s="28">
        <v>0.27300000000000002</v>
      </c>
      <c r="D11" s="28">
        <v>0.70299999999999996</v>
      </c>
      <c r="E11" s="31">
        <v>2.4E-2</v>
      </c>
    </row>
    <row r="12" spans="2:5" x14ac:dyDescent="0.25">
      <c r="B12" s="106" t="s">
        <v>21</v>
      </c>
      <c r="C12" s="28">
        <v>0.28699999999999998</v>
      </c>
      <c r="D12" s="28">
        <v>0.68600000000000005</v>
      </c>
      <c r="E12" s="31">
        <v>2.7E-2</v>
      </c>
    </row>
    <row r="13" spans="2:5" x14ac:dyDescent="0.25">
      <c r="B13" s="106" t="s">
        <v>20</v>
      </c>
      <c r="C13" s="28">
        <v>0.29176551575936072</v>
      </c>
      <c r="D13" s="28">
        <v>0.68097461498240508</v>
      </c>
      <c r="E13" s="31">
        <v>2.725986925823435E-2</v>
      </c>
    </row>
    <row r="14" spans="2:5" ht="15.75" thickBot="1" x14ac:dyDescent="0.3">
      <c r="B14" s="107" t="s">
        <v>19</v>
      </c>
      <c r="C14" s="30">
        <v>0.30421787794511657</v>
      </c>
      <c r="D14" s="30">
        <v>0.66228097874203218</v>
      </c>
      <c r="E14" s="32">
        <v>3.350114331285118E-2</v>
      </c>
    </row>
    <row r="15" spans="2:5" x14ac:dyDescent="0.25"/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showGridLines="0" workbookViewId="0">
      <selection activeCell="E8" sqref="E8"/>
    </sheetView>
  </sheetViews>
  <sheetFormatPr defaultRowHeight="15" zeroHeight="1" x14ac:dyDescent="0.25"/>
  <cols>
    <col min="2" max="2" width="7.7109375" customWidth="1"/>
    <col min="3" max="3" width="26.5703125" customWidth="1"/>
  </cols>
  <sheetData>
    <row r="1" spans="1:4" x14ac:dyDescent="0.25"/>
    <row r="2" spans="1:4" s="33" customFormat="1" ht="15" customHeight="1" x14ac:dyDescent="0.25"/>
    <row r="3" spans="1:4" ht="30.75" customHeight="1" thickBot="1" x14ac:dyDescent="0.3">
      <c r="A3" s="132" t="s">
        <v>144</v>
      </c>
      <c r="B3" s="132"/>
      <c r="C3" s="132"/>
      <c r="D3" s="132"/>
    </row>
    <row r="4" spans="1:4" ht="30" x14ac:dyDescent="0.25">
      <c r="B4" s="80" t="s">
        <v>0</v>
      </c>
      <c r="C4" s="75" t="s">
        <v>86</v>
      </c>
    </row>
    <row r="5" spans="1:4" x14ac:dyDescent="0.25">
      <c r="B5" s="76" t="s">
        <v>25</v>
      </c>
      <c r="C5" s="77">
        <v>119</v>
      </c>
    </row>
    <row r="6" spans="1:4" x14ac:dyDescent="0.25">
      <c r="B6" s="76" t="s">
        <v>24</v>
      </c>
      <c r="C6" s="77">
        <v>125</v>
      </c>
    </row>
    <row r="7" spans="1:4" x14ac:dyDescent="0.25">
      <c r="B7" s="76" t="s">
        <v>23</v>
      </c>
      <c r="C7" s="77">
        <v>137</v>
      </c>
    </row>
    <row r="8" spans="1:4" x14ac:dyDescent="0.25">
      <c r="B8" s="76" t="s">
        <v>22</v>
      </c>
      <c r="C8" s="77">
        <v>148</v>
      </c>
    </row>
    <row r="9" spans="1:4" x14ac:dyDescent="0.25">
      <c r="B9" s="76" t="s">
        <v>1</v>
      </c>
      <c r="C9" s="77">
        <v>150</v>
      </c>
    </row>
    <row r="10" spans="1:4" x14ac:dyDescent="0.25">
      <c r="B10" s="76" t="s">
        <v>2</v>
      </c>
      <c r="C10" s="77">
        <v>157</v>
      </c>
    </row>
    <row r="11" spans="1:4" x14ac:dyDescent="0.25">
      <c r="B11" s="76" t="s">
        <v>3</v>
      </c>
      <c r="C11" s="77">
        <v>156</v>
      </c>
    </row>
    <row r="12" spans="1:4" x14ac:dyDescent="0.25">
      <c r="B12" s="76" t="s">
        <v>21</v>
      </c>
      <c r="C12" s="77">
        <v>148</v>
      </c>
    </row>
    <row r="13" spans="1:4" x14ac:dyDescent="0.25">
      <c r="B13" s="76" t="s">
        <v>20</v>
      </c>
      <c r="C13" s="77">
        <v>143.74291319989015</v>
      </c>
    </row>
    <row r="14" spans="1:4" ht="15.75" thickBot="1" x14ac:dyDescent="0.3">
      <c r="B14" s="78" t="s">
        <v>19</v>
      </c>
      <c r="C14" s="79">
        <v>142</v>
      </c>
    </row>
    <row r="15" spans="1:4" x14ac:dyDescent="0.25"/>
  </sheetData>
  <mergeCells count="1">
    <mergeCell ref="A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Contents</vt:lpstr>
      <vt:lpstr>Figure 1</vt:lpstr>
      <vt:lpstr>Figure 2</vt:lpstr>
      <vt:lpstr>Figure 3</vt:lpstr>
      <vt:lpstr>Figure 4</vt:lpstr>
      <vt:lpstr>Figure 5</vt:lpstr>
      <vt:lpstr>Figure 6</vt:lpstr>
      <vt:lpstr>Figure 7</vt:lpstr>
      <vt:lpstr>Table 1</vt:lpstr>
      <vt:lpstr>Figure 8</vt:lpstr>
      <vt:lpstr>Figure 9</vt:lpstr>
      <vt:lpstr>Figure 10</vt:lpstr>
      <vt:lpstr>Annex B</vt:lpstr>
      <vt:lpstr>Annex C</vt:lpstr>
      <vt:lpstr>Extra 1</vt:lpstr>
      <vt:lpstr>Extra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Hepburn</dc:creator>
  <cp:lastModifiedBy>Laura Hepburn</cp:lastModifiedBy>
  <dcterms:created xsi:type="dcterms:W3CDTF">2019-01-14T12:15:47Z</dcterms:created>
  <dcterms:modified xsi:type="dcterms:W3CDTF">2019-01-31T11:25:04Z</dcterms:modified>
</cp:coreProperties>
</file>