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0" yWindow="6140" windowWidth="19420" windowHeight="2000" tabRatio="959" activeTab="5"/>
  </bookViews>
  <sheets>
    <sheet name="SoCIE" sheetId="25" r:id="rId1"/>
    <sheet name="Income" sheetId="24" r:id="rId2"/>
    <sheet name="Expenditure" sheetId="23" r:id="rId3"/>
    <sheet name="Balance Sheet" sheetId="22" r:id="rId4"/>
    <sheet name="Cashflow" sheetId="37" r:id="rId5"/>
    <sheet name="Summary" sheetId="28" r:id="rId6"/>
    <sheet name="Variance thresholds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3">'Balance Sheet'!$A$1:$G$1197</definedName>
    <definedName name="_xlnm.Print_Area" localSheetId="2">Expenditure!$A$1:$H$1135</definedName>
    <definedName name="_xlnm.Print_Area" localSheetId="1">Income!$A$2:$G$1191</definedName>
    <definedName name="_xlnm.Print_Area" localSheetId="0">SoCIE!$A$1:$G$768</definedName>
    <definedName name="_xlnm.Print_Area" localSheetId="5">Summary!$B$2:$D$719</definedName>
  </definedNames>
  <calcPr calcId="145621"/>
</workbook>
</file>

<file path=xl/calcChain.xml><?xml version="1.0" encoding="utf-8"?>
<calcChain xmlns="http://schemas.openxmlformats.org/spreadsheetml/2006/main">
  <c r="D33" i="28" l="1"/>
  <c r="D10" i="28"/>
  <c r="C10" i="28"/>
  <c r="F9" i="22" l="1"/>
  <c r="E9" i="22"/>
  <c r="D25" i="28" l="1"/>
  <c r="C25" i="28"/>
  <c r="F25" i="23"/>
  <c r="D7" i="28" l="1"/>
  <c r="C7" i="28"/>
  <c r="F7" i="37"/>
  <c r="E7" i="37"/>
  <c r="F7" i="22"/>
  <c r="E7" i="22"/>
  <c r="F28" i="23"/>
  <c r="E28" i="23"/>
  <c r="F7" i="23"/>
  <c r="E7" i="23"/>
  <c r="F7" i="24"/>
  <c r="E7" i="24"/>
  <c r="F6" i="25"/>
  <c r="E6" i="25"/>
  <c r="G27" i="25" l="1"/>
  <c r="D28" i="28"/>
  <c r="C28" i="28"/>
  <c r="F28" i="37"/>
  <c r="E28" i="37"/>
  <c r="G28" i="22"/>
  <c r="F28" i="22"/>
  <c r="E28" i="22"/>
  <c r="F28" i="24"/>
  <c r="E28" i="24"/>
  <c r="F33" i="24"/>
  <c r="E33" i="24"/>
  <c r="G32" i="25"/>
  <c r="F32" i="25"/>
  <c r="E32" i="25"/>
  <c r="F27" i="25"/>
  <c r="E27" i="25"/>
  <c r="F29" i="23" l="1"/>
  <c r="F30" i="23"/>
  <c r="F31" i="23"/>
  <c r="F32" i="23"/>
  <c r="F33" i="23"/>
  <c r="E33" i="23"/>
  <c r="E32" i="23"/>
  <c r="E31" i="23"/>
  <c r="E30" i="23"/>
  <c r="E29" i="23"/>
  <c r="E25" i="23"/>
  <c r="F16" i="23"/>
  <c r="F17" i="23"/>
  <c r="E17" i="23"/>
  <c r="E16" i="23"/>
  <c r="F9" i="23"/>
  <c r="E9" i="23"/>
  <c r="G29" i="23" l="1"/>
  <c r="G25" i="23"/>
  <c r="G32" i="23"/>
  <c r="G33" i="23"/>
  <c r="G16" i="23"/>
  <c r="G31" i="23"/>
  <c r="G28" i="23"/>
  <c r="G30" i="23"/>
  <c r="G17" i="23"/>
  <c r="G9" i="23"/>
  <c r="F29" i="24" l="1"/>
  <c r="F30" i="24"/>
  <c r="F31" i="24"/>
  <c r="F32" i="24"/>
  <c r="E32" i="24"/>
  <c r="E31" i="24"/>
  <c r="E30" i="24"/>
  <c r="E29" i="24"/>
  <c r="F25" i="24"/>
  <c r="F9" i="24"/>
  <c r="E9" i="24"/>
  <c r="E25" i="24"/>
  <c r="F16" i="24"/>
  <c r="F17" i="24"/>
  <c r="E17" i="24"/>
  <c r="E16" i="24"/>
  <c r="F29" i="37"/>
  <c r="F31" i="37"/>
  <c r="F33" i="37"/>
  <c r="E33" i="37"/>
  <c r="E31" i="37"/>
  <c r="E29" i="37"/>
  <c r="F25" i="37"/>
  <c r="E25" i="37"/>
  <c r="F16" i="37"/>
  <c r="F17" i="37"/>
  <c r="E17" i="37"/>
  <c r="E16" i="37"/>
  <c r="F9" i="37"/>
  <c r="E9" i="37"/>
  <c r="G17" i="24" l="1"/>
  <c r="G33" i="24"/>
  <c r="G30" i="24"/>
  <c r="G28" i="24"/>
  <c r="G32" i="24"/>
  <c r="G29" i="24"/>
  <c r="G31" i="24"/>
  <c r="G25" i="24"/>
  <c r="G16" i="24"/>
  <c r="G9" i="24"/>
  <c r="G29" i="37"/>
  <c r="G33" i="37"/>
  <c r="G31" i="37"/>
  <c r="G28" i="37"/>
  <c r="G17" i="37"/>
  <c r="G25" i="37"/>
  <c r="G16" i="37"/>
  <c r="G9" i="37"/>
  <c r="C33" i="28" l="1"/>
  <c r="D32" i="28"/>
  <c r="C32" i="28"/>
  <c r="D31" i="28"/>
  <c r="C31" i="28"/>
  <c r="D30" i="28"/>
  <c r="C30" i="28"/>
  <c r="D29" i="28"/>
  <c r="C29" i="28"/>
  <c r="D17" i="28"/>
  <c r="D16" i="28"/>
  <c r="C17" i="28"/>
  <c r="C16" i="28"/>
  <c r="D9" i="28"/>
  <c r="C9" i="28"/>
  <c r="F29" i="22" l="1"/>
  <c r="G29" i="22"/>
  <c r="F31" i="22"/>
  <c r="G31" i="22"/>
  <c r="F33" i="22"/>
  <c r="G33" i="22"/>
  <c r="E33" i="22"/>
  <c r="E31" i="22"/>
  <c r="E29" i="22"/>
  <c r="F25" i="22"/>
  <c r="G25" i="22"/>
  <c r="E25" i="22"/>
  <c r="F16" i="22"/>
  <c r="G16" i="22"/>
  <c r="F17" i="22"/>
  <c r="G17" i="22"/>
  <c r="E17" i="22"/>
  <c r="E16" i="22"/>
  <c r="G9" i="22"/>
  <c r="F28" i="25" l="1"/>
  <c r="G28" i="25"/>
  <c r="F29" i="25"/>
  <c r="G29" i="25"/>
  <c r="F30" i="25"/>
  <c r="G30" i="25"/>
  <c r="F31" i="25"/>
  <c r="G31" i="25"/>
  <c r="E31" i="25"/>
  <c r="E29" i="25"/>
  <c r="E28" i="25"/>
  <c r="E30" i="25"/>
  <c r="F24" i="25"/>
  <c r="G24" i="25"/>
  <c r="E24" i="25"/>
  <c r="F15" i="25"/>
  <c r="G15" i="25"/>
  <c r="F16" i="25"/>
  <c r="G16" i="25"/>
  <c r="E16" i="25"/>
  <c r="E15" i="25"/>
  <c r="E8" i="25"/>
  <c r="F8" i="25"/>
  <c r="G8" i="25"/>
  <c r="A1" i="8" l="1"/>
  <c r="D27" i="28"/>
  <c r="C27" i="28"/>
  <c r="D26" i="28"/>
  <c r="C26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5" i="28"/>
  <c r="C15" i="28"/>
  <c r="D14" i="28"/>
  <c r="C14" i="28"/>
  <c r="D13" i="28"/>
  <c r="C13" i="28"/>
  <c r="D12" i="28"/>
  <c r="C12" i="28"/>
  <c r="D11" i="28"/>
  <c r="C11" i="28"/>
  <c r="D8" i="28"/>
  <c r="C8" i="28"/>
  <c r="D4" i="28"/>
  <c r="C4" i="28"/>
  <c r="F27" i="37"/>
  <c r="E27" i="37"/>
  <c r="F26" i="37"/>
  <c r="E26" i="37"/>
  <c r="F24" i="37"/>
  <c r="E24" i="37"/>
  <c r="F23" i="37"/>
  <c r="E23" i="37"/>
  <c r="F22" i="37"/>
  <c r="E22" i="37"/>
  <c r="F21" i="37"/>
  <c r="E21" i="37"/>
  <c r="F20" i="37"/>
  <c r="E20" i="37"/>
  <c r="F19" i="37"/>
  <c r="E19" i="37"/>
  <c r="F18" i="37"/>
  <c r="E18" i="37"/>
  <c r="F15" i="37"/>
  <c r="E15" i="37"/>
  <c r="F14" i="37"/>
  <c r="E14" i="37"/>
  <c r="F13" i="37"/>
  <c r="E13" i="37"/>
  <c r="F12" i="37"/>
  <c r="E12" i="37"/>
  <c r="F11" i="37"/>
  <c r="E11" i="37"/>
  <c r="F10" i="37"/>
  <c r="E10" i="37"/>
  <c r="F8" i="37"/>
  <c r="E8" i="37"/>
  <c r="F3" i="37"/>
  <c r="E3" i="37"/>
  <c r="F27" i="22"/>
  <c r="E27" i="22"/>
  <c r="F26" i="22"/>
  <c r="E26" i="22"/>
  <c r="F24" i="22"/>
  <c r="E24" i="22"/>
  <c r="F23" i="22"/>
  <c r="E23" i="22"/>
  <c r="F22" i="22"/>
  <c r="E22" i="22"/>
  <c r="F21" i="22"/>
  <c r="E21" i="22"/>
  <c r="F20" i="22"/>
  <c r="E20" i="22"/>
  <c r="F19" i="22"/>
  <c r="E19" i="22"/>
  <c r="F18" i="22"/>
  <c r="E18" i="22"/>
  <c r="F15" i="22"/>
  <c r="E15" i="22"/>
  <c r="F14" i="22"/>
  <c r="E14" i="22"/>
  <c r="F13" i="22"/>
  <c r="E13" i="22"/>
  <c r="F12" i="22"/>
  <c r="E12" i="22"/>
  <c r="F11" i="22"/>
  <c r="E11" i="22"/>
  <c r="F10" i="22"/>
  <c r="E10" i="22"/>
  <c r="F8" i="22"/>
  <c r="E8" i="22"/>
  <c r="F4" i="22"/>
  <c r="E4" i="22"/>
  <c r="F27" i="23"/>
  <c r="E27" i="23"/>
  <c r="F26" i="23"/>
  <c r="E26" i="23"/>
  <c r="F24" i="23"/>
  <c r="E24" i="23"/>
  <c r="F23" i="23"/>
  <c r="E23" i="23"/>
  <c r="F22" i="23"/>
  <c r="E22" i="23"/>
  <c r="F21" i="23"/>
  <c r="E21" i="23"/>
  <c r="F20" i="23"/>
  <c r="E20" i="23"/>
  <c r="F19" i="23"/>
  <c r="E19" i="23"/>
  <c r="F18" i="23"/>
  <c r="E18" i="23"/>
  <c r="F15" i="23"/>
  <c r="E15" i="23"/>
  <c r="F14" i="23"/>
  <c r="E14" i="23"/>
  <c r="F13" i="23"/>
  <c r="E13" i="23"/>
  <c r="F12" i="23"/>
  <c r="E12" i="23"/>
  <c r="F11" i="23"/>
  <c r="E11" i="23"/>
  <c r="F10" i="23"/>
  <c r="E10" i="23"/>
  <c r="F8" i="23"/>
  <c r="E8" i="23"/>
  <c r="F3" i="23"/>
  <c r="E3" i="23"/>
  <c r="F27" i="24"/>
  <c r="E27" i="24"/>
  <c r="F26" i="24"/>
  <c r="E26" i="24"/>
  <c r="F24" i="24"/>
  <c r="E24" i="24"/>
  <c r="F23" i="24"/>
  <c r="E23" i="24"/>
  <c r="F22" i="24"/>
  <c r="E22" i="24"/>
  <c r="F21" i="24"/>
  <c r="E21" i="24"/>
  <c r="F20" i="24"/>
  <c r="E20" i="24"/>
  <c r="F19" i="24"/>
  <c r="E19" i="24"/>
  <c r="F18" i="24"/>
  <c r="E18" i="24"/>
  <c r="F15" i="24"/>
  <c r="E15" i="24"/>
  <c r="F14" i="24"/>
  <c r="E14" i="24"/>
  <c r="F13" i="24"/>
  <c r="E13" i="24"/>
  <c r="F12" i="24"/>
  <c r="E12" i="24"/>
  <c r="F11" i="24"/>
  <c r="E11" i="24"/>
  <c r="F10" i="24"/>
  <c r="E10" i="24"/>
  <c r="F8" i="24"/>
  <c r="E8" i="24"/>
  <c r="F3" i="24"/>
  <c r="E3" i="24"/>
  <c r="F26" i="25"/>
  <c r="E26" i="25"/>
  <c r="F25" i="25"/>
  <c r="E25" i="25"/>
  <c r="F23" i="25"/>
  <c r="E23" i="25"/>
  <c r="F22" i="25"/>
  <c r="E22" i="25"/>
  <c r="F21" i="25"/>
  <c r="E21" i="25"/>
  <c r="F20" i="25"/>
  <c r="E20" i="25"/>
  <c r="F19" i="25"/>
  <c r="E19" i="25"/>
  <c r="F18" i="25"/>
  <c r="E18" i="25"/>
  <c r="F17" i="25"/>
  <c r="E17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F7" i="25"/>
  <c r="E7" i="25"/>
  <c r="G12" i="24" l="1"/>
  <c r="G18" i="24"/>
  <c r="G22" i="24"/>
  <c r="G27" i="24"/>
  <c r="G10" i="23"/>
  <c r="G12" i="23"/>
  <c r="G14" i="23"/>
  <c r="G18" i="23"/>
  <c r="G20" i="23"/>
  <c r="G22" i="23"/>
  <c r="G24" i="23"/>
  <c r="G27" i="23"/>
  <c r="G7" i="37"/>
  <c r="G10" i="37"/>
  <c r="G12" i="37"/>
  <c r="G14" i="37"/>
  <c r="G7" i="24"/>
  <c r="G7" i="23"/>
  <c r="G8" i="24"/>
  <c r="G13" i="24"/>
  <c r="G19" i="24"/>
  <c r="G19" i="37"/>
  <c r="G21" i="37"/>
  <c r="G26" i="37"/>
  <c r="G10" i="25"/>
  <c r="G17" i="25"/>
  <c r="G7" i="22"/>
  <c r="G12" i="22"/>
  <c r="G18" i="22"/>
  <c r="G22" i="22"/>
  <c r="G27" i="22"/>
  <c r="G20" i="25"/>
  <c r="G25" i="25"/>
  <c r="G6" i="25"/>
  <c r="G11" i="25"/>
  <c r="G7" i="25"/>
  <c r="G12" i="25"/>
  <c r="G18" i="25"/>
  <c r="G11" i="24"/>
  <c r="G15" i="24"/>
  <c r="G21" i="24"/>
  <c r="G26" i="24"/>
  <c r="G8" i="22"/>
  <c r="G13" i="22"/>
  <c r="G19" i="22"/>
  <c r="G11" i="22"/>
  <c r="G21" i="22"/>
  <c r="G26" i="22"/>
  <c r="G21" i="25"/>
  <c r="G26" i="25"/>
  <c r="G9" i="25"/>
  <c r="G13" i="25"/>
  <c r="G23" i="25"/>
  <c r="G10" i="24"/>
  <c r="G14" i="24"/>
  <c r="G24" i="24"/>
  <c r="G8" i="23"/>
  <c r="G11" i="23"/>
  <c r="G13" i="23"/>
  <c r="G15" i="23"/>
  <c r="G19" i="23"/>
  <c r="G21" i="23"/>
  <c r="G23" i="23"/>
  <c r="G26" i="23"/>
  <c r="G10" i="22"/>
  <c r="G14" i="22"/>
  <c r="G24" i="22"/>
  <c r="G8" i="37"/>
  <c r="G11" i="37"/>
  <c r="G13" i="37"/>
  <c r="G15" i="37"/>
  <c r="G18" i="37"/>
  <c r="G22" i="37"/>
  <c r="G27" i="37"/>
  <c r="G14" i="25"/>
  <c r="G15" i="22"/>
  <c r="G19" i="25"/>
  <c r="G23" i="24"/>
  <c r="G22" i="25"/>
  <c r="G23" i="22"/>
  <c r="G23" i="37"/>
  <c r="G20" i="37"/>
  <c r="G20" i="24"/>
  <c r="G20" i="22"/>
  <c r="G24" i="37"/>
  <c r="B9" i="8" l="1"/>
  <c r="C9" i="8" s="1"/>
</calcChain>
</file>

<file path=xl/sharedStrings.xml><?xml version="1.0" encoding="utf-8"?>
<sst xmlns="http://schemas.openxmlformats.org/spreadsheetml/2006/main" count="6931" uniqueCount="293">
  <si>
    <t>Gearing</t>
  </si>
  <si>
    <t>a)</t>
  </si>
  <si>
    <t>b)</t>
  </si>
  <si>
    <t>c)</t>
  </si>
  <si>
    <t>d)</t>
  </si>
  <si>
    <t>e)</t>
  </si>
  <si>
    <t>f)</t>
  </si>
  <si>
    <t>g)</t>
  </si>
  <si>
    <t>Tuition fees and education contracts</t>
  </si>
  <si>
    <t xml:space="preserve">a) </t>
  </si>
  <si>
    <t>HE</t>
  </si>
  <si>
    <t>Education contracts</t>
  </si>
  <si>
    <t>Other</t>
  </si>
  <si>
    <t>Total tuition fees and education contracts</t>
  </si>
  <si>
    <t>Research grants and contracts</t>
  </si>
  <si>
    <t>European Commission</t>
  </si>
  <si>
    <t>Other grants and contracts</t>
  </si>
  <si>
    <t>Total research grants and contracts</t>
  </si>
  <si>
    <t>Other Income</t>
  </si>
  <si>
    <t>Other income generating activities</t>
  </si>
  <si>
    <t>Other grant income</t>
  </si>
  <si>
    <t xml:space="preserve">Other income   </t>
  </si>
  <si>
    <t>Total other income</t>
  </si>
  <si>
    <t>STAFF COSTS</t>
  </si>
  <si>
    <t>Teaching departments</t>
  </si>
  <si>
    <t>Teaching support services</t>
  </si>
  <si>
    <t>Other support services</t>
  </si>
  <si>
    <t>Administration and central services</t>
  </si>
  <si>
    <t>Premises</t>
  </si>
  <si>
    <t>Catering and residences</t>
  </si>
  <si>
    <t>Other staff costs</t>
  </si>
  <si>
    <t>Exceptional restructuring costs</t>
  </si>
  <si>
    <t>Total staff costs</t>
  </si>
  <si>
    <t xml:space="preserve">General education </t>
  </si>
  <si>
    <t>h)</t>
  </si>
  <si>
    <t>Current assets</t>
  </si>
  <si>
    <t>Stocks</t>
  </si>
  <si>
    <t>i)</t>
  </si>
  <si>
    <t>j)</t>
  </si>
  <si>
    <t>Other creditors</t>
  </si>
  <si>
    <t>Local authority loans</t>
  </si>
  <si>
    <t>Provisions</t>
  </si>
  <si>
    <t>Revaluation reserve</t>
  </si>
  <si>
    <t>Taxation</t>
  </si>
  <si>
    <t>INCOME</t>
  </si>
  <si>
    <t>Other income</t>
  </si>
  <si>
    <t>EXPENDITURE</t>
  </si>
  <si>
    <t>Staff costs</t>
  </si>
  <si>
    <t>Other operating expenses</t>
  </si>
  <si>
    <t>Total other operating expenses</t>
  </si>
  <si>
    <t>Total depreciation</t>
  </si>
  <si>
    <t>Interest</t>
  </si>
  <si>
    <t>On bank loans, overdrafts and other loans</t>
  </si>
  <si>
    <t>Normal staff costs</t>
  </si>
  <si>
    <t>£000</t>
  </si>
  <si>
    <t>Movement on prior year</t>
  </si>
  <si>
    <t>Explanations will be required if:</t>
  </si>
  <si>
    <t>VARIANCE THRESHOLDS</t>
  </si>
  <si>
    <t>Other European Income</t>
  </si>
  <si>
    <t>Interest Cover</t>
  </si>
  <si>
    <t>Premises Costs as % of Total Expenditure</t>
  </si>
  <si>
    <t>Total Education Contracts and Tuition Fees as % of Total Income</t>
  </si>
  <si>
    <t>Total Research Grants and Contracts as % of Total Income</t>
  </si>
  <si>
    <t>Total Other Income as % of Total Income</t>
  </si>
  <si>
    <t>European Income as % of Total Income</t>
  </si>
  <si>
    <t>BALANCE SHEET</t>
  </si>
  <si>
    <t xml:space="preserve"> </t>
  </si>
  <si>
    <t>Total Income</t>
  </si>
  <si>
    <t>Total Expenditure</t>
  </si>
  <si>
    <t>Cash Position</t>
  </si>
  <si>
    <t>Days Ratio of Cash to Total Expenditure</t>
  </si>
  <si>
    <t>Total Current Assets</t>
  </si>
  <si>
    <t>Overspend on student support funds *</t>
  </si>
  <si>
    <t>k)</t>
  </si>
  <si>
    <t xml:space="preserve">e) </t>
  </si>
  <si>
    <t>l)</t>
  </si>
  <si>
    <t>Planned maintenance</t>
  </si>
  <si>
    <t>The movement represents more than:</t>
  </si>
  <si>
    <t>FFR period</t>
  </si>
  <si>
    <t>Previous year</t>
  </si>
  <si>
    <t>£'000</t>
  </si>
  <si>
    <t>Monetary value</t>
  </si>
  <si>
    <t>of total income</t>
  </si>
  <si>
    <t>Amounts owed to SFC</t>
  </si>
  <si>
    <t>(i)</t>
  </si>
  <si>
    <t>(ii)</t>
  </si>
  <si>
    <t>(iii)</t>
  </si>
  <si>
    <t>Maintenance</t>
  </si>
  <si>
    <t>Utilities</t>
  </si>
  <si>
    <t>Non-EU</t>
  </si>
  <si>
    <t>Income ratios</t>
  </si>
  <si>
    <t>Expenditure ratios</t>
  </si>
  <si>
    <t>Operating position</t>
  </si>
  <si>
    <t>Operating Surplus/(deficit) as % of Total Income</t>
  </si>
  <si>
    <t>Balance Sheet strength</t>
  </si>
  <si>
    <t>Cash and Current Asset Investments less Overdraft</t>
  </si>
  <si>
    <t>Days of Unrestricted Cash to Total Expenditure</t>
  </si>
  <si>
    <t>Lennartz creditor</t>
  </si>
  <si>
    <t>SDS contracts</t>
  </si>
  <si>
    <t xml:space="preserve">* </t>
  </si>
  <si>
    <t>Depreciation / amortisation</t>
  </si>
  <si>
    <t>Grants from ALF</t>
  </si>
  <si>
    <t>Includes any overspend on bursaries, discretionary funds, and student funds received from SAAS, but excludes childcare funds.</t>
  </si>
  <si>
    <t>STATEMENT OF COMPREHENSIVE INCOME AND EXPENDITURE</t>
  </si>
  <si>
    <t>Total Non-Current Assets</t>
  </si>
  <si>
    <t>Cash and cash equivalents</t>
  </si>
  <si>
    <t>Non-government capital grant</t>
  </si>
  <si>
    <t>Investments</t>
  </si>
  <si>
    <t>Interest and other finance costs</t>
  </si>
  <si>
    <t>Total Comprehensive Income for the year</t>
  </si>
  <si>
    <t>Total assets less current liabilities</t>
  </si>
  <si>
    <t>Restricted reserves</t>
  </si>
  <si>
    <t>Endowment Reserve</t>
  </si>
  <si>
    <t>Restricted Reserve</t>
  </si>
  <si>
    <t>Unrestricted reserves</t>
  </si>
  <si>
    <t>Unrealised surplus on revaluation of assets</t>
  </si>
  <si>
    <t>Change in fair value of hedging financial instruments</t>
  </si>
  <si>
    <t>Pension provision</t>
  </si>
  <si>
    <t>TOTAL RESERVES</t>
  </si>
  <si>
    <t>Operating Surplus/(deficit) before other gains and losses</t>
  </si>
  <si>
    <t>Surplus / (Deficit) before other gains and losses</t>
  </si>
  <si>
    <t>Gain / (Loss) on disposal of assets</t>
  </si>
  <si>
    <t>Gain / (Loss) on investments</t>
  </si>
  <si>
    <t>Staff costs - exceptional restructuring costs</t>
  </si>
  <si>
    <t>Donations to Arms Length Foundation</t>
  </si>
  <si>
    <t>Surplus / (Deficit) before tax</t>
  </si>
  <si>
    <t>Surplus / (Deficit) for the year</t>
  </si>
  <si>
    <t>Actuarial gain / (loss) in respect of pensions schemes</t>
  </si>
  <si>
    <t>FE - EU</t>
  </si>
  <si>
    <t>FE - UK</t>
  </si>
  <si>
    <t>Impact of FRS 102 pensions reported costs (less contributions paid included above)</t>
  </si>
  <si>
    <t xml:space="preserve">Interest on early retirement pension provision </t>
  </si>
  <si>
    <t>Less Creditors: Amounts falling due within one year</t>
  </si>
  <si>
    <t>Total Creditors: Amounts falling due within one year</t>
  </si>
  <si>
    <t>Total Creditors: Amounts falling due after more than one year</t>
  </si>
  <si>
    <t>Net current assets / (liabilities)</t>
  </si>
  <si>
    <t>TOTAL NET ASSETS / (LIABILITIES)</t>
  </si>
  <si>
    <t>Other provision</t>
  </si>
  <si>
    <t>Total Restricted Reserves</t>
  </si>
  <si>
    <t>Total Unrestricted Reserves</t>
  </si>
  <si>
    <t xml:space="preserve">Non-controlling Interest </t>
  </si>
  <si>
    <t>Fixed assets</t>
  </si>
  <si>
    <t>Net charge on pension scheme</t>
  </si>
  <si>
    <t>Finance lease interest</t>
  </si>
  <si>
    <t>CONSOLIDATION</t>
  </si>
  <si>
    <t>Ayrshire College</t>
  </si>
  <si>
    <t>Borders College</t>
  </si>
  <si>
    <t>City of Glasgow College</t>
  </si>
  <si>
    <t>Dumfries and Galloway College</t>
  </si>
  <si>
    <t>Dundee and Angus College</t>
  </si>
  <si>
    <t>Edinburgh College</t>
  </si>
  <si>
    <t>Fife College</t>
  </si>
  <si>
    <t>Forth Valley College</t>
  </si>
  <si>
    <t>Glasgow Clyde College</t>
  </si>
  <si>
    <t>Glasgow Kelvin College</t>
  </si>
  <si>
    <t>Inverness College</t>
  </si>
  <si>
    <t>Lews Castle College</t>
  </si>
  <si>
    <t>Moray College</t>
  </si>
  <si>
    <t>New College Lanarkshire</t>
  </si>
  <si>
    <t>North East Scotland College</t>
  </si>
  <si>
    <t>North Highland College</t>
  </si>
  <si>
    <t>Perth College</t>
  </si>
  <si>
    <t>South Lanarkshire College</t>
  </si>
  <si>
    <t>West College Scotland</t>
  </si>
  <si>
    <t>West Lothian College</t>
  </si>
  <si>
    <t>SMO</t>
  </si>
  <si>
    <t>Investment income</t>
  </si>
  <si>
    <t>Donations and endowments</t>
  </si>
  <si>
    <t>Total income</t>
  </si>
  <si>
    <t>SFC capital grant</t>
  </si>
  <si>
    <t>SFC grant for NPD</t>
  </si>
  <si>
    <t>Fundamental restructuring costs - non-staff</t>
  </si>
  <si>
    <t>NPD</t>
  </si>
  <si>
    <t>m)</t>
  </si>
  <si>
    <t>Government funded assets</t>
  </si>
  <si>
    <t>Non-government assets</t>
  </si>
  <si>
    <t>NPD funded assets</t>
  </si>
  <si>
    <t>Depreciation</t>
  </si>
  <si>
    <t>Intangible assets</t>
  </si>
  <si>
    <t xml:space="preserve">Bank loans and external borrowing </t>
  </si>
  <si>
    <t>Bank overdrafts</t>
  </si>
  <si>
    <t>Obligations under finance leases and service concessions</t>
  </si>
  <si>
    <t>Payments received in advance</t>
  </si>
  <si>
    <t>Obligations under PFI/NPD</t>
  </si>
  <si>
    <t>Deferred capital grant</t>
  </si>
  <si>
    <t>Other creditors and accruals</t>
  </si>
  <si>
    <t>Creditors: amounts falling due after more than one year</t>
  </si>
  <si>
    <t>Amounts repayable to SFC</t>
  </si>
  <si>
    <t>Debtors</t>
  </si>
  <si>
    <t>Other (e.g. assets for resale)</t>
  </si>
  <si>
    <t>Cashflow</t>
  </si>
  <si>
    <t>Cash flow from operating activities</t>
  </si>
  <si>
    <t>Adjustment for non-cash items</t>
  </si>
  <si>
    <t>Amortisation of intangibles</t>
  </si>
  <si>
    <t>Benefit on acquisition</t>
  </si>
  <si>
    <t>Amortisation of goodwill</t>
  </si>
  <si>
    <t>Loss/(gain) on investments</t>
  </si>
  <si>
    <t>Decrease/(increase) in stock</t>
  </si>
  <si>
    <t>Decrease/(increase) in debtors</t>
  </si>
  <si>
    <t>Increase/(decrease) in creditors</t>
  </si>
  <si>
    <t>Increase/(decrease) in pension provision</t>
  </si>
  <si>
    <t>Increase/(decrease in other provisions</t>
  </si>
  <si>
    <t>Receipt of donated equipment</t>
  </si>
  <si>
    <t>Share of operating surplus/(deficit) in joint venture</t>
  </si>
  <si>
    <t>Share of operating surplus/(deficit) in associate</t>
  </si>
  <si>
    <t>n)</t>
  </si>
  <si>
    <t>Total adjustment for non-cash items</t>
  </si>
  <si>
    <t>Adjustment for investing or financing activities</t>
  </si>
  <si>
    <t>Interest payable</t>
  </si>
  <si>
    <t>Endowment income</t>
  </si>
  <si>
    <t>Loss/(gain) on the sale of assets</t>
  </si>
  <si>
    <t>Capital grant income</t>
  </si>
  <si>
    <t>Total adjustment for investing or financing activities</t>
  </si>
  <si>
    <t>Net cash inflow from operating activities</t>
  </si>
  <si>
    <t>Cash flow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</si>
  <si>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</si>
  <si>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</si>
  <si>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</si>
  <si>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</si>
  <si>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</si>
  <si>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</si>
  <si>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</si>
  <si>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</si>
  <si>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</si>
  <si>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</si>
  <si>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</si>
  <si>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</si>
  <si>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</t>
  </si>
  <si>
    <t>Endowment cash received</t>
  </si>
  <si>
    <t>New secured loans</t>
  </si>
  <si>
    <t>New unsecured loans</t>
  </si>
  <si>
    <t>Repayments of amounts borrowed</t>
  </si>
  <si>
    <t>Capital element of finance lease and service concession payments</t>
  </si>
  <si>
    <t>Total cash flows from financing activities</t>
  </si>
  <si>
    <t>(Decrease)/increase in cash and cash equivalents in the year</t>
  </si>
  <si>
    <t>Cash and cash equivalents at beginning of the year</t>
  </si>
  <si>
    <t>Cash and cash equivalents at the end of the year</t>
  </si>
  <si>
    <t>Current ratio</t>
  </si>
  <si>
    <t>Total borrowing as % of total income</t>
  </si>
  <si>
    <t>Investment income on restricted reserves</t>
  </si>
  <si>
    <t>Investment income on endowments</t>
  </si>
  <si>
    <t>Other investment income</t>
  </si>
  <si>
    <t>Net return on pension scheme</t>
  </si>
  <si>
    <t>Total investment income</t>
  </si>
  <si>
    <t>Donations and endowment income</t>
  </si>
  <si>
    <t>New endowments</t>
  </si>
  <si>
    <t>Donations with restrictions</t>
  </si>
  <si>
    <t>Unrestricted donations</t>
  </si>
  <si>
    <t>Total donations and endowment income</t>
  </si>
  <si>
    <t>Other interest receivable</t>
  </si>
  <si>
    <t>Total Endowment, Donation &amp; Investment Income as % of Total Income</t>
  </si>
  <si>
    <t>n/a</t>
  </si>
  <si>
    <t>NPD interest</t>
  </si>
  <si>
    <t>Total interest</t>
  </si>
  <si>
    <t>GCRB region</t>
  </si>
  <si>
    <t>Exceptional costs - non-staff</t>
  </si>
  <si>
    <t>Share of operating surplus / (deficit) in associate(s)</t>
  </si>
  <si>
    <t>Share of operating surplus / (deficit) in joint venture(s)</t>
  </si>
  <si>
    <t>SFC/RSB FE recurrent grant (including fee waiver)</t>
  </si>
  <si>
    <t>UHI recurrent grant - HE provision</t>
  </si>
  <si>
    <t>FE Childcare funds</t>
  </si>
  <si>
    <t>Release of SFC/RSB deferred capital grants</t>
  </si>
  <si>
    <t>Other SFC/RSB grants - FE provision</t>
  </si>
  <si>
    <t>Other UHI grants - HE provision</t>
  </si>
  <si>
    <t>Total SFC/RSB Grants</t>
  </si>
  <si>
    <t>i) Revenue</t>
  </si>
  <si>
    <t>Release of non-SFC government deferred capital grant</t>
  </si>
  <si>
    <t>ii) Capital</t>
  </si>
  <si>
    <t xml:space="preserve">Income and expenditure reserve </t>
  </si>
  <si>
    <t>Surplus/(deficit) for the year</t>
  </si>
  <si>
    <t>Total SFC/RSB Grant as % of Total Income</t>
  </si>
  <si>
    <t>Non-SFC/RSB Income as % of Total Income</t>
  </si>
  <si>
    <t>Staff Costs as % of Total Expenditure</t>
  </si>
  <si>
    <t>Adjusted operating surplus/(deficit) before gains and losses</t>
  </si>
  <si>
    <t>Adjusted operating surplus/(deficit) as % of total income</t>
  </si>
  <si>
    <t>Total borrowing (overdrafts, loans, finance leases,Lennartz, PFI, NPD)</t>
  </si>
  <si>
    <t>Argyll College</t>
  </si>
  <si>
    <t>West Highland College</t>
  </si>
  <si>
    <t>Newbattle Abbey College</t>
  </si>
  <si>
    <t>Funding council/RSB grants</t>
  </si>
  <si>
    <t>Funding Council/RSB grants</t>
  </si>
  <si>
    <t>Accounts 2018-19</t>
  </si>
  <si>
    <t>Net cash inflow from operating activities as % of total income</t>
  </si>
  <si>
    <t>GCRB</t>
  </si>
  <si>
    <t>Accounts 2019-20</t>
  </si>
  <si>
    <t>Orkney College</t>
  </si>
  <si>
    <t>Shetland College</t>
  </si>
  <si>
    <t xml:space="preserve">City of Glasgow College </t>
  </si>
  <si>
    <t>South Lanakshire College</t>
  </si>
  <si>
    <t>Sabhal Mor Ostaig</t>
  </si>
  <si>
    <t xml:space="preserve">South Lanarkshire College </t>
  </si>
  <si>
    <t>Income from Coronavirus Job Retention Scheme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</si>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</sst>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;\(#,##0\)"/>
    <numFmt numFmtId="167" formatCode="0%;\(0%\)"/>
    <numFmt numFmtId="168" formatCode="#,##0.0"/>
  </numFmts>
  <fonts count="21" x14ac:knownFonts="1">
    <font>
      <sz val="10"/>
      <name val="Arial"/>
    </font>
    <font>
      <b/>
      <sz val="1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name val="Arial"/>
      <family val="2"/>
    </font>
    <font>
      <b/>
      <sz val="10"/>
      <color theme="3" tint="0.59999389629810485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theme="3" tint="0.39994506668294322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theme="3" tint="0.59999389629810485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0"/>
      <color theme="3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0" fontId="1" fillId="0" borderId="0" xfId="0" applyFont="1" applyAlignment="1">
      <alignment horizontal="left" wrapText="1"/>
    </xf>
    <xf numFmtId="164" fontId="1" fillId="0" borderId="0" xfId="0" applyNumberFormat="1" applyFont="1"/>
    <xf numFmtId="10" fontId="1" fillId="0" borderId="0" xfId="0" applyNumberFormat="1" applyFont="1"/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 applyProtection="1">
      <alignment vertical="center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right" vertical="top"/>
    </xf>
    <xf numFmtId="166" fontId="8" fillId="0" borderId="0" xfId="0" applyNumberFormat="1" applyFont="1"/>
    <xf numFmtId="166" fontId="7" fillId="0" borderId="0" xfId="0" applyNumberFormat="1" applyFont="1" applyBorder="1" applyAlignment="1"/>
    <xf numFmtId="0" fontId="7" fillId="0" borderId="5" xfId="0" applyFont="1" applyBorder="1" applyAlignment="1">
      <alignment horizontal="center" vertical="center" wrapText="1"/>
    </xf>
    <xf numFmtId="166" fontId="8" fillId="0" borderId="0" xfId="0" applyNumberFormat="1" applyFont="1" applyBorder="1"/>
    <xf numFmtId="0" fontId="8" fillId="0" borderId="7" xfId="0" quotePrefix="1" applyFont="1" applyBorder="1" applyAlignment="1">
      <alignment horizontal="center"/>
    </xf>
    <xf numFmtId="166" fontId="8" fillId="0" borderId="6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7" xfId="0" applyFont="1" applyBorder="1"/>
    <xf numFmtId="166" fontId="8" fillId="0" borderId="6" xfId="0" applyNumberFormat="1" applyFont="1" applyBorder="1" applyAlignment="1">
      <alignment wrapText="1"/>
    </xf>
    <xf numFmtId="166" fontId="8" fillId="0" borderId="10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/>
    <xf numFmtId="0" fontId="6" fillId="0" borderId="0" xfId="0" quotePrefix="1" applyFont="1" applyAlignment="1"/>
    <xf numFmtId="0" fontId="10" fillId="0" borderId="0" xfId="0" applyFont="1" applyAlignment="1" applyProtection="1">
      <alignment horizontal="left" vertical="center"/>
    </xf>
    <xf numFmtId="0" fontId="4" fillId="0" borderId="0" xfId="0" applyFont="1"/>
    <xf numFmtId="0" fontId="2" fillId="0" borderId="0" xfId="0" applyFont="1" applyProtection="1"/>
    <xf numFmtId="166" fontId="2" fillId="0" borderId="0" xfId="0" applyNumberFormat="1" applyFont="1" applyFill="1" applyProtection="1"/>
    <xf numFmtId="3" fontId="2" fillId="0" borderId="0" xfId="0" applyNumberFormat="1" applyFont="1" applyFill="1" applyProtection="1"/>
    <xf numFmtId="166" fontId="1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 applyProtection="1">
      <alignment horizontal="right" vertical="center"/>
    </xf>
    <xf numFmtId="166" fontId="11" fillId="0" borderId="0" xfId="0" applyNumberFormat="1" applyFont="1" applyAlignment="1">
      <alignment horizontal="right"/>
    </xf>
    <xf numFmtId="166" fontId="6" fillId="0" borderId="0" xfId="0" applyNumberFormat="1" applyFont="1" applyFill="1" applyProtection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6" fontId="6" fillId="2" borderId="1" xfId="0" applyNumberFormat="1" applyFont="1" applyFill="1" applyBorder="1" applyAlignment="1" applyProtection="1">
      <alignment horizontal="right" vertical="center"/>
      <protection locked="0"/>
    </xf>
    <xf numFmtId="166" fontId="6" fillId="0" borderId="0" xfId="0" applyNumberFormat="1" applyFont="1" applyProtection="1"/>
    <xf numFmtId="0" fontId="8" fillId="0" borderId="10" xfId="0" applyFont="1" applyBorder="1" applyAlignment="1">
      <alignment wrapText="1"/>
    </xf>
    <xf numFmtId="166" fontId="16" fillId="0" borderId="0" xfId="0" applyNumberFormat="1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/>
    </xf>
    <xf numFmtId="166" fontId="6" fillId="5" borderId="0" xfId="0" applyNumberFormat="1" applyFont="1" applyFill="1" applyBorder="1" applyAlignment="1" applyProtection="1">
      <alignment horizontal="right" vertical="center"/>
      <protection locked="0"/>
    </xf>
    <xf numFmtId="166" fontId="6" fillId="5" borderId="0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166" fontId="2" fillId="0" borderId="0" xfId="0" applyNumberFormat="1" applyFont="1" applyProtection="1"/>
    <xf numFmtId="0" fontId="2" fillId="0" borderId="0" xfId="0" applyFont="1" applyFill="1" applyProtection="1"/>
    <xf numFmtId="0" fontId="5" fillId="0" borderId="0" xfId="0" applyFont="1" applyAlignment="1">
      <alignment horizontal="right" wrapText="1"/>
    </xf>
    <xf numFmtId="0" fontId="5" fillId="0" borderId="0" xfId="0" quotePrefix="1" applyFont="1" applyAlignment="1" applyProtection="1">
      <alignment horizontal="right"/>
    </xf>
    <xf numFmtId="166" fontId="6" fillId="0" borderId="0" xfId="0" applyNumberFormat="1" applyFont="1" applyFill="1" applyAlignment="1" applyProtection="1">
      <alignment horizontal="right"/>
    </xf>
    <xf numFmtId="166" fontId="7" fillId="0" borderId="0" xfId="0" applyNumberFormat="1" applyFont="1" applyAlignment="1">
      <alignment horizontal="left"/>
    </xf>
    <xf numFmtId="0" fontId="8" fillId="0" borderId="0" xfId="0" applyFont="1"/>
    <xf numFmtId="166" fontId="8" fillId="0" borderId="0" xfId="0" applyNumberFormat="1" applyFont="1" applyFill="1" applyProtection="1"/>
    <xf numFmtId="0" fontId="8" fillId="0" borderId="0" xfId="0" applyFont="1" applyProtection="1"/>
    <xf numFmtId="3" fontId="8" fillId="0" borderId="0" xfId="0" applyNumberFormat="1" applyFont="1" applyFill="1" applyProtection="1"/>
    <xf numFmtId="0" fontId="6" fillId="0" borderId="0" xfId="1" applyFont="1" applyAlignment="1">
      <alignment horizontal="left"/>
    </xf>
    <xf numFmtId="166" fontId="6" fillId="0" borderId="0" xfId="0" applyNumberFormat="1" applyFont="1" applyAlignment="1" applyProtection="1">
      <alignment vertical="center"/>
    </xf>
    <xf numFmtId="3" fontId="16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/>
    <xf numFmtId="166" fontId="7" fillId="0" borderId="8" xfId="0" applyNumberFormat="1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quotePrefix="1" applyFont="1" applyAlignment="1">
      <alignment horizontal="right"/>
    </xf>
    <xf numFmtId="0" fontId="6" fillId="0" borderId="0" xfId="0" applyFont="1" applyAlignment="1" applyProtection="1">
      <alignment horizontal="right"/>
    </xf>
    <xf numFmtId="166" fontId="6" fillId="0" borderId="1" xfId="0" applyNumberFormat="1" applyFont="1" applyBorder="1" applyAlignment="1">
      <alignment horizontal="right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5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0" borderId="0" xfId="0" applyNumberFormat="1" applyFont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166" fontId="16" fillId="0" borderId="0" xfId="0" applyNumberFormat="1" applyFont="1" applyAlignment="1">
      <alignment horizontal="right"/>
    </xf>
    <xf numFmtId="166" fontId="6" fillId="0" borderId="0" xfId="0" quotePrefix="1" applyNumberFormat="1" applyFont="1" applyFill="1" applyAlignment="1" applyProtection="1">
      <alignment horizontal="right"/>
    </xf>
    <xf numFmtId="166" fontId="20" fillId="0" borderId="0" xfId="0" applyNumberFormat="1" applyFont="1" applyAlignment="1">
      <alignment horizontal="right"/>
    </xf>
    <xf numFmtId="166" fontId="20" fillId="0" borderId="0" xfId="0" applyNumberFormat="1" applyFont="1" applyBorder="1" applyAlignment="1">
      <alignment horizontal="right"/>
    </xf>
    <xf numFmtId="166" fontId="5" fillId="0" borderId="0" xfId="0" applyNumberFormat="1" applyFont="1" applyAlignment="1" applyProtection="1">
      <alignment horizontal="right" vertical="center"/>
    </xf>
    <xf numFmtId="0" fontId="5" fillId="0" borderId="0" xfId="0" quotePrefix="1" applyFont="1" applyAlignment="1">
      <alignment horizontal="right" vertical="center"/>
    </xf>
    <xf numFmtId="0" fontId="5" fillId="0" borderId="0" xfId="0" quotePrefix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 applyProtection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 applyProtection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right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</xf>
    <xf numFmtId="166" fontId="17" fillId="0" borderId="0" xfId="0" applyNumberFormat="1" applyFont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0" borderId="3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>
      <alignment horizontal="right"/>
    </xf>
    <xf numFmtId="166" fontId="6" fillId="0" borderId="0" xfId="0" applyNumberFormat="1" applyFont="1" applyBorder="1" applyAlignment="1" applyProtection="1">
      <alignment horizontal="right"/>
    </xf>
    <xf numFmtId="166" fontId="6" fillId="4" borderId="11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 applyAlignment="1" applyProtection="1">
      <alignment horizontal="right"/>
    </xf>
    <xf numFmtId="166" fontId="6" fillId="2" borderId="5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 applyProtection="1">
      <alignment horizontal="right"/>
    </xf>
    <xf numFmtId="166" fontId="14" fillId="0" borderId="0" xfId="0" applyNumberFormat="1" applyFont="1" applyFill="1" applyAlignment="1">
      <alignment horizontal="right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Alignment="1">
      <alignment horizontal="right" vertical="top"/>
    </xf>
    <xf numFmtId="167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wrapText="1"/>
      <protection locked="0"/>
    </xf>
    <xf numFmtId="166" fontId="5" fillId="2" borderId="1" xfId="0" applyNumberFormat="1" applyFont="1" applyFill="1" applyBorder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166" fontId="6" fillId="2" borderId="13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 applyAlignment="1" applyProtection="1">
      <alignment horizontal="right" vertical="center"/>
      <protection locked="0"/>
    </xf>
    <xf numFmtId="166" fontId="6" fillId="2" borderId="5" xfId="0" applyNumberFormat="1" applyFont="1" applyFill="1" applyBorder="1" applyAlignment="1" applyProtection="1">
      <alignment horizontal="right" vertical="center"/>
      <protection locked="0"/>
    </xf>
    <xf numFmtId="166" fontId="6" fillId="0" borderId="2" xfId="0" applyNumberFormat="1" applyFont="1" applyFill="1" applyBorder="1" applyAlignment="1">
      <alignment horizontal="right"/>
    </xf>
    <xf numFmtId="166" fontId="18" fillId="0" borderId="10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10" xfId="0" applyFont="1" applyBorder="1" applyProtection="1"/>
    <xf numFmtId="0" fontId="19" fillId="0" borderId="10" xfId="0" applyFont="1" applyBorder="1" applyAlignment="1">
      <alignment horizontal="right" wrapText="1"/>
    </xf>
    <xf numFmtId="166" fontId="16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166" fontId="8" fillId="0" borderId="0" xfId="0" applyNumberFormat="1" applyFont="1" applyFill="1" applyBorder="1" applyProtection="1"/>
    <xf numFmtId="166" fontId="8" fillId="0" borderId="9" xfId="0" applyNumberFormat="1" applyFont="1" applyFill="1" applyBorder="1" applyProtection="1"/>
    <xf numFmtId="166" fontId="18" fillId="0" borderId="9" xfId="0" applyNumberFormat="1" applyFont="1" applyBorder="1" applyAlignment="1">
      <alignment horizontal="center"/>
    </xf>
    <xf numFmtId="9" fontId="8" fillId="0" borderId="0" xfId="0" applyNumberFormat="1" applyFont="1" applyFill="1" applyBorder="1" applyProtection="1"/>
    <xf numFmtId="9" fontId="8" fillId="0" borderId="9" xfId="0" applyNumberFormat="1" applyFont="1" applyFill="1" applyBorder="1" applyProtection="1"/>
    <xf numFmtId="167" fontId="8" fillId="0" borderId="0" xfId="0" applyNumberFormat="1" applyFont="1" applyFill="1" applyBorder="1" applyProtection="1"/>
    <xf numFmtId="167" fontId="8" fillId="0" borderId="9" xfId="0" applyNumberFormat="1" applyFont="1" applyFill="1" applyBorder="1" applyProtection="1"/>
    <xf numFmtId="10" fontId="8" fillId="0" borderId="0" xfId="0" applyNumberFormat="1" applyFont="1" applyFill="1" applyBorder="1" applyProtection="1"/>
    <xf numFmtId="10" fontId="8" fillId="0" borderId="9" xfId="0" applyNumberFormat="1" applyFont="1" applyFill="1" applyBorder="1" applyProtection="1"/>
    <xf numFmtId="166" fontId="7" fillId="0" borderId="14" xfId="0" applyNumberFormat="1" applyFont="1" applyBorder="1" applyAlignment="1">
      <alignment horizontal="center"/>
    </xf>
    <xf numFmtId="3" fontId="8" fillId="0" borderId="0" xfId="0" applyNumberFormat="1" applyFont="1" applyFill="1" applyBorder="1" applyProtection="1"/>
    <xf numFmtId="3" fontId="8" fillId="0" borderId="9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9" xfId="0" applyNumberFormat="1" applyFont="1" applyFill="1" applyBorder="1" applyProtection="1"/>
    <xf numFmtId="3" fontId="19" fillId="0" borderId="9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Protection="1"/>
    <xf numFmtId="4" fontId="8" fillId="0" borderId="9" xfId="0" applyNumberFormat="1" applyFont="1" applyFill="1" applyBorder="1" applyProtection="1"/>
    <xf numFmtId="4" fontId="8" fillId="0" borderId="0" xfId="0" applyNumberFormat="1" applyFont="1" applyFill="1" applyBorder="1" applyAlignment="1" applyProtection="1">
      <alignment horizontal="right"/>
    </xf>
    <xf numFmtId="4" fontId="8" fillId="0" borderId="9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9" xfId="0" applyNumberFormat="1" applyFont="1" applyFill="1" applyBorder="1" applyAlignment="1" applyProtection="1">
      <alignment horizontal="right"/>
    </xf>
    <xf numFmtId="3" fontId="16" fillId="0" borderId="9" xfId="0" applyNumberFormat="1" applyFont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right"/>
    </xf>
    <xf numFmtId="9" fontId="8" fillId="0" borderId="9" xfId="0" applyNumberFormat="1" applyFont="1" applyFill="1" applyBorder="1" applyAlignment="1" applyProtection="1">
      <alignment horizontal="right"/>
    </xf>
    <xf numFmtId="168" fontId="8" fillId="0" borderId="0" xfId="0" applyNumberFormat="1" applyFont="1" applyFill="1" applyBorder="1" applyProtection="1"/>
    <xf numFmtId="168" fontId="8" fillId="0" borderId="9" xfId="0" applyNumberFormat="1" applyFont="1" applyFill="1" applyBorder="1" applyProtection="1"/>
    <xf numFmtId="168" fontId="8" fillId="0" borderId="0" xfId="0" applyNumberFormat="1" applyFont="1" applyFill="1" applyBorder="1" applyAlignment="1" applyProtection="1">
      <alignment horizontal="right"/>
    </xf>
    <xf numFmtId="168" fontId="8" fillId="0" borderId="9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166" fontId="7" fillId="0" borderId="8" xfId="0" applyNumberFormat="1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6" fontId="7" fillId="0" borderId="1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Ayrshire%20College%20annual%20accounts%20retu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Borders%20College%20annual%20accounts%20retu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City%20of%20Glasgow%20College%20annual%20accounts%20retur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Dumfries%20and%20Galloway%20College%20annual%20accounts%20retur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Dundee%20and%20Angus%20College%20annual%20accounts%20retur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Edinburgh%20College%20annual%20accounts%20retur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Fife%20College%20annual%20accounts%20retur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Forth%20Valley%20College%20annual%20accounts%20retur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GCRB%20annual%20accounts%20retur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Glasgow%20Clyde%20College%20annual%20accounts%20retur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Glasgow%20Kelvin%20College%20annual%20accounts%20retur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Inverness%20College%20annual%20accounts%20retur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Lews%20Castle%20College%20annual%20accounts%20retur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Moray%20College%20annual%20accounts%20retur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New%20College%20Lanarkshire%20annual%20accounts%20retur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North%20East%20Scotland%20College%20annual%20accounts%20retur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North%20Highland%20College%20annual%20accounts%20retur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Perth%20College%20annual%20accounts%20retur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South%20Lanarkshire%20College%20annual%20accounts%20retur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West%20College%20Scotland%20annual%20accounts%20retur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West%20Lothian%20College%20annual%20accounts%20retur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Argyll%20College%20annual%20accounts%20retur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Newbattle%20Abbey%20College%20annual%20accounts%20retur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Orkney%20College%20annual%20accounts%20retur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Sabhal%20Mor%20Ostaig%20annual%20accounts%20retur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Shetland%20College%20annual%20accounts%20retur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West%20Highland%20College%20annual%20accounts%20retur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FE%20Annual%20Accounts\City%20of%20Glasgow%20College%20College%20annual%20accounts%20retu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4345</v>
          </cell>
          <cell r="F7">
            <v>4269</v>
          </cell>
        </row>
      </sheetData>
      <sheetData sheetId="3">
        <row r="7">
          <cell r="E7">
            <v>423</v>
          </cell>
          <cell r="F7">
            <v>505</v>
          </cell>
        </row>
      </sheetData>
      <sheetData sheetId="4">
        <row r="7">
          <cell r="E7">
            <v>18153</v>
          </cell>
          <cell r="F7">
            <v>16475</v>
          </cell>
        </row>
      </sheetData>
      <sheetData sheetId="5">
        <row r="7">
          <cell r="E7">
            <v>2809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-1567</v>
          </cell>
          <cell r="F7">
            <v>-1352</v>
          </cell>
        </row>
      </sheetData>
      <sheetData sheetId="8">
        <row r="7">
          <cell r="B7">
            <v>-1567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51380</v>
          </cell>
          <cell r="D7">
            <v>53952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1384</v>
          </cell>
          <cell r="F7">
            <v>1299</v>
          </cell>
        </row>
      </sheetData>
      <sheetData sheetId="3">
        <row r="7">
          <cell r="E7">
            <v>369</v>
          </cell>
          <cell r="F7">
            <v>337</v>
          </cell>
        </row>
      </sheetData>
      <sheetData sheetId="4">
        <row r="7">
          <cell r="E7">
            <v>4562</v>
          </cell>
          <cell r="F7">
            <v>4116</v>
          </cell>
        </row>
      </sheetData>
      <sheetData sheetId="5">
        <row r="7">
          <cell r="E7">
            <v>691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-955</v>
          </cell>
          <cell r="F7">
            <v>-1038</v>
          </cell>
        </row>
      </sheetData>
      <sheetData sheetId="8">
        <row r="7">
          <cell r="B7">
            <v>-955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14011</v>
          </cell>
          <cell r="D7">
            <v>13394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17890</v>
          </cell>
          <cell r="F7">
            <v>18505</v>
          </cell>
          <cell r="G7">
            <v>-615</v>
          </cell>
        </row>
      </sheetData>
      <sheetData sheetId="3">
        <row r="7">
          <cell r="E7">
            <v>1233</v>
          </cell>
          <cell r="F7">
            <v>1398</v>
          </cell>
        </row>
      </sheetData>
      <sheetData sheetId="4">
        <row r="7">
          <cell r="E7">
            <v>38537</v>
          </cell>
          <cell r="F7">
            <v>33215</v>
          </cell>
        </row>
      </sheetData>
      <sheetData sheetId="5">
        <row r="7">
          <cell r="E7">
            <v>5578</v>
          </cell>
        </row>
      </sheetData>
      <sheetData sheetId="6">
        <row r="12">
          <cell r="E12">
            <v>1</v>
          </cell>
          <cell r="F12">
            <v>59</v>
          </cell>
        </row>
      </sheetData>
      <sheetData sheetId="7">
        <row r="7">
          <cell r="E7">
            <v>-4720</v>
          </cell>
          <cell r="F7">
            <v>-6576</v>
          </cell>
        </row>
      </sheetData>
      <sheetData sheetId="8">
        <row r="7">
          <cell r="B7">
            <v>-4720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90781</v>
          </cell>
          <cell r="D7">
            <v>91690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1415</v>
          </cell>
          <cell r="F7">
            <v>1613</v>
          </cell>
        </row>
      </sheetData>
      <sheetData sheetId="3">
        <row r="7">
          <cell r="E7">
            <v>321</v>
          </cell>
          <cell r="F7">
            <v>441</v>
          </cell>
        </row>
      </sheetData>
      <sheetData sheetId="4">
        <row r="7">
          <cell r="E7">
            <v>5907</v>
          </cell>
          <cell r="F7">
            <v>5186</v>
          </cell>
        </row>
      </sheetData>
      <sheetData sheetId="5">
        <row r="7">
          <cell r="E7">
            <v>873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-1950</v>
          </cell>
          <cell r="F7">
            <v>-1509</v>
          </cell>
        </row>
      </sheetData>
      <sheetData sheetId="8">
        <row r="7">
          <cell r="B7">
            <v>-1950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13801</v>
          </cell>
          <cell r="D7">
            <v>14116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5376</v>
          </cell>
          <cell r="F7">
            <v>5558</v>
          </cell>
        </row>
      </sheetData>
      <sheetData sheetId="3">
        <row r="7">
          <cell r="E7">
            <v>419</v>
          </cell>
          <cell r="F7">
            <v>504</v>
          </cell>
        </row>
      </sheetData>
      <sheetData sheetId="4">
        <row r="7">
          <cell r="E7">
            <v>19663</v>
          </cell>
          <cell r="F7">
            <v>17319</v>
          </cell>
        </row>
      </sheetData>
      <sheetData sheetId="5">
        <row r="7">
          <cell r="E7">
            <v>3064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-3777</v>
          </cell>
          <cell r="F7">
            <v>-2344</v>
          </cell>
        </row>
      </sheetData>
      <sheetData sheetId="8">
        <row r="7">
          <cell r="B7">
            <v>-3777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45318</v>
          </cell>
          <cell r="D7">
            <v>44230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9337</v>
          </cell>
          <cell r="F7">
            <v>10450</v>
          </cell>
        </row>
      </sheetData>
      <sheetData sheetId="3">
        <row r="7">
          <cell r="E7">
            <v>500</v>
          </cell>
          <cell r="F7">
            <v>496</v>
          </cell>
        </row>
      </sheetData>
      <sheetData sheetId="4">
        <row r="7">
          <cell r="E7">
            <v>26703</v>
          </cell>
          <cell r="F7">
            <v>24857</v>
          </cell>
        </row>
      </sheetData>
      <sheetData sheetId="5">
        <row r="7">
          <cell r="E7">
            <v>4789</v>
          </cell>
        </row>
      </sheetData>
      <sheetData sheetId="6">
        <row r="12">
          <cell r="E12">
            <v>94</v>
          </cell>
          <cell r="F12">
            <v>0</v>
          </cell>
        </row>
      </sheetData>
      <sheetData sheetId="7">
        <row r="7">
          <cell r="E7">
            <v>-4625</v>
          </cell>
          <cell r="F7">
            <v>-6342</v>
          </cell>
        </row>
      </sheetData>
      <sheetData sheetId="8">
        <row r="7">
          <cell r="B7">
            <v>-4625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67401</v>
          </cell>
          <cell r="D7">
            <v>67916</v>
          </cell>
        </row>
      </sheetData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9953</v>
          </cell>
          <cell r="F7">
            <v>10567</v>
          </cell>
        </row>
      </sheetData>
      <sheetData sheetId="3">
        <row r="7">
          <cell r="E7">
            <v>140</v>
          </cell>
          <cell r="F7">
            <v>146</v>
          </cell>
        </row>
      </sheetData>
      <sheetData sheetId="4">
        <row r="7">
          <cell r="E7">
            <v>18041</v>
          </cell>
          <cell r="F7">
            <v>17814</v>
          </cell>
        </row>
      </sheetData>
      <sheetData sheetId="5">
        <row r="7">
          <cell r="E7">
            <v>2878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-3080.4479999999967</v>
          </cell>
          <cell r="F7">
            <v>-3319</v>
          </cell>
        </row>
      </sheetData>
      <sheetData sheetId="8">
        <row r="7">
          <cell r="B7">
            <v>-3080.4479999999967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55249.552000000003</v>
          </cell>
          <cell r="D7">
            <v>54082</v>
          </cell>
        </row>
      </sheetData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7915</v>
          </cell>
          <cell r="F7">
            <v>7706</v>
          </cell>
        </row>
      </sheetData>
      <sheetData sheetId="3">
        <row r="7">
          <cell r="E7">
            <v>150</v>
          </cell>
          <cell r="F7">
            <v>155</v>
          </cell>
        </row>
      </sheetData>
      <sheetData sheetId="4">
        <row r="7">
          <cell r="E7">
            <v>16628</v>
          </cell>
          <cell r="F7">
            <v>15435</v>
          </cell>
        </row>
      </sheetData>
      <sheetData sheetId="5">
        <row r="7">
          <cell r="E7">
            <v>2174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-6476</v>
          </cell>
          <cell r="F7">
            <v>-1779</v>
          </cell>
        </row>
      </sheetData>
      <sheetData sheetId="8">
        <row r="7">
          <cell r="B7">
            <v>-4476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39959</v>
          </cell>
          <cell r="D7">
            <v>35124</v>
          </cell>
        </row>
      </sheetData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0</v>
          </cell>
          <cell r="F7">
            <v>0</v>
          </cell>
        </row>
      </sheetData>
      <sheetData sheetId="3">
        <row r="7">
          <cell r="E7">
            <v>0</v>
          </cell>
          <cell r="F7">
            <v>0</v>
          </cell>
        </row>
      </sheetData>
      <sheetData sheetId="4">
        <row r="7">
          <cell r="E7">
            <v>0</v>
          </cell>
          <cell r="F7">
            <v>0</v>
          </cell>
        </row>
      </sheetData>
      <sheetData sheetId="5">
        <row r="7">
          <cell r="E7">
            <v>1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7</v>
          </cell>
          <cell r="F7">
            <v>-28</v>
          </cell>
        </row>
      </sheetData>
      <sheetData sheetId="8">
        <row r="7">
          <cell r="B7">
            <v>7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720</v>
          </cell>
          <cell r="D7">
            <v>445</v>
          </cell>
        </row>
      </sheetData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6094</v>
          </cell>
          <cell r="F7">
            <v>7133</v>
          </cell>
          <cell r="G7">
            <v>-1039</v>
          </cell>
        </row>
      </sheetData>
      <sheetData sheetId="3">
        <row r="7">
          <cell r="E7">
            <v>109</v>
          </cell>
          <cell r="F7">
            <v>111</v>
          </cell>
        </row>
      </sheetData>
      <sheetData sheetId="4">
        <row r="7">
          <cell r="E7">
            <v>24427</v>
          </cell>
          <cell r="F7">
            <v>22913</v>
          </cell>
        </row>
      </sheetData>
      <sheetData sheetId="5">
        <row r="7">
          <cell r="E7">
            <v>3836</v>
          </cell>
        </row>
      </sheetData>
      <sheetData sheetId="6">
        <row r="12">
          <cell r="E12">
            <v>0</v>
          </cell>
          <cell r="F12">
            <v>0</v>
          </cell>
          <cell r="G12">
            <v>0</v>
          </cell>
        </row>
      </sheetData>
      <sheetData sheetId="7">
        <row r="7">
          <cell r="E7">
            <v>-3101</v>
          </cell>
          <cell r="F7">
            <v>-3577</v>
          </cell>
        </row>
      </sheetData>
      <sheetData sheetId="8">
        <row r="7">
          <cell r="B7">
            <v>-3101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49785</v>
          </cell>
          <cell r="D7">
            <v>49025</v>
          </cell>
        </row>
      </sheetData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5016</v>
          </cell>
          <cell r="F7">
            <v>5245</v>
          </cell>
          <cell r="G7">
            <v>-229</v>
          </cell>
        </row>
      </sheetData>
      <sheetData sheetId="3">
        <row r="7">
          <cell r="E7">
            <v>85</v>
          </cell>
          <cell r="F7">
            <v>89</v>
          </cell>
        </row>
      </sheetData>
      <sheetData sheetId="4">
        <row r="7">
          <cell r="E7">
            <v>14680</v>
          </cell>
          <cell r="F7">
            <v>14383</v>
          </cell>
        </row>
      </sheetData>
      <sheetData sheetId="5">
        <row r="7">
          <cell r="E7">
            <v>2452</v>
          </cell>
        </row>
      </sheetData>
      <sheetData sheetId="6">
        <row r="12">
          <cell r="E12">
            <v>0</v>
          </cell>
          <cell r="F12">
            <v>0</v>
          </cell>
          <cell r="G12">
            <v>0</v>
          </cell>
        </row>
      </sheetData>
      <sheetData sheetId="7">
        <row r="7">
          <cell r="E7">
            <v>-1803</v>
          </cell>
          <cell r="F7">
            <v>-2119</v>
          </cell>
        </row>
      </sheetData>
      <sheetData sheetId="8">
        <row r="7">
          <cell r="B7">
            <v>-1804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33087</v>
          </cell>
          <cell r="D7">
            <v>32520</v>
          </cell>
        </row>
      </sheetData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4529</v>
          </cell>
          <cell r="F7">
            <v>4285</v>
          </cell>
        </row>
      </sheetData>
      <sheetData sheetId="3">
        <row r="7">
          <cell r="E7">
            <v>120</v>
          </cell>
          <cell r="F7">
            <v>176</v>
          </cell>
        </row>
      </sheetData>
      <sheetData sheetId="4">
        <row r="7">
          <cell r="E7">
            <v>9135</v>
          </cell>
          <cell r="F7">
            <v>8805</v>
          </cell>
        </row>
      </sheetData>
      <sheetData sheetId="5">
        <row r="7">
          <cell r="E7">
            <v>1659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-2049</v>
          </cell>
          <cell r="F7">
            <v>-335</v>
          </cell>
        </row>
      </sheetData>
      <sheetData sheetId="8">
        <row r="7">
          <cell r="B7">
            <v>-2049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28097</v>
          </cell>
          <cell r="D7">
            <v>28387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760</v>
          </cell>
          <cell r="F7">
            <v>814</v>
          </cell>
        </row>
      </sheetData>
      <sheetData sheetId="3">
        <row r="7">
          <cell r="E7">
            <v>123</v>
          </cell>
          <cell r="F7">
            <v>167</v>
          </cell>
        </row>
      </sheetData>
      <sheetData sheetId="4">
        <row r="7">
          <cell r="E7">
            <v>3185</v>
          </cell>
          <cell r="F7">
            <v>2742</v>
          </cell>
        </row>
      </sheetData>
      <sheetData sheetId="5">
        <row r="7">
          <cell r="E7">
            <v>402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-737</v>
          </cell>
          <cell r="F7">
            <v>-470</v>
          </cell>
        </row>
      </sheetData>
      <sheetData sheetId="8">
        <row r="7">
          <cell r="B7">
            <v>-737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6955</v>
          </cell>
          <cell r="D7">
            <v>6342</v>
          </cell>
        </row>
      </sheetData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2063</v>
          </cell>
          <cell r="F7">
            <v>2274</v>
          </cell>
        </row>
      </sheetData>
      <sheetData sheetId="3">
        <row r="7">
          <cell r="E7">
            <v>555</v>
          </cell>
          <cell r="F7">
            <v>474</v>
          </cell>
        </row>
      </sheetData>
      <sheetData sheetId="4">
        <row r="7">
          <cell r="E7">
            <v>5753</v>
          </cell>
          <cell r="F7">
            <v>5401</v>
          </cell>
        </row>
      </sheetData>
      <sheetData sheetId="5">
        <row r="7">
          <cell r="E7">
            <v>959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-1290</v>
          </cell>
          <cell r="F7">
            <v>-679</v>
          </cell>
        </row>
      </sheetData>
      <sheetData sheetId="8">
        <row r="7">
          <cell r="B7">
            <v>-1290</v>
          </cell>
        </row>
      </sheetData>
      <sheetData sheetId="9">
        <row r="11">
          <cell r="B11">
            <v>209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13892</v>
          </cell>
          <cell r="D7">
            <v>13365</v>
          </cell>
        </row>
      </sheetData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6941</v>
          </cell>
          <cell r="F7">
            <v>6929</v>
          </cell>
        </row>
      </sheetData>
      <sheetData sheetId="3">
        <row r="7">
          <cell r="E7">
            <v>1015</v>
          </cell>
          <cell r="F7">
            <v>1060</v>
          </cell>
        </row>
      </sheetData>
      <sheetData sheetId="4">
        <row r="7">
          <cell r="E7">
            <v>24542</v>
          </cell>
          <cell r="F7">
            <v>21803</v>
          </cell>
        </row>
      </sheetData>
      <sheetData sheetId="5">
        <row r="7">
          <cell r="E7">
            <v>4011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-4375</v>
          </cell>
          <cell r="F7">
            <v>-1409</v>
          </cell>
        </row>
      </sheetData>
      <sheetData sheetId="8">
        <row r="7">
          <cell r="B7">
            <v>-4375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55234</v>
          </cell>
          <cell r="D7">
            <v>57723</v>
          </cell>
        </row>
      </sheetData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7934</v>
          </cell>
          <cell r="F7">
            <v>8483</v>
          </cell>
        </row>
      </sheetData>
      <sheetData sheetId="3">
        <row r="7">
          <cell r="E7">
            <v>1788</v>
          </cell>
          <cell r="F7">
            <v>1872</v>
          </cell>
        </row>
      </sheetData>
      <sheetData sheetId="4">
        <row r="7">
          <cell r="E7">
            <v>17792</v>
          </cell>
          <cell r="F7">
            <v>15146</v>
          </cell>
        </row>
      </sheetData>
      <sheetData sheetId="5">
        <row r="7">
          <cell r="E7">
            <v>2146</v>
          </cell>
        </row>
      </sheetData>
      <sheetData sheetId="6">
        <row r="12">
          <cell r="E12">
            <v>0</v>
          </cell>
          <cell r="F12">
            <v>-109</v>
          </cell>
        </row>
      </sheetData>
      <sheetData sheetId="7">
        <row r="7">
          <cell r="E7">
            <v>-2308</v>
          </cell>
          <cell r="F7">
            <v>544</v>
          </cell>
        </row>
      </sheetData>
      <sheetData sheetId="8">
        <row r="7">
          <cell r="B7">
            <v>-2408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48928</v>
          </cell>
          <cell r="D7">
            <v>49514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1790</v>
          </cell>
          <cell r="F7">
            <v>1609</v>
          </cell>
        </row>
      </sheetData>
      <sheetData sheetId="3">
        <row r="7">
          <cell r="E7">
            <v>139</v>
          </cell>
          <cell r="F7">
            <v>176</v>
          </cell>
        </row>
      </sheetData>
      <sheetData sheetId="4">
        <row r="7">
          <cell r="E7">
            <v>3970</v>
          </cell>
          <cell r="F7">
            <v>3683</v>
          </cell>
        </row>
      </sheetData>
      <sheetData sheetId="5">
        <row r="7">
          <cell r="E7">
            <v>520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-957</v>
          </cell>
          <cell r="F7">
            <v>-1307</v>
          </cell>
        </row>
      </sheetData>
      <sheetData sheetId="8">
        <row r="7">
          <cell r="B7">
            <v>-957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10889</v>
          </cell>
          <cell r="D7">
            <v>11813</v>
          </cell>
        </row>
      </sheetData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5133.6750599999996</v>
          </cell>
          <cell r="F7">
            <v>6521</v>
          </cell>
        </row>
      </sheetData>
      <sheetData sheetId="3">
        <row r="7">
          <cell r="E7">
            <v>290</v>
          </cell>
          <cell r="F7">
            <v>452</v>
          </cell>
        </row>
      </sheetData>
      <sheetData sheetId="4">
        <row r="7">
          <cell r="E7">
            <v>12846</v>
          </cell>
          <cell r="F7">
            <v>11551</v>
          </cell>
        </row>
      </sheetData>
      <sheetData sheetId="5">
        <row r="7">
          <cell r="E7">
            <v>1727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-2027.652100000003</v>
          </cell>
          <cell r="F7">
            <v>-243</v>
          </cell>
        </row>
      </sheetData>
      <sheetData sheetId="8">
        <row r="7">
          <cell r="B7">
            <v>-2024.652100000003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25369.130019999997</v>
          </cell>
          <cell r="D7">
            <v>27613</v>
          </cell>
        </row>
      </sheetData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3018</v>
          </cell>
          <cell r="F7">
            <v>3081</v>
          </cell>
          <cell r="G7">
            <v>-63</v>
          </cell>
        </row>
      </sheetData>
      <sheetData sheetId="3">
        <row r="7">
          <cell r="E7">
            <v>866</v>
          </cell>
          <cell r="F7">
            <v>983</v>
          </cell>
        </row>
      </sheetData>
      <sheetData sheetId="4">
        <row r="7">
          <cell r="E7">
            <v>8104</v>
          </cell>
          <cell r="F7">
            <v>7134</v>
          </cell>
        </row>
      </sheetData>
      <sheetData sheetId="5">
        <row r="7">
          <cell r="E7">
            <v>1418</v>
          </cell>
        </row>
      </sheetData>
      <sheetData sheetId="6">
        <row r="12">
          <cell r="E12">
            <v>0</v>
          </cell>
          <cell r="F12">
            <v>0</v>
          </cell>
          <cell r="G12">
            <v>0</v>
          </cell>
        </row>
      </sheetData>
      <sheetData sheetId="7">
        <row r="7">
          <cell r="E7">
            <v>-661</v>
          </cell>
          <cell r="F7">
            <v>219</v>
          </cell>
        </row>
      </sheetData>
      <sheetData sheetId="8">
        <row r="7">
          <cell r="B7">
            <v>-661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18045</v>
          </cell>
          <cell r="D7">
            <v>17789</v>
          </cell>
        </row>
      </sheetData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5641</v>
          </cell>
          <cell r="F7">
            <v>6575</v>
          </cell>
        </row>
      </sheetData>
      <sheetData sheetId="3">
        <row r="7">
          <cell r="E7">
            <v>1430</v>
          </cell>
          <cell r="F7">
            <v>1575</v>
          </cell>
        </row>
      </sheetData>
      <sheetData sheetId="4">
        <row r="7">
          <cell r="E7">
            <v>25197</v>
          </cell>
          <cell r="F7">
            <v>23529</v>
          </cell>
        </row>
      </sheetData>
      <sheetData sheetId="5">
        <row r="7">
          <cell r="E7">
            <v>4271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-7434</v>
          </cell>
          <cell r="F7">
            <v>-5960</v>
          </cell>
        </row>
      </sheetData>
      <sheetData sheetId="8">
        <row r="7">
          <cell r="B7">
            <v>-7434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57745</v>
          </cell>
          <cell r="D7">
            <v>58991</v>
          </cell>
        </row>
      </sheetData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3243</v>
          </cell>
          <cell r="F7">
            <v>3391</v>
          </cell>
        </row>
      </sheetData>
      <sheetData sheetId="3">
        <row r="7">
          <cell r="E7">
            <v>848</v>
          </cell>
          <cell r="F7">
            <v>1051</v>
          </cell>
        </row>
      </sheetData>
      <sheetData sheetId="4">
        <row r="7">
          <cell r="E7">
            <v>8191</v>
          </cell>
          <cell r="F7">
            <v>7656</v>
          </cell>
        </row>
      </sheetData>
      <sheetData sheetId="5">
        <row r="7">
          <cell r="E7">
            <v>1009</v>
          </cell>
        </row>
      </sheetData>
      <sheetData sheetId="6">
        <row r="12">
          <cell r="E12">
            <v>0</v>
          </cell>
          <cell r="F12">
            <v>0</v>
          </cell>
        </row>
      </sheetData>
      <sheetData sheetId="7">
        <row r="7">
          <cell r="E7">
            <v>-1599</v>
          </cell>
          <cell r="F7">
            <v>-1351</v>
          </cell>
        </row>
      </sheetData>
      <sheetData sheetId="8">
        <row r="7">
          <cell r="B7">
            <v>-1599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18809</v>
          </cell>
          <cell r="D7">
            <v>19006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845</v>
          </cell>
          <cell r="F7">
            <v>872</v>
          </cell>
          <cell r="G7">
            <v>-27</v>
          </cell>
        </row>
      </sheetData>
      <sheetData sheetId="3">
        <row r="7">
          <cell r="E7">
            <v>94</v>
          </cell>
          <cell r="F7">
            <v>110</v>
          </cell>
        </row>
      </sheetData>
      <sheetData sheetId="4">
        <row r="7">
          <cell r="E7">
            <v>2101</v>
          </cell>
          <cell r="F7">
            <v>2287</v>
          </cell>
        </row>
      </sheetData>
      <sheetData sheetId="5">
        <row r="7">
          <cell r="E7">
            <v>259</v>
          </cell>
        </row>
      </sheetData>
      <sheetData sheetId="6">
        <row r="12">
          <cell r="E12">
            <v>0</v>
          </cell>
          <cell r="F12">
            <v>0</v>
          </cell>
          <cell r="G12">
            <v>0</v>
          </cell>
        </row>
      </sheetData>
      <sheetData sheetId="7">
        <row r="7">
          <cell r="E7">
            <v>1208</v>
          </cell>
          <cell r="F7">
            <v>-160</v>
          </cell>
        </row>
      </sheetData>
      <sheetData sheetId="8">
        <row r="7">
          <cell r="B7">
            <v>1208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6287</v>
          </cell>
          <cell r="D7">
            <v>5644</v>
          </cell>
        </row>
      </sheetData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137</v>
          </cell>
          <cell r="F7">
            <v>283</v>
          </cell>
          <cell r="G7">
            <v>-146</v>
          </cell>
        </row>
      </sheetData>
      <sheetData sheetId="3">
        <row r="7">
          <cell r="E7">
            <v>9</v>
          </cell>
          <cell r="F7">
            <v>17</v>
          </cell>
        </row>
      </sheetData>
      <sheetData sheetId="4">
        <row r="7">
          <cell r="E7">
            <v>335</v>
          </cell>
          <cell r="F7">
            <v>306</v>
          </cell>
        </row>
      </sheetData>
      <sheetData sheetId="5">
        <row r="7">
          <cell r="E7">
            <v>72</v>
          </cell>
        </row>
      </sheetData>
      <sheetData sheetId="6">
        <row r="12">
          <cell r="E12">
            <v>2</v>
          </cell>
          <cell r="F12">
            <v>0</v>
          </cell>
          <cell r="G12">
            <v>2</v>
          </cell>
        </row>
      </sheetData>
      <sheetData sheetId="7">
        <row r="7">
          <cell r="E7">
            <v>-49</v>
          </cell>
          <cell r="F7">
            <v>-249</v>
          </cell>
        </row>
      </sheetData>
      <sheetData sheetId="8">
        <row r="7">
          <cell r="B7">
            <v>-49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2553</v>
          </cell>
          <cell r="D7">
            <v>1822</v>
          </cell>
        </row>
      </sheetData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1036</v>
          </cell>
          <cell r="F7">
            <v>1077</v>
          </cell>
          <cell r="G7">
            <v>-41</v>
          </cell>
        </row>
      </sheetData>
      <sheetData sheetId="3">
        <row r="7">
          <cell r="E7">
            <v>390</v>
          </cell>
          <cell r="F7">
            <v>385</v>
          </cell>
        </row>
      </sheetData>
      <sheetData sheetId="4">
        <row r="7">
          <cell r="E7">
            <v>2407</v>
          </cell>
          <cell r="F7">
            <v>2020</v>
          </cell>
        </row>
      </sheetData>
      <sheetData sheetId="5">
        <row r="7">
          <cell r="E7">
            <v>264</v>
          </cell>
        </row>
      </sheetData>
      <sheetData sheetId="6">
        <row r="7">
          <cell r="B7">
            <v>-642</v>
          </cell>
        </row>
      </sheetData>
      <sheetData sheetId="7">
        <row r="11">
          <cell r="B11">
            <v>0</v>
          </cell>
        </row>
      </sheetData>
      <sheetData sheetId="8">
        <row r="42">
          <cell r="D42">
            <v>0</v>
          </cell>
        </row>
      </sheetData>
      <sheetData sheetId="9">
        <row r="7">
          <cell r="C7">
            <v>5589</v>
          </cell>
          <cell r="D7">
            <v>5080</v>
          </cell>
        </row>
      </sheetData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460</v>
          </cell>
          <cell r="F7">
            <v>620</v>
          </cell>
          <cell r="G7">
            <v>-160</v>
          </cell>
        </row>
      </sheetData>
      <sheetData sheetId="3">
        <row r="7">
          <cell r="E7">
            <v>128</v>
          </cell>
          <cell r="F7">
            <v>278</v>
          </cell>
        </row>
      </sheetData>
      <sheetData sheetId="4">
        <row r="7">
          <cell r="E7">
            <v>1139</v>
          </cell>
          <cell r="F7">
            <v>1213</v>
          </cell>
        </row>
      </sheetData>
      <sheetData sheetId="5">
        <row r="7">
          <cell r="E7">
            <v>10</v>
          </cell>
        </row>
      </sheetData>
      <sheetData sheetId="6">
        <row r="12">
          <cell r="E12">
            <v>0</v>
          </cell>
          <cell r="F12">
            <v>0</v>
          </cell>
          <cell r="G12">
            <v>0</v>
          </cell>
        </row>
      </sheetData>
      <sheetData sheetId="7">
        <row r="7">
          <cell r="E7">
            <v>-66</v>
          </cell>
          <cell r="F7">
            <v>-177</v>
          </cell>
        </row>
      </sheetData>
      <sheetData sheetId="8">
        <row r="7">
          <cell r="B7">
            <v>-66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5393</v>
          </cell>
          <cell r="D7">
            <v>5460</v>
          </cell>
        </row>
      </sheetData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577</v>
          </cell>
          <cell r="F7">
            <v>641</v>
          </cell>
          <cell r="G7">
            <v>-64</v>
          </cell>
        </row>
      </sheetData>
      <sheetData sheetId="3">
        <row r="7">
          <cell r="E7">
            <v>168</v>
          </cell>
          <cell r="F7">
            <v>250</v>
          </cell>
        </row>
      </sheetData>
      <sheetData sheetId="4">
        <row r="7">
          <cell r="E7">
            <v>1959</v>
          </cell>
          <cell r="F7">
            <v>1824</v>
          </cell>
        </row>
      </sheetData>
      <sheetData sheetId="5">
        <row r="7">
          <cell r="E7">
            <v>304</v>
          </cell>
        </row>
      </sheetData>
      <sheetData sheetId="6">
        <row r="7">
          <cell r="B7">
            <v>-1199</v>
          </cell>
        </row>
      </sheetData>
      <sheetData sheetId="7">
        <row r="11">
          <cell r="B11">
            <v>0</v>
          </cell>
        </row>
      </sheetData>
      <sheetData sheetId="8">
        <row r="42">
          <cell r="D42">
            <v>0</v>
          </cell>
        </row>
      </sheetData>
      <sheetData sheetId="9">
        <row r="7">
          <cell r="C7">
            <v>3006</v>
          </cell>
          <cell r="D7">
            <v>3755</v>
          </cell>
        </row>
      </sheetData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>
        <row r="7">
          <cell r="E7">
            <v>825</v>
          </cell>
          <cell r="F7">
            <v>922</v>
          </cell>
          <cell r="G7">
            <v>-97</v>
          </cell>
        </row>
      </sheetData>
      <sheetData sheetId="3">
        <row r="7">
          <cell r="E7">
            <v>43</v>
          </cell>
          <cell r="F7">
            <v>35</v>
          </cell>
        </row>
      </sheetData>
      <sheetData sheetId="4">
        <row r="7">
          <cell r="E7">
            <v>2498</v>
          </cell>
          <cell r="F7">
            <v>1870</v>
          </cell>
        </row>
      </sheetData>
      <sheetData sheetId="5">
        <row r="7">
          <cell r="E7">
            <v>388</v>
          </cell>
        </row>
      </sheetData>
      <sheetData sheetId="6">
        <row r="12">
          <cell r="E12">
            <v>0</v>
          </cell>
          <cell r="F12">
            <v>0</v>
          </cell>
          <cell r="G12">
            <v>0</v>
          </cell>
        </row>
      </sheetData>
      <sheetData sheetId="7">
        <row r="7">
          <cell r="E7">
            <v>307</v>
          </cell>
          <cell r="F7">
            <v>373</v>
          </cell>
        </row>
      </sheetData>
      <sheetData sheetId="8">
        <row r="7">
          <cell r="B7">
            <v>307</v>
          </cell>
        </row>
      </sheetData>
      <sheetData sheetId="9">
        <row r="11">
          <cell r="B11">
            <v>0</v>
          </cell>
        </row>
      </sheetData>
      <sheetData sheetId="10">
        <row r="13">
          <cell r="D13">
            <v>0</v>
          </cell>
        </row>
      </sheetData>
      <sheetData sheetId="11">
        <row r="7">
          <cell r="C7">
            <v>6248</v>
          </cell>
          <cell r="D7">
            <v>5684</v>
          </cell>
        </row>
      </sheetData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"/>
      <sheetName val="SoCIE"/>
      <sheetName val="Income"/>
      <sheetName val="Expenditure"/>
      <sheetName val="Pension contributions"/>
      <sheetName val="Balance Sheet"/>
      <sheetName val="Cashflow"/>
      <sheetName val="Adjusted operating position"/>
      <sheetName val="Cash budget for priorities"/>
      <sheetName val=" Additional info"/>
      <sheetName val="Summary"/>
      <sheetName val="Variance thresholds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E12">
            <v>0</v>
          </cell>
          <cell r="G12">
            <v>0</v>
          </cell>
        </row>
      </sheetData>
      <sheetData sheetId="7"/>
      <sheetData sheetId="8">
        <row r="7">
          <cell r="B7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I770"/>
  <sheetViews>
    <sheetView showGridLines="0" zoomScale="120" zoomScaleNormal="120" workbookViewId="0">
      <selection activeCell="I2" sqref="I2"/>
    </sheetView>
  </sheetViews>
  <sheetFormatPr defaultColWidth="9.1796875" defaultRowHeight="13" outlineLevelRow="1" x14ac:dyDescent="0.3"/>
  <cols>
    <col min="1" max="1" width="3" style="16" customWidth="1"/>
    <col min="2" max="2" width="21.54296875" style="16" customWidth="1"/>
    <col min="3" max="3" width="4.1796875" style="16" customWidth="1"/>
    <col min="4" max="4" width="41.54296875" style="16" customWidth="1"/>
    <col min="5" max="5" width="12" style="21" customWidth="1"/>
    <col min="6" max="6" width="11.81640625" style="51" customWidth="1"/>
    <col min="7" max="7" width="18.81640625" style="18" customWidth="1"/>
    <col min="8" max="16384" width="9.1796875" style="16"/>
  </cols>
  <sheetData>
    <row r="1" spans="2:7" customFormat="1" x14ac:dyDescent="0.3">
      <c r="B1" s="56" t="s">
        <v>144</v>
      </c>
      <c r="E1" s="50"/>
      <c r="F1" s="50"/>
    </row>
    <row r="2" spans="2:7" ht="17" x14ac:dyDescent="0.4">
      <c r="B2" s="47"/>
    </row>
    <row r="3" spans="2:7" ht="49.5" customHeight="1" x14ac:dyDescent="0.3">
      <c r="B3" s="17" t="s">
        <v>103</v>
      </c>
      <c r="E3" s="108" t="s">
        <v>284</v>
      </c>
      <c r="F3" s="109" t="s">
        <v>281</v>
      </c>
      <c r="G3" s="107" t="s">
        <v>292</v>
      </c>
    </row>
    <row r="4" spans="2:7" x14ac:dyDescent="0.3">
      <c r="E4" s="110" t="s">
        <v>54</v>
      </c>
      <c r="F4" s="92" t="s">
        <v>54</v>
      </c>
      <c r="G4" s="92" t="s">
        <v>54</v>
      </c>
    </row>
    <row r="5" spans="2:7" x14ac:dyDescent="0.3">
      <c r="B5" s="17" t="s">
        <v>44</v>
      </c>
      <c r="E5" s="68"/>
      <c r="F5" s="111"/>
      <c r="G5" s="111"/>
    </row>
    <row r="6" spans="2:7" s="57" customFormat="1" hidden="1" outlineLevel="1" x14ac:dyDescent="0.3">
      <c r="B6" t="s">
        <v>145</v>
      </c>
      <c r="E6" s="93">
        <f>[1]SoCIE!$E$7</f>
        <v>4345</v>
      </c>
      <c r="F6" s="93">
        <f>[1]SoCIE!$F$7</f>
        <v>4269</v>
      </c>
      <c r="G6" s="93">
        <f>E6-F6</f>
        <v>76</v>
      </c>
    </row>
    <row r="7" spans="2:7" s="57" customFormat="1" hidden="1" outlineLevel="1" x14ac:dyDescent="0.3">
      <c r="B7" t="s">
        <v>146</v>
      </c>
      <c r="E7" s="93">
        <f>[2]SoCIE!$E$7</f>
        <v>1384</v>
      </c>
      <c r="F7" s="93">
        <f>[2]SoCIE!$F$7</f>
        <v>1299</v>
      </c>
      <c r="G7" s="93">
        <f t="shared" ref="G7:G26" si="0">E7-F7</f>
        <v>85</v>
      </c>
    </row>
    <row r="8" spans="2:7" s="57" customFormat="1" hidden="1" outlineLevel="1" x14ac:dyDescent="0.3">
      <c r="B8" t="s">
        <v>147</v>
      </c>
      <c r="E8" s="93">
        <f>[3]SoCIE!E$7</f>
        <v>17890</v>
      </c>
      <c r="F8" s="93">
        <f>[3]SoCIE!F$7</f>
        <v>18505</v>
      </c>
      <c r="G8" s="93">
        <f>[3]SoCIE!G$7</f>
        <v>-615</v>
      </c>
    </row>
    <row r="9" spans="2:7" s="57" customFormat="1" hidden="1" outlineLevel="1" x14ac:dyDescent="0.3">
      <c r="B9" t="s">
        <v>148</v>
      </c>
      <c r="E9" s="93">
        <f>[4]SoCIE!$E$7</f>
        <v>1415</v>
      </c>
      <c r="F9" s="93">
        <f>[4]SoCIE!$F$7</f>
        <v>1613</v>
      </c>
      <c r="G9" s="93">
        <f t="shared" si="0"/>
        <v>-198</v>
      </c>
    </row>
    <row r="10" spans="2:7" s="57" customFormat="1" hidden="1" outlineLevel="1" x14ac:dyDescent="0.3">
      <c r="B10" t="s">
        <v>149</v>
      </c>
      <c r="E10" s="93">
        <f>[5]SoCIE!$E$7</f>
        <v>5376</v>
      </c>
      <c r="F10" s="93">
        <f>[5]SoCIE!$F$7</f>
        <v>5558</v>
      </c>
      <c r="G10" s="93">
        <f t="shared" si="0"/>
        <v>-182</v>
      </c>
    </row>
    <row r="11" spans="2:7" s="57" customFormat="1" hidden="1" outlineLevel="1" x14ac:dyDescent="0.3">
      <c r="B11" t="s">
        <v>150</v>
      </c>
      <c r="E11" s="93">
        <f>[6]SoCIE!$E$7</f>
        <v>9337</v>
      </c>
      <c r="F11" s="93">
        <f>[6]SoCIE!$F$7</f>
        <v>10450</v>
      </c>
      <c r="G11" s="93">
        <f t="shared" si="0"/>
        <v>-1113</v>
      </c>
    </row>
    <row r="12" spans="2:7" s="57" customFormat="1" hidden="1" outlineLevel="1" x14ac:dyDescent="0.3">
      <c r="B12" t="s">
        <v>151</v>
      </c>
      <c r="E12" s="93">
        <f>[7]SoCIE!$E$7</f>
        <v>9953</v>
      </c>
      <c r="F12" s="93">
        <f>[7]SoCIE!$F$7</f>
        <v>10567</v>
      </c>
      <c r="G12" s="93">
        <f t="shared" si="0"/>
        <v>-614</v>
      </c>
    </row>
    <row r="13" spans="2:7" s="57" customFormat="1" hidden="1" outlineLevel="1" x14ac:dyDescent="0.3">
      <c r="B13" t="s">
        <v>152</v>
      </c>
      <c r="E13" s="93">
        <f>[8]SoCIE!$E$7</f>
        <v>7915</v>
      </c>
      <c r="F13" s="93">
        <f>[8]SoCIE!$F$7</f>
        <v>7706</v>
      </c>
      <c r="G13" s="93">
        <f t="shared" si="0"/>
        <v>209</v>
      </c>
    </row>
    <row r="14" spans="2:7" s="57" customFormat="1" hidden="1" outlineLevel="1" x14ac:dyDescent="0.3">
      <c r="B14" t="s">
        <v>283</v>
      </c>
      <c r="E14" s="93">
        <f>[9]SoCIE!E$7</f>
        <v>0</v>
      </c>
      <c r="F14" s="93">
        <f>[9]SoCIE!F$7</f>
        <v>0</v>
      </c>
      <c r="G14" s="93">
        <f t="shared" si="0"/>
        <v>0</v>
      </c>
    </row>
    <row r="15" spans="2:7" s="57" customFormat="1" hidden="1" outlineLevel="1" x14ac:dyDescent="0.3">
      <c r="B15" t="s">
        <v>153</v>
      </c>
      <c r="E15" s="93">
        <f>[10]SoCIE!E$7</f>
        <v>6094</v>
      </c>
      <c r="F15" s="93">
        <f>[10]SoCIE!F$7</f>
        <v>7133</v>
      </c>
      <c r="G15" s="93">
        <f>[10]SoCIE!G$7</f>
        <v>-1039</v>
      </c>
    </row>
    <row r="16" spans="2:7" s="57" customFormat="1" hidden="1" outlineLevel="1" x14ac:dyDescent="0.3">
      <c r="B16" t="s">
        <v>154</v>
      </c>
      <c r="E16" s="93">
        <f>[11]SoCIE!E$7</f>
        <v>5016</v>
      </c>
      <c r="F16" s="93">
        <f>[11]SoCIE!F$7</f>
        <v>5245</v>
      </c>
      <c r="G16" s="93">
        <f>[11]SoCIE!G$7</f>
        <v>-229</v>
      </c>
    </row>
    <row r="17" spans="2:7" s="57" customFormat="1" hidden="1" outlineLevel="1" x14ac:dyDescent="0.3">
      <c r="B17" t="s">
        <v>155</v>
      </c>
      <c r="E17" s="93">
        <f>[12]SoCIE!$E$7</f>
        <v>4529</v>
      </c>
      <c r="F17" s="93">
        <f>[12]SoCIE!$F$7</f>
        <v>4285</v>
      </c>
      <c r="G17" s="93">
        <f t="shared" si="0"/>
        <v>244</v>
      </c>
    </row>
    <row r="18" spans="2:7" s="57" customFormat="1" hidden="1" outlineLevel="1" x14ac:dyDescent="0.3">
      <c r="B18" t="s">
        <v>156</v>
      </c>
      <c r="E18" s="93">
        <f>[13]SoCIE!$E$7</f>
        <v>760</v>
      </c>
      <c r="F18" s="93">
        <f>[13]SoCIE!$F$7</f>
        <v>814</v>
      </c>
      <c r="G18" s="93">
        <f t="shared" si="0"/>
        <v>-54</v>
      </c>
    </row>
    <row r="19" spans="2:7" s="57" customFormat="1" hidden="1" outlineLevel="1" x14ac:dyDescent="0.3">
      <c r="B19" t="s">
        <v>157</v>
      </c>
      <c r="E19" s="93">
        <f>[14]SoCIE!$E$7</f>
        <v>2063</v>
      </c>
      <c r="F19" s="93">
        <f>[14]SoCIE!$F$7</f>
        <v>2274</v>
      </c>
      <c r="G19" s="93">
        <f t="shared" si="0"/>
        <v>-211</v>
      </c>
    </row>
    <row r="20" spans="2:7" s="57" customFormat="1" hidden="1" outlineLevel="1" x14ac:dyDescent="0.3">
      <c r="B20" t="s">
        <v>158</v>
      </c>
      <c r="E20" s="93">
        <f>[15]SoCIE!$E$7</f>
        <v>6941</v>
      </c>
      <c r="F20" s="93">
        <f>[15]SoCIE!$F$7</f>
        <v>6929</v>
      </c>
      <c r="G20" s="93">
        <f t="shared" si="0"/>
        <v>12</v>
      </c>
    </row>
    <row r="21" spans="2:7" s="57" customFormat="1" hidden="1" outlineLevel="1" x14ac:dyDescent="0.3">
      <c r="B21" t="s">
        <v>159</v>
      </c>
      <c r="E21" s="93">
        <f>[16]SoCIE!$E$7</f>
        <v>7934</v>
      </c>
      <c r="F21" s="93">
        <f>[16]SoCIE!$F$7</f>
        <v>8483</v>
      </c>
      <c r="G21" s="93">
        <f t="shared" si="0"/>
        <v>-549</v>
      </c>
    </row>
    <row r="22" spans="2:7" s="57" customFormat="1" hidden="1" outlineLevel="1" x14ac:dyDescent="0.3">
      <c r="B22" t="s">
        <v>160</v>
      </c>
      <c r="E22" s="93">
        <f>[17]SoCIE!$E$7</f>
        <v>1790</v>
      </c>
      <c r="F22" s="93">
        <f>[17]SoCIE!$F$7</f>
        <v>1609</v>
      </c>
      <c r="G22" s="93">
        <f t="shared" si="0"/>
        <v>181</v>
      </c>
    </row>
    <row r="23" spans="2:7" s="57" customFormat="1" hidden="1" outlineLevel="1" x14ac:dyDescent="0.3">
      <c r="B23" t="s">
        <v>161</v>
      </c>
      <c r="E23" s="93">
        <f>[18]SoCIE!$E$7</f>
        <v>5133.6750599999996</v>
      </c>
      <c r="F23" s="93">
        <f>[18]SoCIE!$F$7</f>
        <v>6521</v>
      </c>
      <c r="G23" s="93">
        <f t="shared" si="0"/>
        <v>-1387.3249400000004</v>
      </c>
    </row>
    <row r="24" spans="2:7" s="57" customFormat="1" hidden="1" outlineLevel="1" x14ac:dyDescent="0.3">
      <c r="B24" t="s">
        <v>162</v>
      </c>
      <c r="E24" s="93">
        <f>[19]SoCIE!E$7</f>
        <v>3018</v>
      </c>
      <c r="F24" s="93">
        <f>[19]SoCIE!F$7</f>
        <v>3081</v>
      </c>
      <c r="G24" s="93">
        <f>[19]SoCIE!G$7</f>
        <v>-63</v>
      </c>
    </row>
    <row r="25" spans="2:7" s="57" customFormat="1" hidden="1" outlineLevel="1" x14ac:dyDescent="0.3">
      <c r="B25" t="s">
        <v>163</v>
      </c>
      <c r="E25" s="93">
        <f>[20]SoCIE!$E$7</f>
        <v>5641</v>
      </c>
      <c r="F25" s="93">
        <f>[20]SoCIE!$F$7</f>
        <v>6575</v>
      </c>
      <c r="G25" s="93">
        <f t="shared" si="0"/>
        <v>-934</v>
      </c>
    </row>
    <row r="26" spans="2:7" s="57" customFormat="1" hidden="1" outlineLevel="1" x14ac:dyDescent="0.3">
      <c r="B26" t="s">
        <v>164</v>
      </c>
      <c r="E26" s="93">
        <f>[21]SoCIE!$E$7</f>
        <v>3243</v>
      </c>
      <c r="F26" s="93">
        <f>[21]SoCIE!$F$7</f>
        <v>3391</v>
      </c>
      <c r="G26" s="93">
        <f t="shared" si="0"/>
        <v>-148</v>
      </c>
    </row>
    <row r="27" spans="2:7" s="57" customFormat="1" hidden="1" outlineLevel="1" x14ac:dyDescent="0.3">
      <c r="B27" t="s">
        <v>276</v>
      </c>
      <c r="E27" s="93">
        <f>[22]SoCIE!E$7</f>
        <v>845</v>
      </c>
      <c r="F27" s="93">
        <f>[22]SoCIE!F$7</f>
        <v>872</v>
      </c>
      <c r="G27" s="93">
        <f>[22]SoCIE!G$7</f>
        <v>-27</v>
      </c>
    </row>
    <row r="28" spans="2:7" s="57" customFormat="1" hidden="1" outlineLevel="1" x14ac:dyDescent="0.3">
      <c r="B28" t="s">
        <v>278</v>
      </c>
      <c r="E28" s="93">
        <f>[23]SoCIE!E$7</f>
        <v>137</v>
      </c>
      <c r="F28" s="93">
        <f>[23]SoCIE!F$7</f>
        <v>283</v>
      </c>
      <c r="G28" s="93">
        <f>[23]SoCIE!G$7</f>
        <v>-146</v>
      </c>
    </row>
    <row r="29" spans="2:7" s="57" customFormat="1" hidden="1" outlineLevel="1" x14ac:dyDescent="0.3">
      <c r="B29" t="s">
        <v>285</v>
      </c>
      <c r="E29" s="93">
        <f>[24]SoCIE!E$7</f>
        <v>1036</v>
      </c>
      <c r="F29" s="93">
        <f>[24]SoCIE!F$7</f>
        <v>1077</v>
      </c>
      <c r="G29" s="93">
        <f>[24]SoCIE!G$7</f>
        <v>-41</v>
      </c>
    </row>
    <row r="30" spans="2:7" s="57" customFormat="1" hidden="1" outlineLevel="1" x14ac:dyDescent="0.3">
      <c r="B30" t="s">
        <v>165</v>
      </c>
      <c r="E30" s="93">
        <f>[25]SoCIE!E$7</f>
        <v>460</v>
      </c>
      <c r="F30" s="93">
        <f>[25]SoCIE!F$7</f>
        <v>620</v>
      </c>
      <c r="G30" s="93">
        <f>[25]SoCIE!G$7</f>
        <v>-160</v>
      </c>
    </row>
    <row r="31" spans="2:7" s="57" customFormat="1" hidden="1" outlineLevel="1" x14ac:dyDescent="0.3">
      <c r="B31" t="s">
        <v>286</v>
      </c>
      <c r="E31" s="93">
        <f>[26]SoCIE!E$7</f>
        <v>577</v>
      </c>
      <c r="F31" s="93">
        <f>[26]SoCIE!F$7</f>
        <v>641</v>
      </c>
      <c r="G31" s="93">
        <f>[26]SoCIE!G$7</f>
        <v>-64</v>
      </c>
    </row>
    <row r="32" spans="2:7" s="57" customFormat="1" hidden="1" outlineLevel="1" x14ac:dyDescent="0.3">
      <c r="B32" t="s">
        <v>277</v>
      </c>
      <c r="E32" s="93">
        <f>[27]SoCIE!E$7</f>
        <v>825</v>
      </c>
      <c r="F32" s="93">
        <f>[27]SoCIE!F$7</f>
        <v>922</v>
      </c>
      <c r="G32" s="93">
        <f>[27]SoCIE!G$7</f>
        <v>-97</v>
      </c>
    </row>
    <row r="33" spans="2:7" ht="15" customHeight="1" collapsed="1" x14ac:dyDescent="0.3">
      <c r="B33" s="16" t="s">
        <v>8</v>
      </c>
      <c r="E33" s="112">
        <v>113657.67505999999</v>
      </c>
      <c r="F33" s="112">
        <v>120722</v>
      </c>
      <c r="G33" s="93">
        <v>-7064.3249400000059</v>
      </c>
    </row>
    <row r="34" spans="2:7" s="57" customFormat="1" hidden="1" outlineLevel="1" x14ac:dyDescent="0.3">
      <c r="B34" t="s">
        <v>145</v>
      </c>
      <c r="E34" s="93">
        <v>44461</v>
      </c>
      <c r="F34" s="93">
        <v>46418</v>
      </c>
      <c r="G34" s="93">
        <v>-1957</v>
      </c>
    </row>
    <row r="35" spans="2:7" s="57" customFormat="1" hidden="1" outlineLevel="1" x14ac:dyDescent="0.3">
      <c r="B35" t="s">
        <v>146</v>
      </c>
      <c r="E35" s="93">
        <v>10005</v>
      </c>
      <c r="F35" s="93">
        <v>9941</v>
      </c>
      <c r="G35" s="93">
        <v>64</v>
      </c>
    </row>
    <row r="36" spans="2:7" s="57" customFormat="1" hidden="1" outlineLevel="1" x14ac:dyDescent="0.3">
      <c r="B36" t="s">
        <v>147</v>
      </c>
      <c r="E36" s="93">
        <v>67302</v>
      </c>
      <c r="F36" s="93">
        <v>66566</v>
      </c>
      <c r="G36" s="93">
        <v>736</v>
      </c>
    </row>
    <row r="37" spans="2:7" s="57" customFormat="1" hidden="1" outlineLevel="1" x14ac:dyDescent="0.3">
      <c r="B37" t="s">
        <v>148</v>
      </c>
      <c r="E37" s="93">
        <v>11350</v>
      </c>
      <c r="F37" s="93">
        <v>11733</v>
      </c>
      <c r="G37" s="93">
        <v>-383</v>
      </c>
    </row>
    <row r="38" spans="2:7" s="57" customFormat="1" hidden="1" outlineLevel="1" x14ac:dyDescent="0.3">
      <c r="B38" t="s">
        <v>149</v>
      </c>
      <c r="E38" s="93">
        <v>36204</v>
      </c>
      <c r="F38" s="93">
        <v>34749</v>
      </c>
      <c r="G38" s="93">
        <v>1455</v>
      </c>
    </row>
    <row r="39" spans="2:7" s="57" customFormat="1" hidden="1" outlineLevel="1" x14ac:dyDescent="0.3">
      <c r="B39" t="s">
        <v>150</v>
      </c>
      <c r="E39" s="93">
        <v>54777</v>
      </c>
      <c r="F39" s="93">
        <v>53404</v>
      </c>
      <c r="G39" s="93">
        <v>1373</v>
      </c>
    </row>
    <row r="40" spans="2:7" s="57" customFormat="1" hidden="1" outlineLevel="1" x14ac:dyDescent="0.3">
      <c r="B40" t="s">
        <v>151</v>
      </c>
      <c r="E40" s="93">
        <v>42047</v>
      </c>
      <c r="F40" s="93">
        <v>40326</v>
      </c>
      <c r="G40" s="93">
        <v>1721</v>
      </c>
    </row>
    <row r="41" spans="2:7" s="57" customFormat="1" hidden="1" outlineLevel="1" x14ac:dyDescent="0.3">
      <c r="B41" t="s">
        <v>152</v>
      </c>
      <c r="E41" s="93">
        <v>28196</v>
      </c>
      <c r="F41" s="93">
        <v>25571</v>
      </c>
      <c r="G41" s="93">
        <v>2625</v>
      </c>
    </row>
    <row r="42" spans="2:7" s="57" customFormat="1" hidden="1" outlineLevel="1" x14ac:dyDescent="0.3">
      <c r="B42" t="s">
        <v>283</v>
      </c>
      <c r="E42" s="93">
        <v>720</v>
      </c>
      <c r="F42" s="93">
        <v>445</v>
      </c>
      <c r="G42" s="93">
        <v>275</v>
      </c>
    </row>
    <row r="43" spans="2:7" s="57" customFormat="1" hidden="1" outlineLevel="1" x14ac:dyDescent="0.3">
      <c r="B43" t="s">
        <v>153</v>
      </c>
      <c r="E43" s="93">
        <v>38642</v>
      </c>
      <c r="F43" s="93">
        <v>37622</v>
      </c>
      <c r="G43" s="93">
        <v>1020</v>
      </c>
    </row>
    <row r="44" spans="2:7" s="57" customFormat="1" hidden="1" outlineLevel="1" x14ac:dyDescent="0.3">
      <c r="B44" t="s">
        <v>154</v>
      </c>
      <c r="E44" s="93">
        <v>25574</v>
      </c>
      <c r="F44" s="93">
        <v>24987</v>
      </c>
      <c r="G44" s="93">
        <v>587</v>
      </c>
    </row>
    <row r="45" spans="2:7" s="57" customFormat="1" hidden="1" outlineLevel="1" x14ac:dyDescent="0.3">
      <c r="B45" t="s">
        <v>155</v>
      </c>
      <c r="E45" s="93">
        <v>21012</v>
      </c>
      <c r="F45" s="93">
        <v>20057</v>
      </c>
      <c r="G45" s="93">
        <v>955</v>
      </c>
    </row>
    <row r="46" spans="2:7" s="57" customFormat="1" hidden="1" outlineLevel="1" x14ac:dyDescent="0.3">
      <c r="B46" t="s">
        <v>156</v>
      </c>
      <c r="E46" s="93">
        <v>5035</v>
      </c>
      <c r="F46" s="93">
        <v>4398</v>
      </c>
      <c r="G46" s="93">
        <v>637</v>
      </c>
    </row>
    <row r="47" spans="2:7" s="57" customFormat="1" hidden="1" outlineLevel="1" x14ac:dyDescent="0.3">
      <c r="B47" t="s">
        <v>157</v>
      </c>
      <c r="E47" s="93">
        <v>9683</v>
      </c>
      <c r="F47" s="93">
        <v>8823</v>
      </c>
      <c r="G47" s="93">
        <v>860</v>
      </c>
    </row>
    <row r="48" spans="2:7" s="57" customFormat="1" hidden="1" outlineLevel="1" x14ac:dyDescent="0.3">
      <c r="B48" t="s">
        <v>158</v>
      </c>
      <c r="E48" s="93">
        <v>41793</v>
      </c>
      <c r="F48" s="93">
        <v>44027</v>
      </c>
      <c r="G48" s="93">
        <v>-2234</v>
      </c>
    </row>
    <row r="49" spans="2:7" s="57" customFormat="1" hidden="1" outlineLevel="1" x14ac:dyDescent="0.3">
      <c r="B49" t="s">
        <v>159</v>
      </c>
      <c r="E49" s="93">
        <v>37862</v>
      </c>
      <c r="F49" s="93">
        <v>37102</v>
      </c>
      <c r="G49" s="93">
        <v>760</v>
      </c>
    </row>
    <row r="50" spans="2:7" s="57" customFormat="1" hidden="1" outlineLevel="1" x14ac:dyDescent="0.3">
      <c r="B50" t="s">
        <v>160</v>
      </c>
      <c r="E50" s="93">
        <v>7462</v>
      </c>
      <c r="F50" s="93">
        <v>8744</v>
      </c>
      <c r="G50" s="93">
        <v>-1282</v>
      </c>
    </row>
    <row r="51" spans="2:7" s="57" customFormat="1" hidden="1" outlineLevel="1" x14ac:dyDescent="0.3">
      <c r="B51" t="s">
        <v>161</v>
      </c>
      <c r="E51" s="93">
        <v>16350.339679999999</v>
      </c>
      <c r="F51" s="93">
        <v>16361</v>
      </c>
      <c r="G51" s="93">
        <v>-10.660320000000866</v>
      </c>
    </row>
    <row r="52" spans="2:7" s="57" customFormat="1" hidden="1" outlineLevel="1" x14ac:dyDescent="0.3">
      <c r="B52" t="s">
        <v>162</v>
      </c>
      <c r="E52" s="93">
        <v>14651</v>
      </c>
      <c r="F52" s="93">
        <v>14494</v>
      </c>
      <c r="G52" s="93">
        <v>157</v>
      </c>
    </row>
    <row r="53" spans="2:7" s="57" customFormat="1" hidden="1" outlineLevel="1" x14ac:dyDescent="0.3">
      <c r="B53" t="s">
        <v>163</v>
      </c>
      <c r="E53" s="93">
        <v>48962</v>
      </c>
      <c r="F53" s="93">
        <v>49541</v>
      </c>
      <c r="G53" s="93">
        <v>-579</v>
      </c>
    </row>
    <row r="54" spans="2:7" s="57" customFormat="1" hidden="1" outlineLevel="1" x14ac:dyDescent="0.3">
      <c r="B54" t="s">
        <v>164</v>
      </c>
      <c r="E54" s="93">
        <v>13544</v>
      </c>
      <c r="F54" s="93">
        <v>13723</v>
      </c>
      <c r="G54" s="93">
        <v>-179</v>
      </c>
    </row>
    <row r="55" spans="2:7" s="57" customFormat="1" hidden="1" outlineLevel="1" x14ac:dyDescent="0.3">
      <c r="B55" t="s">
        <v>276</v>
      </c>
      <c r="E55" s="93">
        <v>5220</v>
      </c>
      <c r="F55" s="93">
        <v>4372</v>
      </c>
      <c r="G55" s="93">
        <v>848</v>
      </c>
    </row>
    <row r="56" spans="2:7" s="57" customFormat="1" hidden="1" outlineLevel="1" x14ac:dyDescent="0.3">
      <c r="B56" t="s">
        <v>278</v>
      </c>
      <c r="E56" s="93">
        <v>1213</v>
      </c>
      <c r="F56" s="93">
        <v>913</v>
      </c>
      <c r="G56" s="93">
        <v>300</v>
      </c>
    </row>
    <row r="57" spans="2:7" s="57" customFormat="1" hidden="1" outlineLevel="1" x14ac:dyDescent="0.3">
      <c r="B57" t="s">
        <v>285</v>
      </c>
      <c r="E57" s="93">
        <v>3125</v>
      </c>
      <c r="F57" s="93">
        <v>2768</v>
      </c>
      <c r="G57" s="93">
        <v>357</v>
      </c>
    </row>
    <row r="58" spans="2:7" s="57" customFormat="1" hidden="1" outlineLevel="1" x14ac:dyDescent="0.3">
      <c r="B58" t="s">
        <v>165</v>
      </c>
      <c r="E58" s="93">
        <v>2657</v>
      </c>
      <c r="F58" s="93">
        <v>2600</v>
      </c>
      <c r="G58" s="93">
        <v>57</v>
      </c>
    </row>
    <row r="59" spans="2:7" s="57" customFormat="1" hidden="1" outlineLevel="1" x14ac:dyDescent="0.3">
      <c r="B59" t="s">
        <v>286</v>
      </c>
      <c r="E59" s="93">
        <v>2110</v>
      </c>
      <c r="F59" s="93">
        <v>2172</v>
      </c>
      <c r="G59" s="93">
        <v>-62</v>
      </c>
    </row>
    <row r="60" spans="2:7" s="57" customFormat="1" hidden="1" outlineLevel="1" x14ac:dyDescent="0.3">
      <c r="B60" t="s">
        <v>277</v>
      </c>
      <c r="E60" s="93">
        <v>4811</v>
      </c>
      <c r="F60" s="93">
        <v>4162</v>
      </c>
      <c r="G60" s="93">
        <v>649</v>
      </c>
    </row>
    <row r="61" spans="2:7" collapsed="1" x14ac:dyDescent="0.3">
      <c r="B61" s="16" t="s">
        <v>279</v>
      </c>
      <c r="E61" s="112">
        <v>594768.33967999998</v>
      </c>
      <c r="F61" s="112">
        <v>586019</v>
      </c>
      <c r="G61" s="93">
        <v>8749.3396799999755</v>
      </c>
    </row>
    <row r="62" spans="2:7" s="57" customFormat="1" hidden="1" outlineLevel="1" x14ac:dyDescent="0.3">
      <c r="B62" t="s">
        <v>145</v>
      </c>
      <c r="E62" s="93">
        <v>0</v>
      </c>
      <c r="F62" s="93">
        <v>0</v>
      </c>
      <c r="G62" s="93">
        <v>0</v>
      </c>
    </row>
    <row r="63" spans="2:7" s="57" customFormat="1" hidden="1" outlineLevel="1" x14ac:dyDescent="0.3">
      <c r="B63" t="s">
        <v>146</v>
      </c>
      <c r="E63" s="93">
        <v>0</v>
      </c>
      <c r="F63" s="93">
        <v>0</v>
      </c>
      <c r="G63" s="93">
        <v>0</v>
      </c>
    </row>
    <row r="64" spans="2:7" s="57" customFormat="1" hidden="1" outlineLevel="1" x14ac:dyDescent="0.3">
      <c r="B64" t="s">
        <v>147</v>
      </c>
      <c r="E64" s="93">
        <v>0</v>
      </c>
      <c r="F64" s="93">
        <v>0</v>
      </c>
      <c r="G64" s="93">
        <v>0</v>
      </c>
    </row>
    <row r="65" spans="2:7" s="57" customFormat="1" hidden="1" outlineLevel="1" x14ac:dyDescent="0.3">
      <c r="B65" t="s">
        <v>148</v>
      </c>
      <c r="E65" s="93">
        <v>0</v>
      </c>
      <c r="F65" s="93">
        <v>0</v>
      </c>
      <c r="G65" s="93">
        <v>0</v>
      </c>
    </row>
    <row r="66" spans="2:7" s="57" customFormat="1" hidden="1" outlineLevel="1" x14ac:dyDescent="0.3">
      <c r="B66" t="s">
        <v>149</v>
      </c>
      <c r="E66" s="93">
        <v>0</v>
      </c>
      <c r="F66" s="93">
        <v>0</v>
      </c>
      <c r="G66" s="93">
        <v>0</v>
      </c>
    </row>
    <row r="67" spans="2:7" s="57" customFormat="1" hidden="1" outlineLevel="1" x14ac:dyDescent="0.3">
      <c r="B67" t="s">
        <v>150</v>
      </c>
      <c r="E67" s="93">
        <v>0</v>
      </c>
      <c r="F67" s="93">
        <v>0</v>
      </c>
      <c r="G67" s="93">
        <v>0</v>
      </c>
    </row>
    <row r="68" spans="2:7" s="57" customFormat="1" hidden="1" outlineLevel="1" x14ac:dyDescent="0.3">
      <c r="B68" t="s">
        <v>151</v>
      </c>
      <c r="E68" s="93">
        <v>0</v>
      </c>
      <c r="F68" s="93">
        <v>0</v>
      </c>
      <c r="G68" s="93">
        <v>0</v>
      </c>
    </row>
    <row r="69" spans="2:7" s="57" customFormat="1" hidden="1" outlineLevel="1" x14ac:dyDescent="0.3">
      <c r="B69" t="s">
        <v>152</v>
      </c>
      <c r="E69" s="93">
        <v>0</v>
      </c>
      <c r="F69" s="93">
        <v>0</v>
      </c>
      <c r="G69" s="93">
        <v>0</v>
      </c>
    </row>
    <row r="70" spans="2:7" s="57" customFormat="1" hidden="1" outlineLevel="1" x14ac:dyDescent="0.3">
      <c r="B70" t="s">
        <v>283</v>
      </c>
      <c r="E70" s="93">
        <v>0</v>
      </c>
      <c r="F70" s="93">
        <v>0</v>
      </c>
      <c r="G70" s="93">
        <v>0</v>
      </c>
    </row>
    <row r="71" spans="2:7" s="57" customFormat="1" hidden="1" outlineLevel="1" x14ac:dyDescent="0.3">
      <c r="B71" t="s">
        <v>153</v>
      </c>
      <c r="E71" s="93">
        <v>0</v>
      </c>
      <c r="F71" s="93">
        <v>0</v>
      </c>
      <c r="G71" s="93">
        <v>0</v>
      </c>
    </row>
    <row r="72" spans="2:7" s="57" customFormat="1" hidden="1" outlineLevel="1" x14ac:dyDescent="0.3">
      <c r="B72" t="s">
        <v>154</v>
      </c>
      <c r="E72" s="93">
        <v>0</v>
      </c>
      <c r="F72" s="93">
        <v>0</v>
      </c>
      <c r="G72" s="93">
        <v>0</v>
      </c>
    </row>
    <row r="73" spans="2:7" s="57" customFormat="1" hidden="1" outlineLevel="1" x14ac:dyDescent="0.3">
      <c r="B73" t="s">
        <v>155</v>
      </c>
      <c r="E73" s="93">
        <v>192</v>
      </c>
      <c r="F73" s="93">
        <v>466</v>
      </c>
      <c r="G73" s="93">
        <v>-274</v>
      </c>
    </row>
    <row r="74" spans="2:7" s="57" customFormat="1" hidden="1" outlineLevel="1" x14ac:dyDescent="0.3">
      <c r="B74" t="s">
        <v>156</v>
      </c>
      <c r="E74" s="93">
        <v>491</v>
      </c>
      <c r="F74" s="93">
        <v>311</v>
      </c>
      <c r="G74" s="93">
        <v>180</v>
      </c>
    </row>
    <row r="75" spans="2:7" s="57" customFormat="1" hidden="1" outlineLevel="1" x14ac:dyDescent="0.3">
      <c r="B75" t="s">
        <v>157</v>
      </c>
      <c r="E75" s="93">
        <v>0</v>
      </c>
      <c r="F75" s="93">
        <v>0</v>
      </c>
      <c r="G75" s="93">
        <v>0</v>
      </c>
    </row>
    <row r="76" spans="2:7" s="57" customFormat="1" hidden="1" outlineLevel="1" x14ac:dyDescent="0.3">
      <c r="B76" t="s">
        <v>158</v>
      </c>
      <c r="E76" s="93">
        <v>0</v>
      </c>
      <c r="F76" s="93">
        <v>0</v>
      </c>
      <c r="G76" s="93">
        <v>0</v>
      </c>
    </row>
    <row r="77" spans="2:7" s="57" customFormat="1" hidden="1" outlineLevel="1" x14ac:dyDescent="0.3">
      <c r="B77" t="s">
        <v>159</v>
      </c>
      <c r="E77" s="93">
        <v>0</v>
      </c>
      <c r="F77" s="93">
        <v>0</v>
      </c>
      <c r="G77" s="93">
        <v>0</v>
      </c>
    </row>
    <row r="78" spans="2:7" s="57" customFormat="1" hidden="1" outlineLevel="1" x14ac:dyDescent="0.3">
      <c r="B78" t="s">
        <v>160</v>
      </c>
      <c r="E78" s="93">
        <v>0</v>
      </c>
      <c r="F78" s="93">
        <v>0</v>
      </c>
      <c r="G78" s="93">
        <v>0</v>
      </c>
    </row>
    <row r="79" spans="2:7" s="57" customFormat="1" hidden="1" outlineLevel="1" x14ac:dyDescent="0.3">
      <c r="B79" t="s">
        <v>161</v>
      </c>
      <c r="E79" s="93">
        <v>271.35144000000003</v>
      </c>
      <c r="F79" s="93">
        <v>652</v>
      </c>
      <c r="G79" s="93">
        <v>-380.64855999999997</v>
      </c>
    </row>
    <row r="80" spans="2:7" s="57" customFormat="1" hidden="1" outlineLevel="1" x14ac:dyDescent="0.3">
      <c r="B80" t="s">
        <v>162</v>
      </c>
      <c r="E80" s="93">
        <v>0</v>
      </c>
      <c r="F80" s="93">
        <v>0</v>
      </c>
      <c r="G80" s="93">
        <v>0</v>
      </c>
    </row>
    <row r="81" spans="2:7" s="57" customFormat="1" hidden="1" outlineLevel="1" x14ac:dyDescent="0.3">
      <c r="B81" t="s">
        <v>163</v>
      </c>
      <c r="E81" s="93">
        <v>0</v>
      </c>
      <c r="F81" s="93">
        <v>0</v>
      </c>
      <c r="G81" s="93">
        <v>0</v>
      </c>
    </row>
    <row r="82" spans="2:7" s="57" customFormat="1" hidden="1" outlineLevel="1" x14ac:dyDescent="0.3">
      <c r="B82" t="s">
        <v>164</v>
      </c>
      <c r="E82" s="93">
        <v>0</v>
      </c>
      <c r="F82" s="93">
        <v>0</v>
      </c>
      <c r="G82" s="93">
        <v>0</v>
      </c>
    </row>
    <row r="83" spans="2:7" s="57" customFormat="1" hidden="1" outlineLevel="1" x14ac:dyDescent="0.3">
      <c r="B83" t="s">
        <v>276</v>
      </c>
      <c r="E83" s="93">
        <v>0</v>
      </c>
      <c r="F83" s="93">
        <v>0</v>
      </c>
      <c r="G83" s="93">
        <v>0</v>
      </c>
    </row>
    <row r="84" spans="2:7" s="57" customFormat="1" hidden="1" outlineLevel="1" x14ac:dyDescent="0.3">
      <c r="B84" t="s">
        <v>278</v>
      </c>
      <c r="E84" s="93">
        <v>0</v>
      </c>
      <c r="F84" s="93">
        <v>0</v>
      </c>
      <c r="G84" s="93">
        <v>0</v>
      </c>
    </row>
    <row r="85" spans="2:7" s="57" customFormat="1" hidden="1" outlineLevel="1" x14ac:dyDescent="0.3">
      <c r="B85" t="s">
        <v>285</v>
      </c>
      <c r="E85" s="93">
        <v>1068</v>
      </c>
      <c r="F85" s="93">
        <v>907</v>
      </c>
      <c r="G85" s="93">
        <v>161</v>
      </c>
    </row>
    <row r="86" spans="2:7" s="57" customFormat="1" hidden="1" outlineLevel="1" x14ac:dyDescent="0.3">
      <c r="B86" t="s">
        <v>165</v>
      </c>
      <c r="E86" s="93">
        <v>87</v>
      </c>
      <c r="F86" s="93">
        <v>117</v>
      </c>
      <c r="G86" s="93">
        <v>-30</v>
      </c>
    </row>
    <row r="87" spans="2:7" s="57" customFormat="1" hidden="1" outlineLevel="1" x14ac:dyDescent="0.3">
      <c r="B87" t="s">
        <v>286</v>
      </c>
      <c r="E87" s="93">
        <v>0</v>
      </c>
      <c r="F87" s="93">
        <v>0</v>
      </c>
      <c r="G87" s="93">
        <v>0</v>
      </c>
    </row>
    <row r="88" spans="2:7" s="57" customFormat="1" hidden="1" outlineLevel="1" x14ac:dyDescent="0.3">
      <c r="B88" t="s">
        <v>277</v>
      </c>
      <c r="E88" s="93">
        <v>156</v>
      </c>
      <c r="F88" s="93">
        <v>98</v>
      </c>
      <c r="G88" s="93">
        <v>58</v>
      </c>
    </row>
    <row r="89" spans="2:7" collapsed="1" x14ac:dyDescent="0.3">
      <c r="B89" s="16" t="s">
        <v>14</v>
      </c>
      <c r="E89" s="112">
        <v>2265.3514399999999</v>
      </c>
      <c r="F89" s="112">
        <v>2551</v>
      </c>
      <c r="G89" s="93">
        <v>-285.64856000000009</v>
      </c>
    </row>
    <row r="90" spans="2:7" s="57" customFormat="1" hidden="1" outlineLevel="1" x14ac:dyDescent="0.3">
      <c r="B90" t="s">
        <v>145</v>
      </c>
      <c r="E90" s="93">
        <v>2572</v>
      </c>
      <c r="F90" s="93">
        <v>3259</v>
      </c>
      <c r="G90" s="93">
        <v>-687</v>
      </c>
    </row>
    <row r="91" spans="2:7" s="57" customFormat="1" hidden="1" outlineLevel="1" x14ac:dyDescent="0.3">
      <c r="B91" t="s">
        <v>146</v>
      </c>
      <c r="E91" s="93">
        <v>2619</v>
      </c>
      <c r="F91" s="93">
        <v>2151</v>
      </c>
      <c r="G91" s="93">
        <v>468</v>
      </c>
    </row>
    <row r="92" spans="2:7" s="57" customFormat="1" hidden="1" outlineLevel="1" x14ac:dyDescent="0.3">
      <c r="B92" t="s">
        <v>147</v>
      </c>
      <c r="E92" s="93">
        <v>5584</v>
      </c>
      <c r="F92" s="93">
        <v>6588</v>
      </c>
      <c r="G92" s="93">
        <v>0</v>
      </c>
    </row>
    <row r="93" spans="2:7" s="57" customFormat="1" hidden="1" outlineLevel="1" x14ac:dyDescent="0.3">
      <c r="B93" t="s">
        <v>148</v>
      </c>
      <c r="E93" s="93">
        <v>1036</v>
      </c>
      <c r="F93" s="93">
        <v>770</v>
      </c>
      <c r="G93" s="93">
        <v>266</v>
      </c>
    </row>
    <row r="94" spans="2:7" s="57" customFormat="1" hidden="1" outlineLevel="1" x14ac:dyDescent="0.3">
      <c r="B94" t="s">
        <v>149</v>
      </c>
      <c r="E94" s="93">
        <v>3731</v>
      </c>
      <c r="F94" s="93">
        <v>3915</v>
      </c>
      <c r="G94" s="93">
        <v>-184</v>
      </c>
    </row>
    <row r="95" spans="2:7" s="57" customFormat="1" hidden="1" outlineLevel="1" x14ac:dyDescent="0.3">
      <c r="B95" t="s">
        <v>150</v>
      </c>
      <c r="E95" s="93">
        <v>3274</v>
      </c>
      <c r="F95" s="93">
        <v>4049</v>
      </c>
      <c r="G95" s="93">
        <v>-775</v>
      </c>
    </row>
    <row r="96" spans="2:7" s="57" customFormat="1" hidden="1" outlineLevel="1" x14ac:dyDescent="0.3">
      <c r="B96" t="s">
        <v>151</v>
      </c>
      <c r="E96" s="93">
        <v>3082</v>
      </c>
      <c r="F96" s="93">
        <v>3041</v>
      </c>
      <c r="G96" s="93">
        <v>41</v>
      </c>
    </row>
    <row r="97" spans="2:7" s="57" customFormat="1" hidden="1" outlineLevel="1" x14ac:dyDescent="0.3">
      <c r="B97" t="s">
        <v>152</v>
      </c>
      <c r="E97" s="93">
        <v>3821</v>
      </c>
      <c r="F97" s="93">
        <v>1847</v>
      </c>
      <c r="G97" s="93">
        <v>1974</v>
      </c>
    </row>
    <row r="98" spans="2:7" s="57" customFormat="1" hidden="1" outlineLevel="1" x14ac:dyDescent="0.3">
      <c r="B98" t="s">
        <v>283</v>
      </c>
      <c r="E98" s="93">
        <v>0</v>
      </c>
      <c r="F98" s="93">
        <v>0</v>
      </c>
      <c r="G98" s="93">
        <v>0</v>
      </c>
    </row>
    <row r="99" spans="2:7" s="57" customFormat="1" hidden="1" outlineLevel="1" x14ac:dyDescent="0.3">
      <c r="B99" t="s">
        <v>153</v>
      </c>
      <c r="E99" s="93">
        <v>5049</v>
      </c>
      <c r="F99" s="93">
        <v>4269</v>
      </c>
      <c r="G99" s="93">
        <v>0</v>
      </c>
    </row>
    <row r="100" spans="2:7" s="57" customFormat="1" hidden="1" outlineLevel="1" x14ac:dyDescent="0.3">
      <c r="B100" t="s">
        <v>154</v>
      </c>
      <c r="E100" s="93">
        <v>2497</v>
      </c>
      <c r="F100" s="93">
        <v>2288</v>
      </c>
      <c r="G100" s="93">
        <v>0</v>
      </c>
    </row>
    <row r="101" spans="2:7" s="57" customFormat="1" hidden="1" outlineLevel="1" x14ac:dyDescent="0.3">
      <c r="B101" t="s">
        <v>155</v>
      </c>
      <c r="E101" s="93">
        <v>2354</v>
      </c>
      <c r="F101" s="93">
        <v>3568</v>
      </c>
      <c r="G101" s="93">
        <v>-1214</v>
      </c>
    </row>
    <row r="102" spans="2:7" s="57" customFormat="1" hidden="1" outlineLevel="1" x14ac:dyDescent="0.3">
      <c r="B102" t="s">
        <v>156</v>
      </c>
      <c r="E102" s="93">
        <v>669</v>
      </c>
      <c r="F102" s="93">
        <v>818</v>
      </c>
      <c r="G102" s="93">
        <v>-149</v>
      </c>
    </row>
    <row r="103" spans="2:7" s="57" customFormat="1" hidden="1" outlineLevel="1" x14ac:dyDescent="0.3">
      <c r="B103" t="s">
        <v>157</v>
      </c>
      <c r="E103" s="93">
        <v>2146</v>
      </c>
      <c r="F103" s="93">
        <v>2268</v>
      </c>
      <c r="G103" s="93">
        <v>-122</v>
      </c>
    </row>
    <row r="104" spans="2:7" s="57" customFormat="1" hidden="1" outlineLevel="1" x14ac:dyDescent="0.3">
      <c r="B104" t="s">
        <v>158</v>
      </c>
      <c r="E104" s="93">
        <v>6492</v>
      </c>
      <c r="F104" s="93">
        <v>6760</v>
      </c>
      <c r="G104" s="93">
        <v>-268</v>
      </c>
    </row>
    <row r="105" spans="2:7" s="57" customFormat="1" hidden="1" outlineLevel="1" x14ac:dyDescent="0.3">
      <c r="B105" t="s">
        <v>159</v>
      </c>
      <c r="E105" s="93">
        <v>3124</v>
      </c>
      <c r="F105" s="93">
        <v>3920</v>
      </c>
      <c r="G105" s="93">
        <v>-796</v>
      </c>
    </row>
    <row r="106" spans="2:7" s="57" customFormat="1" hidden="1" outlineLevel="1" x14ac:dyDescent="0.3">
      <c r="B106" t="s">
        <v>160</v>
      </c>
      <c r="E106" s="93">
        <v>1637</v>
      </c>
      <c r="F106" s="93">
        <v>1460</v>
      </c>
      <c r="G106" s="93">
        <v>177</v>
      </c>
    </row>
    <row r="107" spans="2:7" s="57" customFormat="1" hidden="1" outlineLevel="1" x14ac:dyDescent="0.3">
      <c r="B107" t="s">
        <v>161</v>
      </c>
      <c r="E107" s="93">
        <v>3601.7638400000001</v>
      </c>
      <c r="F107" s="93">
        <v>4066</v>
      </c>
      <c r="G107" s="93">
        <v>-464.23615999999993</v>
      </c>
    </row>
    <row r="108" spans="2:7" s="57" customFormat="1" hidden="1" outlineLevel="1" x14ac:dyDescent="0.3">
      <c r="B108" t="s">
        <v>162</v>
      </c>
      <c r="E108" s="93">
        <v>375</v>
      </c>
      <c r="F108" s="93">
        <v>214</v>
      </c>
      <c r="G108" s="93">
        <v>161</v>
      </c>
    </row>
    <row r="109" spans="2:7" s="57" customFormat="1" hidden="1" outlineLevel="1" x14ac:dyDescent="0.3">
      <c r="B109" t="s">
        <v>163</v>
      </c>
      <c r="E109" s="93">
        <v>3141</v>
      </c>
      <c r="F109" s="93">
        <v>2874</v>
      </c>
      <c r="G109" s="93">
        <v>267</v>
      </c>
    </row>
    <row r="110" spans="2:7" s="57" customFormat="1" hidden="1" outlineLevel="1" x14ac:dyDescent="0.3">
      <c r="B110" t="s">
        <v>164</v>
      </c>
      <c r="E110" s="93">
        <v>2021</v>
      </c>
      <c r="F110" s="93">
        <v>1891</v>
      </c>
      <c r="G110" s="93">
        <v>130</v>
      </c>
    </row>
    <row r="111" spans="2:7" s="57" customFormat="1" hidden="1" outlineLevel="1" x14ac:dyDescent="0.3">
      <c r="B111" t="s">
        <v>276</v>
      </c>
      <c r="E111" s="93">
        <v>217</v>
      </c>
      <c r="F111" s="93">
        <v>393</v>
      </c>
      <c r="G111" s="93">
        <v>-176</v>
      </c>
    </row>
    <row r="112" spans="2:7" s="57" customFormat="1" hidden="1" outlineLevel="1" x14ac:dyDescent="0.3">
      <c r="B112" t="s">
        <v>278</v>
      </c>
      <c r="E112" s="93">
        <v>1192</v>
      </c>
      <c r="F112" s="93">
        <v>606</v>
      </c>
      <c r="G112" s="93">
        <v>586</v>
      </c>
    </row>
    <row r="113" spans="2:7" s="57" customFormat="1" hidden="1" outlineLevel="1" x14ac:dyDescent="0.3">
      <c r="B113" t="s">
        <v>285</v>
      </c>
      <c r="E113" s="93">
        <v>360</v>
      </c>
      <c r="F113" s="93">
        <v>328</v>
      </c>
      <c r="G113" s="93">
        <v>32</v>
      </c>
    </row>
    <row r="114" spans="2:7" s="57" customFormat="1" hidden="1" outlineLevel="1" x14ac:dyDescent="0.3">
      <c r="B114" t="s">
        <v>165</v>
      </c>
      <c r="E114" s="93">
        <v>2189</v>
      </c>
      <c r="F114" s="93">
        <v>2119</v>
      </c>
      <c r="G114" s="93">
        <v>70</v>
      </c>
    </row>
    <row r="115" spans="2:7" s="57" customFormat="1" hidden="1" outlineLevel="1" x14ac:dyDescent="0.3">
      <c r="B115" t="s">
        <v>286</v>
      </c>
      <c r="E115" s="93">
        <v>319</v>
      </c>
      <c r="F115" s="93">
        <v>942</v>
      </c>
      <c r="G115" s="93">
        <v>-623</v>
      </c>
    </row>
    <row r="116" spans="2:7" s="57" customFormat="1" hidden="1" outlineLevel="1" x14ac:dyDescent="0.3">
      <c r="B116" t="s">
        <v>277</v>
      </c>
      <c r="E116" s="93">
        <v>451</v>
      </c>
      <c r="F116" s="93">
        <v>500</v>
      </c>
      <c r="G116" s="93">
        <v>-49</v>
      </c>
    </row>
    <row r="117" spans="2:7" collapsed="1" x14ac:dyDescent="0.3">
      <c r="B117" s="16" t="s">
        <v>45</v>
      </c>
      <c r="E117" s="112">
        <v>63553.76384</v>
      </c>
      <c r="F117" s="112">
        <v>64904</v>
      </c>
      <c r="G117" s="93">
        <v>-1350.2361600000004</v>
      </c>
    </row>
    <row r="118" spans="2:7" s="57" customFormat="1" hidden="1" outlineLevel="1" x14ac:dyDescent="0.3">
      <c r="B118" t="s">
        <v>145</v>
      </c>
      <c r="E118" s="93">
        <v>2</v>
      </c>
      <c r="F118" s="93">
        <v>6</v>
      </c>
      <c r="G118" s="93">
        <v>-4</v>
      </c>
    </row>
    <row r="119" spans="2:7" s="57" customFormat="1" hidden="1" outlineLevel="1" x14ac:dyDescent="0.3">
      <c r="B119" t="s">
        <v>146</v>
      </c>
      <c r="E119" s="93">
        <v>3</v>
      </c>
      <c r="F119" s="93">
        <v>3</v>
      </c>
      <c r="G119" s="93">
        <v>0</v>
      </c>
    </row>
    <row r="120" spans="2:7" s="57" customFormat="1" hidden="1" outlineLevel="1" x14ac:dyDescent="0.3">
      <c r="B120" t="s">
        <v>147</v>
      </c>
      <c r="E120" s="93">
        <v>5</v>
      </c>
      <c r="F120" s="93">
        <v>31</v>
      </c>
      <c r="G120" s="93">
        <v>-26</v>
      </c>
    </row>
    <row r="121" spans="2:7" s="57" customFormat="1" hidden="1" outlineLevel="1" x14ac:dyDescent="0.3">
      <c r="B121" t="s">
        <v>148</v>
      </c>
      <c r="E121" s="93">
        <v>0</v>
      </c>
      <c r="F121" s="93">
        <v>0</v>
      </c>
      <c r="G121" s="93">
        <v>0</v>
      </c>
    </row>
    <row r="122" spans="2:7" s="57" customFormat="1" hidden="1" outlineLevel="1" x14ac:dyDescent="0.3">
      <c r="B122" t="s">
        <v>149</v>
      </c>
      <c r="E122" s="93">
        <v>7</v>
      </c>
      <c r="F122" s="93">
        <v>8</v>
      </c>
      <c r="G122" s="93">
        <v>-1</v>
      </c>
    </row>
    <row r="123" spans="2:7" s="57" customFormat="1" hidden="1" outlineLevel="1" x14ac:dyDescent="0.3">
      <c r="B123" t="s">
        <v>150</v>
      </c>
      <c r="E123" s="93">
        <v>13</v>
      </c>
      <c r="F123" s="93">
        <v>13</v>
      </c>
      <c r="G123" s="93">
        <v>0</v>
      </c>
    </row>
    <row r="124" spans="2:7" s="57" customFormat="1" hidden="1" outlineLevel="1" x14ac:dyDescent="0.3">
      <c r="B124" t="s">
        <v>151</v>
      </c>
      <c r="E124" s="93">
        <v>39.552</v>
      </c>
      <c r="F124" s="93">
        <v>24</v>
      </c>
      <c r="G124" s="93">
        <v>15.552</v>
      </c>
    </row>
    <row r="125" spans="2:7" s="57" customFormat="1" hidden="1" outlineLevel="1" x14ac:dyDescent="0.3">
      <c r="B125" t="s">
        <v>152</v>
      </c>
      <c r="E125" s="93">
        <v>0</v>
      </c>
      <c r="F125" s="93">
        <v>0</v>
      </c>
      <c r="G125" s="93">
        <v>0</v>
      </c>
    </row>
    <row r="126" spans="2:7" s="57" customFormat="1" hidden="1" outlineLevel="1" x14ac:dyDescent="0.3">
      <c r="B126" t="s">
        <v>283</v>
      </c>
      <c r="E126" s="93">
        <v>0</v>
      </c>
      <c r="F126" s="93">
        <v>0</v>
      </c>
      <c r="G126" s="93">
        <v>0</v>
      </c>
    </row>
    <row r="127" spans="2:7" s="57" customFormat="1" hidden="1" outlineLevel="1" x14ac:dyDescent="0.3">
      <c r="B127" t="s">
        <v>153</v>
      </c>
      <c r="E127" s="93">
        <v>0</v>
      </c>
      <c r="F127" s="93">
        <v>1</v>
      </c>
      <c r="G127" s="93">
        <v>-1</v>
      </c>
    </row>
    <row r="128" spans="2:7" s="57" customFormat="1" hidden="1" outlineLevel="1" x14ac:dyDescent="0.3">
      <c r="B128" t="s">
        <v>154</v>
      </c>
      <c r="E128" s="93">
        <v>0</v>
      </c>
      <c r="F128" s="93">
        <v>0</v>
      </c>
      <c r="G128" s="93">
        <v>0</v>
      </c>
    </row>
    <row r="129" spans="2:7" s="57" customFormat="1" hidden="1" outlineLevel="1" x14ac:dyDescent="0.3">
      <c r="B129" t="s">
        <v>155</v>
      </c>
      <c r="E129" s="93">
        <v>10</v>
      </c>
      <c r="F129" s="93">
        <v>11</v>
      </c>
      <c r="G129" s="93">
        <v>-1</v>
      </c>
    </row>
    <row r="130" spans="2:7" s="57" customFormat="1" hidden="1" outlineLevel="1" x14ac:dyDescent="0.3">
      <c r="B130" t="s">
        <v>156</v>
      </c>
      <c r="E130" s="93">
        <v>0</v>
      </c>
      <c r="F130" s="93">
        <v>1</v>
      </c>
      <c r="G130" s="93">
        <v>-1</v>
      </c>
    </row>
    <row r="131" spans="2:7" s="57" customFormat="1" hidden="1" outlineLevel="1" x14ac:dyDescent="0.3">
      <c r="B131" t="s">
        <v>157</v>
      </c>
      <c r="E131" s="93">
        <v>0</v>
      </c>
      <c r="F131" s="93">
        <v>0</v>
      </c>
      <c r="G131" s="93">
        <v>0</v>
      </c>
    </row>
    <row r="132" spans="2:7" s="57" customFormat="1" hidden="1" outlineLevel="1" x14ac:dyDescent="0.3">
      <c r="B132" t="s">
        <v>158</v>
      </c>
      <c r="E132" s="93">
        <v>8</v>
      </c>
      <c r="F132" s="93">
        <v>7</v>
      </c>
      <c r="G132" s="93">
        <v>1</v>
      </c>
    </row>
    <row r="133" spans="2:7" s="57" customFormat="1" hidden="1" outlineLevel="1" x14ac:dyDescent="0.3">
      <c r="B133" t="s">
        <v>159</v>
      </c>
      <c r="E133" s="93">
        <v>8</v>
      </c>
      <c r="F133" s="93">
        <v>9</v>
      </c>
      <c r="G133" s="93">
        <v>-1</v>
      </c>
    </row>
    <row r="134" spans="2:7" s="57" customFormat="1" hidden="1" outlineLevel="1" x14ac:dyDescent="0.3">
      <c r="B134" t="s">
        <v>160</v>
      </c>
      <c r="E134" s="93">
        <v>0</v>
      </c>
      <c r="F134" s="93">
        <v>0</v>
      </c>
      <c r="G134" s="93">
        <v>0</v>
      </c>
    </row>
    <row r="135" spans="2:7" s="57" customFormat="1" hidden="1" outlineLevel="1" x14ac:dyDescent="0.3">
      <c r="B135" t="s">
        <v>161</v>
      </c>
      <c r="E135" s="93">
        <v>12</v>
      </c>
      <c r="F135" s="93">
        <v>13</v>
      </c>
      <c r="G135" s="93">
        <v>-1</v>
      </c>
    </row>
    <row r="136" spans="2:7" s="57" customFormat="1" hidden="1" outlineLevel="1" x14ac:dyDescent="0.3">
      <c r="B136" t="s">
        <v>162</v>
      </c>
      <c r="E136" s="93">
        <v>1</v>
      </c>
      <c r="F136" s="93">
        <v>0</v>
      </c>
      <c r="G136" s="93">
        <v>1</v>
      </c>
    </row>
    <row r="137" spans="2:7" s="57" customFormat="1" hidden="1" outlineLevel="1" x14ac:dyDescent="0.3">
      <c r="B137" t="s">
        <v>163</v>
      </c>
      <c r="E137" s="93">
        <v>1</v>
      </c>
      <c r="F137" s="93">
        <v>1</v>
      </c>
      <c r="G137" s="93">
        <v>0</v>
      </c>
    </row>
    <row r="138" spans="2:7" s="57" customFormat="1" hidden="1" outlineLevel="1" x14ac:dyDescent="0.3">
      <c r="B138" t="s">
        <v>164</v>
      </c>
      <c r="E138" s="93">
        <v>1</v>
      </c>
      <c r="F138" s="93">
        <v>1</v>
      </c>
      <c r="G138" s="93">
        <v>0</v>
      </c>
    </row>
    <row r="139" spans="2:7" s="57" customFormat="1" hidden="1" outlineLevel="1" x14ac:dyDescent="0.3">
      <c r="B139" t="s">
        <v>276</v>
      </c>
      <c r="E139" s="93">
        <v>5</v>
      </c>
      <c r="F139" s="93">
        <v>7</v>
      </c>
      <c r="G139" s="93">
        <v>-2</v>
      </c>
    </row>
    <row r="140" spans="2:7" s="57" customFormat="1" hidden="1" outlineLevel="1" x14ac:dyDescent="0.3">
      <c r="B140" t="s">
        <v>278</v>
      </c>
      <c r="E140" s="93">
        <v>11</v>
      </c>
      <c r="F140" s="93">
        <v>20</v>
      </c>
      <c r="G140" s="93">
        <v>-9</v>
      </c>
    </row>
    <row r="141" spans="2:7" s="57" customFormat="1" hidden="1" outlineLevel="1" x14ac:dyDescent="0.3">
      <c r="B141" t="s">
        <v>285</v>
      </c>
      <c r="E141" s="93">
        <v>0</v>
      </c>
      <c r="F141" s="93">
        <v>0</v>
      </c>
      <c r="G141" s="93">
        <v>0</v>
      </c>
    </row>
    <row r="142" spans="2:7" s="57" customFormat="1" hidden="1" outlineLevel="1" x14ac:dyDescent="0.3">
      <c r="B142" t="s">
        <v>165</v>
      </c>
      <c r="E142" s="93">
        <v>0</v>
      </c>
      <c r="F142" s="93">
        <v>0</v>
      </c>
      <c r="G142" s="93">
        <v>0</v>
      </c>
    </row>
    <row r="143" spans="2:7" s="57" customFormat="1" hidden="1" outlineLevel="1" x14ac:dyDescent="0.3">
      <c r="B143" t="s">
        <v>286</v>
      </c>
      <c r="E143" s="93">
        <v>0</v>
      </c>
      <c r="F143" s="93">
        <v>0</v>
      </c>
      <c r="G143" s="93">
        <v>0</v>
      </c>
    </row>
    <row r="144" spans="2:7" s="57" customFormat="1" hidden="1" outlineLevel="1" x14ac:dyDescent="0.3">
      <c r="B144" t="s">
        <v>277</v>
      </c>
      <c r="E144" s="93">
        <v>5</v>
      </c>
      <c r="F144" s="93">
        <v>2</v>
      </c>
      <c r="G144" s="93">
        <v>3</v>
      </c>
    </row>
    <row r="145" spans="2:7" collapsed="1" x14ac:dyDescent="0.3">
      <c r="B145" s="16" t="s">
        <v>166</v>
      </c>
      <c r="E145" s="113">
        <v>131.55199999999999</v>
      </c>
      <c r="F145" s="113">
        <v>158</v>
      </c>
      <c r="G145" s="93">
        <v>-26.448000000000008</v>
      </c>
    </row>
    <row r="146" spans="2:7" s="57" customFormat="1" hidden="1" outlineLevel="1" x14ac:dyDescent="0.3">
      <c r="B146" t="s">
        <v>145</v>
      </c>
      <c r="E146" s="93">
        <v>0</v>
      </c>
      <c r="F146" s="93">
        <v>0</v>
      </c>
      <c r="G146" s="93">
        <v>0</v>
      </c>
    </row>
    <row r="147" spans="2:7" s="57" customFormat="1" hidden="1" outlineLevel="1" x14ac:dyDescent="0.3">
      <c r="B147" t="s">
        <v>146</v>
      </c>
      <c r="E147" s="93">
        <v>0</v>
      </c>
      <c r="F147" s="93">
        <v>0</v>
      </c>
      <c r="G147" s="93">
        <v>0</v>
      </c>
    </row>
    <row r="148" spans="2:7" s="57" customFormat="1" hidden="1" outlineLevel="1" x14ac:dyDescent="0.3">
      <c r="B148" t="s">
        <v>147</v>
      </c>
      <c r="E148" s="93">
        <v>0</v>
      </c>
      <c r="F148" s="93">
        <v>0</v>
      </c>
      <c r="G148" s="93">
        <v>0</v>
      </c>
    </row>
    <row r="149" spans="2:7" s="57" customFormat="1" hidden="1" outlineLevel="1" x14ac:dyDescent="0.3">
      <c r="B149" t="s">
        <v>148</v>
      </c>
      <c r="E149" s="93">
        <v>0</v>
      </c>
      <c r="F149" s="93">
        <v>0</v>
      </c>
      <c r="G149" s="93">
        <v>0</v>
      </c>
    </row>
    <row r="150" spans="2:7" s="57" customFormat="1" hidden="1" outlineLevel="1" x14ac:dyDescent="0.3">
      <c r="B150" t="s">
        <v>149</v>
      </c>
      <c r="E150" s="93">
        <v>0</v>
      </c>
      <c r="F150" s="93">
        <v>0</v>
      </c>
      <c r="G150" s="93">
        <v>0</v>
      </c>
    </row>
    <row r="151" spans="2:7" s="57" customFormat="1" hidden="1" outlineLevel="1" x14ac:dyDescent="0.3">
      <c r="B151" t="s">
        <v>150</v>
      </c>
      <c r="E151" s="93">
        <v>0</v>
      </c>
      <c r="F151" s="93">
        <v>0</v>
      </c>
      <c r="G151" s="93">
        <v>0</v>
      </c>
    </row>
    <row r="152" spans="2:7" s="57" customFormat="1" hidden="1" outlineLevel="1" x14ac:dyDescent="0.3">
      <c r="B152" t="s">
        <v>151</v>
      </c>
      <c r="E152" s="93">
        <v>128</v>
      </c>
      <c r="F152" s="93">
        <v>124</v>
      </c>
      <c r="G152" s="93">
        <v>4</v>
      </c>
    </row>
    <row r="153" spans="2:7" s="57" customFormat="1" hidden="1" outlineLevel="1" x14ac:dyDescent="0.3">
      <c r="B153" t="s">
        <v>152</v>
      </c>
      <c r="E153" s="93">
        <v>27</v>
      </c>
      <c r="F153" s="93">
        <v>0</v>
      </c>
      <c r="G153" s="93">
        <v>27</v>
      </c>
    </row>
    <row r="154" spans="2:7" s="57" customFormat="1" hidden="1" outlineLevel="1" x14ac:dyDescent="0.3">
      <c r="B154" t="s">
        <v>283</v>
      </c>
      <c r="E154" s="93">
        <v>0</v>
      </c>
      <c r="F154" s="93">
        <v>0</v>
      </c>
      <c r="G154" s="93">
        <v>0</v>
      </c>
    </row>
    <row r="155" spans="2:7" s="57" customFormat="1" hidden="1" outlineLevel="1" x14ac:dyDescent="0.3">
      <c r="B155" t="s">
        <v>153</v>
      </c>
      <c r="E155" s="93">
        <v>0</v>
      </c>
      <c r="F155" s="93">
        <v>0</v>
      </c>
      <c r="G155" s="93">
        <v>0</v>
      </c>
    </row>
    <row r="156" spans="2:7" s="57" customFormat="1" hidden="1" outlineLevel="1" x14ac:dyDescent="0.3">
      <c r="B156" t="s">
        <v>154</v>
      </c>
      <c r="E156" s="93">
        <v>0</v>
      </c>
      <c r="F156" s="93">
        <v>0</v>
      </c>
      <c r="G156" s="93">
        <v>0</v>
      </c>
    </row>
    <row r="157" spans="2:7" s="57" customFormat="1" hidden="1" outlineLevel="1" x14ac:dyDescent="0.3">
      <c r="B157" t="s">
        <v>155</v>
      </c>
      <c r="E157" s="93">
        <v>0</v>
      </c>
      <c r="F157" s="93">
        <v>0</v>
      </c>
      <c r="G157" s="93">
        <v>0</v>
      </c>
    </row>
    <row r="158" spans="2:7" s="57" customFormat="1" hidden="1" outlineLevel="1" x14ac:dyDescent="0.3">
      <c r="B158" t="s">
        <v>156</v>
      </c>
      <c r="E158" s="93">
        <v>0</v>
      </c>
      <c r="F158" s="93">
        <v>0</v>
      </c>
      <c r="G158" s="93">
        <v>0</v>
      </c>
    </row>
    <row r="159" spans="2:7" s="57" customFormat="1" hidden="1" outlineLevel="1" x14ac:dyDescent="0.3">
      <c r="B159" t="s">
        <v>157</v>
      </c>
      <c r="E159" s="93">
        <v>0</v>
      </c>
      <c r="F159" s="93">
        <v>0</v>
      </c>
      <c r="G159" s="93">
        <v>0</v>
      </c>
    </row>
    <row r="160" spans="2:7" s="57" customFormat="1" hidden="1" outlineLevel="1" x14ac:dyDescent="0.3">
      <c r="B160" t="s">
        <v>158</v>
      </c>
      <c r="E160" s="93">
        <v>0</v>
      </c>
      <c r="F160" s="93">
        <v>0</v>
      </c>
      <c r="G160" s="93">
        <v>0</v>
      </c>
    </row>
    <row r="161" spans="2:7" s="57" customFormat="1" hidden="1" outlineLevel="1" x14ac:dyDescent="0.3">
      <c r="B161" t="s">
        <v>159</v>
      </c>
      <c r="E161" s="93">
        <v>0</v>
      </c>
      <c r="F161" s="93">
        <v>0</v>
      </c>
      <c r="G161" s="93">
        <v>0</v>
      </c>
    </row>
    <row r="162" spans="2:7" s="57" customFormat="1" hidden="1" outlineLevel="1" x14ac:dyDescent="0.3">
      <c r="B162" t="s">
        <v>160</v>
      </c>
      <c r="E162" s="93">
        <v>0</v>
      </c>
      <c r="F162" s="93">
        <v>0</v>
      </c>
      <c r="G162" s="93">
        <v>0</v>
      </c>
    </row>
    <row r="163" spans="2:7" s="57" customFormat="1" hidden="1" outlineLevel="1" x14ac:dyDescent="0.3">
      <c r="B163" t="s">
        <v>161</v>
      </c>
      <c r="E163" s="93">
        <v>0</v>
      </c>
      <c r="F163" s="93">
        <v>0</v>
      </c>
      <c r="G163" s="93">
        <v>0</v>
      </c>
    </row>
    <row r="164" spans="2:7" s="57" customFormat="1" hidden="1" outlineLevel="1" x14ac:dyDescent="0.3">
      <c r="B164" t="s">
        <v>162</v>
      </c>
      <c r="E164" s="93">
        <v>0</v>
      </c>
      <c r="F164" s="93">
        <v>0</v>
      </c>
      <c r="G164" s="93">
        <v>0</v>
      </c>
    </row>
    <row r="165" spans="2:7" s="57" customFormat="1" hidden="1" outlineLevel="1" x14ac:dyDescent="0.3">
      <c r="B165" t="s">
        <v>163</v>
      </c>
      <c r="E165" s="93">
        <v>0</v>
      </c>
      <c r="F165" s="93">
        <v>0</v>
      </c>
      <c r="G165" s="93">
        <v>0</v>
      </c>
    </row>
    <row r="166" spans="2:7" s="57" customFormat="1" hidden="1" outlineLevel="1" x14ac:dyDescent="0.3">
      <c r="B166" t="s">
        <v>164</v>
      </c>
      <c r="E166" s="93">
        <v>0</v>
      </c>
      <c r="F166" s="93">
        <v>0</v>
      </c>
      <c r="G166" s="93">
        <v>0</v>
      </c>
    </row>
    <row r="167" spans="2:7" s="57" customFormat="1" hidden="1" outlineLevel="1" x14ac:dyDescent="0.3">
      <c r="B167" t="s">
        <v>276</v>
      </c>
      <c r="E167" s="93">
        <v>0</v>
      </c>
      <c r="F167" s="93">
        <v>0</v>
      </c>
      <c r="G167" s="93">
        <v>0</v>
      </c>
    </row>
    <row r="168" spans="2:7" s="57" customFormat="1" hidden="1" outlineLevel="1" x14ac:dyDescent="0.3">
      <c r="B168" t="s">
        <v>278</v>
      </c>
      <c r="E168" s="93">
        <v>0</v>
      </c>
      <c r="F168" s="93">
        <v>0</v>
      </c>
      <c r="G168" s="93">
        <v>0</v>
      </c>
    </row>
    <row r="169" spans="2:7" s="57" customFormat="1" hidden="1" outlineLevel="1" x14ac:dyDescent="0.3">
      <c r="B169" t="s">
        <v>285</v>
      </c>
      <c r="E169" s="93">
        <v>0</v>
      </c>
      <c r="F169" s="93">
        <v>0</v>
      </c>
      <c r="G169" s="93">
        <v>0</v>
      </c>
    </row>
    <row r="170" spans="2:7" s="57" customFormat="1" hidden="1" outlineLevel="1" x14ac:dyDescent="0.3">
      <c r="B170" t="s">
        <v>165</v>
      </c>
      <c r="E170" s="93">
        <v>0</v>
      </c>
      <c r="F170" s="93">
        <v>4</v>
      </c>
      <c r="G170" s="93">
        <v>-4</v>
      </c>
    </row>
    <row r="171" spans="2:7" s="57" customFormat="1" hidden="1" outlineLevel="1" x14ac:dyDescent="0.3">
      <c r="B171" t="s">
        <v>286</v>
      </c>
      <c r="E171" s="93">
        <v>0</v>
      </c>
      <c r="F171" s="93">
        <v>0</v>
      </c>
      <c r="G171" s="93">
        <v>0</v>
      </c>
    </row>
    <row r="172" spans="2:7" s="57" customFormat="1" hidden="1" outlineLevel="1" x14ac:dyDescent="0.3">
      <c r="B172" t="s">
        <v>277</v>
      </c>
      <c r="E172" s="93">
        <v>0</v>
      </c>
      <c r="F172" s="93">
        <v>0</v>
      </c>
      <c r="G172" s="93">
        <v>0</v>
      </c>
    </row>
    <row r="173" spans="2:7" collapsed="1" x14ac:dyDescent="0.3">
      <c r="B173" s="16" t="s">
        <v>167</v>
      </c>
      <c r="E173" s="112">
        <v>155</v>
      </c>
      <c r="F173" s="112">
        <v>128</v>
      </c>
      <c r="G173" s="93">
        <v>27</v>
      </c>
    </row>
    <row r="174" spans="2:7" s="57" customFormat="1" hidden="1" outlineLevel="1" x14ac:dyDescent="0.3">
      <c r="B174" t="s">
        <v>145</v>
      </c>
      <c r="D174" s="89"/>
      <c r="E174" s="93">
        <v>51380</v>
      </c>
      <c r="F174" s="93">
        <v>53952</v>
      </c>
      <c r="G174" s="93">
        <v>-2572</v>
      </c>
    </row>
    <row r="175" spans="2:7" s="57" customFormat="1" hidden="1" outlineLevel="1" x14ac:dyDescent="0.3">
      <c r="B175" t="s">
        <v>146</v>
      </c>
      <c r="D175" s="89"/>
      <c r="E175" s="93">
        <v>14011</v>
      </c>
      <c r="F175" s="93">
        <v>13394</v>
      </c>
      <c r="G175" s="93">
        <v>617</v>
      </c>
    </row>
    <row r="176" spans="2:7" s="57" customFormat="1" hidden="1" outlineLevel="1" x14ac:dyDescent="0.3">
      <c r="B176" t="s">
        <v>147</v>
      </c>
      <c r="D176" s="89"/>
      <c r="E176" s="93">
        <v>90781</v>
      </c>
      <c r="F176" s="93">
        <v>91690</v>
      </c>
      <c r="G176" s="93">
        <v>-909</v>
      </c>
    </row>
    <row r="177" spans="2:7" s="57" customFormat="1" hidden="1" outlineLevel="1" x14ac:dyDescent="0.3">
      <c r="B177" t="s">
        <v>148</v>
      </c>
      <c r="D177" s="89"/>
      <c r="E177" s="93">
        <v>13801</v>
      </c>
      <c r="F177" s="93">
        <v>14116</v>
      </c>
      <c r="G177" s="93">
        <v>-315</v>
      </c>
    </row>
    <row r="178" spans="2:7" s="57" customFormat="1" hidden="1" outlineLevel="1" x14ac:dyDescent="0.3">
      <c r="B178" t="s">
        <v>149</v>
      </c>
      <c r="D178" s="89"/>
      <c r="E178" s="93">
        <v>45318</v>
      </c>
      <c r="F178" s="93">
        <v>44230</v>
      </c>
      <c r="G178" s="93">
        <v>1088</v>
      </c>
    </row>
    <row r="179" spans="2:7" s="57" customFormat="1" hidden="1" outlineLevel="1" x14ac:dyDescent="0.3">
      <c r="B179" t="s">
        <v>150</v>
      </c>
      <c r="D179" s="89"/>
      <c r="E179" s="93">
        <v>67401</v>
      </c>
      <c r="F179" s="93">
        <v>67916</v>
      </c>
      <c r="G179" s="93">
        <v>-515</v>
      </c>
    </row>
    <row r="180" spans="2:7" s="57" customFormat="1" hidden="1" outlineLevel="1" x14ac:dyDescent="0.3">
      <c r="B180" t="s">
        <v>151</v>
      </c>
      <c r="D180" s="89"/>
      <c r="E180" s="93">
        <v>55249.552000000003</v>
      </c>
      <c r="F180" s="93">
        <v>54082</v>
      </c>
      <c r="G180" s="93">
        <v>1167.5520000000033</v>
      </c>
    </row>
    <row r="181" spans="2:7" s="57" customFormat="1" hidden="1" outlineLevel="1" x14ac:dyDescent="0.3">
      <c r="B181" t="s">
        <v>152</v>
      </c>
      <c r="D181" s="89"/>
      <c r="E181" s="93">
        <v>39959</v>
      </c>
      <c r="F181" s="93">
        <v>35124</v>
      </c>
      <c r="G181" s="93">
        <v>4835</v>
      </c>
    </row>
    <row r="182" spans="2:7" s="57" customFormat="1" hidden="1" outlineLevel="1" x14ac:dyDescent="0.3">
      <c r="B182" t="s">
        <v>283</v>
      </c>
      <c r="D182" s="89"/>
      <c r="E182" s="93">
        <v>720</v>
      </c>
      <c r="F182" s="93">
        <v>445</v>
      </c>
      <c r="G182" s="93">
        <v>275</v>
      </c>
    </row>
    <row r="183" spans="2:7" s="57" customFormat="1" hidden="1" outlineLevel="1" x14ac:dyDescent="0.3">
      <c r="B183" t="s">
        <v>153</v>
      </c>
      <c r="D183" s="89"/>
      <c r="E183" s="93">
        <v>49785</v>
      </c>
      <c r="F183" s="93">
        <v>49025</v>
      </c>
      <c r="G183" s="93">
        <v>760</v>
      </c>
    </row>
    <row r="184" spans="2:7" s="57" customFormat="1" hidden="1" outlineLevel="1" x14ac:dyDescent="0.3">
      <c r="B184" t="s">
        <v>154</v>
      </c>
      <c r="D184" s="89"/>
      <c r="E184" s="93">
        <v>33087</v>
      </c>
      <c r="F184" s="93">
        <v>32520</v>
      </c>
      <c r="G184" s="93">
        <v>567</v>
      </c>
    </row>
    <row r="185" spans="2:7" s="57" customFormat="1" hidden="1" outlineLevel="1" x14ac:dyDescent="0.3">
      <c r="B185" t="s">
        <v>155</v>
      </c>
      <c r="D185" s="89"/>
      <c r="E185" s="93">
        <v>28097</v>
      </c>
      <c r="F185" s="93">
        <v>28387</v>
      </c>
      <c r="G185" s="93">
        <v>-290</v>
      </c>
    </row>
    <row r="186" spans="2:7" s="57" customFormat="1" hidden="1" outlineLevel="1" x14ac:dyDescent="0.3">
      <c r="B186" t="s">
        <v>156</v>
      </c>
      <c r="D186" s="89"/>
      <c r="E186" s="93">
        <v>6955</v>
      </c>
      <c r="F186" s="93">
        <v>6342</v>
      </c>
      <c r="G186" s="93">
        <v>613</v>
      </c>
    </row>
    <row r="187" spans="2:7" s="57" customFormat="1" hidden="1" outlineLevel="1" x14ac:dyDescent="0.3">
      <c r="B187" t="s">
        <v>157</v>
      </c>
      <c r="D187" s="89"/>
      <c r="E187" s="93">
        <v>13892</v>
      </c>
      <c r="F187" s="93">
        <v>13365</v>
      </c>
      <c r="G187" s="93">
        <v>527</v>
      </c>
    </row>
    <row r="188" spans="2:7" s="57" customFormat="1" hidden="1" outlineLevel="1" x14ac:dyDescent="0.3">
      <c r="B188" t="s">
        <v>158</v>
      </c>
      <c r="D188" s="89"/>
      <c r="E188" s="93">
        <v>55234</v>
      </c>
      <c r="F188" s="93">
        <v>57723</v>
      </c>
      <c r="G188" s="93">
        <v>-2489</v>
      </c>
    </row>
    <row r="189" spans="2:7" s="57" customFormat="1" hidden="1" outlineLevel="1" x14ac:dyDescent="0.3">
      <c r="B189" t="s">
        <v>159</v>
      </c>
      <c r="D189" s="89"/>
      <c r="E189" s="93">
        <v>48928</v>
      </c>
      <c r="F189" s="93">
        <v>49514</v>
      </c>
      <c r="G189" s="93">
        <v>-586</v>
      </c>
    </row>
    <row r="190" spans="2:7" s="57" customFormat="1" hidden="1" outlineLevel="1" x14ac:dyDescent="0.3">
      <c r="B190" t="s">
        <v>160</v>
      </c>
      <c r="D190" s="89"/>
      <c r="E190" s="93">
        <v>10889</v>
      </c>
      <c r="F190" s="93">
        <v>11813</v>
      </c>
      <c r="G190" s="93">
        <v>-924</v>
      </c>
    </row>
    <row r="191" spans="2:7" s="57" customFormat="1" hidden="1" outlineLevel="1" x14ac:dyDescent="0.3">
      <c r="B191" t="s">
        <v>161</v>
      </c>
      <c r="D191" s="89"/>
      <c r="E191" s="93">
        <v>25369.130019999997</v>
      </c>
      <c r="F191" s="93">
        <v>27613</v>
      </c>
      <c r="G191" s="93">
        <v>-2243.8699800000031</v>
      </c>
    </row>
    <row r="192" spans="2:7" s="57" customFormat="1" hidden="1" outlineLevel="1" x14ac:dyDescent="0.3">
      <c r="B192" t="s">
        <v>162</v>
      </c>
      <c r="D192" s="89"/>
      <c r="E192" s="93">
        <v>18045</v>
      </c>
      <c r="F192" s="93">
        <v>17789</v>
      </c>
      <c r="G192" s="93">
        <v>256</v>
      </c>
    </row>
    <row r="193" spans="2:7" s="57" customFormat="1" hidden="1" outlineLevel="1" x14ac:dyDescent="0.3">
      <c r="B193" t="s">
        <v>163</v>
      </c>
      <c r="D193" s="89"/>
      <c r="E193" s="93">
        <v>57745</v>
      </c>
      <c r="F193" s="93">
        <v>58991</v>
      </c>
      <c r="G193" s="93">
        <v>-1246</v>
      </c>
    </row>
    <row r="194" spans="2:7" s="57" customFormat="1" hidden="1" outlineLevel="1" x14ac:dyDescent="0.3">
      <c r="B194" t="s">
        <v>164</v>
      </c>
      <c r="D194" s="89"/>
      <c r="E194" s="93">
        <v>18809</v>
      </c>
      <c r="F194" s="93">
        <v>19006</v>
      </c>
      <c r="G194" s="93">
        <v>-197</v>
      </c>
    </row>
    <row r="195" spans="2:7" s="57" customFormat="1" hidden="1" outlineLevel="1" x14ac:dyDescent="0.3">
      <c r="B195" t="s">
        <v>276</v>
      </c>
      <c r="D195" s="89"/>
      <c r="E195" s="93">
        <v>6287</v>
      </c>
      <c r="F195" s="93">
        <v>5644</v>
      </c>
      <c r="G195" s="93">
        <v>643</v>
      </c>
    </row>
    <row r="196" spans="2:7" s="57" customFormat="1" hidden="1" outlineLevel="1" x14ac:dyDescent="0.3">
      <c r="B196" t="s">
        <v>278</v>
      </c>
      <c r="D196" s="89"/>
      <c r="E196" s="93">
        <v>2553</v>
      </c>
      <c r="F196" s="93">
        <v>1822</v>
      </c>
      <c r="G196" s="93">
        <v>731</v>
      </c>
    </row>
    <row r="197" spans="2:7" s="57" customFormat="1" hidden="1" outlineLevel="1" x14ac:dyDescent="0.3">
      <c r="B197" t="s">
        <v>285</v>
      </c>
      <c r="D197" s="89"/>
      <c r="E197" s="93">
        <v>5589</v>
      </c>
      <c r="F197" s="93">
        <v>5080</v>
      </c>
      <c r="G197" s="93">
        <v>509</v>
      </c>
    </row>
    <row r="198" spans="2:7" s="57" customFormat="1" hidden="1" outlineLevel="1" x14ac:dyDescent="0.3">
      <c r="B198" t="s">
        <v>165</v>
      </c>
      <c r="D198" s="89"/>
      <c r="E198" s="93">
        <v>5393</v>
      </c>
      <c r="F198" s="93">
        <v>5460</v>
      </c>
      <c r="G198" s="93">
        <v>-67</v>
      </c>
    </row>
    <row r="199" spans="2:7" s="57" customFormat="1" hidden="1" outlineLevel="1" x14ac:dyDescent="0.3">
      <c r="B199" t="s">
        <v>286</v>
      </c>
      <c r="D199" s="89"/>
      <c r="E199" s="93">
        <v>3006</v>
      </c>
      <c r="F199" s="93">
        <v>3755</v>
      </c>
      <c r="G199" s="93">
        <v>-749</v>
      </c>
    </row>
    <row r="200" spans="2:7" s="57" customFormat="1" hidden="1" outlineLevel="1" x14ac:dyDescent="0.3">
      <c r="B200" t="s">
        <v>277</v>
      </c>
      <c r="D200" s="89"/>
      <c r="E200" s="93">
        <v>6248</v>
      </c>
      <c r="F200" s="93">
        <v>5684</v>
      </c>
      <c r="G200" s="93">
        <v>564</v>
      </c>
    </row>
    <row r="201" spans="2:7" ht="13.5" collapsed="1" thickBot="1" x14ac:dyDescent="0.35">
      <c r="B201" s="17" t="s">
        <v>168</v>
      </c>
      <c r="D201" s="89"/>
      <c r="E201" s="114">
        <v>774531.68202000007</v>
      </c>
      <c r="F201" s="114">
        <v>774482</v>
      </c>
      <c r="G201" s="93">
        <v>49.682020000065677</v>
      </c>
    </row>
    <row r="202" spans="2:7" x14ac:dyDescent="0.3">
      <c r="D202" s="85"/>
      <c r="E202" s="65"/>
      <c r="F202" s="65"/>
      <c r="G202" s="64"/>
    </row>
    <row r="203" spans="2:7" x14ac:dyDescent="0.3">
      <c r="B203" s="17" t="s">
        <v>46</v>
      </c>
      <c r="E203" s="115"/>
      <c r="F203" s="116"/>
      <c r="G203" s="64"/>
    </row>
    <row r="204" spans="2:7" x14ac:dyDescent="0.3">
      <c r="E204" s="115"/>
      <c r="F204" s="116"/>
      <c r="G204" s="64"/>
    </row>
    <row r="205" spans="2:7" s="57" customFormat="1" hidden="1" outlineLevel="1" x14ac:dyDescent="0.3">
      <c r="B205" t="s">
        <v>145</v>
      </c>
      <c r="E205" s="93">
        <v>36197</v>
      </c>
      <c r="F205" s="93">
        <v>34833</v>
      </c>
      <c r="G205" s="93">
        <v>1364</v>
      </c>
    </row>
    <row r="206" spans="2:7" s="57" customFormat="1" hidden="1" outlineLevel="1" x14ac:dyDescent="0.3">
      <c r="B206" t="s">
        <v>146</v>
      </c>
      <c r="E206" s="93">
        <v>9967</v>
      </c>
      <c r="F206" s="93">
        <v>9462</v>
      </c>
      <c r="G206" s="93">
        <v>505</v>
      </c>
    </row>
    <row r="207" spans="2:7" s="57" customFormat="1" hidden="1" outlineLevel="1" x14ac:dyDescent="0.3">
      <c r="B207" t="s">
        <v>147</v>
      </c>
      <c r="E207" s="93">
        <v>56292</v>
      </c>
      <c r="F207" s="93">
        <v>50916</v>
      </c>
      <c r="G207" s="93">
        <v>5376</v>
      </c>
    </row>
    <row r="208" spans="2:7" s="57" customFormat="1" hidden="1" outlineLevel="1" x14ac:dyDescent="0.3">
      <c r="B208" t="s">
        <v>148</v>
      </c>
      <c r="E208" s="93">
        <v>11321</v>
      </c>
      <c r="F208" s="93">
        <v>10732</v>
      </c>
      <c r="G208" s="93">
        <v>589</v>
      </c>
    </row>
    <row r="209" spans="2:7" s="57" customFormat="1" hidden="1" outlineLevel="1" x14ac:dyDescent="0.3">
      <c r="B209" t="s">
        <v>149</v>
      </c>
      <c r="E209" s="93">
        <v>32990</v>
      </c>
      <c r="F209" s="93">
        <v>30136</v>
      </c>
      <c r="G209" s="93">
        <v>2854</v>
      </c>
    </row>
    <row r="210" spans="2:7" s="57" customFormat="1" hidden="1" outlineLevel="1" x14ac:dyDescent="0.3">
      <c r="B210" t="s">
        <v>150</v>
      </c>
      <c r="E210" s="93">
        <v>51166</v>
      </c>
      <c r="F210" s="93">
        <v>50959</v>
      </c>
      <c r="G210" s="93">
        <v>207</v>
      </c>
    </row>
    <row r="211" spans="2:7" s="57" customFormat="1" hidden="1" outlineLevel="1" x14ac:dyDescent="0.3">
      <c r="B211" t="s">
        <v>151</v>
      </c>
      <c r="E211" s="93">
        <v>39843</v>
      </c>
      <c r="F211" s="93">
        <v>38498</v>
      </c>
      <c r="G211" s="93">
        <v>1345</v>
      </c>
    </row>
    <row r="212" spans="2:7" s="57" customFormat="1" hidden="1" outlineLevel="1" x14ac:dyDescent="0.3">
      <c r="B212" t="s">
        <v>152</v>
      </c>
      <c r="E212" s="93">
        <v>28289</v>
      </c>
      <c r="F212" s="93">
        <v>26115</v>
      </c>
      <c r="G212" s="93">
        <v>2174</v>
      </c>
    </row>
    <row r="213" spans="2:7" s="57" customFormat="1" hidden="1" outlineLevel="1" x14ac:dyDescent="0.3">
      <c r="B213" t="s">
        <v>283</v>
      </c>
      <c r="E213" s="93">
        <v>377</v>
      </c>
      <c r="F213" s="93">
        <v>391</v>
      </c>
      <c r="G213" s="93">
        <v>-14</v>
      </c>
    </row>
    <row r="214" spans="2:7" s="57" customFormat="1" hidden="1" outlineLevel="1" x14ac:dyDescent="0.3">
      <c r="B214" t="s">
        <v>153</v>
      </c>
      <c r="E214" s="93">
        <v>37648</v>
      </c>
      <c r="F214" s="93">
        <v>36583</v>
      </c>
      <c r="G214" s="93">
        <v>1065</v>
      </c>
    </row>
    <row r="215" spans="2:7" s="57" customFormat="1" hidden="1" outlineLevel="1" x14ac:dyDescent="0.3">
      <c r="B215" t="s">
        <v>154</v>
      </c>
      <c r="E215" s="93">
        <v>24507</v>
      </c>
      <c r="F215" s="93">
        <v>24281</v>
      </c>
      <c r="G215" s="93">
        <v>226</v>
      </c>
    </row>
    <row r="216" spans="2:7" s="57" customFormat="1" hidden="1" outlineLevel="1" x14ac:dyDescent="0.3">
      <c r="B216" t="s">
        <v>155</v>
      </c>
      <c r="E216" s="93">
        <v>19541</v>
      </c>
      <c r="F216" s="93">
        <v>17285</v>
      </c>
      <c r="G216" s="93">
        <v>2256</v>
      </c>
    </row>
    <row r="217" spans="2:7" s="57" customFormat="1" hidden="1" outlineLevel="1" x14ac:dyDescent="0.3">
      <c r="B217" t="s">
        <v>156</v>
      </c>
      <c r="E217" s="93">
        <v>5589</v>
      </c>
      <c r="F217" s="93">
        <v>5064</v>
      </c>
      <c r="G217" s="93">
        <v>525</v>
      </c>
    </row>
    <row r="218" spans="2:7" s="57" customFormat="1" hidden="1" outlineLevel="1" x14ac:dyDescent="0.3">
      <c r="B218" t="s">
        <v>157</v>
      </c>
      <c r="E218" s="93">
        <v>11836</v>
      </c>
      <c r="F218" s="93">
        <v>10467</v>
      </c>
      <c r="G218" s="93">
        <v>1369</v>
      </c>
    </row>
    <row r="219" spans="2:7" s="57" customFormat="1" hidden="1" outlineLevel="1" x14ac:dyDescent="0.3">
      <c r="B219" t="s">
        <v>158</v>
      </c>
      <c r="E219" s="93">
        <v>44665</v>
      </c>
      <c r="F219" s="93">
        <v>41140</v>
      </c>
      <c r="G219" s="93">
        <v>3525</v>
      </c>
    </row>
    <row r="220" spans="2:7" s="57" customFormat="1" hidden="1" outlineLevel="1" x14ac:dyDescent="0.3">
      <c r="B220" t="s">
        <v>159</v>
      </c>
      <c r="E220" s="93">
        <v>30697</v>
      </c>
      <c r="F220" s="93">
        <v>25386</v>
      </c>
      <c r="G220" s="93">
        <v>5311</v>
      </c>
    </row>
    <row r="221" spans="2:7" s="57" customFormat="1" hidden="1" outlineLevel="1" x14ac:dyDescent="0.3">
      <c r="B221" t="s">
        <v>160</v>
      </c>
      <c r="E221" s="93">
        <v>8126</v>
      </c>
      <c r="F221" s="93">
        <v>7408</v>
      </c>
      <c r="G221" s="93">
        <v>718</v>
      </c>
    </row>
    <row r="222" spans="2:7" s="57" customFormat="1" hidden="1" outlineLevel="1" x14ac:dyDescent="0.3">
      <c r="B222" t="s">
        <v>161</v>
      </c>
      <c r="E222" s="93">
        <v>20457</v>
      </c>
      <c r="F222" s="93">
        <v>19288</v>
      </c>
      <c r="G222" s="93">
        <v>1169</v>
      </c>
    </row>
    <row r="223" spans="2:7" s="57" customFormat="1" hidden="1" outlineLevel="1" x14ac:dyDescent="0.3">
      <c r="B223" t="s">
        <v>162</v>
      </c>
      <c r="E223" s="93">
        <v>13953</v>
      </c>
      <c r="F223" s="93">
        <v>12424</v>
      </c>
      <c r="G223" s="93">
        <v>1529</v>
      </c>
    </row>
    <row r="224" spans="2:7" s="57" customFormat="1" hidden="1" outlineLevel="1" x14ac:dyDescent="0.3">
      <c r="B224" t="s">
        <v>163</v>
      </c>
      <c r="E224" s="93">
        <v>47095</v>
      </c>
      <c r="F224" s="93">
        <v>44005</v>
      </c>
      <c r="G224" s="93">
        <v>3090</v>
      </c>
    </row>
    <row r="225" spans="2:7" s="57" customFormat="1" hidden="1" outlineLevel="1" x14ac:dyDescent="0.3">
      <c r="B225" t="s">
        <v>164</v>
      </c>
      <c r="E225" s="93">
        <v>14684</v>
      </c>
      <c r="F225" s="93">
        <v>13586</v>
      </c>
      <c r="G225" s="93">
        <v>1098</v>
      </c>
    </row>
    <row r="226" spans="2:7" s="57" customFormat="1" hidden="1" outlineLevel="1" x14ac:dyDescent="0.3">
      <c r="B226" t="s">
        <v>276</v>
      </c>
      <c r="E226" s="93">
        <v>3833</v>
      </c>
      <c r="F226" s="93">
        <v>4237</v>
      </c>
      <c r="G226" s="93">
        <v>-404</v>
      </c>
    </row>
    <row r="227" spans="2:7" s="57" customFormat="1" hidden="1" outlineLevel="1" x14ac:dyDescent="0.3">
      <c r="B227" t="s">
        <v>278</v>
      </c>
      <c r="E227" s="93">
        <v>1248</v>
      </c>
      <c r="F227" s="93">
        <v>1232</v>
      </c>
      <c r="G227" s="93">
        <v>16</v>
      </c>
    </row>
    <row r="228" spans="2:7" s="57" customFormat="1" hidden="1" outlineLevel="1" x14ac:dyDescent="0.3">
      <c r="B228" t="s">
        <v>285</v>
      </c>
      <c r="E228" s="93">
        <v>4400</v>
      </c>
      <c r="F228" s="93">
        <v>3584</v>
      </c>
      <c r="G228" s="93">
        <v>816</v>
      </c>
    </row>
    <row r="229" spans="2:7" s="57" customFormat="1" hidden="1" outlineLevel="1" x14ac:dyDescent="0.3">
      <c r="B229" t="s">
        <v>165</v>
      </c>
      <c r="E229" s="93">
        <v>3475</v>
      </c>
      <c r="F229" s="93">
        <v>3401</v>
      </c>
      <c r="G229" s="93">
        <v>74</v>
      </c>
    </row>
    <row r="230" spans="2:7" s="57" customFormat="1" hidden="1" outlineLevel="1" x14ac:dyDescent="0.3">
      <c r="B230" t="s">
        <v>286</v>
      </c>
      <c r="E230" s="93">
        <v>2819</v>
      </c>
      <c r="F230" s="93">
        <v>2628</v>
      </c>
      <c r="G230" s="93">
        <v>191</v>
      </c>
    </row>
    <row r="231" spans="2:7" s="57" customFormat="1" hidden="1" outlineLevel="1" x14ac:dyDescent="0.3">
      <c r="B231" t="s">
        <v>277</v>
      </c>
      <c r="E231" s="93">
        <v>4493</v>
      </c>
      <c r="F231" s="93">
        <v>3719</v>
      </c>
      <c r="G231" s="93">
        <v>774</v>
      </c>
    </row>
    <row r="232" spans="2:7" collapsed="1" x14ac:dyDescent="0.3">
      <c r="B232" s="16" t="s">
        <v>47</v>
      </c>
      <c r="E232" s="112">
        <v>565508</v>
      </c>
      <c r="F232" s="112">
        <v>527760</v>
      </c>
      <c r="G232" s="93">
        <v>37748</v>
      </c>
    </row>
    <row r="233" spans="2:7" s="57" customFormat="1" hidden="1" outlineLevel="1" x14ac:dyDescent="0.3">
      <c r="B233" t="s">
        <v>145</v>
      </c>
      <c r="E233" s="93">
        <v>10</v>
      </c>
      <c r="F233" s="93">
        <v>982</v>
      </c>
      <c r="G233" s="93">
        <v>-972</v>
      </c>
    </row>
    <row r="234" spans="2:7" s="57" customFormat="1" hidden="1" outlineLevel="1" x14ac:dyDescent="0.3">
      <c r="B234" t="s">
        <v>146</v>
      </c>
      <c r="E234" s="93">
        <v>86</v>
      </c>
      <c r="F234" s="93">
        <v>84</v>
      </c>
      <c r="G234" s="93">
        <v>2</v>
      </c>
    </row>
    <row r="235" spans="2:7" s="57" customFormat="1" hidden="1" outlineLevel="1" x14ac:dyDescent="0.3">
      <c r="B235" t="s">
        <v>147</v>
      </c>
      <c r="E235" s="93">
        <v>0</v>
      </c>
      <c r="F235" s="93">
        <v>638</v>
      </c>
      <c r="G235" s="93">
        <v>-638</v>
      </c>
    </row>
    <row r="236" spans="2:7" s="57" customFormat="1" hidden="1" outlineLevel="1" x14ac:dyDescent="0.3">
      <c r="B236" t="s">
        <v>148</v>
      </c>
      <c r="E236" s="93">
        <v>0</v>
      </c>
      <c r="F236" s="93">
        <v>0</v>
      </c>
      <c r="G236" s="93">
        <v>0</v>
      </c>
    </row>
    <row r="237" spans="2:7" s="57" customFormat="1" hidden="1" outlineLevel="1" x14ac:dyDescent="0.3">
      <c r="B237" t="s">
        <v>149</v>
      </c>
      <c r="E237" s="93">
        <v>170</v>
      </c>
      <c r="F237" s="93">
        <v>219</v>
      </c>
      <c r="G237" s="93">
        <v>-49</v>
      </c>
    </row>
    <row r="238" spans="2:7" s="57" customFormat="1" hidden="1" outlineLevel="1" x14ac:dyDescent="0.3">
      <c r="B238" t="s">
        <v>150</v>
      </c>
      <c r="E238" s="93">
        <v>-22</v>
      </c>
      <c r="F238" s="93">
        <v>98</v>
      </c>
      <c r="G238" s="93">
        <v>-120</v>
      </c>
    </row>
    <row r="239" spans="2:7" s="57" customFormat="1" hidden="1" outlineLevel="1" x14ac:dyDescent="0.3">
      <c r="B239" t="s">
        <v>151</v>
      </c>
      <c r="E239" s="93">
        <v>428</v>
      </c>
      <c r="F239" s="93">
        <v>1171</v>
      </c>
      <c r="G239" s="93">
        <v>-743</v>
      </c>
    </row>
    <row r="240" spans="2:7" s="57" customFormat="1" hidden="1" outlineLevel="1" x14ac:dyDescent="0.3">
      <c r="B240" t="s">
        <v>152</v>
      </c>
      <c r="E240" s="93">
        <v>223</v>
      </c>
      <c r="F240" s="93">
        <v>95</v>
      </c>
      <c r="G240" s="93">
        <v>128</v>
      </c>
    </row>
    <row r="241" spans="2:7" s="57" customFormat="1" hidden="1" outlineLevel="1" x14ac:dyDescent="0.3">
      <c r="B241" t="s">
        <v>283</v>
      </c>
      <c r="E241" s="93">
        <v>0</v>
      </c>
      <c r="F241" s="93">
        <v>0</v>
      </c>
      <c r="G241" s="93">
        <v>0</v>
      </c>
    </row>
    <row r="242" spans="2:7" s="57" customFormat="1" hidden="1" outlineLevel="1" x14ac:dyDescent="0.3">
      <c r="B242" t="s">
        <v>153</v>
      </c>
      <c r="E242" s="93">
        <v>586</v>
      </c>
      <c r="F242" s="93">
        <v>67</v>
      </c>
      <c r="G242" s="93">
        <v>519</v>
      </c>
    </row>
    <row r="243" spans="2:7" s="57" customFormat="1" hidden="1" outlineLevel="1" x14ac:dyDescent="0.3">
      <c r="B243" t="s">
        <v>154</v>
      </c>
      <c r="E243" s="93">
        <v>237</v>
      </c>
      <c r="F243" s="93">
        <v>0</v>
      </c>
      <c r="G243" s="93">
        <v>237</v>
      </c>
    </row>
    <row r="244" spans="2:7" s="57" customFormat="1" hidden="1" outlineLevel="1" x14ac:dyDescent="0.3">
      <c r="B244" t="s">
        <v>155</v>
      </c>
      <c r="E244" s="93">
        <v>0</v>
      </c>
      <c r="F244" s="93">
        <v>0</v>
      </c>
      <c r="G244" s="93">
        <v>0</v>
      </c>
    </row>
    <row r="245" spans="2:7" s="57" customFormat="1" hidden="1" outlineLevel="1" x14ac:dyDescent="0.3">
      <c r="B245" t="s">
        <v>156</v>
      </c>
      <c r="E245" s="93">
        <v>0</v>
      </c>
      <c r="F245" s="93">
        <v>0</v>
      </c>
      <c r="G245" s="93">
        <v>0</v>
      </c>
    </row>
    <row r="246" spans="2:7" s="57" customFormat="1" hidden="1" outlineLevel="1" x14ac:dyDescent="0.3">
      <c r="B246" t="s">
        <v>157</v>
      </c>
      <c r="E246" s="93">
        <v>0</v>
      </c>
      <c r="F246" s="93">
        <v>0</v>
      </c>
      <c r="G246" s="93">
        <v>0</v>
      </c>
    </row>
    <row r="247" spans="2:7" s="57" customFormat="1" hidden="1" outlineLevel="1" x14ac:dyDescent="0.3">
      <c r="B247" t="s">
        <v>158</v>
      </c>
      <c r="E247" s="93">
        <v>0</v>
      </c>
      <c r="F247" s="93">
        <v>696</v>
      </c>
      <c r="G247" s="93">
        <v>-696</v>
      </c>
    </row>
    <row r="248" spans="2:7" s="57" customFormat="1" hidden="1" outlineLevel="1" x14ac:dyDescent="0.3">
      <c r="B248" t="s">
        <v>159</v>
      </c>
      <c r="E248" s="93">
        <v>368</v>
      </c>
      <c r="F248" s="93">
        <v>374</v>
      </c>
      <c r="G248" s="93">
        <v>-6</v>
      </c>
    </row>
    <row r="249" spans="2:7" s="57" customFormat="1" hidden="1" outlineLevel="1" x14ac:dyDescent="0.3">
      <c r="B249" t="s">
        <v>160</v>
      </c>
      <c r="E249" s="93">
        <v>0</v>
      </c>
      <c r="F249" s="93">
        <v>0</v>
      </c>
      <c r="G249" s="93">
        <v>0</v>
      </c>
    </row>
    <row r="250" spans="2:7" s="57" customFormat="1" hidden="1" outlineLevel="1" x14ac:dyDescent="0.3">
      <c r="B250" t="s">
        <v>161</v>
      </c>
      <c r="E250" s="93">
        <v>0</v>
      </c>
      <c r="F250" s="93">
        <v>0</v>
      </c>
      <c r="G250" s="93">
        <v>0</v>
      </c>
    </row>
    <row r="251" spans="2:7" s="57" customFormat="1" hidden="1" outlineLevel="1" x14ac:dyDescent="0.3">
      <c r="B251" t="s">
        <v>162</v>
      </c>
      <c r="E251" s="93">
        <v>0</v>
      </c>
      <c r="F251" s="93">
        <v>0</v>
      </c>
      <c r="G251" s="93">
        <v>0</v>
      </c>
    </row>
    <row r="252" spans="2:7" s="57" customFormat="1" hidden="1" outlineLevel="1" x14ac:dyDescent="0.3">
      <c r="B252" t="s">
        <v>163</v>
      </c>
      <c r="E252" s="93">
        <v>31</v>
      </c>
      <c r="F252" s="93">
        <v>1014</v>
      </c>
      <c r="G252" s="93">
        <v>-983</v>
      </c>
    </row>
    <row r="253" spans="2:7" s="57" customFormat="1" hidden="1" outlineLevel="1" x14ac:dyDescent="0.3">
      <c r="B253" t="s">
        <v>164</v>
      </c>
      <c r="E253" s="93">
        <v>98</v>
      </c>
      <c r="F253" s="93">
        <v>40</v>
      </c>
      <c r="G253" s="93">
        <v>58</v>
      </c>
    </row>
    <row r="254" spans="2:7" s="57" customFormat="1" hidden="1" outlineLevel="1" x14ac:dyDescent="0.3">
      <c r="B254" t="s">
        <v>276</v>
      </c>
      <c r="E254" s="93">
        <v>12</v>
      </c>
      <c r="F254" s="93">
        <v>0</v>
      </c>
      <c r="G254" s="93">
        <v>12</v>
      </c>
    </row>
    <row r="255" spans="2:7" s="57" customFormat="1" hidden="1" outlineLevel="1" x14ac:dyDescent="0.3">
      <c r="B255" t="s">
        <v>278</v>
      </c>
      <c r="E255" s="93">
        <v>0</v>
      </c>
      <c r="F255" s="93">
        <v>0</v>
      </c>
      <c r="G255" s="93">
        <v>0</v>
      </c>
    </row>
    <row r="256" spans="2:7" s="57" customFormat="1" hidden="1" outlineLevel="1" x14ac:dyDescent="0.3">
      <c r="B256" t="s">
        <v>285</v>
      </c>
      <c r="E256" s="93">
        <v>0</v>
      </c>
      <c r="F256" s="93">
        <v>0</v>
      </c>
      <c r="G256" s="93">
        <v>0</v>
      </c>
    </row>
    <row r="257" spans="2:7" s="57" customFormat="1" hidden="1" outlineLevel="1" x14ac:dyDescent="0.3">
      <c r="B257" t="s">
        <v>165</v>
      </c>
      <c r="E257" s="93">
        <v>0</v>
      </c>
      <c r="F257" s="93">
        <v>0</v>
      </c>
      <c r="G257" s="93">
        <v>0</v>
      </c>
    </row>
    <row r="258" spans="2:7" s="57" customFormat="1" hidden="1" outlineLevel="1" x14ac:dyDescent="0.3">
      <c r="B258" t="s">
        <v>286</v>
      </c>
      <c r="E258" s="93">
        <v>0</v>
      </c>
      <c r="F258" s="93">
        <v>0</v>
      </c>
      <c r="G258" s="93">
        <v>0</v>
      </c>
    </row>
    <row r="259" spans="2:7" s="57" customFormat="1" hidden="1" outlineLevel="1" x14ac:dyDescent="0.3">
      <c r="B259" t="s">
        <v>277</v>
      </c>
      <c r="E259" s="93">
        <v>0</v>
      </c>
      <c r="F259" s="93">
        <v>0</v>
      </c>
      <c r="G259" s="93">
        <v>0</v>
      </c>
    </row>
    <row r="260" spans="2:7" collapsed="1" x14ac:dyDescent="0.3">
      <c r="B260" s="16" t="s">
        <v>123</v>
      </c>
      <c r="E260" s="112">
        <v>2227</v>
      </c>
      <c r="F260" s="112">
        <v>5478</v>
      </c>
      <c r="G260" s="93">
        <v>-3251</v>
      </c>
    </row>
    <row r="261" spans="2:7" s="57" customFormat="1" hidden="1" outlineLevel="1" x14ac:dyDescent="0.3">
      <c r="B261" t="s">
        <v>145</v>
      </c>
      <c r="E261" s="93">
        <v>0</v>
      </c>
      <c r="F261" s="93">
        <v>1477</v>
      </c>
      <c r="G261" s="93">
        <v>-1477</v>
      </c>
    </row>
    <row r="262" spans="2:7" s="57" customFormat="1" hidden="1" outlineLevel="1" x14ac:dyDescent="0.3">
      <c r="B262" t="s">
        <v>146</v>
      </c>
      <c r="E262" s="93">
        <v>200</v>
      </c>
      <c r="F262" s="93">
        <v>0</v>
      </c>
      <c r="G262" s="93">
        <v>200</v>
      </c>
    </row>
    <row r="263" spans="2:7" s="57" customFormat="1" hidden="1" outlineLevel="1" x14ac:dyDescent="0.3">
      <c r="B263" t="s">
        <v>147</v>
      </c>
      <c r="E263" s="93">
        <v>0</v>
      </c>
      <c r="F263" s="93">
        <v>0</v>
      </c>
      <c r="G263" s="93">
        <v>0</v>
      </c>
    </row>
    <row r="264" spans="2:7" s="57" customFormat="1" hidden="1" outlineLevel="1" x14ac:dyDescent="0.3">
      <c r="B264" t="s">
        <v>148</v>
      </c>
      <c r="E264" s="93">
        <v>0</v>
      </c>
      <c r="F264" s="93">
        <v>0</v>
      </c>
      <c r="G264" s="93">
        <v>0</v>
      </c>
    </row>
    <row r="265" spans="2:7" s="57" customFormat="1" hidden="1" outlineLevel="1" x14ac:dyDescent="0.3">
      <c r="B265" t="s">
        <v>149</v>
      </c>
      <c r="E265" s="93">
        <v>0</v>
      </c>
      <c r="F265" s="93">
        <v>0</v>
      </c>
      <c r="G265" s="93">
        <v>0</v>
      </c>
    </row>
    <row r="266" spans="2:7" s="57" customFormat="1" hidden="1" outlineLevel="1" x14ac:dyDescent="0.3">
      <c r="B266" t="s">
        <v>150</v>
      </c>
      <c r="E266" s="93">
        <v>636</v>
      </c>
      <c r="F266" s="93">
        <v>871</v>
      </c>
      <c r="G266" s="93">
        <v>-235</v>
      </c>
    </row>
    <row r="267" spans="2:7" s="57" customFormat="1" hidden="1" outlineLevel="1" x14ac:dyDescent="0.3">
      <c r="B267" t="s">
        <v>151</v>
      </c>
      <c r="E267" s="93">
        <v>0</v>
      </c>
      <c r="F267" s="93">
        <v>0</v>
      </c>
      <c r="G267" s="93">
        <v>0</v>
      </c>
    </row>
    <row r="268" spans="2:7" s="57" customFormat="1" hidden="1" outlineLevel="1" x14ac:dyDescent="0.3">
      <c r="B268" t="s">
        <v>152</v>
      </c>
      <c r="E268" s="93">
        <v>1887</v>
      </c>
      <c r="F268" s="93">
        <v>0</v>
      </c>
      <c r="G268" s="93">
        <v>1887</v>
      </c>
    </row>
    <row r="269" spans="2:7" s="57" customFormat="1" hidden="1" outlineLevel="1" x14ac:dyDescent="0.3">
      <c r="B269" t="s">
        <v>283</v>
      </c>
      <c r="E269" s="93">
        <v>0</v>
      </c>
      <c r="F269" s="93">
        <v>0</v>
      </c>
      <c r="G269" s="93">
        <v>0</v>
      </c>
    </row>
    <row r="270" spans="2:7" s="57" customFormat="1" hidden="1" outlineLevel="1" x14ac:dyDescent="0.3">
      <c r="B270" t="s">
        <v>153</v>
      </c>
      <c r="E270" s="93">
        <v>0</v>
      </c>
      <c r="F270" s="93">
        <v>0</v>
      </c>
      <c r="G270" s="93">
        <v>0</v>
      </c>
    </row>
    <row r="271" spans="2:7" s="57" customFormat="1" hidden="1" outlineLevel="1" x14ac:dyDescent="0.3">
      <c r="B271" t="s">
        <v>154</v>
      </c>
      <c r="E271" s="93">
        <v>0</v>
      </c>
      <c r="F271" s="93">
        <v>0</v>
      </c>
      <c r="G271" s="93">
        <v>0</v>
      </c>
    </row>
    <row r="272" spans="2:7" s="57" customFormat="1" hidden="1" outlineLevel="1" x14ac:dyDescent="0.3">
      <c r="B272" t="s">
        <v>155</v>
      </c>
      <c r="E272" s="93">
        <v>0</v>
      </c>
      <c r="F272" s="93">
        <v>0</v>
      </c>
      <c r="G272" s="93">
        <v>0</v>
      </c>
    </row>
    <row r="273" spans="2:7" s="57" customFormat="1" hidden="1" outlineLevel="1" x14ac:dyDescent="0.3">
      <c r="B273" t="s">
        <v>156</v>
      </c>
      <c r="E273" s="93">
        <v>0</v>
      </c>
      <c r="F273" s="93">
        <v>0</v>
      </c>
      <c r="G273" s="93">
        <v>0</v>
      </c>
    </row>
    <row r="274" spans="2:7" s="57" customFormat="1" hidden="1" outlineLevel="1" x14ac:dyDescent="0.3">
      <c r="B274" t="s">
        <v>157</v>
      </c>
      <c r="E274" s="93">
        <v>0</v>
      </c>
      <c r="F274" s="93">
        <v>0</v>
      </c>
      <c r="G274" s="93">
        <v>0</v>
      </c>
    </row>
    <row r="275" spans="2:7" s="57" customFormat="1" hidden="1" outlineLevel="1" x14ac:dyDescent="0.3">
      <c r="B275" t="s">
        <v>158</v>
      </c>
      <c r="E275" s="93">
        <v>0</v>
      </c>
      <c r="F275" s="93">
        <v>0</v>
      </c>
      <c r="G275" s="93">
        <v>0</v>
      </c>
    </row>
    <row r="276" spans="2:7" s="57" customFormat="1" hidden="1" outlineLevel="1" x14ac:dyDescent="0.3">
      <c r="B276" t="s">
        <v>159</v>
      </c>
      <c r="E276" s="93">
        <v>0</v>
      </c>
      <c r="F276" s="93">
        <v>0</v>
      </c>
      <c r="G276" s="93">
        <v>0</v>
      </c>
    </row>
    <row r="277" spans="2:7" s="57" customFormat="1" hidden="1" outlineLevel="1" x14ac:dyDescent="0.3">
      <c r="B277" t="s">
        <v>160</v>
      </c>
      <c r="E277" s="93">
        <v>0</v>
      </c>
      <c r="F277" s="93">
        <v>0</v>
      </c>
      <c r="G277" s="93">
        <v>0</v>
      </c>
    </row>
    <row r="278" spans="2:7" s="57" customFormat="1" hidden="1" outlineLevel="1" x14ac:dyDescent="0.3">
      <c r="B278" t="s">
        <v>161</v>
      </c>
      <c r="E278" s="93">
        <v>0</v>
      </c>
      <c r="F278" s="93">
        <v>0</v>
      </c>
      <c r="G278" s="93">
        <v>0</v>
      </c>
    </row>
    <row r="279" spans="2:7" s="57" customFormat="1" hidden="1" outlineLevel="1" x14ac:dyDescent="0.3">
      <c r="B279" t="s">
        <v>162</v>
      </c>
      <c r="E279" s="93">
        <v>0</v>
      </c>
      <c r="F279" s="93">
        <v>0</v>
      </c>
      <c r="G279" s="93">
        <v>0</v>
      </c>
    </row>
    <row r="280" spans="2:7" s="57" customFormat="1" hidden="1" outlineLevel="1" x14ac:dyDescent="0.3">
      <c r="B280" t="s">
        <v>163</v>
      </c>
      <c r="E280" s="93">
        <v>25</v>
      </c>
      <c r="F280" s="93">
        <v>0</v>
      </c>
      <c r="G280" s="93">
        <v>25</v>
      </c>
    </row>
    <row r="281" spans="2:7" s="57" customFormat="1" hidden="1" outlineLevel="1" x14ac:dyDescent="0.3">
      <c r="B281" t="s">
        <v>164</v>
      </c>
      <c r="E281" s="93">
        <v>0</v>
      </c>
      <c r="F281" s="93">
        <v>0</v>
      </c>
      <c r="G281" s="93">
        <v>0</v>
      </c>
    </row>
    <row r="282" spans="2:7" s="57" customFormat="1" hidden="1" outlineLevel="1" x14ac:dyDescent="0.3">
      <c r="B282" t="s">
        <v>276</v>
      </c>
      <c r="E282" s="93">
        <v>0</v>
      </c>
      <c r="F282" s="93">
        <v>0</v>
      </c>
      <c r="G282" s="93">
        <v>0</v>
      </c>
    </row>
    <row r="283" spans="2:7" s="57" customFormat="1" hidden="1" outlineLevel="1" x14ac:dyDescent="0.3">
      <c r="B283" t="s">
        <v>278</v>
      </c>
      <c r="E283" s="93">
        <v>0</v>
      </c>
      <c r="F283" s="93">
        <v>0</v>
      </c>
      <c r="G283" s="93">
        <v>0</v>
      </c>
    </row>
    <row r="284" spans="2:7" s="57" customFormat="1" hidden="1" outlineLevel="1" x14ac:dyDescent="0.3">
      <c r="B284" t="s">
        <v>285</v>
      </c>
      <c r="E284" s="93">
        <v>0</v>
      </c>
      <c r="F284" s="93">
        <v>0</v>
      </c>
      <c r="G284" s="93">
        <v>0</v>
      </c>
    </row>
    <row r="285" spans="2:7" s="57" customFormat="1" hidden="1" outlineLevel="1" x14ac:dyDescent="0.3">
      <c r="B285" t="s">
        <v>165</v>
      </c>
      <c r="E285" s="93">
        <v>0</v>
      </c>
      <c r="F285" s="93">
        <v>0</v>
      </c>
      <c r="G285" s="93">
        <v>0</v>
      </c>
    </row>
    <row r="286" spans="2:7" s="57" customFormat="1" hidden="1" outlineLevel="1" x14ac:dyDescent="0.3">
      <c r="B286" t="s">
        <v>286</v>
      </c>
      <c r="E286" s="93">
        <v>0</v>
      </c>
      <c r="F286" s="93">
        <v>0</v>
      </c>
      <c r="G286" s="93">
        <v>0</v>
      </c>
    </row>
    <row r="287" spans="2:7" s="57" customFormat="1" hidden="1" outlineLevel="1" x14ac:dyDescent="0.3">
      <c r="B287" t="s">
        <v>277</v>
      </c>
      <c r="E287" s="93">
        <v>0</v>
      </c>
      <c r="F287" s="93">
        <v>0</v>
      </c>
      <c r="G287" s="93">
        <v>0</v>
      </c>
    </row>
    <row r="288" spans="2:7" collapsed="1" x14ac:dyDescent="0.3">
      <c r="B288" s="19" t="s">
        <v>255</v>
      </c>
      <c r="E288" s="117">
        <v>2748</v>
      </c>
      <c r="F288" s="117">
        <v>2348</v>
      </c>
      <c r="G288" s="93">
        <v>400</v>
      </c>
    </row>
    <row r="289" spans="2:7" s="57" customFormat="1" hidden="1" outlineLevel="1" x14ac:dyDescent="0.3">
      <c r="B289" t="s">
        <v>145</v>
      </c>
      <c r="E289" s="93">
        <v>9499</v>
      </c>
      <c r="F289" s="93">
        <v>10808</v>
      </c>
      <c r="G289" s="93">
        <v>-1309</v>
      </c>
    </row>
    <row r="290" spans="2:7" s="57" customFormat="1" hidden="1" outlineLevel="1" x14ac:dyDescent="0.3">
      <c r="B290" t="s">
        <v>146</v>
      </c>
      <c r="E290" s="93">
        <v>2933</v>
      </c>
      <c r="F290" s="93">
        <v>3189</v>
      </c>
      <c r="G290" s="93">
        <v>-256</v>
      </c>
    </row>
    <row r="291" spans="2:7" s="57" customFormat="1" hidden="1" outlineLevel="1" x14ac:dyDescent="0.3">
      <c r="B291" t="s">
        <v>147</v>
      </c>
      <c r="E291" s="93">
        <v>16639</v>
      </c>
      <c r="F291" s="93">
        <v>28252</v>
      </c>
      <c r="G291" s="93">
        <v>-11613</v>
      </c>
    </row>
    <row r="292" spans="2:7" s="57" customFormat="1" hidden="1" outlineLevel="1" x14ac:dyDescent="0.3">
      <c r="B292" t="s">
        <v>148</v>
      </c>
      <c r="E292" s="93">
        <v>2851</v>
      </c>
      <c r="F292" s="93">
        <v>3378</v>
      </c>
      <c r="G292" s="93">
        <v>-527</v>
      </c>
    </row>
    <row r="293" spans="2:7" s="57" customFormat="1" hidden="1" outlineLevel="1" x14ac:dyDescent="0.3">
      <c r="B293" t="s">
        <v>149</v>
      </c>
      <c r="E293" s="93">
        <v>9788</v>
      </c>
      <c r="F293" s="93">
        <v>10115</v>
      </c>
      <c r="G293" s="93">
        <v>-327</v>
      </c>
    </row>
    <row r="294" spans="2:7" s="57" customFormat="1" hidden="1" outlineLevel="1" x14ac:dyDescent="0.3">
      <c r="B294" t="s">
        <v>150</v>
      </c>
      <c r="E294" s="93">
        <v>13642</v>
      </c>
      <c r="F294" s="93">
        <v>15375</v>
      </c>
      <c r="G294" s="93">
        <v>-1733</v>
      </c>
    </row>
    <row r="295" spans="2:7" s="57" customFormat="1" hidden="1" outlineLevel="1" x14ac:dyDescent="0.3">
      <c r="B295" t="s">
        <v>151</v>
      </c>
      <c r="E295" s="93">
        <v>14194</v>
      </c>
      <c r="F295" s="93">
        <v>14138</v>
      </c>
      <c r="G295" s="93">
        <v>56</v>
      </c>
    </row>
    <row r="296" spans="2:7" s="57" customFormat="1" hidden="1" outlineLevel="1" x14ac:dyDescent="0.3">
      <c r="B296" t="s">
        <v>152</v>
      </c>
      <c r="E296" s="93">
        <v>8911</v>
      </c>
      <c r="F296" s="93">
        <v>8364</v>
      </c>
      <c r="G296" s="93">
        <v>547</v>
      </c>
    </row>
    <row r="297" spans="2:7" s="57" customFormat="1" hidden="1" outlineLevel="1" x14ac:dyDescent="0.3">
      <c r="B297" t="s">
        <v>283</v>
      </c>
      <c r="E297" s="93">
        <v>333</v>
      </c>
      <c r="F297" s="93">
        <v>80</v>
      </c>
      <c r="G297" s="93">
        <v>253</v>
      </c>
    </row>
    <row r="298" spans="2:7" s="57" customFormat="1" hidden="1" outlineLevel="1" x14ac:dyDescent="0.3">
      <c r="B298" t="s">
        <v>153</v>
      </c>
      <c r="E298" s="93">
        <v>9079</v>
      </c>
      <c r="F298" s="93">
        <v>10602</v>
      </c>
      <c r="G298" s="93">
        <v>-1523</v>
      </c>
    </row>
    <row r="299" spans="2:7" s="57" customFormat="1" hidden="1" outlineLevel="1" x14ac:dyDescent="0.3">
      <c r="B299" t="s">
        <v>154</v>
      </c>
      <c r="E299" s="93">
        <v>7337</v>
      </c>
      <c r="F299" s="93">
        <v>7838</v>
      </c>
      <c r="G299" s="93">
        <v>-501</v>
      </c>
    </row>
    <row r="300" spans="2:7" s="57" customFormat="1" hidden="1" outlineLevel="1" x14ac:dyDescent="0.3">
      <c r="B300" t="s">
        <v>155</v>
      </c>
      <c r="E300" s="93">
        <v>5983</v>
      </c>
      <c r="F300" s="93">
        <v>6715</v>
      </c>
      <c r="G300" s="93">
        <v>-732</v>
      </c>
    </row>
    <row r="301" spans="2:7" s="57" customFormat="1" hidden="1" outlineLevel="1" x14ac:dyDescent="0.3">
      <c r="B301" t="s">
        <v>156</v>
      </c>
      <c r="E301" s="93">
        <v>1364</v>
      </c>
      <c r="F301" s="93">
        <v>1227</v>
      </c>
      <c r="G301" s="93">
        <v>137</v>
      </c>
    </row>
    <row r="302" spans="2:7" s="57" customFormat="1" hidden="1" outlineLevel="1" x14ac:dyDescent="0.3">
      <c r="B302" t="s">
        <v>157</v>
      </c>
      <c r="E302" s="93">
        <v>2451</v>
      </c>
      <c r="F302" s="93">
        <v>2789</v>
      </c>
      <c r="G302" s="93">
        <v>-338</v>
      </c>
    </row>
    <row r="303" spans="2:7" s="57" customFormat="1" hidden="1" outlineLevel="1" x14ac:dyDescent="0.3">
      <c r="B303" t="s">
        <v>158</v>
      </c>
      <c r="E303" s="93">
        <v>10900</v>
      </c>
      <c r="F303" s="93">
        <v>13399</v>
      </c>
      <c r="G303" s="93">
        <v>-2499</v>
      </c>
    </row>
    <row r="304" spans="2:7" s="57" customFormat="1" hidden="1" outlineLevel="1" x14ac:dyDescent="0.3">
      <c r="B304" t="s">
        <v>159</v>
      </c>
      <c r="E304" s="93">
        <v>17679</v>
      </c>
      <c r="F304" s="93">
        <v>21064</v>
      </c>
      <c r="G304" s="93">
        <v>-3385</v>
      </c>
    </row>
    <row r="305" spans="2:7" s="57" customFormat="1" hidden="1" outlineLevel="1" x14ac:dyDescent="0.3">
      <c r="B305" t="s">
        <v>160</v>
      </c>
      <c r="E305" s="93">
        <v>2818</v>
      </c>
      <c r="F305" s="93">
        <v>4810</v>
      </c>
      <c r="G305" s="93">
        <v>-1992</v>
      </c>
    </row>
    <row r="306" spans="2:7" s="57" customFormat="1" hidden="1" outlineLevel="1" x14ac:dyDescent="0.3">
      <c r="B306" t="s">
        <v>161</v>
      </c>
      <c r="E306" s="93">
        <v>5814.6237700000001</v>
      </c>
      <c r="F306" s="93">
        <v>7436</v>
      </c>
      <c r="G306" s="93">
        <v>-1621.3762299999999</v>
      </c>
    </row>
    <row r="307" spans="2:7" s="57" customFormat="1" hidden="1" outlineLevel="1" x14ac:dyDescent="0.3">
      <c r="B307" t="s">
        <v>162</v>
      </c>
      <c r="E307" s="93">
        <v>3666</v>
      </c>
      <c r="F307" s="93">
        <v>4119</v>
      </c>
      <c r="G307" s="93">
        <v>-453</v>
      </c>
    </row>
    <row r="308" spans="2:7" s="57" customFormat="1" hidden="1" outlineLevel="1" x14ac:dyDescent="0.3">
      <c r="B308" t="s">
        <v>163</v>
      </c>
      <c r="E308" s="93">
        <v>13388</v>
      </c>
      <c r="F308" s="93">
        <v>14407</v>
      </c>
      <c r="G308" s="93">
        <v>-1019</v>
      </c>
    </row>
    <row r="309" spans="2:7" s="57" customFormat="1" hidden="1" outlineLevel="1" x14ac:dyDescent="0.3">
      <c r="B309" t="s">
        <v>164</v>
      </c>
      <c r="E309" s="93">
        <v>4616</v>
      </c>
      <c r="F309" s="93">
        <v>5750</v>
      </c>
      <c r="G309" s="93">
        <v>-1134</v>
      </c>
    </row>
    <row r="310" spans="2:7" s="57" customFormat="1" hidden="1" outlineLevel="1" x14ac:dyDescent="0.3">
      <c r="B310" t="s">
        <v>276</v>
      </c>
      <c r="E310" s="93">
        <v>1039</v>
      </c>
      <c r="F310" s="93">
        <v>1249</v>
      </c>
      <c r="G310" s="93">
        <v>-210</v>
      </c>
    </row>
    <row r="311" spans="2:7" s="57" customFormat="1" hidden="1" outlineLevel="1" x14ac:dyDescent="0.3">
      <c r="B311" t="s">
        <v>278</v>
      </c>
      <c r="E311" s="93">
        <v>1281</v>
      </c>
      <c r="F311" s="93">
        <v>776</v>
      </c>
      <c r="G311" s="93">
        <v>505</v>
      </c>
    </row>
    <row r="312" spans="2:7" s="57" customFormat="1" hidden="1" outlineLevel="1" x14ac:dyDescent="0.3">
      <c r="B312" t="s">
        <v>285</v>
      </c>
      <c r="E312" s="93">
        <v>1510</v>
      </c>
      <c r="F312" s="93">
        <v>1594</v>
      </c>
      <c r="G312" s="93">
        <v>-84</v>
      </c>
    </row>
    <row r="313" spans="2:7" s="57" customFormat="1" hidden="1" outlineLevel="1" x14ac:dyDescent="0.3">
      <c r="B313" t="s">
        <v>165</v>
      </c>
      <c r="E313" s="93">
        <v>1451</v>
      </c>
      <c r="F313" s="93">
        <v>1700</v>
      </c>
      <c r="G313" s="93">
        <v>-249</v>
      </c>
    </row>
    <row r="314" spans="2:7" s="57" customFormat="1" hidden="1" outlineLevel="1" x14ac:dyDescent="0.3">
      <c r="B314" t="s">
        <v>286</v>
      </c>
      <c r="E314" s="93">
        <v>1304</v>
      </c>
      <c r="F314" s="93">
        <v>1073</v>
      </c>
      <c r="G314" s="93">
        <v>231</v>
      </c>
    </row>
    <row r="315" spans="2:7" s="57" customFormat="1" hidden="1" outlineLevel="1" x14ac:dyDescent="0.3">
      <c r="B315" t="s">
        <v>277</v>
      </c>
      <c r="E315" s="93">
        <v>1168</v>
      </c>
      <c r="F315" s="93">
        <v>1310</v>
      </c>
      <c r="G315" s="93">
        <v>-142</v>
      </c>
    </row>
    <row r="316" spans="2:7" collapsed="1" x14ac:dyDescent="0.3">
      <c r="B316" s="16" t="s">
        <v>48</v>
      </c>
      <c r="E316" s="112">
        <v>171638.62377000001</v>
      </c>
      <c r="F316" s="112">
        <v>201557</v>
      </c>
      <c r="G316" s="93">
        <v>-29918.376229999994</v>
      </c>
    </row>
    <row r="317" spans="2:7" s="57" customFormat="1" hidden="1" outlineLevel="1" x14ac:dyDescent="0.3">
      <c r="B317" t="s">
        <v>145</v>
      </c>
      <c r="E317" s="93">
        <v>0</v>
      </c>
      <c r="F317" s="93">
        <v>0</v>
      </c>
      <c r="G317" s="93">
        <v>0</v>
      </c>
    </row>
    <row r="318" spans="2:7" s="57" customFormat="1" hidden="1" outlineLevel="1" x14ac:dyDescent="0.3">
      <c r="B318" t="s">
        <v>146</v>
      </c>
      <c r="E318" s="93">
        <v>0</v>
      </c>
      <c r="F318" s="93">
        <v>150</v>
      </c>
      <c r="G318" s="93">
        <v>-150</v>
      </c>
    </row>
    <row r="319" spans="2:7" s="57" customFormat="1" hidden="1" outlineLevel="1" x14ac:dyDescent="0.3">
      <c r="B319" t="s">
        <v>147</v>
      </c>
      <c r="E319" s="93">
        <v>0</v>
      </c>
      <c r="F319" s="93">
        <v>0</v>
      </c>
      <c r="G319" s="93">
        <v>0</v>
      </c>
    </row>
    <row r="320" spans="2:7" s="57" customFormat="1" hidden="1" outlineLevel="1" x14ac:dyDescent="0.3">
      <c r="B320" t="s">
        <v>148</v>
      </c>
      <c r="E320" s="93">
        <v>0</v>
      </c>
      <c r="F320" s="93">
        <v>0</v>
      </c>
      <c r="G320" s="93">
        <v>0</v>
      </c>
    </row>
    <row r="321" spans="2:7" s="57" customFormat="1" hidden="1" outlineLevel="1" x14ac:dyDescent="0.3">
      <c r="B321" t="s">
        <v>149</v>
      </c>
      <c r="E321" s="93">
        <v>0</v>
      </c>
      <c r="F321" s="93">
        <v>0</v>
      </c>
      <c r="G321" s="93">
        <v>0</v>
      </c>
    </row>
    <row r="322" spans="2:7" s="57" customFormat="1" hidden="1" outlineLevel="1" x14ac:dyDescent="0.3">
      <c r="B322" t="s">
        <v>150</v>
      </c>
      <c r="E322" s="93">
        <v>0</v>
      </c>
      <c r="F322" s="93">
        <v>0</v>
      </c>
      <c r="G322" s="93">
        <v>0</v>
      </c>
    </row>
    <row r="323" spans="2:7" s="57" customFormat="1" hidden="1" outlineLevel="1" x14ac:dyDescent="0.3">
      <c r="B323" t="s">
        <v>151</v>
      </c>
      <c r="E323" s="93">
        <v>0</v>
      </c>
      <c r="F323" s="93">
        <v>0</v>
      </c>
      <c r="G323" s="93">
        <v>0</v>
      </c>
    </row>
    <row r="324" spans="2:7" s="57" customFormat="1" hidden="1" outlineLevel="1" x14ac:dyDescent="0.3">
      <c r="B324" t="s">
        <v>152</v>
      </c>
      <c r="E324" s="93">
        <v>0</v>
      </c>
      <c r="F324" s="93">
        <v>0</v>
      </c>
      <c r="G324" s="93">
        <v>0</v>
      </c>
    </row>
    <row r="325" spans="2:7" s="57" customFormat="1" hidden="1" outlineLevel="1" x14ac:dyDescent="0.3">
      <c r="B325" t="s">
        <v>283</v>
      </c>
      <c r="E325" s="93">
        <v>0</v>
      </c>
      <c r="F325" s="93">
        <v>0</v>
      </c>
      <c r="G325" s="93">
        <v>0</v>
      </c>
    </row>
    <row r="326" spans="2:7" s="57" customFormat="1" hidden="1" outlineLevel="1" x14ac:dyDescent="0.3">
      <c r="B326" t="s">
        <v>153</v>
      </c>
      <c r="E326" s="93">
        <v>0</v>
      </c>
      <c r="F326" s="93">
        <v>0</v>
      </c>
      <c r="G326" s="93">
        <v>0</v>
      </c>
    </row>
    <row r="327" spans="2:7" s="57" customFormat="1" hidden="1" outlineLevel="1" x14ac:dyDescent="0.3">
      <c r="B327" t="s">
        <v>154</v>
      </c>
      <c r="E327" s="93">
        <v>0</v>
      </c>
      <c r="F327" s="93">
        <v>0</v>
      </c>
      <c r="G327" s="93">
        <v>0</v>
      </c>
    </row>
    <row r="328" spans="2:7" s="57" customFormat="1" hidden="1" outlineLevel="1" x14ac:dyDescent="0.3">
      <c r="B328" t="s">
        <v>155</v>
      </c>
      <c r="E328" s="93">
        <v>0</v>
      </c>
      <c r="F328" s="93">
        <v>0</v>
      </c>
      <c r="G328" s="93">
        <v>0</v>
      </c>
    </row>
    <row r="329" spans="2:7" s="57" customFormat="1" hidden="1" outlineLevel="1" x14ac:dyDescent="0.3">
      <c r="B329" t="s">
        <v>156</v>
      </c>
      <c r="E329" s="93">
        <v>0</v>
      </c>
      <c r="F329" s="93">
        <v>0</v>
      </c>
      <c r="G329" s="93">
        <v>0</v>
      </c>
    </row>
    <row r="330" spans="2:7" s="57" customFormat="1" hidden="1" outlineLevel="1" x14ac:dyDescent="0.3">
      <c r="B330" t="s">
        <v>157</v>
      </c>
      <c r="E330" s="93">
        <v>0</v>
      </c>
      <c r="F330" s="93">
        <v>0</v>
      </c>
      <c r="G330" s="93">
        <v>0</v>
      </c>
    </row>
    <row r="331" spans="2:7" s="57" customFormat="1" hidden="1" outlineLevel="1" x14ac:dyDescent="0.3">
      <c r="B331" t="s">
        <v>158</v>
      </c>
      <c r="E331" s="93">
        <v>0</v>
      </c>
      <c r="F331" s="93">
        <v>0</v>
      </c>
      <c r="G331" s="93">
        <v>0</v>
      </c>
    </row>
    <row r="332" spans="2:7" s="57" customFormat="1" hidden="1" outlineLevel="1" x14ac:dyDescent="0.3">
      <c r="B332" t="s">
        <v>159</v>
      </c>
      <c r="E332" s="93">
        <v>0</v>
      </c>
      <c r="F332" s="93">
        <v>0</v>
      </c>
      <c r="G332" s="93">
        <v>0</v>
      </c>
    </row>
    <row r="333" spans="2:7" s="57" customFormat="1" hidden="1" outlineLevel="1" x14ac:dyDescent="0.3">
      <c r="B333" t="s">
        <v>160</v>
      </c>
      <c r="E333" s="93">
        <v>0</v>
      </c>
      <c r="F333" s="93">
        <v>0</v>
      </c>
      <c r="G333" s="93">
        <v>0</v>
      </c>
    </row>
    <row r="334" spans="2:7" s="57" customFormat="1" hidden="1" outlineLevel="1" x14ac:dyDescent="0.3">
      <c r="B334" t="s">
        <v>161</v>
      </c>
      <c r="E334" s="93">
        <v>0</v>
      </c>
      <c r="F334" s="93">
        <v>0</v>
      </c>
      <c r="G334" s="93">
        <v>0</v>
      </c>
    </row>
    <row r="335" spans="2:7" s="57" customFormat="1" hidden="1" outlineLevel="1" x14ac:dyDescent="0.3">
      <c r="B335" t="s">
        <v>162</v>
      </c>
      <c r="E335" s="93">
        <v>0</v>
      </c>
      <c r="F335" s="93">
        <v>0</v>
      </c>
      <c r="G335" s="93">
        <v>0</v>
      </c>
    </row>
    <row r="336" spans="2:7" s="57" customFormat="1" hidden="1" outlineLevel="1" x14ac:dyDescent="0.3">
      <c r="B336" t="s">
        <v>163</v>
      </c>
      <c r="E336" s="93">
        <v>0</v>
      </c>
      <c r="F336" s="93">
        <v>0</v>
      </c>
      <c r="G336" s="93">
        <v>0</v>
      </c>
    </row>
    <row r="337" spans="2:7" s="57" customFormat="1" hidden="1" outlineLevel="1" x14ac:dyDescent="0.3">
      <c r="B337" t="s">
        <v>164</v>
      </c>
      <c r="E337" s="93">
        <v>0</v>
      </c>
      <c r="F337" s="93">
        <v>0</v>
      </c>
      <c r="G337" s="93">
        <v>0</v>
      </c>
    </row>
    <row r="338" spans="2:7" s="57" customFormat="1" hidden="1" outlineLevel="1" x14ac:dyDescent="0.3">
      <c r="B338" t="s">
        <v>276</v>
      </c>
      <c r="E338" s="93">
        <v>0</v>
      </c>
      <c r="F338" s="93">
        <v>0</v>
      </c>
      <c r="G338" s="93">
        <v>0</v>
      </c>
    </row>
    <row r="339" spans="2:7" s="57" customFormat="1" hidden="1" outlineLevel="1" x14ac:dyDescent="0.3">
      <c r="B339" t="s">
        <v>278</v>
      </c>
      <c r="E339" s="93">
        <v>0</v>
      </c>
      <c r="F339" s="93">
        <v>0</v>
      </c>
      <c r="G339" s="93">
        <v>0</v>
      </c>
    </row>
    <row r="340" spans="2:7" s="57" customFormat="1" hidden="1" outlineLevel="1" x14ac:dyDescent="0.3">
      <c r="B340" t="s">
        <v>285</v>
      </c>
      <c r="E340" s="93">
        <v>0</v>
      </c>
      <c r="F340" s="93">
        <v>0</v>
      </c>
      <c r="G340" s="93">
        <v>0</v>
      </c>
    </row>
    <row r="341" spans="2:7" s="57" customFormat="1" hidden="1" outlineLevel="1" x14ac:dyDescent="0.3">
      <c r="B341" t="s">
        <v>165</v>
      </c>
      <c r="E341" s="93">
        <v>0</v>
      </c>
      <c r="F341" s="93">
        <v>0</v>
      </c>
      <c r="G341" s="93">
        <v>0</v>
      </c>
    </row>
    <row r="342" spans="2:7" s="57" customFormat="1" hidden="1" outlineLevel="1" x14ac:dyDescent="0.3">
      <c r="B342" t="s">
        <v>286</v>
      </c>
      <c r="E342" s="93">
        <v>0</v>
      </c>
      <c r="F342" s="93">
        <v>0</v>
      </c>
      <c r="G342" s="93">
        <v>0</v>
      </c>
    </row>
    <row r="343" spans="2:7" s="57" customFormat="1" hidden="1" outlineLevel="1" x14ac:dyDescent="0.3">
      <c r="B343" t="s">
        <v>277</v>
      </c>
      <c r="E343" s="93">
        <v>0</v>
      </c>
      <c r="F343" s="93">
        <v>0</v>
      </c>
      <c r="G343" s="93">
        <v>0</v>
      </c>
    </row>
    <row r="344" spans="2:7" collapsed="1" x14ac:dyDescent="0.3">
      <c r="B344" s="16" t="s">
        <v>124</v>
      </c>
      <c r="E344" s="113">
        <v>0</v>
      </c>
      <c r="F344" s="113">
        <v>150</v>
      </c>
      <c r="G344" s="93">
        <v>-150</v>
      </c>
    </row>
    <row r="345" spans="2:7" s="57" customFormat="1" hidden="1" outlineLevel="1" x14ac:dyDescent="0.3">
      <c r="B345" t="s">
        <v>145</v>
      </c>
      <c r="E345" s="93">
        <v>3985</v>
      </c>
      <c r="F345" s="93">
        <v>3955</v>
      </c>
      <c r="G345" s="93">
        <v>30</v>
      </c>
    </row>
    <row r="346" spans="2:7" s="57" customFormat="1" hidden="1" outlineLevel="1" x14ac:dyDescent="0.3">
      <c r="B346" t="s">
        <v>146</v>
      </c>
      <c r="E346" s="93">
        <v>1485</v>
      </c>
      <c r="F346" s="93">
        <v>1255</v>
      </c>
      <c r="G346" s="93">
        <v>230</v>
      </c>
    </row>
    <row r="347" spans="2:7" s="57" customFormat="1" hidden="1" outlineLevel="1" x14ac:dyDescent="0.3">
      <c r="B347" t="s">
        <v>147</v>
      </c>
      <c r="E347" s="93">
        <v>8645</v>
      </c>
      <c r="F347" s="93">
        <v>10083</v>
      </c>
      <c r="G347" s="93">
        <v>-1438</v>
      </c>
    </row>
    <row r="348" spans="2:7" s="57" customFormat="1" hidden="1" outlineLevel="1" x14ac:dyDescent="0.3">
      <c r="B348" t="s">
        <v>148</v>
      </c>
      <c r="E348" s="93">
        <v>1415</v>
      </c>
      <c r="F348" s="93">
        <v>1449</v>
      </c>
      <c r="G348" s="93">
        <v>-34</v>
      </c>
    </row>
    <row r="349" spans="2:7" s="57" customFormat="1" hidden="1" outlineLevel="1" x14ac:dyDescent="0.3">
      <c r="B349" t="s">
        <v>149</v>
      </c>
      <c r="E349" s="93">
        <v>5727</v>
      </c>
      <c r="F349" s="93">
        <v>5715</v>
      </c>
      <c r="G349" s="93">
        <v>12</v>
      </c>
    </row>
    <row r="350" spans="2:7" s="57" customFormat="1" hidden="1" outlineLevel="1" x14ac:dyDescent="0.3">
      <c r="B350" t="s">
        <v>150</v>
      </c>
      <c r="E350" s="93">
        <v>5449</v>
      </c>
      <c r="F350" s="93">
        <v>5941</v>
      </c>
      <c r="G350" s="93">
        <v>-492</v>
      </c>
    </row>
    <row r="351" spans="2:7" s="57" customFormat="1" hidden="1" outlineLevel="1" x14ac:dyDescent="0.3">
      <c r="B351" t="s">
        <v>151</v>
      </c>
      <c r="E351" s="93">
        <v>3141</v>
      </c>
      <c r="F351" s="93">
        <v>3035</v>
      </c>
      <c r="G351" s="93">
        <v>106</v>
      </c>
    </row>
    <row r="352" spans="2:7" s="57" customFormat="1" hidden="1" outlineLevel="1" x14ac:dyDescent="0.3">
      <c r="B352" t="s">
        <v>152</v>
      </c>
      <c r="E352" s="93">
        <v>4567</v>
      </c>
      <c r="F352" s="93">
        <v>1776</v>
      </c>
      <c r="G352" s="93">
        <v>2791</v>
      </c>
    </row>
    <row r="353" spans="2:7" s="57" customFormat="1" hidden="1" outlineLevel="1" x14ac:dyDescent="0.3">
      <c r="B353" t="s">
        <v>283</v>
      </c>
      <c r="E353" s="93">
        <v>0</v>
      </c>
      <c r="F353" s="93">
        <v>0</v>
      </c>
      <c r="G353" s="93">
        <v>0</v>
      </c>
    </row>
    <row r="354" spans="2:7" s="57" customFormat="1" hidden="1" outlineLevel="1" x14ac:dyDescent="0.3">
      <c r="B354" t="s">
        <v>153</v>
      </c>
      <c r="E354" s="93">
        <v>5382</v>
      </c>
      <c r="F354" s="93">
        <v>5312</v>
      </c>
      <c r="G354" s="93">
        <v>70</v>
      </c>
    </row>
    <row r="355" spans="2:7" s="57" customFormat="1" hidden="1" outlineLevel="1" x14ac:dyDescent="0.3">
      <c r="B355" t="s">
        <v>154</v>
      </c>
      <c r="E355" s="93">
        <v>2668</v>
      </c>
      <c r="F355" s="93">
        <v>2471</v>
      </c>
      <c r="G355" s="93">
        <v>197</v>
      </c>
    </row>
    <row r="356" spans="2:7" s="57" customFormat="1" hidden="1" outlineLevel="1" x14ac:dyDescent="0.3">
      <c r="B356" t="s">
        <v>155</v>
      </c>
      <c r="E356" s="93">
        <v>1394</v>
      </c>
      <c r="F356" s="93">
        <v>1535</v>
      </c>
      <c r="G356" s="93">
        <v>-141</v>
      </c>
    </row>
    <row r="357" spans="2:7" s="57" customFormat="1" hidden="1" outlineLevel="1" x14ac:dyDescent="0.3">
      <c r="B357" t="s">
        <v>156</v>
      </c>
      <c r="E357" s="93">
        <v>685</v>
      </c>
      <c r="F357" s="93">
        <v>498</v>
      </c>
      <c r="G357" s="93">
        <v>187</v>
      </c>
    </row>
    <row r="358" spans="2:7" s="57" customFormat="1" hidden="1" outlineLevel="1" x14ac:dyDescent="0.3">
      <c r="B358" t="s">
        <v>157</v>
      </c>
      <c r="E358" s="93">
        <v>877</v>
      </c>
      <c r="F358" s="93">
        <v>768</v>
      </c>
      <c r="G358" s="93">
        <v>109</v>
      </c>
    </row>
    <row r="359" spans="2:7" s="57" customFormat="1" hidden="1" outlineLevel="1" x14ac:dyDescent="0.3">
      <c r="B359" t="s">
        <v>158</v>
      </c>
      <c r="E359" s="93">
        <v>3757</v>
      </c>
      <c r="F359" s="93">
        <v>3760</v>
      </c>
      <c r="G359" s="93">
        <v>-3</v>
      </c>
    </row>
    <row r="360" spans="2:7" s="57" customFormat="1" hidden="1" outlineLevel="1" x14ac:dyDescent="0.3">
      <c r="B360" t="s">
        <v>159</v>
      </c>
      <c r="E360" s="93">
        <v>2062</v>
      </c>
      <c r="F360" s="93">
        <v>2038</v>
      </c>
      <c r="G360" s="93">
        <v>24</v>
      </c>
    </row>
    <row r="361" spans="2:7" s="57" customFormat="1" hidden="1" outlineLevel="1" x14ac:dyDescent="0.3">
      <c r="B361" t="s">
        <v>160</v>
      </c>
      <c r="E361" s="93">
        <v>677</v>
      </c>
      <c r="F361" s="93">
        <v>741</v>
      </c>
      <c r="G361" s="93">
        <v>-64</v>
      </c>
    </row>
    <row r="362" spans="2:7" s="57" customFormat="1" hidden="1" outlineLevel="1" x14ac:dyDescent="0.3">
      <c r="B362" t="s">
        <v>161</v>
      </c>
      <c r="E362" s="93">
        <v>1120</v>
      </c>
      <c r="F362" s="93">
        <v>1058</v>
      </c>
      <c r="G362" s="93">
        <v>62</v>
      </c>
    </row>
    <row r="363" spans="2:7" s="57" customFormat="1" hidden="1" outlineLevel="1" x14ac:dyDescent="0.3">
      <c r="B363" t="s">
        <v>162</v>
      </c>
      <c r="E363" s="93">
        <v>1003</v>
      </c>
      <c r="F363" s="93">
        <v>960</v>
      </c>
      <c r="G363" s="93">
        <v>43</v>
      </c>
    </row>
    <row r="364" spans="2:7" s="57" customFormat="1" hidden="1" outlineLevel="1" x14ac:dyDescent="0.3">
      <c r="B364" t="s">
        <v>163</v>
      </c>
      <c r="E364" s="93">
        <v>3975</v>
      </c>
      <c r="F364" s="93">
        <v>4949</v>
      </c>
      <c r="G364" s="93">
        <v>-974</v>
      </c>
    </row>
    <row r="365" spans="2:7" s="57" customFormat="1" hidden="1" outlineLevel="1" x14ac:dyDescent="0.3">
      <c r="B365" t="s">
        <v>164</v>
      </c>
      <c r="E365" s="93">
        <v>769</v>
      </c>
      <c r="F365" s="93">
        <v>787</v>
      </c>
      <c r="G365" s="93">
        <v>-18</v>
      </c>
    </row>
    <row r="366" spans="2:7" s="57" customFormat="1" hidden="1" outlineLevel="1" x14ac:dyDescent="0.3">
      <c r="B366" t="s">
        <v>276</v>
      </c>
      <c r="E366" s="93">
        <v>176</v>
      </c>
      <c r="F366" s="93">
        <v>185</v>
      </c>
      <c r="G366" s="93">
        <v>-9</v>
      </c>
    </row>
    <row r="367" spans="2:7" s="57" customFormat="1" hidden="1" outlineLevel="1" x14ac:dyDescent="0.3">
      <c r="B367" t="s">
        <v>278</v>
      </c>
      <c r="E367" s="93">
        <v>71</v>
      </c>
      <c r="F367" s="93">
        <v>65</v>
      </c>
      <c r="G367" s="93">
        <v>6</v>
      </c>
    </row>
    <row r="368" spans="2:7" s="57" customFormat="1" hidden="1" outlineLevel="1" x14ac:dyDescent="0.3">
      <c r="B368" t="s">
        <v>285</v>
      </c>
      <c r="E368" s="93">
        <v>302</v>
      </c>
      <c r="F368" s="93">
        <v>0</v>
      </c>
      <c r="G368" s="93">
        <v>302</v>
      </c>
    </row>
    <row r="369" spans="2:7" s="57" customFormat="1" hidden="1" outlineLevel="1" x14ac:dyDescent="0.3">
      <c r="B369" t="s">
        <v>165</v>
      </c>
      <c r="E369" s="93">
        <v>501</v>
      </c>
      <c r="F369" s="93">
        <v>501</v>
      </c>
      <c r="G369" s="93">
        <v>0</v>
      </c>
    </row>
    <row r="370" spans="2:7" s="57" customFormat="1" hidden="1" outlineLevel="1" x14ac:dyDescent="0.3">
      <c r="B370" t="s">
        <v>286</v>
      </c>
      <c r="E370" s="93">
        <v>82</v>
      </c>
      <c r="F370" s="93">
        <v>82</v>
      </c>
      <c r="G370" s="93">
        <v>0</v>
      </c>
    </row>
    <row r="371" spans="2:7" s="57" customFormat="1" hidden="1" outlineLevel="1" x14ac:dyDescent="0.3">
      <c r="B371" t="s">
        <v>277</v>
      </c>
      <c r="E371" s="93">
        <v>258</v>
      </c>
      <c r="F371" s="93">
        <v>260</v>
      </c>
      <c r="G371" s="93">
        <v>-2</v>
      </c>
    </row>
    <row r="372" spans="2:7" collapsed="1" x14ac:dyDescent="0.3">
      <c r="B372" s="16" t="s">
        <v>100</v>
      </c>
      <c r="E372" s="112">
        <v>60173</v>
      </c>
      <c r="F372" s="112">
        <v>59179</v>
      </c>
      <c r="G372" s="93">
        <v>994</v>
      </c>
    </row>
    <row r="373" spans="2:7" s="57" customFormat="1" hidden="1" outlineLevel="1" x14ac:dyDescent="0.3">
      <c r="B373" t="s">
        <v>145</v>
      </c>
      <c r="E373" s="93">
        <v>3256</v>
      </c>
      <c r="F373" s="93">
        <v>3249</v>
      </c>
      <c r="G373" s="93">
        <v>7</v>
      </c>
    </row>
    <row r="374" spans="2:7" s="57" customFormat="1" hidden="1" outlineLevel="1" x14ac:dyDescent="0.3">
      <c r="B374" t="s">
        <v>146</v>
      </c>
      <c r="E374" s="93">
        <v>295</v>
      </c>
      <c r="F374" s="93">
        <v>292</v>
      </c>
      <c r="G374" s="93">
        <v>3</v>
      </c>
    </row>
    <row r="375" spans="2:7" s="57" customFormat="1" hidden="1" outlineLevel="1" x14ac:dyDescent="0.3">
      <c r="B375" t="s">
        <v>147</v>
      </c>
      <c r="E375" s="93">
        <v>13925</v>
      </c>
      <c r="F375" s="93">
        <v>14167</v>
      </c>
      <c r="G375" s="93">
        <v>-242</v>
      </c>
    </row>
    <row r="376" spans="2:7" s="57" customFormat="1" hidden="1" outlineLevel="1" x14ac:dyDescent="0.3">
      <c r="B376" t="s">
        <v>148</v>
      </c>
      <c r="E376" s="93">
        <v>164</v>
      </c>
      <c r="F376" s="93">
        <v>70</v>
      </c>
      <c r="G376" s="93">
        <v>94</v>
      </c>
    </row>
    <row r="377" spans="2:7" s="57" customFormat="1" hidden="1" outlineLevel="1" x14ac:dyDescent="0.3">
      <c r="B377" t="s">
        <v>149</v>
      </c>
      <c r="E377" s="93">
        <v>420</v>
      </c>
      <c r="F377" s="93">
        <v>389</v>
      </c>
      <c r="G377" s="93">
        <v>31</v>
      </c>
    </row>
    <row r="378" spans="2:7" s="57" customFormat="1" hidden="1" outlineLevel="1" x14ac:dyDescent="0.3">
      <c r="B378" t="s">
        <v>150</v>
      </c>
      <c r="E378" s="93">
        <v>1155</v>
      </c>
      <c r="F378" s="93">
        <v>899</v>
      </c>
      <c r="G378" s="93">
        <v>256</v>
      </c>
    </row>
    <row r="379" spans="2:7" s="57" customFormat="1" hidden="1" outlineLevel="1" x14ac:dyDescent="0.3">
      <c r="B379" t="s">
        <v>151</v>
      </c>
      <c r="E379" s="93">
        <v>724</v>
      </c>
      <c r="F379" s="93">
        <v>559</v>
      </c>
      <c r="G379" s="93">
        <v>165</v>
      </c>
    </row>
    <row r="380" spans="2:7" s="57" customFormat="1" hidden="1" outlineLevel="1" x14ac:dyDescent="0.3">
      <c r="B380" t="s">
        <v>152</v>
      </c>
      <c r="E380" s="93">
        <v>558</v>
      </c>
      <c r="F380" s="93">
        <v>556</v>
      </c>
      <c r="G380" s="93">
        <v>2</v>
      </c>
    </row>
    <row r="381" spans="2:7" s="57" customFormat="1" hidden="1" outlineLevel="1" x14ac:dyDescent="0.3">
      <c r="B381" t="s">
        <v>283</v>
      </c>
      <c r="E381" s="93">
        <v>3</v>
      </c>
      <c r="F381" s="93">
        <v>2</v>
      </c>
      <c r="G381" s="93">
        <v>1</v>
      </c>
    </row>
    <row r="382" spans="2:7" s="57" customFormat="1" hidden="1" outlineLevel="1" x14ac:dyDescent="0.3">
      <c r="B382" t="s">
        <v>153</v>
      </c>
      <c r="E382" s="93">
        <v>191</v>
      </c>
      <c r="F382" s="93">
        <v>38</v>
      </c>
      <c r="G382" s="93">
        <v>153</v>
      </c>
    </row>
    <row r="383" spans="2:7" s="57" customFormat="1" hidden="1" outlineLevel="1" x14ac:dyDescent="0.3">
      <c r="B383" t="s">
        <v>154</v>
      </c>
      <c r="E383" s="93">
        <v>142</v>
      </c>
      <c r="F383" s="93">
        <v>51</v>
      </c>
      <c r="G383" s="93">
        <v>91</v>
      </c>
    </row>
    <row r="384" spans="2:7" s="57" customFormat="1" hidden="1" outlineLevel="1" x14ac:dyDescent="0.3">
      <c r="B384" t="s">
        <v>155</v>
      </c>
      <c r="E384" s="93">
        <v>3228</v>
      </c>
      <c r="F384" s="93">
        <v>3187</v>
      </c>
      <c r="G384" s="93">
        <v>41</v>
      </c>
    </row>
    <row r="385" spans="2:7" s="57" customFormat="1" hidden="1" outlineLevel="1" x14ac:dyDescent="0.3">
      <c r="B385" t="s">
        <v>156</v>
      </c>
      <c r="E385" s="93">
        <v>54</v>
      </c>
      <c r="F385" s="93">
        <v>23</v>
      </c>
      <c r="G385" s="93">
        <v>31</v>
      </c>
    </row>
    <row r="386" spans="2:7" s="57" customFormat="1" hidden="1" outlineLevel="1" x14ac:dyDescent="0.3">
      <c r="B386" t="s">
        <v>157</v>
      </c>
      <c r="E386" s="93">
        <v>18</v>
      </c>
      <c r="F386" s="93">
        <v>20</v>
      </c>
      <c r="G386" s="93">
        <v>-2</v>
      </c>
    </row>
    <row r="387" spans="2:7" s="57" customFormat="1" hidden="1" outlineLevel="1" x14ac:dyDescent="0.3">
      <c r="B387" t="s">
        <v>158</v>
      </c>
      <c r="E387" s="93">
        <v>287</v>
      </c>
      <c r="F387" s="93">
        <v>137</v>
      </c>
      <c r="G387" s="93">
        <v>150</v>
      </c>
    </row>
    <row r="388" spans="2:7" s="57" customFormat="1" hidden="1" outlineLevel="1" x14ac:dyDescent="0.3">
      <c r="B388" t="s">
        <v>159</v>
      </c>
      <c r="E388" s="93">
        <v>530</v>
      </c>
      <c r="F388" s="93">
        <v>218</v>
      </c>
      <c r="G388" s="93">
        <v>312</v>
      </c>
    </row>
    <row r="389" spans="2:7" s="57" customFormat="1" hidden="1" outlineLevel="1" x14ac:dyDescent="0.3">
      <c r="B389" t="s">
        <v>160</v>
      </c>
      <c r="E389" s="93">
        <v>225</v>
      </c>
      <c r="F389" s="93">
        <v>161</v>
      </c>
      <c r="G389" s="93">
        <v>64</v>
      </c>
    </row>
    <row r="390" spans="2:7" s="57" customFormat="1" hidden="1" outlineLevel="1" x14ac:dyDescent="0.3">
      <c r="B390" t="s">
        <v>161</v>
      </c>
      <c r="E390" s="93">
        <v>2.1583499999999987</v>
      </c>
      <c r="F390" s="93">
        <v>74</v>
      </c>
      <c r="G390" s="93">
        <v>-71.841650000000001</v>
      </c>
    </row>
    <row r="391" spans="2:7" s="57" customFormat="1" hidden="1" outlineLevel="1" x14ac:dyDescent="0.3">
      <c r="B391" t="s">
        <v>162</v>
      </c>
      <c r="E391" s="93">
        <v>84</v>
      </c>
      <c r="F391" s="93">
        <v>67</v>
      </c>
      <c r="G391" s="93">
        <v>17</v>
      </c>
    </row>
    <row r="392" spans="2:7" s="57" customFormat="1" hidden="1" outlineLevel="1" x14ac:dyDescent="0.3">
      <c r="B392" t="s">
        <v>163</v>
      </c>
      <c r="E392" s="93">
        <v>665</v>
      </c>
      <c r="F392" s="93">
        <v>576</v>
      </c>
      <c r="G392" s="93">
        <v>89</v>
      </c>
    </row>
    <row r="393" spans="2:7" s="57" customFormat="1" hidden="1" outlineLevel="1" x14ac:dyDescent="0.3">
      <c r="B393" t="s">
        <v>164</v>
      </c>
      <c r="E393" s="93">
        <v>241</v>
      </c>
      <c r="F393" s="93">
        <v>194</v>
      </c>
      <c r="G393" s="93">
        <v>47</v>
      </c>
    </row>
    <row r="394" spans="2:7" s="57" customFormat="1" hidden="1" outlineLevel="1" x14ac:dyDescent="0.3">
      <c r="B394" t="s">
        <v>276</v>
      </c>
      <c r="E394" s="93">
        <v>19</v>
      </c>
      <c r="F394" s="93">
        <v>10</v>
      </c>
      <c r="G394" s="93">
        <v>9</v>
      </c>
    </row>
    <row r="395" spans="2:7" s="57" customFormat="1" hidden="1" outlineLevel="1" x14ac:dyDescent="0.3">
      <c r="B395" t="s">
        <v>278</v>
      </c>
      <c r="E395" s="93">
        <v>2</v>
      </c>
      <c r="F395" s="93">
        <v>0</v>
      </c>
      <c r="G395" s="93">
        <v>2</v>
      </c>
    </row>
    <row r="396" spans="2:7" s="57" customFormat="1" hidden="1" outlineLevel="1" x14ac:dyDescent="0.3">
      <c r="B396" t="s">
        <v>285</v>
      </c>
      <c r="E396" s="93">
        <v>19</v>
      </c>
      <c r="F396" s="93">
        <v>5</v>
      </c>
      <c r="G396" s="93">
        <v>14</v>
      </c>
    </row>
    <row r="397" spans="2:7" s="57" customFormat="1" hidden="1" outlineLevel="1" x14ac:dyDescent="0.3">
      <c r="B397" t="s">
        <v>165</v>
      </c>
      <c r="E397" s="93">
        <v>32</v>
      </c>
      <c r="F397" s="93">
        <v>35</v>
      </c>
      <c r="G397" s="93">
        <v>-3</v>
      </c>
    </row>
    <row r="398" spans="2:7" s="57" customFormat="1" hidden="1" outlineLevel="1" x14ac:dyDescent="0.3">
      <c r="B398" t="s">
        <v>286</v>
      </c>
      <c r="E398" s="93">
        <v>0</v>
      </c>
      <c r="F398" s="93">
        <v>0</v>
      </c>
      <c r="G398" s="93">
        <v>0</v>
      </c>
    </row>
    <row r="399" spans="2:7" s="57" customFormat="1" hidden="1" outlineLevel="1" x14ac:dyDescent="0.3">
      <c r="B399" t="s">
        <v>277</v>
      </c>
      <c r="E399" s="93">
        <v>22</v>
      </c>
      <c r="F399" s="93">
        <v>22</v>
      </c>
      <c r="G399" s="93">
        <v>0</v>
      </c>
    </row>
    <row r="400" spans="2:7" collapsed="1" x14ac:dyDescent="0.3">
      <c r="B400" s="16" t="s">
        <v>108</v>
      </c>
      <c r="E400" s="112">
        <v>26261.158350000002</v>
      </c>
      <c r="F400" s="112">
        <v>25001</v>
      </c>
      <c r="G400" s="93">
        <v>1260.1583500000015</v>
      </c>
    </row>
    <row r="401" spans="2:7" ht="13.5" thickBot="1" x14ac:dyDescent="0.35">
      <c r="E401" s="115"/>
      <c r="F401" s="116"/>
      <c r="G401" s="64"/>
    </row>
    <row r="402" spans="2:7" s="57" customFormat="1" ht="13.5" hidden="1" outlineLevel="1" thickBot="1" x14ac:dyDescent="0.35">
      <c r="B402" t="s">
        <v>145</v>
      </c>
      <c r="D402" s="89"/>
      <c r="E402" s="93">
        <v>52947</v>
      </c>
      <c r="F402" s="93">
        <v>55304</v>
      </c>
      <c r="G402" s="93">
        <v>-2357</v>
      </c>
    </row>
    <row r="403" spans="2:7" s="57" customFormat="1" ht="13.5" hidden="1" outlineLevel="1" thickBot="1" x14ac:dyDescent="0.35">
      <c r="B403" t="s">
        <v>146</v>
      </c>
      <c r="D403" s="89"/>
      <c r="E403" s="93">
        <v>14966</v>
      </c>
      <c r="F403" s="93">
        <v>14432</v>
      </c>
      <c r="G403" s="93">
        <v>534</v>
      </c>
    </row>
    <row r="404" spans="2:7" s="57" customFormat="1" ht="13.5" hidden="1" outlineLevel="1" thickBot="1" x14ac:dyDescent="0.35">
      <c r="B404" t="s">
        <v>147</v>
      </c>
      <c r="D404" s="89"/>
      <c r="E404" s="93">
        <v>95501</v>
      </c>
      <c r="F404" s="93">
        <v>104056</v>
      </c>
      <c r="G404" s="93">
        <v>-8555</v>
      </c>
    </row>
    <row r="405" spans="2:7" s="57" customFormat="1" ht="13.5" hidden="1" outlineLevel="1" thickBot="1" x14ac:dyDescent="0.35">
      <c r="B405" t="s">
        <v>148</v>
      </c>
      <c r="D405" s="89"/>
      <c r="E405" s="93">
        <v>15751</v>
      </c>
      <c r="F405" s="93">
        <v>15629</v>
      </c>
      <c r="G405" s="93">
        <v>122</v>
      </c>
    </row>
    <row r="406" spans="2:7" s="57" customFormat="1" ht="13.5" hidden="1" outlineLevel="1" thickBot="1" x14ac:dyDescent="0.35">
      <c r="B406" t="s">
        <v>149</v>
      </c>
      <c r="D406" s="89"/>
      <c r="E406" s="93">
        <v>49095</v>
      </c>
      <c r="F406" s="93">
        <v>46574</v>
      </c>
      <c r="G406" s="93">
        <v>2521</v>
      </c>
    </row>
    <row r="407" spans="2:7" s="57" customFormat="1" ht="13.5" hidden="1" outlineLevel="1" thickBot="1" x14ac:dyDescent="0.35">
      <c r="B407" t="s">
        <v>150</v>
      </c>
      <c r="D407" s="89"/>
      <c r="E407" s="93">
        <v>72026</v>
      </c>
      <c r="F407" s="93">
        <v>74143</v>
      </c>
      <c r="G407" s="93">
        <v>-2117</v>
      </c>
    </row>
    <row r="408" spans="2:7" s="57" customFormat="1" ht="13.5" hidden="1" outlineLevel="1" thickBot="1" x14ac:dyDescent="0.35">
      <c r="B408" t="s">
        <v>151</v>
      </c>
      <c r="D408" s="89"/>
      <c r="E408" s="93">
        <v>58330</v>
      </c>
      <c r="F408" s="93">
        <v>57401</v>
      </c>
      <c r="G408" s="93">
        <v>929</v>
      </c>
    </row>
    <row r="409" spans="2:7" s="57" customFormat="1" ht="13.5" hidden="1" outlineLevel="1" thickBot="1" x14ac:dyDescent="0.35">
      <c r="B409" t="s">
        <v>152</v>
      </c>
      <c r="D409" s="89"/>
      <c r="E409" s="93">
        <v>44435</v>
      </c>
      <c r="F409" s="93">
        <v>36906</v>
      </c>
      <c r="G409" s="93">
        <v>7529</v>
      </c>
    </row>
    <row r="410" spans="2:7" s="57" customFormat="1" ht="13.5" hidden="1" outlineLevel="1" thickBot="1" x14ac:dyDescent="0.35">
      <c r="B410" t="s">
        <v>283</v>
      </c>
      <c r="D410" s="89"/>
      <c r="E410" s="93">
        <v>713</v>
      </c>
      <c r="F410" s="93">
        <v>473</v>
      </c>
      <c r="G410" s="93">
        <v>240</v>
      </c>
    </row>
    <row r="411" spans="2:7" s="57" customFormat="1" ht="13.5" hidden="1" outlineLevel="1" thickBot="1" x14ac:dyDescent="0.35">
      <c r="B411" t="s">
        <v>153</v>
      </c>
      <c r="D411" s="89"/>
      <c r="E411" s="93">
        <v>52886</v>
      </c>
      <c r="F411" s="93">
        <v>52602</v>
      </c>
      <c r="G411" s="93">
        <v>284</v>
      </c>
    </row>
    <row r="412" spans="2:7" s="57" customFormat="1" ht="13.5" hidden="1" outlineLevel="1" thickBot="1" x14ac:dyDescent="0.35">
      <c r="B412" t="s">
        <v>154</v>
      </c>
      <c r="D412" s="89"/>
      <c r="E412" s="93">
        <v>34891</v>
      </c>
      <c r="F412" s="93">
        <v>34641</v>
      </c>
      <c r="G412" s="93">
        <v>250</v>
      </c>
    </row>
    <row r="413" spans="2:7" s="57" customFormat="1" ht="13.5" hidden="1" outlineLevel="1" thickBot="1" x14ac:dyDescent="0.35">
      <c r="B413" t="s">
        <v>155</v>
      </c>
      <c r="D413" s="89"/>
      <c r="E413" s="93">
        <v>30146</v>
      </c>
      <c r="F413" s="93">
        <v>28722</v>
      </c>
      <c r="G413" s="93">
        <v>1424</v>
      </c>
    </row>
    <row r="414" spans="2:7" s="57" customFormat="1" ht="13.5" hidden="1" outlineLevel="1" thickBot="1" x14ac:dyDescent="0.35">
      <c r="B414" t="s">
        <v>156</v>
      </c>
      <c r="D414" s="89"/>
      <c r="E414" s="93">
        <v>7692</v>
      </c>
      <c r="F414" s="93">
        <v>6812</v>
      </c>
      <c r="G414" s="93">
        <v>880</v>
      </c>
    </row>
    <row r="415" spans="2:7" s="57" customFormat="1" ht="13.5" hidden="1" outlineLevel="1" thickBot="1" x14ac:dyDescent="0.35">
      <c r="B415" t="s">
        <v>157</v>
      </c>
      <c r="D415" s="89"/>
      <c r="E415" s="93">
        <v>15182</v>
      </c>
      <c r="F415" s="93">
        <v>14044</v>
      </c>
      <c r="G415" s="93">
        <v>1138</v>
      </c>
    </row>
    <row r="416" spans="2:7" s="57" customFormat="1" ht="13.5" hidden="1" outlineLevel="1" thickBot="1" x14ac:dyDescent="0.35">
      <c r="B416" t="s">
        <v>158</v>
      </c>
      <c r="D416" s="89"/>
      <c r="E416" s="93">
        <v>59609</v>
      </c>
      <c r="F416" s="93">
        <v>59132</v>
      </c>
      <c r="G416" s="93">
        <v>477</v>
      </c>
    </row>
    <row r="417" spans="2:9" s="57" customFormat="1" ht="13.5" hidden="1" outlineLevel="1" thickBot="1" x14ac:dyDescent="0.35">
      <c r="B417" t="s">
        <v>159</v>
      </c>
      <c r="D417" s="89"/>
      <c r="E417" s="93">
        <v>51336</v>
      </c>
      <c r="F417" s="93">
        <v>49080</v>
      </c>
      <c r="G417" s="93">
        <v>2256</v>
      </c>
    </row>
    <row r="418" spans="2:9" s="57" customFormat="1" ht="13.5" hidden="1" outlineLevel="1" thickBot="1" x14ac:dyDescent="0.35">
      <c r="B418" t="s">
        <v>160</v>
      </c>
      <c r="D418" s="89"/>
      <c r="E418" s="93">
        <v>11846</v>
      </c>
      <c r="F418" s="93">
        <v>13120</v>
      </c>
      <c r="G418" s="93">
        <v>-1274</v>
      </c>
    </row>
    <row r="419" spans="2:9" s="57" customFormat="1" ht="13.5" hidden="1" outlineLevel="1" thickBot="1" x14ac:dyDescent="0.35">
      <c r="B419" t="s">
        <v>161</v>
      </c>
      <c r="D419" s="89"/>
      <c r="E419" s="93">
        <v>27393.78212</v>
      </c>
      <c r="F419" s="93">
        <v>27856</v>
      </c>
      <c r="G419" s="93">
        <v>-462.21788000000015</v>
      </c>
    </row>
    <row r="420" spans="2:9" s="57" customFormat="1" ht="13.5" hidden="1" outlineLevel="1" thickBot="1" x14ac:dyDescent="0.35">
      <c r="B420" t="s">
        <v>162</v>
      </c>
      <c r="D420" s="89"/>
      <c r="E420" s="93">
        <v>18706</v>
      </c>
      <c r="F420" s="93">
        <v>17570</v>
      </c>
      <c r="G420" s="93">
        <v>1136</v>
      </c>
    </row>
    <row r="421" spans="2:9" s="57" customFormat="1" ht="13.5" hidden="1" outlineLevel="1" thickBot="1" x14ac:dyDescent="0.35">
      <c r="B421" t="s">
        <v>163</v>
      </c>
      <c r="D421" s="89"/>
      <c r="E421" s="93">
        <v>65179</v>
      </c>
      <c r="F421" s="93">
        <v>64951</v>
      </c>
      <c r="G421" s="93">
        <v>228</v>
      </c>
    </row>
    <row r="422" spans="2:9" s="57" customFormat="1" ht="13.5" hidden="1" outlineLevel="1" thickBot="1" x14ac:dyDescent="0.35">
      <c r="B422" t="s">
        <v>164</v>
      </c>
      <c r="D422" s="89"/>
      <c r="E422" s="93">
        <v>20408</v>
      </c>
      <c r="F422" s="93">
        <v>20357</v>
      </c>
      <c r="G422" s="93">
        <v>51</v>
      </c>
    </row>
    <row r="423" spans="2:9" s="57" customFormat="1" ht="13.5" hidden="1" outlineLevel="1" thickBot="1" x14ac:dyDescent="0.35">
      <c r="B423" t="s">
        <v>276</v>
      </c>
      <c r="D423" s="89"/>
      <c r="E423" s="93">
        <v>5079</v>
      </c>
      <c r="F423" s="93">
        <v>5681</v>
      </c>
      <c r="G423" s="93">
        <v>-602</v>
      </c>
    </row>
    <row r="424" spans="2:9" s="57" customFormat="1" ht="13.5" hidden="1" outlineLevel="1" thickBot="1" x14ac:dyDescent="0.35">
      <c r="B424" t="s">
        <v>278</v>
      </c>
      <c r="D424" s="89"/>
      <c r="E424" s="93">
        <v>2602</v>
      </c>
      <c r="F424" s="93">
        <v>2073</v>
      </c>
      <c r="G424" s="93">
        <v>529</v>
      </c>
    </row>
    <row r="425" spans="2:9" s="57" customFormat="1" ht="13.5" hidden="1" outlineLevel="1" thickBot="1" x14ac:dyDescent="0.35">
      <c r="B425" t="s">
        <v>285</v>
      </c>
      <c r="D425" s="89"/>
      <c r="E425" s="93">
        <v>6231</v>
      </c>
      <c r="F425" s="93">
        <v>5183</v>
      </c>
      <c r="G425" s="93">
        <v>1048</v>
      </c>
    </row>
    <row r="426" spans="2:9" s="57" customFormat="1" ht="13.5" hidden="1" outlineLevel="1" thickBot="1" x14ac:dyDescent="0.35">
      <c r="B426" t="s">
        <v>165</v>
      </c>
      <c r="D426" s="89"/>
      <c r="E426" s="93">
        <v>5459</v>
      </c>
      <c r="F426" s="93">
        <v>5637</v>
      </c>
      <c r="G426" s="93">
        <v>-178</v>
      </c>
    </row>
    <row r="427" spans="2:9" s="57" customFormat="1" ht="13.5" hidden="1" outlineLevel="1" thickBot="1" x14ac:dyDescent="0.35">
      <c r="B427" t="s">
        <v>286</v>
      </c>
      <c r="D427" s="89"/>
      <c r="E427" s="93">
        <v>4205</v>
      </c>
      <c r="F427" s="93">
        <v>3783</v>
      </c>
      <c r="G427" s="93">
        <v>422</v>
      </c>
    </row>
    <row r="428" spans="2:9" s="57" customFormat="1" ht="13.5" hidden="1" outlineLevel="1" thickBot="1" x14ac:dyDescent="0.35">
      <c r="B428" t="s">
        <v>277</v>
      </c>
      <c r="D428" s="89"/>
      <c r="E428" s="93">
        <v>5941</v>
      </c>
      <c r="F428" s="93">
        <v>5311</v>
      </c>
      <c r="G428" s="93">
        <v>630</v>
      </c>
    </row>
    <row r="429" spans="2:9" ht="13.5" collapsed="1" thickBot="1" x14ac:dyDescent="0.35">
      <c r="B429" s="17" t="s">
        <v>68</v>
      </c>
      <c r="E429" s="118">
        <v>828555.78211999999</v>
      </c>
      <c r="F429" s="118">
        <v>821473</v>
      </c>
      <c r="G429" s="64">
        <v>7082.7821199999889</v>
      </c>
    </row>
    <row r="430" spans="2:9" x14ac:dyDescent="0.3">
      <c r="D430" s="85"/>
      <c r="E430" s="123"/>
      <c r="F430" s="123"/>
      <c r="G430" s="65"/>
    </row>
    <row r="431" spans="2:9" s="57" customFormat="1" hidden="1" outlineLevel="1" x14ac:dyDescent="0.3">
      <c r="B431" t="s">
        <v>145</v>
      </c>
      <c r="E431" s="93">
        <v>-1567</v>
      </c>
      <c r="F431" s="93">
        <v>-1352</v>
      </c>
      <c r="G431" s="93">
        <v>-215</v>
      </c>
      <c r="H431" s="59"/>
      <c r="I431" s="90"/>
    </row>
    <row r="432" spans="2:9" s="57" customFormat="1" hidden="1" outlineLevel="1" x14ac:dyDescent="0.3">
      <c r="B432" t="s">
        <v>146</v>
      </c>
      <c r="E432" s="93">
        <v>-955</v>
      </c>
      <c r="F432" s="93">
        <v>-1038</v>
      </c>
      <c r="G432" s="93">
        <v>83</v>
      </c>
      <c r="H432" s="90"/>
      <c r="I432" s="90"/>
    </row>
    <row r="433" spans="2:9" s="57" customFormat="1" hidden="1" outlineLevel="1" x14ac:dyDescent="0.3">
      <c r="B433" t="s">
        <v>147</v>
      </c>
      <c r="E433" s="93">
        <v>-4720</v>
      </c>
      <c r="F433" s="93">
        <v>-12366</v>
      </c>
      <c r="G433" s="93">
        <v>7646</v>
      </c>
      <c r="H433" s="90"/>
      <c r="I433" s="90"/>
    </row>
    <row r="434" spans="2:9" s="57" customFormat="1" hidden="1" outlineLevel="1" x14ac:dyDescent="0.3">
      <c r="B434" t="s">
        <v>148</v>
      </c>
      <c r="E434" s="93">
        <v>-1950</v>
      </c>
      <c r="F434" s="93">
        <v>-1513</v>
      </c>
      <c r="G434" s="93">
        <v>-437</v>
      </c>
      <c r="H434" s="90"/>
      <c r="I434" s="90"/>
    </row>
    <row r="435" spans="2:9" s="57" customFormat="1" hidden="1" outlineLevel="1" x14ac:dyDescent="0.3">
      <c r="B435" t="s">
        <v>149</v>
      </c>
      <c r="E435" s="93">
        <v>-3777</v>
      </c>
      <c r="F435" s="93">
        <v>-2344</v>
      </c>
      <c r="G435" s="93">
        <v>-1433</v>
      </c>
      <c r="H435" s="90"/>
      <c r="I435" s="90"/>
    </row>
    <row r="436" spans="2:9" s="57" customFormat="1" hidden="1" outlineLevel="1" x14ac:dyDescent="0.3">
      <c r="B436" t="s">
        <v>150</v>
      </c>
      <c r="E436" s="93">
        <v>-4625</v>
      </c>
      <c r="F436" s="93">
        <v>-6227</v>
      </c>
      <c r="G436" s="93">
        <v>1602</v>
      </c>
      <c r="H436" s="90"/>
      <c r="I436" s="90"/>
    </row>
    <row r="437" spans="2:9" s="57" customFormat="1" hidden="1" outlineLevel="1" x14ac:dyDescent="0.3">
      <c r="B437" t="s">
        <v>151</v>
      </c>
      <c r="E437" s="93">
        <v>-3080.4479999999967</v>
      </c>
      <c r="F437" s="93">
        <v>-3319</v>
      </c>
      <c r="G437" s="93">
        <v>238.55200000000332</v>
      </c>
      <c r="H437" s="90"/>
      <c r="I437" s="90"/>
    </row>
    <row r="438" spans="2:9" s="57" customFormat="1" hidden="1" outlineLevel="1" x14ac:dyDescent="0.3">
      <c r="B438" t="s">
        <v>152</v>
      </c>
      <c r="E438" s="93">
        <v>-4476</v>
      </c>
      <c r="F438" s="93">
        <v>-1782</v>
      </c>
      <c r="G438" s="93">
        <v>-2694</v>
      </c>
      <c r="H438" s="90"/>
      <c r="I438" s="90"/>
    </row>
    <row r="439" spans="2:9" s="57" customFormat="1" hidden="1" outlineLevel="1" x14ac:dyDescent="0.3">
      <c r="B439" t="s">
        <v>283</v>
      </c>
      <c r="E439" s="93">
        <v>7</v>
      </c>
      <c r="F439" s="93">
        <v>-28</v>
      </c>
      <c r="G439" s="93">
        <v>35</v>
      </c>
      <c r="H439" s="90"/>
      <c r="I439" s="90"/>
    </row>
    <row r="440" spans="2:9" s="57" customFormat="1" hidden="1" outlineLevel="1" x14ac:dyDescent="0.3">
      <c r="B440" t="s">
        <v>153</v>
      </c>
      <c r="E440" s="93">
        <v>-3101</v>
      </c>
      <c r="F440" s="93">
        <v>-3577</v>
      </c>
      <c r="G440" s="93">
        <v>476</v>
      </c>
      <c r="H440" s="90"/>
      <c r="I440" s="90"/>
    </row>
    <row r="441" spans="2:9" s="57" customFormat="1" hidden="1" outlineLevel="1" x14ac:dyDescent="0.3">
      <c r="B441" t="s">
        <v>154</v>
      </c>
      <c r="E441" s="93">
        <v>-1804</v>
      </c>
      <c r="F441" s="93">
        <v>-2121</v>
      </c>
      <c r="G441" s="93">
        <v>317</v>
      </c>
      <c r="H441" s="90"/>
      <c r="I441" s="90"/>
    </row>
    <row r="442" spans="2:9" s="57" customFormat="1" hidden="1" outlineLevel="1" x14ac:dyDescent="0.3">
      <c r="B442" t="s">
        <v>155</v>
      </c>
      <c r="E442" s="93">
        <v>-2049</v>
      </c>
      <c r="F442" s="93">
        <v>-335</v>
      </c>
      <c r="G442" s="93">
        <v>-1714</v>
      </c>
      <c r="H442" s="90"/>
      <c r="I442" s="90"/>
    </row>
    <row r="443" spans="2:9" s="57" customFormat="1" hidden="1" outlineLevel="1" x14ac:dyDescent="0.3">
      <c r="B443" t="s">
        <v>156</v>
      </c>
      <c r="E443" s="93">
        <v>-737</v>
      </c>
      <c r="F443" s="93">
        <v>-470</v>
      </c>
      <c r="G443" s="93">
        <v>-267</v>
      </c>
      <c r="H443" s="90"/>
      <c r="I443" s="90"/>
    </row>
    <row r="444" spans="2:9" s="57" customFormat="1" hidden="1" outlineLevel="1" x14ac:dyDescent="0.3">
      <c r="B444" t="s">
        <v>157</v>
      </c>
      <c r="E444" s="93">
        <v>-1290</v>
      </c>
      <c r="F444" s="93">
        <v>-679</v>
      </c>
      <c r="G444" s="93">
        <v>-611</v>
      </c>
      <c r="H444" s="90"/>
      <c r="I444" s="90"/>
    </row>
    <row r="445" spans="2:9" s="57" customFormat="1" hidden="1" outlineLevel="1" x14ac:dyDescent="0.3">
      <c r="B445" t="s">
        <v>158</v>
      </c>
      <c r="E445" s="93">
        <v>-4375</v>
      </c>
      <c r="F445" s="93">
        <v>-1409</v>
      </c>
      <c r="G445" s="93">
        <v>-2966</v>
      </c>
      <c r="H445" s="90"/>
      <c r="I445" s="90"/>
    </row>
    <row r="446" spans="2:9" s="57" customFormat="1" hidden="1" outlineLevel="1" x14ac:dyDescent="0.3">
      <c r="B446" t="s">
        <v>159</v>
      </c>
      <c r="E446" s="93">
        <v>-2408</v>
      </c>
      <c r="F446" s="93">
        <v>434</v>
      </c>
      <c r="G446" s="93">
        <v>-2842</v>
      </c>
    </row>
    <row r="447" spans="2:9" s="57" customFormat="1" hidden="1" outlineLevel="1" x14ac:dyDescent="0.3">
      <c r="B447" t="s">
        <v>160</v>
      </c>
      <c r="E447" s="93">
        <v>-957</v>
      </c>
      <c r="F447" s="93">
        <v>-1307</v>
      </c>
      <c r="G447" s="93">
        <v>350</v>
      </c>
    </row>
    <row r="448" spans="2:9" s="57" customFormat="1" hidden="1" outlineLevel="1" x14ac:dyDescent="0.3">
      <c r="B448" t="s">
        <v>161</v>
      </c>
      <c r="E448" s="93">
        <v>-2024.652100000003</v>
      </c>
      <c r="F448" s="93">
        <v>-243</v>
      </c>
      <c r="G448" s="93">
        <v>-1781.652100000003</v>
      </c>
    </row>
    <row r="449" spans="2:8" s="57" customFormat="1" hidden="1" outlineLevel="1" x14ac:dyDescent="0.3">
      <c r="B449" t="s">
        <v>162</v>
      </c>
      <c r="E449" s="93">
        <v>-661</v>
      </c>
      <c r="F449" s="93">
        <v>219</v>
      </c>
      <c r="G449" s="93">
        <v>-880</v>
      </c>
    </row>
    <row r="450" spans="2:8" s="57" customFormat="1" hidden="1" outlineLevel="1" x14ac:dyDescent="0.3">
      <c r="B450" t="s">
        <v>163</v>
      </c>
      <c r="E450" s="93">
        <v>-7434</v>
      </c>
      <c r="F450" s="93">
        <v>-5960</v>
      </c>
      <c r="G450" s="93">
        <v>-1474</v>
      </c>
    </row>
    <row r="451" spans="2:8" s="57" customFormat="1" hidden="1" outlineLevel="1" x14ac:dyDescent="0.3">
      <c r="B451" t="s">
        <v>164</v>
      </c>
      <c r="E451" s="93">
        <v>-1599</v>
      </c>
      <c r="F451" s="93">
        <v>-1351</v>
      </c>
      <c r="G451" s="93">
        <v>-248</v>
      </c>
      <c r="H451" s="16"/>
    </row>
    <row r="452" spans="2:8" s="57" customFormat="1" hidden="1" outlineLevel="1" x14ac:dyDescent="0.3">
      <c r="B452" t="s">
        <v>276</v>
      </c>
      <c r="E452" s="93">
        <v>1208</v>
      </c>
      <c r="F452" s="93">
        <v>-37</v>
      </c>
      <c r="G452" s="93">
        <v>1245</v>
      </c>
      <c r="H452" s="16"/>
    </row>
    <row r="453" spans="2:8" s="57" customFormat="1" hidden="1" outlineLevel="1" x14ac:dyDescent="0.3">
      <c r="B453" t="s">
        <v>278</v>
      </c>
      <c r="E453" s="93">
        <v>-49</v>
      </c>
      <c r="F453" s="93">
        <v>-251</v>
      </c>
      <c r="G453" s="93">
        <v>202</v>
      </c>
      <c r="H453" s="16"/>
    </row>
    <row r="454" spans="2:8" s="57" customFormat="1" hidden="1" outlineLevel="1" x14ac:dyDescent="0.3">
      <c r="B454" t="s">
        <v>285</v>
      </c>
      <c r="E454" s="93">
        <v>-642</v>
      </c>
      <c r="F454" s="93">
        <v>-103</v>
      </c>
      <c r="G454" s="93">
        <v>-539</v>
      </c>
      <c r="H454" s="16"/>
    </row>
    <row r="455" spans="2:8" s="57" customFormat="1" hidden="1" outlineLevel="1" x14ac:dyDescent="0.3">
      <c r="B455" t="s">
        <v>165</v>
      </c>
      <c r="E455" s="93">
        <v>-66</v>
      </c>
      <c r="F455" s="93">
        <v>-177</v>
      </c>
      <c r="G455" s="93">
        <v>111</v>
      </c>
      <c r="H455" s="16"/>
    </row>
    <row r="456" spans="2:8" s="57" customFormat="1" hidden="1" outlineLevel="1" x14ac:dyDescent="0.3">
      <c r="B456" t="s">
        <v>286</v>
      </c>
      <c r="E456" s="93">
        <v>-1199</v>
      </c>
      <c r="F456" s="93">
        <v>-28</v>
      </c>
      <c r="G456" s="93">
        <v>-1171</v>
      </c>
      <c r="H456" s="16"/>
    </row>
    <row r="457" spans="2:8" s="57" customFormat="1" hidden="1" outlineLevel="1" x14ac:dyDescent="0.3">
      <c r="B457" t="s">
        <v>277</v>
      </c>
      <c r="E457" s="93">
        <v>307</v>
      </c>
      <c r="F457" s="93">
        <v>373</v>
      </c>
      <c r="G457" s="93">
        <v>-66</v>
      </c>
      <c r="H457" s="16"/>
    </row>
    <row r="458" spans="2:8" collapsed="1" x14ac:dyDescent="0.3">
      <c r="B458" s="198" t="s">
        <v>120</v>
      </c>
      <c r="C458" s="198"/>
      <c r="D458" s="199"/>
      <c r="E458" s="119">
        <v>-54024.100099999996</v>
      </c>
      <c r="F458" s="119">
        <v>-46991</v>
      </c>
      <c r="G458" s="64">
        <v>-7033.100099999996</v>
      </c>
    </row>
    <row r="459" spans="2:8" ht="15" customHeight="1" x14ac:dyDescent="0.3">
      <c r="B459" s="46"/>
      <c r="C459" s="46"/>
      <c r="D459" s="88"/>
      <c r="E459" s="124"/>
      <c r="F459" s="124"/>
      <c r="G459" s="125"/>
    </row>
    <row r="460" spans="2:8" s="57" customFormat="1" hidden="1" outlineLevel="1" x14ac:dyDescent="0.3">
      <c r="B460" t="s">
        <v>145</v>
      </c>
      <c r="E460" s="93">
        <v>0</v>
      </c>
      <c r="F460" s="93">
        <v>0</v>
      </c>
      <c r="G460" s="93">
        <v>0</v>
      </c>
    </row>
    <row r="461" spans="2:8" s="57" customFormat="1" hidden="1" outlineLevel="1" x14ac:dyDescent="0.3">
      <c r="B461" t="s">
        <v>146</v>
      </c>
      <c r="E461" s="93">
        <v>0</v>
      </c>
      <c r="F461" s="93">
        <v>0</v>
      </c>
      <c r="G461" s="93">
        <v>0</v>
      </c>
    </row>
    <row r="462" spans="2:8" s="57" customFormat="1" hidden="1" outlineLevel="1" x14ac:dyDescent="0.3">
      <c r="B462" t="s">
        <v>147</v>
      </c>
      <c r="E462" s="93">
        <v>0</v>
      </c>
      <c r="F462" s="93">
        <v>5790</v>
      </c>
      <c r="G462" s="93">
        <v>-5790</v>
      </c>
    </row>
    <row r="463" spans="2:8" s="57" customFormat="1" hidden="1" outlineLevel="1" x14ac:dyDescent="0.3">
      <c r="B463" t="s">
        <v>148</v>
      </c>
      <c r="E463" s="93">
        <v>0</v>
      </c>
      <c r="F463" s="93">
        <v>4</v>
      </c>
      <c r="G463" s="93">
        <v>-4</v>
      </c>
    </row>
    <row r="464" spans="2:8" s="57" customFormat="1" hidden="1" outlineLevel="1" x14ac:dyDescent="0.3">
      <c r="B464" t="s">
        <v>149</v>
      </c>
      <c r="E464" s="93">
        <v>0</v>
      </c>
      <c r="F464" s="93">
        <v>0</v>
      </c>
      <c r="G464" s="93">
        <v>0</v>
      </c>
    </row>
    <row r="465" spans="2:7" s="57" customFormat="1" hidden="1" outlineLevel="1" x14ac:dyDescent="0.3">
      <c r="B465" t="s">
        <v>150</v>
      </c>
      <c r="E465" s="93">
        <v>0</v>
      </c>
      <c r="F465" s="93">
        <v>-115</v>
      </c>
      <c r="G465" s="93">
        <v>115</v>
      </c>
    </row>
    <row r="466" spans="2:7" s="57" customFormat="1" hidden="1" outlineLevel="1" x14ac:dyDescent="0.3">
      <c r="B466" t="s">
        <v>151</v>
      </c>
      <c r="E466" s="93">
        <v>0</v>
      </c>
      <c r="F466" s="93">
        <v>0</v>
      </c>
      <c r="G466" s="93">
        <v>0</v>
      </c>
    </row>
    <row r="467" spans="2:7" s="57" customFormat="1" hidden="1" outlineLevel="1" x14ac:dyDescent="0.3">
      <c r="B467" t="s">
        <v>152</v>
      </c>
      <c r="E467" s="93">
        <v>-2000</v>
      </c>
      <c r="F467" s="93">
        <v>3</v>
      </c>
      <c r="G467" s="93">
        <v>-2003</v>
      </c>
    </row>
    <row r="468" spans="2:7" s="57" customFormat="1" hidden="1" outlineLevel="1" x14ac:dyDescent="0.3">
      <c r="B468" t="s">
        <v>283</v>
      </c>
      <c r="E468" s="93">
        <v>0</v>
      </c>
      <c r="F468" s="93">
        <v>0</v>
      </c>
      <c r="G468" s="93">
        <v>0</v>
      </c>
    </row>
    <row r="469" spans="2:7" s="57" customFormat="1" hidden="1" outlineLevel="1" x14ac:dyDescent="0.3">
      <c r="B469" t="s">
        <v>153</v>
      </c>
      <c r="E469" s="93">
        <v>0</v>
      </c>
      <c r="F469" s="93">
        <v>0</v>
      </c>
      <c r="G469" s="93">
        <v>0</v>
      </c>
    </row>
    <row r="470" spans="2:7" s="57" customFormat="1" hidden="1" outlineLevel="1" x14ac:dyDescent="0.3">
      <c r="B470" t="s">
        <v>154</v>
      </c>
      <c r="E470" s="93">
        <v>1</v>
      </c>
      <c r="F470" s="93">
        <v>2</v>
      </c>
      <c r="G470" s="93">
        <v>-1</v>
      </c>
    </row>
    <row r="471" spans="2:7" s="57" customFormat="1" hidden="1" outlineLevel="1" x14ac:dyDescent="0.3">
      <c r="B471" t="s">
        <v>155</v>
      </c>
      <c r="E471" s="93">
        <v>0</v>
      </c>
      <c r="F471" s="93">
        <v>0</v>
      </c>
      <c r="G471" s="93">
        <v>0</v>
      </c>
    </row>
    <row r="472" spans="2:7" s="57" customFormat="1" hidden="1" outlineLevel="1" x14ac:dyDescent="0.3">
      <c r="B472" t="s">
        <v>156</v>
      </c>
      <c r="E472" s="93">
        <v>0</v>
      </c>
      <c r="F472" s="93">
        <v>0</v>
      </c>
      <c r="G472" s="93">
        <v>0</v>
      </c>
    </row>
    <row r="473" spans="2:7" s="57" customFormat="1" hidden="1" outlineLevel="1" x14ac:dyDescent="0.3">
      <c r="B473" t="s">
        <v>157</v>
      </c>
      <c r="E473" s="93">
        <v>0</v>
      </c>
      <c r="F473" s="93">
        <v>0</v>
      </c>
      <c r="G473" s="93">
        <v>0</v>
      </c>
    </row>
    <row r="474" spans="2:7" s="57" customFormat="1" hidden="1" outlineLevel="1" x14ac:dyDescent="0.3">
      <c r="B474" t="s">
        <v>158</v>
      </c>
      <c r="E474" s="93">
        <v>0</v>
      </c>
      <c r="F474" s="93">
        <v>0</v>
      </c>
      <c r="G474" s="93">
        <v>0</v>
      </c>
    </row>
    <row r="475" spans="2:7" s="57" customFormat="1" hidden="1" outlineLevel="1" x14ac:dyDescent="0.3">
      <c r="B475" t="s">
        <v>159</v>
      </c>
      <c r="E475" s="93">
        <v>0</v>
      </c>
      <c r="F475" s="93">
        <v>0</v>
      </c>
      <c r="G475" s="93">
        <v>0</v>
      </c>
    </row>
    <row r="476" spans="2:7" s="57" customFormat="1" hidden="1" outlineLevel="1" x14ac:dyDescent="0.3">
      <c r="B476" t="s">
        <v>160</v>
      </c>
      <c r="E476" s="93">
        <v>0</v>
      </c>
      <c r="F476" s="93">
        <v>0</v>
      </c>
      <c r="G476" s="93">
        <v>0</v>
      </c>
    </row>
    <row r="477" spans="2:7" s="57" customFormat="1" hidden="1" outlineLevel="1" x14ac:dyDescent="0.3">
      <c r="B477" t="s">
        <v>161</v>
      </c>
      <c r="E477" s="93">
        <v>0</v>
      </c>
      <c r="F477" s="93">
        <v>0</v>
      </c>
      <c r="G477" s="93">
        <v>0</v>
      </c>
    </row>
    <row r="478" spans="2:7" s="57" customFormat="1" hidden="1" outlineLevel="1" x14ac:dyDescent="0.3">
      <c r="B478" t="s">
        <v>162</v>
      </c>
      <c r="E478" s="93">
        <v>0</v>
      </c>
      <c r="F478" s="93">
        <v>0</v>
      </c>
      <c r="G478" s="93">
        <v>0</v>
      </c>
    </row>
    <row r="479" spans="2:7" s="57" customFormat="1" hidden="1" outlineLevel="1" x14ac:dyDescent="0.3">
      <c r="B479" t="s">
        <v>163</v>
      </c>
      <c r="E479" s="93">
        <v>0</v>
      </c>
      <c r="F479" s="93">
        <v>0</v>
      </c>
      <c r="G479" s="93">
        <v>0</v>
      </c>
    </row>
    <row r="480" spans="2:7" s="57" customFormat="1" hidden="1" outlineLevel="1" x14ac:dyDescent="0.3">
      <c r="B480" t="s">
        <v>164</v>
      </c>
      <c r="E480" s="93">
        <v>0</v>
      </c>
      <c r="F480" s="93">
        <v>0</v>
      </c>
      <c r="G480" s="93">
        <v>0</v>
      </c>
    </row>
    <row r="481" spans="2:7" s="57" customFormat="1" hidden="1" outlineLevel="1" x14ac:dyDescent="0.3">
      <c r="B481" t="s">
        <v>276</v>
      </c>
      <c r="E481" s="93">
        <v>0</v>
      </c>
      <c r="F481" s="93">
        <v>-123</v>
      </c>
      <c r="G481" s="93">
        <v>123</v>
      </c>
    </row>
    <row r="482" spans="2:7" s="57" customFormat="1" hidden="1" outlineLevel="1" x14ac:dyDescent="0.3">
      <c r="B482" t="s">
        <v>278</v>
      </c>
      <c r="E482" s="93">
        <v>0</v>
      </c>
      <c r="F482" s="93">
        <v>2</v>
      </c>
      <c r="G482" s="93">
        <v>-2</v>
      </c>
    </row>
    <row r="483" spans="2:7" s="57" customFormat="1" hidden="1" outlineLevel="1" x14ac:dyDescent="0.3">
      <c r="B483" t="s">
        <v>285</v>
      </c>
      <c r="E483" s="93">
        <v>0</v>
      </c>
      <c r="F483" s="93">
        <v>0</v>
      </c>
      <c r="G483" s="93">
        <v>0</v>
      </c>
    </row>
    <row r="484" spans="2:7" s="57" customFormat="1" hidden="1" outlineLevel="1" x14ac:dyDescent="0.3">
      <c r="B484" t="s">
        <v>165</v>
      </c>
      <c r="E484" s="93">
        <v>0</v>
      </c>
      <c r="F484" s="93">
        <v>0</v>
      </c>
      <c r="G484" s="93">
        <v>0</v>
      </c>
    </row>
    <row r="485" spans="2:7" s="57" customFormat="1" hidden="1" outlineLevel="1" x14ac:dyDescent="0.3">
      <c r="B485" t="s">
        <v>286</v>
      </c>
      <c r="E485" s="93">
        <v>0</v>
      </c>
      <c r="F485" s="93">
        <v>0</v>
      </c>
      <c r="G485" s="93">
        <v>0</v>
      </c>
    </row>
    <row r="486" spans="2:7" s="57" customFormat="1" hidden="1" outlineLevel="1" x14ac:dyDescent="0.3">
      <c r="B486" t="s">
        <v>277</v>
      </c>
      <c r="E486" s="93">
        <v>0</v>
      </c>
      <c r="F486" s="93">
        <v>0</v>
      </c>
      <c r="G486" s="93">
        <v>0</v>
      </c>
    </row>
    <row r="487" spans="2:7" ht="15" customHeight="1" collapsed="1" x14ac:dyDescent="0.3">
      <c r="B487" s="200" t="s">
        <v>121</v>
      </c>
      <c r="C487" s="201"/>
      <c r="D487" s="202"/>
      <c r="E487" s="113">
        <v>-1999</v>
      </c>
      <c r="F487" s="113">
        <v>5563</v>
      </c>
      <c r="G487" s="93">
        <v>-7562</v>
      </c>
    </row>
    <row r="488" spans="2:7" s="57" customFormat="1" hidden="1" outlineLevel="1" x14ac:dyDescent="0.3">
      <c r="B488" t="s">
        <v>145</v>
      </c>
      <c r="E488" s="93">
        <v>0</v>
      </c>
      <c r="F488" s="93">
        <v>0</v>
      </c>
      <c r="G488" s="93">
        <v>0</v>
      </c>
    </row>
    <row r="489" spans="2:7" s="57" customFormat="1" hidden="1" outlineLevel="1" x14ac:dyDescent="0.3">
      <c r="B489" t="s">
        <v>146</v>
      </c>
      <c r="E489" s="93">
        <v>0</v>
      </c>
      <c r="F489" s="93">
        <v>0</v>
      </c>
      <c r="G489" s="93">
        <v>0</v>
      </c>
    </row>
    <row r="490" spans="2:7" s="57" customFormat="1" hidden="1" outlineLevel="1" x14ac:dyDescent="0.3">
      <c r="B490" t="s">
        <v>147</v>
      </c>
      <c r="E490" s="93">
        <v>0</v>
      </c>
      <c r="F490" s="93">
        <v>0</v>
      </c>
      <c r="G490" s="93">
        <v>0</v>
      </c>
    </row>
    <row r="491" spans="2:7" s="57" customFormat="1" hidden="1" outlineLevel="1" x14ac:dyDescent="0.3">
      <c r="B491" t="s">
        <v>148</v>
      </c>
      <c r="E491" s="93">
        <v>0</v>
      </c>
      <c r="F491" s="93">
        <v>0</v>
      </c>
      <c r="G491" s="93">
        <v>0</v>
      </c>
    </row>
    <row r="492" spans="2:7" s="57" customFormat="1" hidden="1" outlineLevel="1" x14ac:dyDescent="0.3">
      <c r="B492" t="s">
        <v>149</v>
      </c>
      <c r="E492" s="93">
        <v>0</v>
      </c>
      <c r="F492" s="93">
        <v>0</v>
      </c>
      <c r="G492" s="93">
        <v>0</v>
      </c>
    </row>
    <row r="493" spans="2:7" s="57" customFormat="1" hidden="1" outlineLevel="1" x14ac:dyDescent="0.3">
      <c r="B493" t="s">
        <v>150</v>
      </c>
      <c r="E493" s="93">
        <v>0</v>
      </c>
      <c r="F493" s="93">
        <v>0</v>
      </c>
      <c r="G493" s="93">
        <v>0</v>
      </c>
    </row>
    <row r="494" spans="2:7" s="57" customFormat="1" hidden="1" outlineLevel="1" x14ac:dyDescent="0.3">
      <c r="B494" t="s">
        <v>151</v>
      </c>
      <c r="E494" s="93">
        <v>0</v>
      </c>
      <c r="F494" s="93">
        <v>0</v>
      </c>
      <c r="G494" s="93">
        <v>0</v>
      </c>
    </row>
    <row r="495" spans="2:7" s="57" customFormat="1" hidden="1" outlineLevel="1" x14ac:dyDescent="0.3">
      <c r="B495" t="s">
        <v>152</v>
      </c>
      <c r="E495" s="93">
        <v>0</v>
      </c>
      <c r="F495" s="93">
        <v>0</v>
      </c>
      <c r="G495" s="93">
        <v>0</v>
      </c>
    </row>
    <row r="496" spans="2:7" s="57" customFormat="1" hidden="1" outlineLevel="1" x14ac:dyDescent="0.3">
      <c r="B496" t="s">
        <v>283</v>
      </c>
      <c r="E496" s="93">
        <v>0</v>
      </c>
      <c r="F496" s="93">
        <v>0</v>
      </c>
      <c r="G496" s="93">
        <v>0</v>
      </c>
    </row>
    <row r="497" spans="2:7" s="57" customFormat="1" hidden="1" outlineLevel="1" x14ac:dyDescent="0.3">
      <c r="B497" t="s">
        <v>153</v>
      </c>
      <c r="E497" s="93">
        <v>0</v>
      </c>
      <c r="F497" s="93">
        <v>0</v>
      </c>
      <c r="G497" s="93">
        <v>0</v>
      </c>
    </row>
    <row r="498" spans="2:7" s="57" customFormat="1" hidden="1" outlineLevel="1" x14ac:dyDescent="0.3">
      <c r="B498" t="s">
        <v>154</v>
      </c>
      <c r="E498" s="93">
        <v>0</v>
      </c>
      <c r="F498" s="93">
        <v>0</v>
      </c>
      <c r="G498" s="93">
        <v>0</v>
      </c>
    </row>
    <row r="499" spans="2:7" s="57" customFormat="1" hidden="1" outlineLevel="1" x14ac:dyDescent="0.3">
      <c r="B499" t="s">
        <v>155</v>
      </c>
      <c r="E499" s="93">
        <v>0</v>
      </c>
      <c r="F499" s="93">
        <v>0</v>
      </c>
      <c r="G499" s="93">
        <v>0</v>
      </c>
    </row>
    <row r="500" spans="2:7" s="57" customFormat="1" hidden="1" outlineLevel="1" x14ac:dyDescent="0.3">
      <c r="B500" t="s">
        <v>156</v>
      </c>
      <c r="E500" s="93">
        <v>0</v>
      </c>
      <c r="F500" s="93">
        <v>0</v>
      </c>
      <c r="G500" s="93">
        <v>0</v>
      </c>
    </row>
    <row r="501" spans="2:7" s="57" customFormat="1" hidden="1" outlineLevel="1" x14ac:dyDescent="0.3">
      <c r="B501" t="s">
        <v>157</v>
      </c>
      <c r="E501" s="93">
        <v>0</v>
      </c>
      <c r="F501" s="93">
        <v>0</v>
      </c>
      <c r="G501" s="93">
        <v>0</v>
      </c>
    </row>
    <row r="502" spans="2:7" s="57" customFormat="1" hidden="1" outlineLevel="1" x14ac:dyDescent="0.3">
      <c r="B502" t="s">
        <v>158</v>
      </c>
      <c r="E502" s="93">
        <v>0</v>
      </c>
      <c r="F502" s="93">
        <v>0</v>
      </c>
      <c r="G502" s="93">
        <v>0</v>
      </c>
    </row>
    <row r="503" spans="2:7" s="57" customFormat="1" hidden="1" outlineLevel="1" x14ac:dyDescent="0.3">
      <c r="B503" t="s">
        <v>159</v>
      </c>
      <c r="E503" s="93">
        <v>0</v>
      </c>
      <c r="F503" s="93">
        <v>0</v>
      </c>
      <c r="G503" s="93">
        <v>0</v>
      </c>
    </row>
    <row r="504" spans="2:7" s="57" customFormat="1" hidden="1" outlineLevel="1" x14ac:dyDescent="0.3">
      <c r="B504" t="s">
        <v>160</v>
      </c>
      <c r="E504" s="93">
        <v>0</v>
      </c>
      <c r="F504" s="93">
        <v>0</v>
      </c>
      <c r="G504" s="93">
        <v>0</v>
      </c>
    </row>
    <row r="505" spans="2:7" s="57" customFormat="1" hidden="1" outlineLevel="1" x14ac:dyDescent="0.3">
      <c r="B505" t="s">
        <v>161</v>
      </c>
      <c r="E505" s="93">
        <v>0</v>
      </c>
      <c r="F505" s="93">
        <v>0</v>
      </c>
      <c r="G505" s="93">
        <v>0</v>
      </c>
    </row>
    <row r="506" spans="2:7" s="57" customFormat="1" hidden="1" outlineLevel="1" x14ac:dyDescent="0.3">
      <c r="B506" t="s">
        <v>162</v>
      </c>
      <c r="E506" s="93">
        <v>0</v>
      </c>
      <c r="F506" s="93">
        <v>0</v>
      </c>
      <c r="G506" s="93">
        <v>0</v>
      </c>
    </row>
    <row r="507" spans="2:7" s="57" customFormat="1" hidden="1" outlineLevel="1" x14ac:dyDescent="0.3">
      <c r="B507" t="s">
        <v>163</v>
      </c>
      <c r="E507" s="93">
        <v>0</v>
      </c>
      <c r="F507" s="93">
        <v>0</v>
      </c>
      <c r="G507" s="93">
        <v>0</v>
      </c>
    </row>
    <row r="508" spans="2:7" s="57" customFormat="1" hidden="1" outlineLevel="1" x14ac:dyDescent="0.3">
      <c r="B508" t="s">
        <v>164</v>
      </c>
      <c r="E508" s="93">
        <v>0</v>
      </c>
      <c r="F508" s="93">
        <v>0</v>
      </c>
      <c r="G508" s="93">
        <v>0</v>
      </c>
    </row>
    <row r="509" spans="2:7" s="57" customFormat="1" hidden="1" outlineLevel="1" x14ac:dyDescent="0.3">
      <c r="B509" t="s">
        <v>276</v>
      </c>
      <c r="E509" s="93">
        <v>0</v>
      </c>
      <c r="F509" s="93">
        <v>0</v>
      </c>
      <c r="G509" s="93">
        <v>0</v>
      </c>
    </row>
    <row r="510" spans="2:7" s="57" customFormat="1" hidden="1" outlineLevel="1" x14ac:dyDescent="0.3">
      <c r="B510" t="s">
        <v>278</v>
      </c>
      <c r="E510" s="93">
        <v>0</v>
      </c>
      <c r="F510" s="93">
        <v>0</v>
      </c>
      <c r="G510" s="93">
        <v>0</v>
      </c>
    </row>
    <row r="511" spans="2:7" s="57" customFormat="1" hidden="1" outlineLevel="1" x14ac:dyDescent="0.3">
      <c r="B511" t="s">
        <v>285</v>
      </c>
      <c r="E511" s="93">
        <v>0</v>
      </c>
      <c r="F511" s="93">
        <v>0</v>
      </c>
      <c r="G511" s="93">
        <v>0</v>
      </c>
    </row>
    <row r="512" spans="2:7" s="57" customFormat="1" hidden="1" outlineLevel="1" x14ac:dyDescent="0.3">
      <c r="B512" t="s">
        <v>165</v>
      </c>
      <c r="E512" s="93">
        <v>0</v>
      </c>
      <c r="F512" s="93">
        <v>0</v>
      </c>
      <c r="G512" s="93">
        <v>0</v>
      </c>
    </row>
    <row r="513" spans="2:7" s="57" customFormat="1" hidden="1" outlineLevel="1" x14ac:dyDescent="0.3">
      <c r="B513" t="s">
        <v>286</v>
      </c>
      <c r="E513" s="93">
        <v>0</v>
      </c>
      <c r="F513" s="93">
        <v>0</v>
      </c>
      <c r="G513" s="93">
        <v>0</v>
      </c>
    </row>
    <row r="514" spans="2:7" s="57" customFormat="1" hidden="1" outlineLevel="1" x14ac:dyDescent="0.3">
      <c r="B514" t="s">
        <v>277</v>
      </c>
      <c r="E514" s="93">
        <v>0</v>
      </c>
      <c r="F514" s="93">
        <v>0</v>
      </c>
      <c r="G514" s="93">
        <v>0</v>
      </c>
    </row>
    <row r="515" spans="2:7" ht="15" customHeight="1" collapsed="1" x14ac:dyDescent="0.3">
      <c r="B515" s="200" t="s">
        <v>122</v>
      </c>
      <c r="C515" s="201"/>
      <c r="D515" s="202"/>
      <c r="E515" s="113">
        <v>0</v>
      </c>
      <c r="F515" s="113">
        <v>0</v>
      </c>
      <c r="G515" s="93">
        <v>0</v>
      </c>
    </row>
    <row r="516" spans="2:7" s="57" customFormat="1" hidden="1" outlineLevel="1" x14ac:dyDescent="0.3">
      <c r="B516" t="s">
        <v>145</v>
      </c>
      <c r="E516" s="93">
        <v>0</v>
      </c>
      <c r="F516" s="93">
        <v>0</v>
      </c>
      <c r="G516" s="93">
        <v>0</v>
      </c>
    </row>
    <row r="517" spans="2:7" s="57" customFormat="1" hidden="1" outlineLevel="1" x14ac:dyDescent="0.3">
      <c r="B517" t="s">
        <v>146</v>
      </c>
      <c r="E517" s="93">
        <v>0</v>
      </c>
      <c r="F517" s="93">
        <v>0</v>
      </c>
      <c r="G517" s="93">
        <v>0</v>
      </c>
    </row>
    <row r="518" spans="2:7" s="57" customFormat="1" hidden="1" outlineLevel="1" x14ac:dyDescent="0.3">
      <c r="B518" t="s">
        <v>147</v>
      </c>
      <c r="E518" s="93">
        <v>0</v>
      </c>
      <c r="F518" s="93">
        <v>0</v>
      </c>
      <c r="G518" s="93">
        <v>0</v>
      </c>
    </row>
    <row r="519" spans="2:7" s="57" customFormat="1" hidden="1" outlineLevel="1" x14ac:dyDescent="0.3">
      <c r="B519" t="s">
        <v>148</v>
      </c>
      <c r="E519" s="93">
        <v>0</v>
      </c>
      <c r="F519" s="93">
        <v>0</v>
      </c>
      <c r="G519" s="93">
        <v>0</v>
      </c>
    </row>
    <row r="520" spans="2:7" s="57" customFormat="1" hidden="1" outlineLevel="1" x14ac:dyDescent="0.3">
      <c r="B520" t="s">
        <v>149</v>
      </c>
      <c r="E520" s="93">
        <v>0</v>
      </c>
      <c r="F520" s="93">
        <v>0</v>
      </c>
      <c r="G520" s="93">
        <v>0</v>
      </c>
    </row>
    <row r="521" spans="2:7" s="57" customFormat="1" hidden="1" outlineLevel="1" x14ac:dyDescent="0.3">
      <c r="B521" t="s">
        <v>150</v>
      </c>
      <c r="E521" s="93">
        <v>0</v>
      </c>
      <c r="F521" s="93">
        <v>0</v>
      </c>
      <c r="G521" s="93">
        <v>0</v>
      </c>
    </row>
    <row r="522" spans="2:7" s="57" customFormat="1" hidden="1" outlineLevel="1" x14ac:dyDescent="0.3">
      <c r="B522" t="s">
        <v>151</v>
      </c>
      <c r="E522" s="93">
        <v>0</v>
      </c>
      <c r="F522" s="93">
        <v>0</v>
      </c>
      <c r="G522" s="93">
        <v>0</v>
      </c>
    </row>
    <row r="523" spans="2:7" s="57" customFormat="1" hidden="1" outlineLevel="1" x14ac:dyDescent="0.3">
      <c r="B523" t="s">
        <v>152</v>
      </c>
      <c r="E523" s="93">
        <v>0</v>
      </c>
      <c r="F523" s="93">
        <v>0</v>
      </c>
      <c r="G523" s="93">
        <v>0</v>
      </c>
    </row>
    <row r="524" spans="2:7" s="57" customFormat="1" hidden="1" outlineLevel="1" x14ac:dyDescent="0.3">
      <c r="B524" t="s">
        <v>283</v>
      </c>
      <c r="E524" s="93">
        <v>0</v>
      </c>
      <c r="F524" s="93">
        <v>0</v>
      </c>
      <c r="G524" s="93">
        <v>0</v>
      </c>
    </row>
    <row r="525" spans="2:7" s="57" customFormat="1" hidden="1" outlineLevel="1" x14ac:dyDescent="0.3">
      <c r="B525" t="s">
        <v>153</v>
      </c>
      <c r="E525" s="93">
        <v>0</v>
      </c>
      <c r="F525" s="93">
        <v>0</v>
      </c>
      <c r="G525" s="93">
        <v>0</v>
      </c>
    </row>
    <row r="526" spans="2:7" s="57" customFormat="1" hidden="1" outlineLevel="1" x14ac:dyDescent="0.3">
      <c r="B526" t="s">
        <v>154</v>
      </c>
      <c r="E526" s="93">
        <v>0</v>
      </c>
      <c r="F526" s="93">
        <v>0</v>
      </c>
      <c r="G526" s="93">
        <v>0</v>
      </c>
    </row>
    <row r="527" spans="2:7" s="57" customFormat="1" hidden="1" outlineLevel="1" x14ac:dyDescent="0.3">
      <c r="B527" t="s">
        <v>155</v>
      </c>
      <c r="E527" s="93">
        <v>0</v>
      </c>
      <c r="F527" s="93">
        <v>0</v>
      </c>
      <c r="G527" s="93">
        <v>0</v>
      </c>
    </row>
    <row r="528" spans="2:7" s="57" customFormat="1" hidden="1" outlineLevel="1" x14ac:dyDescent="0.3">
      <c r="B528" t="s">
        <v>156</v>
      </c>
      <c r="E528" s="93">
        <v>0</v>
      </c>
      <c r="F528" s="93">
        <v>0</v>
      </c>
      <c r="G528" s="93">
        <v>0</v>
      </c>
    </row>
    <row r="529" spans="2:7" s="57" customFormat="1" hidden="1" outlineLevel="1" x14ac:dyDescent="0.3">
      <c r="B529" t="s">
        <v>157</v>
      </c>
      <c r="E529" s="93">
        <v>0</v>
      </c>
      <c r="F529" s="93">
        <v>0</v>
      </c>
      <c r="G529" s="93">
        <v>0</v>
      </c>
    </row>
    <row r="530" spans="2:7" s="57" customFormat="1" hidden="1" outlineLevel="1" x14ac:dyDescent="0.3">
      <c r="B530" t="s">
        <v>158</v>
      </c>
      <c r="E530" s="93">
        <v>0</v>
      </c>
      <c r="F530" s="93">
        <v>0</v>
      </c>
      <c r="G530" s="93">
        <v>0</v>
      </c>
    </row>
    <row r="531" spans="2:7" s="57" customFormat="1" hidden="1" outlineLevel="1" x14ac:dyDescent="0.3">
      <c r="B531" t="s">
        <v>159</v>
      </c>
      <c r="E531" s="93">
        <v>0</v>
      </c>
      <c r="F531" s="93">
        <v>0</v>
      </c>
      <c r="G531" s="93">
        <v>0</v>
      </c>
    </row>
    <row r="532" spans="2:7" s="57" customFormat="1" hidden="1" outlineLevel="1" x14ac:dyDescent="0.3">
      <c r="B532" t="s">
        <v>160</v>
      </c>
      <c r="E532" s="93">
        <v>0</v>
      </c>
      <c r="F532" s="93">
        <v>0</v>
      </c>
      <c r="G532" s="93">
        <v>0</v>
      </c>
    </row>
    <row r="533" spans="2:7" s="57" customFormat="1" hidden="1" outlineLevel="1" x14ac:dyDescent="0.3">
      <c r="B533" t="s">
        <v>161</v>
      </c>
      <c r="E533" s="93">
        <v>0</v>
      </c>
      <c r="F533" s="93">
        <v>0</v>
      </c>
      <c r="G533" s="93">
        <v>0</v>
      </c>
    </row>
    <row r="534" spans="2:7" s="57" customFormat="1" hidden="1" outlineLevel="1" x14ac:dyDescent="0.3">
      <c r="B534" t="s">
        <v>162</v>
      </c>
      <c r="E534" s="93">
        <v>0</v>
      </c>
      <c r="F534" s="93">
        <v>0</v>
      </c>
      <c r="G534" s="93">
        <v>0</v>
      </c>
    </row>
    <row r="535" spans="2:7" s="57" customFormat="1" hidden="1" outlineLevel="1" x14ac:dyDescent="0.3">
      <c r="B535" t="s">
        <v>163</v>
      </c>
      <c r="E535" s="93">
        <v>0</v>
      </c>
      <c r="F535" s="93">
        <v>0</v>
      </c>
      <c r="G535" s="93">
        <v>0</v>
      </c>
    </row>
    <row r="536" spans="2:7" s="57" customFormat="1" hidden="1" outlineLevel="1" x14ac:dyDescent="0.3">
      <c r="B536" t="s">
        <v>164</v>
      </c>
      <c r="E536" s="93">
        <v>0</v>
      </c>
      <c r="F536" s="93">
        <v>0</v>
      </c>
      <c r="G536" s="93">
        <v>0</v>
      </c>
    </row>
    <row r="537" spans="2:7" s="57" customFormat="1" hidden="1" outlineLevel="1" x14ac:dyDescent="0.3">
      <c r="B537" t="s">
        <v>276</v>
      </c>
      <c r="E537" s="93">
        <v>0</v>
      </c>
      <c r="F537" s="93">
        <v>0</v>
      </c>
      <c r="G537" s="93">
        <v>0</v>
      </c>
    </row>
    <row r="538" spans="2:7" s="57" customFormat="1" hidden="1" outlineLevel="1" x14ac:dyDescent="0.3">
      <c r="B538" t="s">
        <v>278</v>
      </c>
      <c r="E538" s="93">
        <v>0</v>
      </c>
      <c r="F538" s="93">
        <v>0</v>
      </c>
      <c r="G538" s="93">
        <v>0</v>
      </c>
    </row>
    <row r="539" spans="2:7" s="57" customFormat="1" hidden="1" outlineLevel="1" x14ac:dyDescent="0.3">
      <c r="B539" t="s">
        <v>285</v>
      </c>
      <c r="E539" s="93">
        <v>0</v>
      </c>
      <c r="F539" s="93">
        <v>0</v>
      </c>
      <c r="G539" s="93">
        <v>0</v>
      </c>
    </row>
    <row r="540" spans="2:7" s="57" customFormat="1" hidden="1" outlineLevel="1" x14ac:dyDescent="0.3">
      <c r="B540" t="s">
        <v>165</v>
      </c>
      <c r="E540" s="93">
        <v>0</v>
      </c>
      <c r="F540" s="93">
        <v>0</v>
      </c>
      <c r="G540" s="93">
        <v>0</v>
      </c>
    </row>
    <row r="541" spans="2:7" s="57" customFormat="1" hidden="1" outlineLevel="1" x14ac:dyDescent="0.3">
      <c r="B541" t="s">
        <v>286</v>
      </c>
      <c r="E541" s="93">
        <v>0</v>
      </c>
      <c r="F541" s="93">
        <v>0</v>
      </c>
      <c r="G541" s="93">
        <v>0</v>
      </c>
    </row>
    <row r="542" spans="2:7" s="57" customFormat="1" hidden="1" outlineLevel="1" x14ac:dyDescent="0.3">
      <c r="B542" t="s">
        <v>277</v>
      </c>
      <c r="E542" s="93">
        <v>0</v>
      </c>
      <c r="F542" s="93">
        <v>0</v>
      </c>
      <c r="G542" s="93">
        <v>0</v>
      </c>
    </row>
    <row r="543" spans="2:7" ht="15" customHeight="1" collapsed="1" x14ac:dyDescent="0.3">
      <c r="B543" s="200" t="s">
        <v>257</v>
      </c>
      <c r="C543" s="201"/>
      <c r="D543" s="202"/>
      <c r="E543" s="113">
        <v>0</v>
      </c>
      <c r="F543" s="113">
        <v>0</v>
      </c>
      <c r="G543" s="93">
        <v>0</v>
      </c>
    </row>
    <row r="544" spans="2:7" s="57" customFormat="1" hidden="1" outlineLevel="1" x14ac:dyDescent="0.3">
      <c r="B544" t="s">
        <v>145</v>
      </c>
      <c r="E544" s="122">
        <v>0</v>
      </c>
      <c r="F544" s="93">
        <v>0</v>
      </c>
      <c r="G544" s="93">
        <v>0</v>
      </c>
    </row>
    <row r="545" spans="2:7" s="57" customFormat="1" hidden="1" outlineLevel="1" x14ac:dyDescent="0.3">
      <c r="B545" t="s">
        <v>146</v>
      </c>
      <c r="E545" s="122">
        <v>0</v>
      </c>
      <c r="F545" s="93">
        <v>0</v>
      </c>
      <c r="G545" s="93">
        <v>0</v>
      </c>
    </row>
    <row r="546" spans="2:7" s="57" customFormat="1" hidden="1" outlineLevel="1" x14ac:dyDescent="0.3">
      <c r="B546" t="s">
        <v>287</v>
      </c>
      <c r="E546" s="122">
        <v>0</v>
      </c>
      <c r="F546" s="122">
        <v>0</v>
      </c>
      <c r="G546" s="122">
        <v>0</v>
      </c>
    </row>
    <row r="547" spans="2:7" s="57" customFormat="1" hidden="1" outlineLevel="1" x14ac:dyDescent="0.3">
      <c r="B547" t="s">
        <v>148</v>
      </c>
      <c r="E547" s="122">
        <v>0</v>
      </c>
      <c r="F547" s="93">
        <v>0</v>
      </c>
      <c r="G547" s="93">
        <v>0</v>
      </c>
    </row>
    <row r="548" spans="2:7" s="57" customFormat="1" hidden="1" outlineLevel="1" x14ac:dyDescent="0.3">
      <c r="B548" t="s">
        <v>149</v>
      </c>
      <c r="E548" s="93">
        <v>0</v>
      </c>
      <c r="F548" s="93">
        <v>0</v>
      </c>
      <c r="G548" s="93">
        <v>0</v>
      </c>
    </row>
    <row r="549" spans="2:7" s="57" customFormat="1" hidden="1" outlineLevel="1" x14ac:dyDescent="0.3">
      <c r="B549" t="s">
        <v>150</v>
      </c>
      <c r="E549" s="93">
        <v>0</v>
      </c>
      <c r="F549" s="93">
        <v>0</v>
      </c>
      <c r="G549" s="93">
        <v>0</v>
      </c>
    </row>
    <row r="550" spans="2:7" s="57" customFormat="1" hidden="1" outlineLevel="1" x14ac:dyDescent="0.3">
      <c r="B550" t="s">
        <v>151</v>
      </c>
      <c r="E550" s="93">
        <v>0</v>
      </c>
      <c r="F550" s="93">
        <v>0</v>
      </c>
      <c r="G550" s="93">
        <v>0</v>
      </c>
    </row>
    <row r="551" spans="2:7" s="57" customFormat="1" hidden="1" outlineLevel="1" x14ac:dyDescent="0.3">
      <c r="B551" t="s">
        <v>152</v>
      </c>
      <c r="E551" s="93">
        <v>0</v>
      </c>
      <c r="F551" s="93">
        <v>0</v>
      </c>
      <c r="G551" s="93">
        <v>0</v>
      </c>
    </row>
    <row r="552" spans="2:7" s="57" customFormat="1" hidden="1" outlineLevel="1" x14ac:dyDescent="0.3">
      <c r="B552" t="s">
        <v>283</v>
      </c>
      <c r="E552" s="93">
        <v>0</v>
      </c>
      <c r="F552" s="93">
        <v>0</v>
      </c>
      <c r="G552" s="93">
        <v>0</v>
      </c>
    </row>
    <row r="553" spans="2:7" s="57" customFormat="1" hidden="1" outlineLevel="1" x14ac:dyDescent="0.3">
      <c r="B553"/>
      <c r="E553" s="93">
        <v>0</v>
      </c>
      <c r="F553" s="93">
        <v>0</v>
      </c>
      <c r="G553" s="93">
        <v>0</v>
      </c>
    </row>
    <row r="554" spans="2:7" s="57" customFormat="1" hidden="1" outlineLevel="1" x14ac:dyDescent="0.3">
      <c r="B554"/>
      <c r="E554" s="93">
        <v>0</v>
      </c>
      <c r="F554" s="93">
        <v>0</v>
      </c>
      <c r="G554" s="93">
        <v>0</v>
      </c>
    </row>
    <row r="555" spans="2:7" s="57" customFormat="1" hidden="1" outlineLevel="1" x14ac:dyDescent="0.3">
      <c r="B555" t="s">
        <v>155</v>
      </c>
      <c r="E555" s="93">
        <v>0</v>
      </c>
      <c r="F555" s="93">
        <v>0</v>
      </c>
      <c r="G555" s="93">
        <v>0</v>
      </c>
    </row>
    <row r="556" spans="2:7" s="57" customFormat="1" hidden="1" outlineLevel="1" x14ac:dyDescent="0.3">
      <c r="B556" t="s">
        <v>156</v>
      </c>
      <c r="E556" s="93">
        <v>0</v>
      </c>
      <c r="F556" s="93">
        <v>0</v>
      </c>
      <c r="G556" s="93">
        <v>0</v>
      </c>
    </row>
    <row r="557" spans="2:7" s="57" customFormat="1" hidden="1" outlineLevel="1" x14ac:dyDescent="0.3">
      <c r="B557" t="s">
        <v>157</v>
      </c>
      <c r="E557" s="93">
        <v>0</v>
      </c>
      <c r="F557" s="93">
        <v>0</v>
      </c>
      <c r="G557" s="93">
        <v>0</v>
      </c>
    </row>
    <row r="558" spans="2:7" s="57" customFormat="1" hidden="1" outlineLevel="1" x14ac:dyDescent="0.3">
      <c r="B558" t="s">
        <v>158</v>
      </c>
      <c r="E558" s="93">
        <v>0</v>
      </c>
      <c r="F558" s="93">
        <v>0</v>
      </c>
      <c r="G558" s="93">
        <v>0</v>
      </c>
    </row>
    <row r="559" spans="2:7" s="57" customFormat="1" hidden="1" outlineLevel="1" x14ac:dyDescent="0.3">
      <c r="B559" t="s">
        <v>159</v>
      </c>
      <c r="E559" s="93">
        <v>109</v>
      </c>
      <c r="F559" s="93">
        <v>108</v>
      </c>
      <c r="G559" s="93">
        <v>1</v>
      </c>
    </row>
    <row r="560" spans="2:7" s="57" customFormat="1" hidden="1" outlineLevel="1" x14ac:dyDescent="0.3">
      <c r="B560" t="s">
        <v>160</v>
      </c>
      <c r="E560" s="93">
        <v>0</v>
      </c>
      <c r="F560" s="93">
        <v>0</v>
      </c>
      <c r="G560" s="93">
        <v>0</v>
      </c>
    </row>
    <row r="561" spans="2:7" s="57" customFormat="1" hidden="1" outlineLevel="1" x14ac:dyDescent="0.3">
      <c r="B561" t="s">
        <v>161</v>
      </c>
      <c r="E561" s="93">
        <v>0</v>
      </c>
      <c r="F561" s="93">
        <v>0</v>
      </c>
      <c r="G561" s="93">
        <v>0</v>
      </c>
    </row>
    <row r="562" spans="2:7" s="57" customFormat="1" hidden="1" outlineLevel="1" x14ac:dyDescent="0.3">
      <c r="B562" t="s">
        <v>162</v>
      </c>
      <c r="E562" s="93">
        <v>0</v>
      </c>
      <c r="F562" s="93">
        <v>0</v>
      </c>
      <c r="G562" s="93">
        <v>0</v>
      </c>
    </row>
    <row r="563" spans="2:7" s="57" customFormat="1" hidden="1" outlineLevel="1" x14ac:dyDescent="0.3">
      <c r="B563" t="s">
        <v>163</v>
      </c>
      <c r="E563" s="93">
        <v>0</v>
      </c>
      <c r="F563" s="93">
        <v>0</v>
      </c>
      <c r="G563" s="93">
        <v>0</v>
      </c>
    </row>
    <row r="564" spans="2:7" s="57" customFormat="1" hidden="1" outlineLevel="1" x14ac:dyDescent="0.3">
      <c r="B564" t="s">
        <v>164</v>
      </c>
      <c r="E564" s="93">
        <v>0</v>
      </c>
      <c r="F564" s="93">
        <v>0</v>
      </c>
      <c r="G564" s="93">
        <v>0</v>
      </c>
    </row>
    <row r="565" spans="2:7" s="57" customFormat="1" hidden="1" outlineLevel="1" x14ac:dyDescent="0.3">
      <c r="B565" t="s">
        <v>276</v>
      </c>
      <c r="E565" s="93">
        <v>0</v>
      </c>
      <c r="F565" s="93">
        <v>0</v>
      </c>
      <c r="G565" s="93">
        <v>0</v>
      </c>
    </row>
    <row r="566" spans="2:7" s="57" customFormat="1" hidden="1" outlineLevel="1" x14ac:dyDescent="0.3">
      <c r="B566" t="s">
        <v>278</v>
      </c>
      <c r="E566" s="93">
        <v>0</v>
      </c>
      <c r="F566" s="93">
        <v>0</v>
      </c>
      <c r="G566" s="93">
        <v>0</v>
      </c>
    </row>
    <row r="567" spans="2:7" s="57" customFormat="1" hidden="1" outlineLevel="1" x14ac:dyDescent="0.3">
      <c r="B567" t="s">
        <v>285</v>
      </c>
      <c r="E567" s="93">
        <v>0</v>
      </c>
      <c r="F567" s="93">
        <v>0</v>
      </c>
      <c r="G567" s="93">
        <v>0</v>
      </c>
    </row>
    <row r="568" spans="2:7" s="57" customFormat="1" hidden="1" outlineLevel="1" x14ac:dyDescent="0.3">
      <c r="B568" t="s">
        <v>165</v>
      </c>
      <c r="E568" s="93">
        <v>0</v>
      </c>
      <c r="F568" s="93">
        <v>0</v>
      </c>
      <c r="G568" s="93">
        <v>0</v>
      </c>
    </row>
    <row r="569" spans="2:7" s="57" customFormat="1" hidden="1" outlineLevel="1" x14ac:dyDescent="0.3">
      <c r="B569" t="s">
        <v>286</v>
      </c>
      <c r="E569" s="93">
        <v>0</v>
      </c>
      <c r="F569" s="93">
        <v>0</v>
      </c>
      <c r="G569" s="93">
        <v>0</v>
      </c>
    </row>
    <row r="570" spans="2:7" s="57" customFormat="1" hidden="1" outlineLevel="1" x14ac:dyDescent="0.3">
      <c r="B570" t="s">
        <v>277</v>
      </c>
      <c r="E570" s="93">
        <v>0</v>
      </c>
      <c r="F570" s="93">
        <v>0</v>
      </c>
      <c r="G570" s="93">
        <v>0</v>
      </c>
    </row>
    <row r="571" spans="2:7" ht="15" customHeight="1" collapsed="1" x14ac:dyDescent="0.3">
      <c r="B571" s="200" t="s">
        <v>256</v>
      </c>
      <c r="C571" s="201"/>
      <c r="D571" s="202"/>
      <c r="E571" s="113">
        <v>109</v>
      </c>
      <c r="F571" s="113">
        <v>108</v>
      </c>
      <c r="G571" s="93">
        <v>1</v>
      </c>
    </row>
    <row r="572" spans="2:7" s="57" customFormat="1" hidden="1" outlineLevel="1" x14ac:dyDescent="0.3">
      <c r="B572" t="s">
        <v>145</v>
      </c>
      <c r="E572" s="93">
        <v>-1567</v>
      </c>
      <c r="F572" s="93">
        <v>-1352</v>
      </c>
      <c r="G572" s="93">
        <v>-215</v>
      </c>
    </row>
    <row r="573" spans="2:7" s="57" customFormat="1" hidden="1" outlineLevel="1" x14ac:dyDescent="0.3">
      <c r="B573" t="s">
        <v>146</v>
      </c>
      <c r="E573" s="93">
        <v>-955</v>
      </c>
      <c r="F573" s="93">
        <v>-1038</v>
      </c>
      <c r="G573" s="93">
        <v>83</v>
      </c>
    </row>
    <row r="574" spans="2:7" s="57" customFormat="1" hidden="1" outlineLevel="1" x14ac:dyDescent="0.3">
      <c r="B574" t="s">
        <v>147</v>
      </c>
      <c r="E574" s="93">
        <v>-4720</v>
      </c>
      <c r="F574" s="93">
        <v>-6576</v>
      </c>
      <c r="G574" s="93">
        <v>1856</v>
      </c>
    </row>
    <row r="575" spans="2:7" s="57" customFormat="1" hidden="1" outlineLevel="1" x14ac:dyDescent="0.3">
      <c r="B575" t="s">
        <v>148</v>
      </c>
      <c r="E575" s="93">
        <v>-1950</v>
      </c>
      <c r="F575" s="93">
        <v>-1509</v>
      </c>
      <c r="G575" s="93">
        <v>-441</v>
      </c>
    </row>
    <row r="576" spans="2:7" s="57" customFormat="1" hidden="1" outlineLevel="1" x14ac:dyDescent="0.3">
      <c r="B576" t="s">
        <v>149</v>
      </c>
      <c r="E576" s="93">
        <v>-3777</v>
      </c>
      <c r="F576" s="93">
        <v>-2344</v>
      </c>
      <c r="G576" s="93">
        <v>-1433</v>
      </c>
    </row>
    <row r="577" spans="2:7" s="57" customFormat="1" hidden="1" outlineLevel="1" x14ac:dyDescent="0.3">
      <c r="B577" t="s">
        <v>150</v>
      </c>
      <c r="E577" s="93">
        <v>-4625</v>
      </c>
      <c r="F577" s="93">
        <v>-6342</v>
      </c>
      <c r="G577" s="93">
        <v>1717</v>
      </c>
    </row>
    <row r="578" spans="2:7" s="57" customFormat="1" hidden="1" outlineLevel="1" x14ac:dyDescent="0.3">
      <c r="B578" t="s">
        <v>151</v>
      </c>
      <c r="E578" s="93">
        <v>-3080.4479999999967</v>
      </c>
      <c r="F578" s="93">
        <v>-3319</v>
      </c>
      <c r="G578" s="93">
        <v>238.55200000000332</v>
      </c>
    </row>
    <row r="579" spans="2:7" s="57" customFormat="1" hidden="1" outlineLevel="1" x14ac:dyDescent="0.3">
      <c r="B579" t="s">
        <v>152</v>
      </c>
      <c r="E579" s="93">
        <v>-6476</v>
      </c>
      <c r="F579" s="93">
        <v>-1779</v>
      </c>
      <c r="G579" s="93">
        <v>-4697</v>
      </c>
    </row>
    <row r="580" spans="2:7" s="57" customFormat="1" hidden="1" outlineLevel="1" x14ac:dyDescent="0.3">
      <c r="B580" t="s">
        <v>283</v>
      </c>
      <c r="E580" s="93">
        <v>7</v>
      </c>
      <c r="F580" s="93">
        <v>-28</v>
      </c>
      <c r="G580" s="93">
        <v>35</v>
      </c>
    </row>
    <row r="581" spans="2:7" s="57" customFormat="1" hidden="1" outlineLevel="1" x14ac:dyDescent="0.3">
      <c r="B581" t="s">
        <v>153</v>
      </c>
      <c r="E581" s="93">
        <v>-3101</v>
      </c>
      <c r="F581" s="93">
        <v>-3577</v>
      </c>
      <c r="G581" s="93">
        <v>476</v>
      </c>
    </row>
    <row r="582" spans="2:7" s="57" customFormat="1" hidden="1" outlineLevel="1" x14ac:dyDescent="0.3">
      <c r="B582" t="s">
        <v>154</v>
      </c>
      <c r="E582" s="93">
        <v>-1803</v>
      </c>
      <c r="F582" s="93">
        <v>-2119</v>
      </c>
      <c r="G582" s="93">
        <v>316</v>
      </c>
    </row>
    <row r="583" spans="2:7" s="57" customFormat="1" hidden="1" outlineLevel="1" x14ac:dyDescent="0.3">
      <c r="B583" t="s">
        <v>155</v>
      </c>
      <c r="E583" s="93">
        <v>-2049</v>
      </c>
      <c r="F583" s="93">
        <v>-335</v>
      </c>
      <c r="G583" s="93">
        <v>-1714</v>
      </c>
    </row>
    <row r="584" spans="2:7" s="57" customFormat="1" hidden="1" outlineLevel="1" x14ac:dyDescent="0.3">
      <c r="B584" t="s">
        <v>156</v>
      </c>
      <c r="E584" s="93">
        <v>-737</v>
      </c>
      <c r="F584" s="93">
        <v>-470</v>
      </c>
      <c r="G584" s="93">
        <v>-267</v>
      </c>
    </row>
    <row r="585" spans="2:7" s="57" customFormat="1" hidden="1" outlineLevel="1" x14ac:dyDescent="0.3">
      <c r="B585" t="s">
        <v>157</v>
      </c>
      <c r="E585" s="93">
        <v>-1290</v>
      </c>
      <c r="F585" s="93">
        <v>-679</v>
      </c>
      <c r="G585" s="93">
        <v>-611</v>
      </c>
    </row>
    <row r="586" spans="2:7" s="57" customFormat="1" hidden="1" outlineLevel="1" x14ac:dyDescent="0.3">
      <c r="B586" t="s">
        <v>158</v>
      </c>
      <c r="E586" s="93">
        <v>-4375</v>
      </c>
      <c r="F586" s="93">
        <v>-1409</v>
      </c>
      <c r="G586" s="93">
        <v>-2966</v>
      </c>
    </row>
    <row r="587" spans="2:7" s="57" customFormat="1" hidden="1" outlineLevel="1" x14ac:dyDescent="0.3">
      <c r="B587" t="s">
        <v>159</v>
      </c>
      <c r="E587" s="93">
        <v>-2299</v>
      </c>
      <c r="F587" s="93">
        <v>542</v>
      </c>
      <c r="G587" s="93">
        <v>-2841</v>
      </c>
    </row>
    <row r="588" spans="2:7" s="57" customFormat="1" hidden="1" outlineLevel="1" x14ac:dyDescent="0.3">
      <c r="B588" t="s">
        <v>160</v>
      </c>
      <c r="E588" s="93">
        <v>-957</v>
      </c>
      <c r="F588" s="93">
        <v>-1307</v>
      </c>
      <c r="G588" s="93">
        <v>350</v>
      </c>
    </row>
    <row r="589" spans="2:7" s="57" customFormat="1" hidden="1" outlineLevel="1" x14ac:dyDescent="0.3">
      <c r="B589" t="s">
        <v>161</v>
      </c>
      <c r="E589" s="93">
        <v>-2024.652100000003</v>
      </c>
      <c r="F589" s="93">
        <v>-243</v>
      </c>
      <c r="G589" s="93">
        <v>-1781.652100000003</v>
      </c>
    </row>
    <row r="590" spans="2:7" s="57" customFormat="1" hidden="1" outlineLevel="1" x14ac:dyDescent="0.3">
      <c r="B590" t="s">
        <v>162</v>
      </c>
      <c r="E590" s="93">
        <v>-661</v>
      </c>
      <c r="F590" s="93">
        <v>219</v>
      </c>
      <c r="G590" s="93">
        <v>-880</v>
      </c>
    </row>
    <row r="591" spans="2:7" s="57" customFormat="1" hidden="1" outlineLevel="1" x14ac:dyDescent="0.3">
      <c r="B591" t="s">
        <v>163</v>
      </c>
      <c r="E591" s="93">
        <v>-7434</v>
      </c>
      <c r="F591" s="93">
        <v>-5960</v>
      </c>
      <c r="G591" s="93">
        <v>-1474</v>
      </c>
    </row>
    <row r="592" spans="2:7" s="57" customFormat="1" hidden="1" outlineLevel="1" x14ac:dyDescent="0.3">
      <c r="B592" t="s">
        <v>164</v>
      </c>
      <c r="E592" s="93">
        <v>-1599</v>
      </c>
      <c r="F592" s="93">
        <v>-1351</v>
      </c>
      <c r="G592" s="93">
        <v>-248</v>
      </c>
    </row>
    <row r="593" spans="2:7" s="57" customFormat="1" hidden="1" outlineLevel="1" x14ac:dyDescent="0.3">
      <c r="B593" t="s">
        <v>276</v>
      </c>
      <c r="E593" s="93">
        <v>1208</v>
      </c>
      <c r="F593" s="93">
        <v>-160</v>
      </c>
      <c r="G593" s="93">
        <v>1368</v>
      </c>
    </row>
    <row r="594" spans="2:7" s="57" customFormat="1" hidden="1" outlineLevel="1" x14ac:dyDescent="0.3">
      <c r="B594" t="s">
        <v>278</v>
      </c>
      <c r="E594" s="93">
        <v>-49</v>
      </c>
      <c r="F594" s="93">
        <v>-249</v>
      </c>
      <c r="G594" s="93">
        <v>200</v>
      </c>
    </row>
    <row r="595" spans="2:7" s="57" customFormat="1" hidden="1" outlineLevel="1" x14ac:dyDescent="0.3">
      <c r="B595" t="s">
        <v>285</v>
      </c>
      <c r="E595" s="93">
        <v>-642</v>
      </c>
      <c r="F595" s="93">
        <v>-103</v>
      </c>
      <c r="G595" s="93">
        <v>-539</v>
      </c>
    </row>
    <row r="596" spans="2:7" s="57" customFormat="1" hidden="1" outlineLevel="1" x14ac:dyDescent="0.3">
      <c r="B596" t="s">
        <v>165</v>
      </c>
      <c r="E596" s="93">
        <v>-66</v>
      </c>
      <c r="F596" s="93">
        <v>-177</v>
      </c>
      <c r="G596" s="93">
        <v>111</v>
      </c>
    </row>
    <row r="597" spans="2:7" s="57" customFormat="1" hidden="1" outlineLevel="1" x14ac:dyDescent="0.3">
      <c r="B597" t="s">
        <v>286</v>
      </c>
      <c r="E597" s="93">
        <v>-1199</v>
      </c>
      <c r="F597" s="93">
        <v>-28</v>
      </c>
      <c r="G597" s="93">
        <v>-1171</v>
      </c>
    </row>
    <row r="598" spans="2:7" s="57" customFormat="1" hidden="1" outlineLevel="1" x14ac:dyDescent="0.3">
      <c r="B598" t="s">
        <v>277</v>
      </c>
      <c r="E598" s="93">
        <v>307</v>
      </c>
      <c r="F598" s="93">
        <v>373</v>
      </c>
      <c r="G598" s="93">
        <v>-66</v>
      </c>
    </row>
    <row r="599" spans="2:7" ht="15" customHeight="1" collapsed="1" x14ac:dyDescent="0.3">
      <c r="B599" s="198" t="s">
        <v>125</v>
      </c>
      <c r="C599" s="198"/>
      <c r="D599" s="198"/>
      <c r="E599" s="120">
        <v>-55914.100099999996</v>
      </c>
      <c r="F599" s="120">
        <v>-41320</v>
      </c>
      <c r="G599" s="93">
        <v>-14594.100099999996</v>
      </c>
    </row>
    <row r="600" spans="2:7" s="57" customFormat="1" hidden="1" outlineLevel="1" x14ac:dyDescent="0.3">
      <c r="B600" t="s">
        <v>145</v>
      </c>
      <c r="E600" s="93">
        <v>0</v>
      </c>
      <c r="F600" s="93">
        <v>0</v>
      </c>
      <c r="G600" s="93">
        <v>0</v>
      </c>
    </row>
    <row r="601" spans="2:7" s="57" customFormat="1" hidden="1" outlineLevel="1" x14ac:dyDescent="0.3">
      <c r="B601" t="s">
        <v>146</v>
      </c>
      <c r="E601" s="93">
        <v>0</v>
      </c>
      <c r="F601" s="93">
        <v>0</v>
      </c>
      <c r="G601" s="93">
        <v>0</v>
      </c>
    </row>
    <row r="602" spans="2:7" s="57" customFormat="1" hidden="1" outlineLevel="1" x14ac:dyDescent="0.3">
      <c r="B602" t="s">
        <v>147</v>
      </c>
      <c r="E602" s="93">
        <v>0</v>
      </c>
      <c r="F602" s="93">
        <v>0</v>
      </c>
      <c r="G602" s="93">
        <v>0</v>
      </c>
    </row>
    <row r="603" spans="2:7" s="57" customFormat="1" hidden="1" outlineLevel="1" x14ac:dyDescent="0.3">
      <c r="B603" t="s">
        <v>148</v>
      </c>
      <c r="E603" s="93">
        <v>0</v>
      </c>
      <c r="F603" s="93">
        <v>0</v>
      </c>
      <c r="G603" s="93">
        <v>0</v>
      </c>
    </row>
    <row r="604" spans="2:7" s="57" customFormat="1" hidden="1" outlineLevel="1" x14ac:dyDescent="0.3">
      <c r="B604" t="s">
        <v>149</v>
      </c>
      <c r="E604" s="93">
        <v>0</v>
      </c>
      <c r="F604" s="93">
        <v>0</v>
      </c>
      <c r="G604" s="93">
        <v>0</v>
      </c>
    </row>
    <row r="605" spans="2:7" s="57" customFormat="1" hidden="1" outlineLevel="1" x14ac:dyDescent="0.3">
      <c r="B605" t="s">
        <v>150</v>
      </c>
      <c r="E605" s="93">
        <v>0</v>
      </c>
      <c r="F605" s="93">
        <v>0</v>
      </c>
      <c r="G605" s="93">
        <v>0</v>
      </c>
    </row>
    <row r="606" spans="2:7" s="57" customFormat="1" hidden="1" outlineLevel="1" x14ac:dyDescent="0.3">
      <c r="B606" t="s">
        <v>151</v>
      </c>
      <c r="E606" s="93">
        <v>0</v>
      </c>
      <c r="F606" s="93">
        <v>0</v>
      </c>
      <c r="G606" s="93">
        <v>0</v>
      </c>
    </row>
    <row r="607" spans="2:7" s="57" customFormat="1" hidden="1" outlineLevel="1" x14ac:dyDescent="0.3">
      <c r="B607" t="s">
        <v>152</v>
      </c>
      <c r="E607" s="93">
        <v>0</v>
      </c>
      <c r="F607" s="93">
        <v>0</v>
      </c>
      <c r="G607" s="93">
        <v>0</v>
      </c>
    </row>
    <row r="608" spans="2:7" s="57" customFormat="1" hidden="1" outlineLevel="1" x14ac:dyDescent="0.3">
      <c r="B608" t="s">
        <v>283</v>
      </c>
      <c r="E608" s="93">
        <v>0</v>
      </c>
      <c r="F608" s="93">
        <v>0</v>
      </c>
      <c r="G608" s="93">
        <v>0</v>
      </c>
    </row>
    <row r="609" spans="2:7" s="57" customFormat="1" hidden="1" outlineLevel="1" x14ac:dyDescent="0.3">
      <c r="B609" t="s">
        <v>153</v>
      </c>
      <c r="E609" s="93">
        <v>0</v>
      </c>
      <c r="F609" s="93">
        <v>0</v>
      </c>
      <c r="G609" s="93">
        <v>0</v>
      </c>
    </row>
    <row r="610" spans="2:7" s="57" customFormat="1" hidden="1" outlineLevel="1" x14ac:dyDescent="0.3">
      <c r="B610" t="s">
        <v>154</v>
      </c>
      <c r="E610" s="93">
        <v>0</v>
      </c>
      <c r="F610" s="93">
        <v>0</v>
      </c>
      <c r="G610" s="93">
        <v>0</v>
      </c>
    </row>
    <row r="611" spans="2:7" s="57" customFormat="1" hidden="1" outlineLevel="1" x14ac:dyDescent="0.3">
      <c r="B611" t="s">
        <v>155</v>
      </c>
      <c r="E611" s="93">
        <v>0</v>
      </c>
      <c r="F611" s="93">
        <v>0</v>
      </c>
      <c r="G611" s="93">
        <v>0</v>
      </c>
    </row>
    <row r="612" spans="2:7" s="57" customFormat="1" hidden="1" outlineLevel="1" x14ac:dyDescent="0.3">
      <c r="B612" t="s">
        <v>156</v>
      </c>
      <c r="E612" s="93">
        <v>0</v>
      </c>
      <c r="F612" s="93">
        <v>0</v>
      </c>
      <c r="G612" s="93">
        <v>0</v>
      </c>
    </row>
    <row r="613" spans="2:7" s="57" customFormat="1" hidden="1" outlineLevel="1" x14ac:dyDescent="0.3">
      <c r="B613" t="s">
        <v>157</v>
      </c>
      <c r="E613" s="93">
        <v>0</v>
      </c>
      <c r="F613" s="93">
        <v>0</v>
      </c>
      <c r="G613" s="93">
        <v>0</v>
      </c>
    </row>
    <row r="614" spans="2:7" s="57" customFormat="1" hidden="1" outlineLevel="1" x14ac:dyDescent="0.3">
      <c r="B614" t="s">
        <v>158</v>
      </c>
      <c r="E614" s="93">
        <v>0</v>
      </c>
      <c r="F614" s="93">
        <v>0</v>
      </c>
      <c r="G614" s="93">
        <v>0</v>
      </c>
    </row>
    <row r="615" spans="2:7" s="57" customFormat="1" hidden="1" outlineLevel="1" x14ac:dyDescent="0.3">
      <c r="B615" t="s">
        <v>159</v>
      </c>
      <c r="E615" s="93">
        <v>9</v>
      </c>
      <c r="F615" s="93">
        <v>-2</v>
      </c>
      <c r="G615" s="93">
        <v>11</v>
      </c>
    </row>
    <row r="616" spans="2:7" s="57" customFormat="1" hidden="1" outlineLevel="1" x14ac:dyDescent="0.3">
      <c r="B616" t="s">
        <v>160</v>
      </c>
      <c r="E616" s="93">
        <v>0</v>
      </c>
      <c r="F616" s="93">
        <v>0</v>
      </c>
      <c r="G616" s="93">
        <v>0</v>
      </c>
    </row>
    <row r="617" spans="2:7" s="57" customFormat="1" hidden="1" outlineLevel="1" x14ac:dyDescent="0.3">
      <c r="B617" t="s">
        <v>161</v>
      </c>
      <c r="E617" s="93">
        <v>3</v>
      </c>
      <c r="F617" s="93">
        <v>0</v>
      </c>
      <c r="G617" s="93">
        <v>3</v>
      </c>
    </row>
    <row r="618" spans="2:7" s="57" customFormat="1" hidden="1" outlineLevel="1" x14ac:dyDescent="0.3">
      <c r="B618" t="s">
        <v>162</v>
      </c>
      <c r="E618" s="93">
        <v>0</v>
      </c>
      <c r="F618" s="93">
        <v>0</v>
      </c>
      <c r="G618" s="93">
        <v>0</v>
      </c>
    </row>
    <row r="619" spans="2:7" s="57" customFormat="1" hidden="1" outlineLevel="1" x14ac:dyDescent="0.3">
      <c r="B619" t="s">
        <v>163</v>
      </c>
      <c r="E619" s="93">
        <v>0</v>
      </c>
      <c r="F619" s="93">
        <v>0</v>
      </c>
      <c r="G619" s="93">
        <v>0</v>
      </c>
    </row>
    <row r="620" spans="2:7" s="57" customFormat="1" hidden="1" outlineLevel="1" x14ac:dyDescent="0.3">
      <c r="B620" t="s">
        <v>164</v>
      </c>
      <c r="E620" s="93">
        <v>0</v>
      </c>
      <c r="F620" s="93">
        <v>0</v>
      </c>
      <c r="G620" s="93">
        <v>0</v>
      </c>
    </row>
    <row r="621" spans="2:7" s="57" customFormat="1" hidden="1" outlineLevel="1" x14ac:dyDescent="0.3">
      <c r="B621" t="s">
        <v>276</v>
      </c>
      <c r="E621" s="93">
        <v>0</v>
      </c>
      <c r="F621" s="93">
        <v>0</v>
      </c>
      <c r="G621" s="93">
        <v>0</v>
      </c>
    </row>
    <row r="622" spans="2:7" s="57" customFormat="1" hidden="1" outlineLevel="1" x14ac:dyDescent="0.3">
      <c r="B622" t="s">
        <v>278</v>
      </c>
      <c r="E622" s="93">
        <v>0</v>
      </c>
      <c r="F622" s="93">
        <v>0</v>
      </c>
      <c r="G622" s="93">
        <v>0</v>
      </c>
    </row>
    <row r="623" spans="2:7" s="57" customFormat="1" hidden="1" outlineLevel="1" x14ac:dyDescent="0.3">
      <c r="B623" t="s">
        <v>285</v>
      </c>
      <c r="E623" s="93">
        <v>0</v>
      </c>
      <c r="F623" s="93">
        <v>0</v>
      </c>
      <c r="G623" s="93">
        <v>0</v>
      </c>
    </row>
    <row r="624" spans="2:7" s="57" customFormat="1" hidden="1" outlineLevel="1" x14ac:dyDescent="0.3">
      <c r="B624" t="s">
        <v>165</v>
      </c>
      <c r="E624" s="93">
        <v>0</v>
      </c>
      <c r="F624" s="93">
        <v>0</v>
      </c>
      <c r="G624" s="93">
        <v>0</v>
      </c>
    </row>
    <row r="625" spans="2:7" s="57" customFormat="1" hidden="1" outlineLevel="1" x14ac:dyDescent="0.3">
      <c r="B625" t="s">
        <v>286</v>
      </c>
      <c r="E625" s="93">
        <v>0</v>
      </c>
      <c r="F625" s="93">
        <v>0</v>
      </c>
      <c r="G625" s="93">
        <v>0</v>
      </c>
    </row>
    <row r="626" spans="2:7" s="57" customFormat="1" hidden="1" outlineLevel="1" x14ac:dyDescent="0.3">
      <c r="B626" t="s">
        <v>277</v>
      </c>
      <c r="E626" s="93">
        <v>0</v>
      </c>
      <c r="F626" s="93">
        <v>0</v>
      </c>
      <c r="G626" s="93">
        <v>0</v>
      </c>
    </row>
    <row r="627" spans="2:7" ht="15" customHeight="1" collapsed="1" x14ac:dyDescent="0.3">
      <c r="B627" s="16" t="s">
        <v>43</v>
      </c>
      <c r="E627" s="113">
        <v>12</v>
      </c>
      <c r="F627" s="113">
        <v>-2</v>
      </c>
      <c r="G627" s="93">
        <v>14</v>
      </c>
    </row>
    <row r="628" spans="2:7" s="57" customFormat="1" hidden="1" outlineLevel="1" x14ac:dyDescent="0.3">
      <c r="B628" t="s">
        <v>145</v>
      </c>
      <c r="E628" s="93">
        <v>-1567</v>
      </c>
      <c r="F628" s="93">
        <v>-1352</v>
      </c>
      <c r="G628" s="93">
        <v>-215</v>
      </c>
    </row>
    <row r="629" spans="2:7" s="57" customFormat="1" hidden="1" outlineLevel="1" x14ac:dyDescent="0.3">
      <c r="B629" t="s">
        <v>146</v>
      </c>
      <c r="E629" s="93">
        <v>-955</v>
      </c>
      <c r="F629" s="93">
        <v>-1038</v>
      </c>
      <c r="G629" s="93">
        <v>83</v>
      </c>
    </row>
    <row r="630" spans="2:7" s="57" customFormat="1" hidden="1" outlineLevel="1" x14ac:dyDescent="0.3">
      <c r="B630" t="s">
        <v>147</v>
      </c>
      <c r="E630" s="93">
        <v>-4720</v>
      </c>
      <c r="F630" s="93">
        <v>-6576</v>
      </c>
      <c r="G630" s="93">
        <v>1856</v>
      </c>
    </row>
    <row r="631" spans="2:7" s="57" customFormat="1" hidden="1" outlineLevel="1" x14ac:dyDescent="0.3">
      <c r="B631" t="s">
        <v>148</v>
      </c>
      <c r="E631" s="93">
        <v>-1950</v>
      </c>
      <c r="F631" s="93">
        <v>-1509</v>
      </c>
      <c r="G631" s="93">
        <v>-441</v>
      </c>
    </row>
    <row r="632" spans="2:7" s="57" customFormat="1" hidden="1" outlineLevel="1" x14ac:dyDescent="0.3">
      <c r="B632" t="s">
        <v>149</v>
      </c>
      <c r="E632" s="93">
        <v>-3777</v>
      </c>
      <c r="F632" s="93">
        <v>-2344</v>
      </c>
      <c r="G632" s="93">
        <v>-1433</v>
      </c>
    </row>
    <row r="633" spans="2:7" s="57" customFormat="1" hidden="1" outlineLevel="1" x14ac:dyDescent="0.3">
      <c r="B633" t="s">
        <v>150</v>
      </c>
      <c r="E633" s="93">
        <v>-4625</v>
      </c>
      <c r="F633" s="93">
        <v>-6342</v>
      </c>
      <c r="G633" s="93">
        <v>1717</v>
      </c>
    </row>
    <row r="634" spans="2:7" s="57" customFormat="1" hidden="1" outlineLevel="1" x14ac:dyDescent="0.3">
      <c r="B634" t="s">
        <v>151</v>
      </c>
      <c r="E634" s="93">
        <v>-3080.4479999999967</v>
      </c>
      <c r="F634" s="93">
        <v>-3319</v>
      </c>
      <c r="G634" s="93">
        <v>238.55200000000332</v>
      </c>
    </row>
    <row r="635" spans="2:7" s="57" customFormat="1" hidden="1" outlineLevel="1" x14ac:dyDescent="0.3">
      <c r="B635" t="s">
        <v>152</v>
      </c>
      <c r="E635" s="93">
        <v>-6476</v>
      </c>
      <c r="F635" s="93">
        <v>-1779</v>
      </c>
      <c r="G635" s="93">
        <v>-4697</v>
      </c>
    </row>
    <row r="636" spans="2:7" s="57" customFormat="1" hidden="1" outlineLevel="1" x14ac:dyDescent="0.3">
      <c r="B636" t="s">
        <v>283</v>
      </c>
      <c r="E636" s="93">
        <v>7</v>
      </c>
      <c r="F636" s="93">
        <v>-28</v>
      </c>
      <c r="G636" s="93">
        <v>35</v>
      </c>
    </row>
    <row r="637" spans="2:7" s="57" customFormat="1" hidden="1" outlineLevel="1" x14ac:dyDescent="0.3">
      <c r="B637"/>
      <c r="E637" s="93">
        <v>-3101</v>
      </c>
      <c r="F637" s="93">
        <v>-3577</v>
      </c>
      <c r="G637" s="93">
        <v>476</v>
      </c>
    </row>
    <row r="638" spans="2:7" s="57" customFormat="1" hidden="1" outlineLevel="1" x14ac:dyDescent="0.3">
      <c r="B638"/>
      <c r="E638" s="93">
        <v>-1803</v>
      </c>
      <c r="F638" s="93">
        <v>-2119</v>
      </c>
      <c r="G638" s="93">
        <v>316</v>
      </c>
    </row>
    <row r="639" spans="2:7" s="57" customFormat="1" hidden="1" outlineLevel="1" x14ac:dyDescent="0.3">
      <c r="B639" t="s">
        <v>155</v>
      </c>
      <c r="E639" s="93">
        <v>-2049</v>
      </c>
      <c r="F639" s="93">
        <v>-335</v>
      </c>
      <c r="G639" s="93">
        <v>-1714</v>
      </c>
    </row>
    <row r="640" spans="2:7" s="57" customFormat="1" hidden="1" outlineLevel="1" x14ac:dyDescent="0.3">
      <c r="B640" t="s">
        <v>156</v>
      </c>
      <c r="E640" s="93">
        <v>-737</v>
      </c>
      <c r="F640" s="93">
        <v>-470</v>
      </c>
      <c r="G640" s="93">
        <v>-267</v>
      </c>
    </row>
    <row r="641" spans="2:7" s="57" customFormat="1" hidden="1" outlineLevel="1" x14ac:dyDescent="0.3">
      <c r="B641" t="s">
        <v>157</v>
      </c>
      <c r="E641" s="93">
        <v>-1290</v>
      </c>
      <c r="F641" s="93">
        <v>-679</v>
      </c>
      <c r="G641" s="93">
        <v>-611</v>
      </c>
    </row>
    <row r="642" spans="2:7" s="57" customFormat="1" hidden="1" outlineLevel="1" x14ac:dyDescent="0.3">
      <c r="B642" t="s">
        <v>158</v>
      </c>
      <c r="E642" s="93">
        <v>-4375</v>
      </c>
      <c r="F642" s="93">
        <v>-1409</v>
      </c>
      <c r="G642" s="93">
        <v>-2966</v>
      </c>
    </row>
    <row r="643" spans="2:7" s="57" customFormat="1" hidden="1" outlineLevel="1" x14ac:dyDescent="0.3">
      <c r="B643" t="s">
        <v>159</v>
      </c>
      <c r="E643" s="93">
        <v>-2308</v>
      </c>
      <c r="F643" s="93">
        <v>544</v>
      </c>
      <c r="G643" s="93">
        <v>-2852</v>
      </c>
    </row>
    <row r="644" spans="2:7" s="57" customFormat="1" hidden="1" outlineLevel="1" x14ac:dyDescent="0.3">
      <c r="B644" t="s">
        <v>160</v>
      </c>
      <c r="E644" s="93">
        <v>-957</v>
      </c>
      <c r="F644" s="93">
        <v>-1307</v>
      </c>
      <c r="G644" s="93">
        <v>350</v>
      </c>
    </row>
    <row r="645" spans="2:7" s="57" customFormat="1" hidden="1" outlineLevel="1" x14ac:dyDescent="0.3">
      <c r="B645" t="s">
        <v>161</v>
      </c>
      <c r="E645" s="93">
        <v>-2027.652100000003</v>
      </c>
      <c r="F645" s="93">
        <v>-243</v>
      </c>
      <c r="G645" s="93">
        <v>-1784.652100000003</v>
      </c>
    </row>
    <row r="646" spans="2:7" s="57" customFormat="1" hidden="1" outlineLevel="1" x14ac:dyDescent="0.3">
      <c r="B646" t="s">
        <v>162</v>
      </c>
      <c r="E646" s="93">
        <v>-661</v>
      </c>
      <c r="F646" s="93">
        <v>219</v>
      </c>
      <c r="G646" s="93">
        <v>-880</v>
      </c>
    </row>
    <row r="647" spans="2:7" s="57" customFormat="1" hidden="1" outlineLevel="1" x14ac:dyDescent="0.3">
      <c r="B647" t="s">
        <v>163</v>
      </c>
      <c r="E647" s="93">
        <v>-7434</v>
      </c>
      <c r="F647" s="93">
        <v>-5960</v>
      </c>
      <c r="G647" s="93">
        <v>-1474</v>
      </c>
    </row>
    <row r="648" spans="2:7" s="57" customFormat="1" hidden="1" outlineLevel="1" x14ac:dyDescent="0.3">
      <c r="B648" t="s">
        <v>164</v>
      </c>
      <c r="E648" s="93">
        <v>-1599</v>
      </c>
      <c r="F648" s="93">
        <v>-1351</v>
      </c>
      <c r="G648" s="93">
        <v>-248</v>
      </c>
    </row>
    <row r="649" spans="2:7" s="57" customFormat="1" hidden="1" outlineLevel="1" x14ac:dyDescent="0.3">
      <c r="B649" t="s">
        <v>276</v>
      </c>
      <c r="E649" s="93">
        <v>1208</v>
      </c>
      <c r="F649" s="93">
        <v>-160</v>
      </c>
      <c r="G649" s="93">
        <v>1368</v>
      </c>
    </row>
    <row r="650" spans="2:7" s="57" customFormat="1" hidden="1" outlineLevel="1" x14ac:dyDescent="0.3">
      <c r="B650" t="s">
        <v>278</v>
      </c>
      <c r="E650" s="93">
        <v>-49</v>
      </c>
      <c r="F650" s="93">
        <v>-249</v>
      </c>
      <c r="G650" s="93">
        <v>200</v>
      </c>
    </row>
    <row r="651" spans="2:7" s="57" customFormat="1" hidden="1" outlineLevel="1" x14ac:dyDescent="0.3">
      <c r="B651" t="s">
        <v>285</v>
      </c>
      <c r="E651" s="93">
        <v>-642</v>
      </c>
      <c r="F651" s="93">
        <v>-103</v>
      </c>
      <c r="G651" s="93">
        <v>-539</v>
      </c>
    </row>
    <row r="652" spans="2:7" s="57" customFormat="1" hidden="1" outlineLevel="1" x14ac:dyDescent="0.3">
      <c r="B652" t="s">
        <v>165</v>
      </c>
      <c r="E652" s="93">
        <v>-66</v>
      </c>
      <c r="F652" s="93">
        <v>-177</v>
      </c>
      <c r="G652" s="93">
        <v>111</v>
      </c>
    </row>
    <row r="653" spans="2:7" s="57" customFormat="1" hidden="1" outlineLevel="1" x14ac:dyDescent="0.3">
      <c r="B653" t="s">
        <v>286</v>
      </c>
      <c r="E653" s="93">
        <v>-1199</v>
      </c>
      <c r="F653" s="93">
        <v>-28</v>
      </c>
      <c r="G653" s="93">
        <v>-1171</v>
      </c>
    </row>
    <row r="654" spans="2:7" s="57" customFormat="1" hidden="1" outlineLevel="1" x14ac:dyDescent="0.3">
      <c r="B654" t="s">
        <v>277</v>
      </c>
      <c r="E654" s="93">
        <v>307</v>
      </c>
      <c r="F654" s="93">
        <v>373</v>
      </c>
      <c r="G654" s="93">
        <v>-66</v>
      </c>
    </row>
    <row r="655" spans="2:7" ht="15" customHeight="1" collapsed="1" x14ac:dyDescent="0.3">
      <c r="B655" s="198" t="s">
        <v>126</v>
      </c>
      <c r="C655" s="198"/>
      <c r="D655" s="199"/>
      <c r="E655" s="120">
        <v>-55926.100099999996</v>
      </c>
      <c r="F655" s="120">
        <v>-41318</v>
      </c>
      <c r="G655" s="93">
        <v>-14608.100099999996</v>
      </c>
    </row>
    <row r="656" spans="2:7" s="57" customFormat="1" hidden="1" outlineLevel="1" x14ac:dyDescent="0.3">
      <c r="B656" t="s">
        <v>145</v>
      </c>
      <c r="E656" s="93">
        <v>0</v>
      </c>
      <c r="F656" s="93">
        <v>0</v>
      </c>
      <c r="G656" s="93">
        <v>0</v>
      </c>
    </row>
    <row r="657" spans="2:7" s="57" customFormat="1" hidden="1" outlineLevel="1" x14ac:dyDescent="0.3">
      <c r="B657" t="s">
        <v>146</v>
      </c>
      <c r="E657" s="93">
        <v>0</v>
      </c>
      <c r="F657" s="93">
        <v>0</v>
      </c>
      <c r="G657" s="93">
        <v>0</v>
      </c>
    </row>
    <row r="658" spans="2:7" s="57" customFormat="1" hidden="1" outlineLevel="1" x14ac:dyDescent="0.3">
      <c r="B658" t="s">
        <v>147</v>
      </c>
      <c r="E658" s="93">
        <v>0</v>
      </c>
      <c r="F658" s="93">
        <v>22918</v>
      </c>
      <c r="G658" s="93">
        <v>-22918</v>
      </c>
    </row>
    <row r="659" spans="2:7" s="57" customFormat="1" hidden="1" outlineLevel="1" x14ac:dyDescent="0.3">
      <c r="B659" t="s">
        <v>148</v>
      </c>
      <c r="E659" s="93">
        <v>1951</v>
      </c>
      <c r="F659" s="93">
        <v>0</v>
      </c>
      <c r="G659" s="93">
        <v>1951</v>
      </c>
    </row>
    <row r="660" spans="2:7" s="57" customFormat="1" hidden="1" outlineLevel="1" x14ac:dyDescent="0.3">
      <c r="B660" t="s">
        <v>149</v>
      </c>
      <c r="E660" s="93">
        <v>894</v>
      </c>
      <c r="F660" s="93">
        <v>0</v>
      </c>
      <c r="G660" s="93">
        <v>894</v>
      </c>
    </row>
    <row r="661" spans="2:7" s="57" customFormat="1" hidden="1" outlineLevel="1" x14ac:dyDescent="0.3">
      <c r="B661" t="s">
        <v>150</v>
      </c>
      <c r="E661" s="93">
        <v>8421</v>
      </c>
      <c r="F661" s="93">
        <v>0</v>
      </c>
      <c r="G661" s="93">
        <v>8421</v>
      </c>
    </row>
    <row r="662" spans="2:7" s="57" customFormat="1" hidden="1" outlineLevel="1" x14ac:dyDescent="0.3">
      <c r="B662" t="s">
        <v>151</v>
      </c>
      <c r="E662" s="93">
        <v>953</v>
      </c>
      <c r="F662" s="93">
        <v>4193</v>
      </c>
      <c r="G662" s="93">
        <v>-3240</v>
      </c>
    </row>
    <row r="663" spans="2:7" s="57" customFormat="1" hidden="1" outlineLevel="1" x14ac:dyDescent="0.3">
      <c r="B663" t="s">
        <v>152</v>
      </c>
      <c r="E663" s="93">
        <v>0</v>
      </c>
      <c r="F663" s="93">
        <v>0</v>
      </c>
      <c r="G663" s="93">
        <v>0</v>
      </c>
    </row>
    <row r="664" spans="2:7" s="57" customFormat="1" hidden="1" outlineLevel="1" x14ac:dyDescent="0.3">
      <c r="B664" t="s">
        <v>283</v>
      </c>
      <c r="E664" s="93">
        <v>0</v>
      </c>
      <c r="F664" s="93">
        <v>0</v>
      </c>
      <c r="G664" s="93">
        <v>0</v>
      </c>
    </row>
    <row r="665" spans="2:7" s="57" customFormat="1" hidden="1" outlineLevel="1" x14ac:dyDescent="0.3">
      <c r="B665" t="s">
        <v>153</v>
      </c>
      <c r="E665" s="93">
        <v>0</v>
      </c>
      <c r="F665" s="93">
        <v>22178</v>
      </c>
      <c r="G665" s="93">
        <v>-22178</v>
      </c>
    </row>
    <row r="666" spans="2:7" s="57" customFormat="1" hidden="1" outlineLevel="1" x14ac:dyDescent="0.3">
      <c r="B666" t="s">
        <v>154</v>
      </c>
      <c r="E666" s="93">
        <v>0</v>
      </c>
      <c r="F666" s="93">
        <v>4946</v>
      </c>
      <c r="G666" s="93">
        <v>-4946</v>
      </c>
    </row>
    <row r="667" spans="2:7" s="57" customFormat="1" hidden="1" outlineLevel="1" x14ac:dyDescent="0.3">
      <c r="B667" t="s">
        <v>155</v>
      </c>
      <c r="E667" s="93">
        <v>0</v>
      </c>
      <c r="F667" s="93">
        <v>0</v>
      </c>
      <c r="G667" s="93">
        <v>0</v>
      </c>
    </row>
    <row r="668" spans="2:7" s="57" customFormat="1" hidden="1" outlineLevel="1" x14ac:dyDescent="0.3">
      <c r="B668" t="s">
        <v>156</v>
      </c>
      <c r="E668" s="93">
        <v>0</v>
      </c>
      <c r="F668" s="93">
        <v>4330</v>
      </c>
      <c r="G668" s="93">
        <v>-4330</v>
      </c>
    </row>
    <row r="669" spans="2:7" s="57" customFormat="1" hidden="1" outlineLevel="1" x14ac:dyDescent="0.3">
      <c r="B669" t="s">
        <v>157</v>
      </c>
      <c r="E669" s="93">
        <v>0</v>
      </c>
      <c r="F669" s="93">
        <v>1019</v>
      </c>
      <c r="G669" s="93">
        <v>-1019</v>
      </c>
    </row>
    <row r="670" spans="2:7" s="57" customFormat="1" hidden="1" outlineLevel="1" x14ac:dyDescent="0.3">
      <c r="B670" t="s">
        <v>158</v>
      </c>
      <c r="E670" s="93">
        <v>22650</v>
      </c>
      <c r="F670" s="93">
        <v>0</v>
      </c>
      <c r="G670" s="93">
        <v>22650</v>
      </c>
    </row>
    <row r="671" spans="2:7" s="57" customFormat="1" hidden="1" outlineLevel="1" x14ac:dyDescent="0.3">
      <c r="B671" t="s">
        <v>159</v>
      </c>
      <c r="E671" s="93">
        <v>3654</v>
      </c>
      <c r="F671" s="93">
        <v>2080</v>
      </c>
      <c r="G671" s="93">
        <v>1574</v>
      </c>
    </row>
    <row r="672" spans="2:7" s="57" customFormat="1" hidden="1" outlineLevel="1" x14ac:dyDescent="0.3">
      <c r="B672" t="s">
        <v>160</v>
      </c>
      <c r="E672" s="93">
        <v>152</v>
      </c>
      <c r="F672" s="93">
        <v>982</v>
      </c>
      <c r="G672" s="93">
        <v>-830</v>
      </c>
    </row>
    <row r="673" spans="2:7" s="57" customFormat="1" hidden="1" outlineLevel="1" x14ac:dyDescent="0.3">
      <c r="B673" t="s">
        <v>161</v>
      </c>
      <c r="E673" s="93">
        <v>7163</v>
      </c>
      <c r="F673" s="93">
        <v>0</v>
      </c>
      <c r="G673" s="93">
        <v>7163</v>
      </c>
    </row>
    <row r="674" spans="2:7" s="57" customFormat="1" hidden="1" outlineLevel="1" x14ac:dyDescent="0.3">
      <c r="B674" t="s">
        <v>162</v>
      </c>
      <c r="E674" s="93">
        <v>0</v>
      </c>
      <c r="F674" s="93">
        <v>0</v>
      </c>
      <c r="G674" s="93">
        <v>0</v>
      </c>
    </row>
    <row r="675" spans="2:7" s="57" customFormat="1" hidden="1" outlineLevel="1" x14ac:dyDescent="0.3">
      <c r="B675" t="s">
        <v>163</v>
      </c>
      <c r="E675" s="93">
        <v>0</v>
      </c>
      <c r="F675" s="93">
        <v>0</v>
      </c>
      <c r="G675" s="93">
        <v>0</v>
      </c>
    </row>
    <row r="676" spans="2:7" s="57" customFormat="1" hidden="1" outlineLevel="1" x14ac:dyDescent="0.3">
      <c r="B676" t="s">
        <v>164</v>
      </c>
      <c r="E676" s="93">
        <v>0</v>
      </c>
      <c r="F676" s="93">
        <v>0</v>
      </c>
      <c r="G676" s="93">
        <v>0</v>
      </c>
    </row>
    <row r="677" spans="2:7" s="57" customFormat="1" hidden="1" outlineLevel="1" x14ac:dyDescent="0.3">
      <c r="B677" t="s">
        <v>276</v>
      </c>
      <c r="E677" s="93">
        <v>0</v>
      </c>
      <c r="F677" s="93">
        <v>0</v>
      </c>
      <c r="G677" s="93">
        <v>0</v>
      </c>
    </row>
    <row r="678" spans="2:7" s="57" customFormat="1" hidden="1" outlineLevel="1" x14ac:dyDescent="0.3">
      <c r="B678" t="s">
        <v>278</v>
      </c>
      <c r="E678" s="93">
        <v>0</v>
      </c>
      <c r="F678" s="93">
        <v>0</v>
      </c>
      <c r="G678" s="93">
        <v>0</v>
      </c>
    </row>
    <row r="679" spans="2:7" s="57" customFormat="1" hidden="1" outlineLevel="1" x14ac:dyDescent="0.3">
      <c r="B679" t="s">
        <v>285</v>
      </c>
      <c r="E679" s="93">
        <v>0</v>
      </c>
      <c r="F679" s="93">
        <v>0</v>
      </c>
      <c r="G679" s="93">
        <v>0</v>
      </c>
    </row>
    <row r="680" spans="2:7" s="57" customFormat="1" hidden="1" outlineLevel="1" x14ac:dyDescent="0.3">
      <c r="B680" t="s">
        <v>165</v>
      </c>
      <c r="E680" s="93">
        <v>0</v>
      </c>
      <c r="F680" s="93">
        <v>0</v>
      </c>
      <c r="G680" s="93">
        <v>0</v>
      </c>
    </row>
    <row r="681" spans="2:7" s="57" customFormat="1" hidden="1" outlineLevel="1" x14ac:dyDescent="0.3">
      <c r="B681" t="s">
        <v>286</v>
      </c>
      <c r="E681" s="93">
        <v>0</v>
      </c>
      <c r="F681" s="93">
        <v>0</v>
      </c>
      <c r="G681" s="93">
        <v>0</v>
      </c>
    </row>
    <row r="682" spans="2:7" s="57" customFormat="1" hidden="1" outlineLevel="1" x14ac:dyDescent="0.3">
      <c r="B682" t="s">
        <v>277</v>
      </c>
      <c r="E682" s="93">
        <v>0</v>
      </c>
      <c r="F682" s="93">
        <v>0</v>
      </c>
      <c r="G682" s="93">
        <v>0</v>
      </c>
    </row>
    <row r="683" spans="2:7" ht="15" customHeight="1" collapsed="1" x14ac:dyDescent="0.3">
      <c r="B683" s="16" t="s">
        <v>115</v>
      </c>
      <c r="E683" s="113">
        <v>45838</v>
      </c>
      <c r="F683" s="113">
        <v>62646</v>
      </c>
      <c r="G683" s="93">
        <v>-16808</v>
      </c>
    </row>
    <row r="684" spans="2:7" s="57" customFormat="1" hidden="1" outlineLevel="1" x14ac:dyDescent="0.3">
      <c r="B684" t="s">
        <v>145</v>
      </c>
      <c r="E684" s="93">
        <v>-11770</v>
      </c>
      <c r="F684" s="93">
        <v>-5400</v>
      </c>
      <c r="G684" s="93">
        <v>-6370</v>
      </c>
    </row>
    <row r="685" spans="2:7" s="57" customFormat="1" hidden="1" outlineLevel="1" x14ac:dyDescent="0.3">
      <c r="B685" t="s">
        <v>146</v>
      </c>
      <c r="E685" s="93">
        <v>-1983</v>
      </c>
      <c r="F685" s="93">
        <v>-1322</v>
      </c>
      <c r="G685" s="93">
        <v>-661</v>
      </c>
    </row>
    <row r="686" spans="2:7" s="57" customFormat="1" hidden="1" outlineLevel="1" x14ac:dyDescent="0.3">
      <c r="B686" t="s">
        <v>147</v>
      </c>
      <c r="E686" s="93">
        <v>-13581</v>
      </c>
      <c r="F686" s="93">
        <v>-5497</v>
      </c>
      <c r="G686" s="93">
        <v>-8084</v>
      </c>
    </row>
    <row r="687" spans="2:7" s="57" customFormat="1" hidden="1" outlineLevel="1" x14ac:dyDescent="0.3">
      <c r="B687" t="s">
        <v>148</v>
      </c>
      <c r="E687" s="93">
        <v>-4973</v>
      </c>
      <c r="F687" s="93">
        <v>-3802</v>
      </c>
      <c r="G687" s="93">
        <v>-1171</v>
      </c>
    </row>
    <row r="688" spans="2:7" s="57" customFormat="1" hidden="1" outlineLevel="1" x14ac:dyDescent="0.3">
      <c r="B688" t="s">
        <v>149</v>
      </c>
      <c r="E688" s="93">
        <v>-11196</v>
      </c>
      <c r="F688" s="93">
        <v>-3180</v>
      </c>
      <c r="G688" s="93">
        <v>-8016</v>
      </c>
    </row>
    <row r="689" spans="2:7" s="57" customFormat="1" hidden="1" outlineLevel="1" x14ac:dyDescent="0.3">
      <c r="B689" t="s">
        <v>150</v>
      </c>
      <c r="E689" s="93">
        <v>-29656</v>
      </c>
      <c r="F689" s="93">
        <v>-11751</v>
      </c>
      <c r="G689" s="93">
        <v>-17905</v>
      </c>
    </row>
    <row r="690" spans="2:7" s="57" customFormat="1" hidden="1" outlineLevel="1" x14ac:dyDescent="0.3">
      <c r="B690" t="s">
        <v>151</v>
      </c>
      <c r="E690" s="93">
        <v>-12766</v>
      </c>
      <c r="F690" s="93">
        <v>-9414</v>
      </c>
      <c r="G690" s="93">
        <v>-3352</v>
      </c>
    </row>
    <row r="691" spans="2:7" s="57" customFormat="1" hidden="1" outlineLevel="1" x14ac:dyDescent="0.3">
      <c r="B691" t="s">
        <v>152</v>
      </c>
      <c r="E691" s="93">
        <v>-10572</v>
      </c>
      <c r="F691" s="93">
        <v>-4542</v>
      </c>
      <c r="G691" s="93">
        <v>-6030</v>
      </c>
    </row>
    <row r="692" spans="2:7" s="57" customFormat="1" hidden="1" outlineLevel="1" x14ac:dyDescent="0.3">
      <c r="B692" t="s">
        <v>283</v>
      </c>
      <c r="E692" s="93">
        <v>-109</v>
      </c>
      <c r="F692" s="93">
        <v>-55</v>
      </c>
      <c r="G692" s="93">
        <v>-54</v>
      </c>
    </row>
    <row r="693" spans="2:7" s="57" customFormat="1" hidden="1" outlineLevel="1" x14ac:dyDescent="0.3">
      <c r="B693" t="s">
        <v>153</v>
      </c>
      <c r="E693" s="93">
        <v>-12434</v>
      </c>
      <c r="F693" s="93">
        <v>-5441</v>
      </c>
      <c r="G693" s="93">
        <v>-6993</v>
      </c>
    </row>
    <row r="694" spans="2:7" s="57" customFormat="1" hidden="1" outlineLevel="1" x14ac:dyDescent="0.3">
      <c r="B694" t="s">
        <v>154</v>
      </c>
      <c r="E694" s="93">
        <v>-8193</v>
      </c>
      <c r="F694" s="93">
        <v>-3399</v>
      </c>
      <c r="G694" s="93">
        <v>-4794</v>
      </c>
    </row>
    <row r="695" spans="2:7" s="57" customFormat="1" hidden="1" outlineLevel="1" x14ac:dyDescent="0.3">
      <c r="B695" t="s">
        <v>155</v>
      </c>
      <c r="E695" s="93">
        <v>-5777</v>
      </c>
      <c r="F695" s="93">
        <v>-4744</v>
      </c>
      <c r="G695" s="93">
        <v>-1033</v>
      </c>
    </row>
    <row r="696" spans="2:7" s="57" customFormat="1" hidden="1" outlineLevel="1" x14ac:dyDescent="0.3">
      <c r="B696" t="s">
        <v>156</v>
      </c>
      <c r="E696" s="93">
        <v>-1658</v>
      </c>
      <c r="F696" s="93">
        <v>-1317</v>
      </c>
      <c r="G696" s="93">
        <v>-341</v>
      </c>
    </row>
    <row r="697" spans="2:7" s="57" customFormat="1" hidden="1" outlineLevel="1" x14ac:dyDescent="0.3">
      <c r="B697" t="s">
        <v>157</v>
      </c>
      <c r="E697" s="93">
        <v>-1358</v>
      </c>
      <c r="F697" s="93">
        <v>-3490</v>
      </c>
      <c r="G697" s="93">
        <v>2132</v>
      </c>
    </row>
    <row r="698" spans="2:7" s="57" customFormat="1" hidden="1" outlineLevel="1" x14ac:dyDescent="0.3">
      <c r="B698" t="s">
        <v>158</v>
      </c>
      <c r="E698" s="93">
        <v>-12975</v>
      </c>
      <c r="F698" s="93">
        <v>0</v>
      </c>
      <c r="G698" s="93">
        <v>-12975</v>
      </c>
    </row>
    <row r="699" spans="2:7" s="57" customFormat="1" hidden="1" outlineLevel="1" x14ac:dyDescent="0.3">
      <c r="B699" t="s">
        <v>159</v>
      </c>
      <c r="E699" s="93">
        <v>-4557</v>
      </c>
      <c r="F699" s="93">
        <v>-15672</v>
      </c>
      <c r="G699" s="93">
        <v>11115</v>
      </c>
    </row>
    <row r="700" spans="2:7" s="57" customFormat="1" hidden="1" outlineLevel="1" x14ac:dyDescent="0.3">
      <c r="B700" t="s">
        <v>160</v>
      </c>
      <c r="E700" s="93">
        <v>-4212</v>
      </c>
      <c r="F700" s="93">
        <v>-3209</v>
      </c>
      <c r="G700" s="93">
        <v>-1003</v>
      </c>
    </row>
    <row r="701" spans="2:7" s="57" customFormat="1" hidden="1" outlineLevel="1" x14ac:dyDescent="0.3">
      <c r="B701" t="s">
        <v>161</v>
      </c>
      <c r="E701" s="93">
        <v>-5914</v>
      </c>
      <c r="F701" s="93">
        <v>0</v>
      </c>
      <c r="G701" s="93">
        <v>-5914</v>
      </c>
    </row>
    <row r="702" spans="2:7" s="57" customFormat="1" hidden="1" outlineLevel="1" x14ac:dyDescent="0.3">
      <c r="B702" t="s">
        <v>162</v>
      </c>
      <c r="E702" s="93">
        <v>-2784</v>
      </c>
      <c r="F702" s="93">
        <v>-1332</v>
      </c>
      <c r="G702" s="93">
        <v>-1452</v>
      </c>
    </row>
    <row r="703" spans="2:7" s="57" customFormat="1" hidden="1" outlineLevel="1" x14ac:dyDescent="0.3">
      <c r="B703" t="s">
        <v>163</v>
      </c>
      <c r="E703" s="93">
        <v>-16957</v>
      </c>
      <c r="F703" s="93">
        <v>-7112</v>
      </c>
      <c r="G703" s="93">
        <v>-9845</v>
      </c>
    </row>
    <row r="704" spans="2:7" s="57" customFormat="1" hidden="1" outlineLevel="1" x14ac:dyDescent="0.3">
      <c r="B704" t="s">
        <v>164</v>
      </c>
      <c r="E704" s="93">
        <v>0</v>
      </c>
      <c r="F704" s="93">
        <v>-3036</v>
      </c>
      <c r="G704" s="93">
        <v>3036</v>
      </c>
    </row>
    <row r="705" spans="2:7" s="57" customFormat="1" hidden="1" outlineLevel="1" x14ac:dyDescent="0.3">
      <c r="B705" t="s">
        <v>276</v>
      </c>
      <c r="E705" s="93">
        <v>-1105</v>
      </c>
      <c r="F705" s="93">
        <v>-463</v>
      </c>
      <c r="G705" s="93">
        <v>-642</v>
      </c>
    </row>
    <row r="706" spans="2:7" s="57" customFormat="1" hidden="1" outlineLevel="1" x14ac:dyDescent="0.3">
      <c r="B706" t="s">
        <v>278</v>
      </c>
      <c r="E706" s="93">
        <v>0</v>
      </c>
      <c r="F706" s="93">
        <v>0</v>
      </c>
      <c r="G706" s="93">
        <v>0</v>
      </c>
    </row>
    <row r="707" spans="2:7" s="57" customFormat="1" hidden="1" outlineLevel="1" x14ac:dyDescent="0.3">
      <c r="B707" t="s">
        <v>285</v>
      </c>
      <c r="E707" s="93">
        <v>0</v>
      </c>
      <c r="F707" s="93">
        <v>0</v>
      </c>
      <c r="G707" s="93">
        <v>0</v>
      </c>
    </row>
    <row r="708" spans="2:7" s="57" customFormat="1" hidden="1" outlineLevel="1" x14ac:dyDescent="0.3">
      <c r="B708" t="s">
        <v>165</v>
      </c>
      <c r="E708" s="93">
        <v>0</v>
      </c>
      <c r="F708" s="93">
        <v>0</v>
      </c>
      <c r="G708" s="93">
        <v>0</v>
      </c>
    </row>
    <row r="709" spans="2:7" s="57" customFormat="1" hidden="1" outlineLevel="1" x14ac:dyDescent="0.3">
      <c r="B709" t="s">
        <v>286</v>
      </c>
      <c r="E709" s="93">
        <v>0</v>
      </c>
      <c r="F709" s="93">
        <v>0</v>
      </c>
      <c r="G709" s="93">
        <v>0</v>
      </c>
    </row>
    <row r="710" spans="2:7" s="57" customFormat="1" hidden="1" outlineLevel="1" x14ac:dyDescent="0.3">
      <c r="B710" t="s">
        <v>277</v>
      </c>
      <c r="E710" s="93">
        <v>0</v>
      </c>
      <c r="F710" s="93">
        <v>0</v>
      </c>
      <c r="G710" s="93">
        <v>0</v>
      </c>
    </row>
    <row r="711" spans="2:7" ht="15" customHeight="1" collapsed="1" x14ac:dyDescent="0.3">
      <c r="B711" s="16" t="s">
        <v>127</v>
      </c>
      <c r="E711" s="113">
        <v>-174530</v>
      </c>
      <c r="F711" s="113">
        <v>-94178</v>
      </c>
      <c r="G711" s="93">
        <v>-80352</v>
      </c>
    </row>
    <row r="712" spans="2:7" s="57" customFormat="1" hidden="1" outlineLevel="1" x14ac:dyDescent="0.3">
      <c r="B712" t="s">
        <v>145</v>
      </c>
      <c r="E712" s="93">
        <v>0</v>
      </c>
      <c r="F712" s="93">
        <v>0</v>
      </c>
      <c r="G712" s="93">
        <v>0</v>
      </c>
    </row>
    <row r="713" spans="2:7" s="57" customFormat="1" hidden="1" outlineLevel="1" x14ac:dyDescent="0.3">
      <c r="B713" t="s">
        <v>146</v>
      </c>
      <c r="E713" s="93">
        <v>0</v>
      </c>
      <c r="F713" s="93">
        <v>0</v>
      </c>
      <c r="G713" s="93">
        <v>0</v>
      </c>
    </row>
    <row r="714" spans="2:7" s="57" customFormat="1" hidden="1" outlineLevel="1" x14ac:dyDescent="0.3">
      <c r="B714" t="s">
        <v>147</v>
      </c>
      <c r="E714" s="93">
        <v>-38</v>
      </c>
      <c r="F714" s="93">
        <v>-21</v>
      </c>
      <c r="G714" s="93">
        <v>-17</v>
      </c>
    </row>
    <row r="715" spans="2:7" s="57" customFormat="1" hidden="1" outlineLevel="1" x14ac:dyDescent="0.3">
      <c r="B715" t="s">
        <v>148</v>
      </c>
      <c r="E715" s="93">
        <v>0</v>
      </c>
      <c r="F715" s="93">
        <v>0</v>
      </c>
      <c r="G715" s="93">
        <v>0</v>
      </c>
    </row>
    <row r="716" spans="2:7" s="57" customFormat="1" hidden="1" outlineLevel="1" x14ac:dyDescent="0.3">
      <c r="B716" t="s">
        <v>149</v>
      </c>
      <c r="E716" s="93">
        <v>0</v>
      </c>
      <c r="F716" s="93">
        <v>0</v>
      </c>
      <c r="G716" s="93">
        <v>0</v>
      </c>
    </row>
    <row r="717" spans="2:7" s="57" customFormat="1" hidden="1" outlineLevel="1" x14ac:dyDescent="0.3">
      <c r="B717" t="s">
        <v>150</v>
      </c>
      <c r="E717" s="93">
        <v>0</v>
      </c>
      <c r="F717" s="93">
        <v>0</v>
      </c>
      <c r="G717" s="93">
        <v>0</v>
      </c>
    </row>
    <row r="718" spans="2:7" s="57" customFormat="1" hidden="1" outlineLevel="1" x14ac:dyDescent="0.3">
      <c r="B718" t="s">
        <v>151</v>
      </c>
      <c r="E718" s="93">
        <v>0</v>
      </c>
      <c r="F718" s="93">
        <v>0</v>
      </c>
      <c r="G718" s="93">
        <v>0</v>
      </c>
    </row>
    <row r="719" spans="2:7" s="57" customFormat="1" hidden="1" outlineLevel="1" x14ac:dyDescent="0.3">
      <c r="B719" t="s">
        <v>152</v>
      </c>
      <c r="E719" s="93">
        <v>0</v>
      </c>
      <c r="F719" s="93">
        <v>0</v>
      </c>
      <c r="G719" s="93">
        <v>0</v>
      </c>
    </row>
    <row r="720" spans="2:7" s="57" customFormat="1" hidden="1" outlineLevel="1" x14ac:dyDescent="0.3">
      <c r="B720" t="s">
        <v>283</v>
      </c>
      <c r="E720" s="93">
        <v>0</v>
      </c>
      <c r="F720" s="93">
        <v>0</v>
      </c>
      <c r="G720" s="93">
        <v>0</v>
      </c>
    </row>
    <row r="721" spans="2:9" s="57" customFormat="1" hidden="1" outlineLevel="1" x14ac:dyDescent="0.3">
      <c r="B721" t="s">
        <v>153</v>
      </c>
      <c r="E721" s="93">
        <v>0</v>
      </c>
      <c r="F721" s="93">
        <v>0</v>
      </c>
      <c r="G721" s="93">
        <v>0</v>
      </c>
    </row>
    <row r="722" spans="2:9" s="57" customFormat="1" hidden="1" outlineLevel="1" x14ac:dyDescent="0.3">
      <c r="B722" t="s">
        <v>154</v>
      </c>
      <c r="E722" s="93">
        <v>0</v>
      </c>
      <c r="F722" s="93">
        <v>0</v>
      </c>
      <c r="G722" s="93">
        <v>0</v>
      </c>
    </row>
    <row r="723" spans="2:9" s="57" customFormat="1" hidden="1" outlineLevel="1" x14ac:dyDescent="0.3">
      <c r="B723" t="s">
        <v>155</v>
      </c>
      <c r="E723" s="93">
        <v>0</v>
      </c>
      <c r="F723" s="93">
        <v>0</v>
      </c>
      <c r="G723" s="93">
        <v>0</v>
      </c>
    </row>
    <row r="724" spans="2:9" s="57" customFormat="1" hidden="1" outlineLevel="1" x14ac:dyDescent="0.3">
      <c r="B724" t="s">
        <v>156</v>
      </c>
      <c r="E724" s="93">
        <v>0</v>
      </c>
      <c r="F724" s="93">
        <v>0</v>
      </c>
      <c r="G724" s="93">
        <v>0</v>
      </c>
    </row>
    <row r="725" spans="2:9" s="57" customFormat="1" hidden="1" outlineLevel="1" x14ac:dyDescent="0.3">
      <c r="B725" t="s">
        <v>157</v>
      </c>
      <c r="E725" s="93">
        <v>0</v>
      </c>
      <c r="F725" s="93">
        <v>0</v>
      </c>
      <c r="G725" s="93">
        <v>0</v>
      </c>
    </row>
    <row r="726" spans="2:9" s="57" customFormat="1" hidden="1" outlineLevel="1" x14ac:dyDescent="0.3">
      <c r="B726" t="s">
        <v>158</v>
      </c>
      <c r="E726" s="93">
        <v>0</v>
      </c>
      <c r="F726" s="93">
        <v>0</v>
      </c>
      <c r="G726" s="93">
        <v>0</v>
      </c>
    </row>
    <row r="727" spans="2:9" s="57" customFormat="1" hidden="1" outlineLevel="1" x14ac:dyDescent="0.3">
      <c r="B727" t="s">
        <v>159</v>
      </c>
      <c r="E727" s="93">
        <v>0</v>
      </c>
      <c r="F727" s="93">
        <v>0</v>
      </c>
      <c r="G727" s="93">
        <v>0</v>
      </c>
    </row>
    <row r="728" spans="2:9" s="57" customFormat="1" hidden="1" outlineLevel="1" x14ac:dyDescent="0.3">
      <c r="B728" t="s">
        <v>160</v>
      </c>
      <c r="E728" s="93">
        <v>0</v>
      </c>
      <c r="F728" s="93">
        <v>0</v>
      </c>
      <c r="G728" s="93">
        <v>0</v>
      </c>
    </row>
    <row r="729" spans="2:9" s="57" customFormat="1" hidden="1" outlineLevel="1" x14ac:dyDescent="0.3">
      <c r="B729" t="s">
        <v>161</v>
      </c>
      <c r="E729" s="93">
        <v>0</v>
      </c>
      <c r="F729" s="93">
        <v>0</v>
      </c>
      <c r="G729" s="93">
        <v>0</v>
      </c>
    </row>
    <row r="730" spans="2:9" s="57" customFormat="1" hidden="1" outlineLevel="1" x14ac:dyDescent="0.3">
      <c r="B730" t="s">
        <v>162</v>
      </c>
      <c r="E730" s="93">
        <v>0</v>
      </c>
      <c r="F730" s="93">
        <v>0</v>
      </c>
      <c r="G730" s="93">
        <v>0</v>
      </c>
    </row>
    <row r="731" spans="2:9" s="57" customFormat="1" hidden="1" outlineLevel="1" x14ac:dyDescent="0.3">
      <c r="B731" t="s">
        <v>163</v>
      </c>
      <c r="E731" s="93">
        <v>0</v>
      </c>
      <c r="F731" s="93">
        <v>0</v>
      </c>
      <c r="G731" s="93">
        <v>0</v>
      </c>
    </row>
    <row r="732" spans="2:9" s="57" customFormat="1" hidden="1" outlineLevel="1" x14ac:dyDescent="0.3">
      <c r="B732" t="s">
        <v>164</v>
      </c>
      <c r="E732" s="93">
        <v>0</v>
      </c>
      <c r="F732" s="93">
        <v>0</v>
      </c>
      <c r="G732" s="93">
        <v>0</v>
      </c>
    </row>
    <row r="733" spans="2:9" s="57" customFormat="1" hidden="1" outlineLevel="1" x14ac:dyDescent="0.3">
      <c r="B733" t="s">
        <v>276</v>
      </c>
      <c r="E733" s="93">
        <v>0</v>
      </c>
      <c r="F733" s="93">
        <v>0</v>
      </c>
      <c r="G733" s="93">
        <v>0</v>
      </c>
      <c r="H733" s="58"/>
      <c r="I733" s="58"/>
    </row>
    <row r="734" spans="2:9" s="57" customFormat="1" hidden="1" outlineLevel="1" x14ac:dyDescent="0.3">
      <c r="B734" t="s">
        <v>278</v>
      </c>
      <c r="E734" s="93">
        <v>0</v>
      </c>
      <c r="F734" s="93">
        <v>0</v>
      </c>
      <c r="G734" s="93">
        <v>0</v>
      </c>
      <c r="H734" s="58"/>
      <c r="I734" s="58"/>
    </row>
    <row r="735" spans="2:9" s="57" customFormat="1" hidden="1" outlineLevel="1" x14ac:dyDescent="0.3">
      <c r="B735" t="s">
        <v>285</v>
      </c>
      <c r="E735" s="93">
        <v>700</v>
      </c>
      <c r="F735" s="93">
        <v>0</v>
      </c>
      <c r="G735" s="93">
        <v>700</v>
      </c>
      <c r="H735" s="58"/>
      <c r="I735" s="58"/>
    </row>
    <row r="736" spans="2:9" s="57" customFormat="1" hidden="1" outlineLevel="1" x14ac:dyDescent="0.3">
      <c r="B736" t="s">
        <v>165</v>
      </c>
      <c r="E736" s="93">
        <v>0</v>
      </c>
      <c r="F736" s="93">
        <v>0</v>
      </c>
      <c r="G736" s="93">
        <v>0</v>
      </c>
      <c r="H736" s="58"/>
      <c r="I736" s="58"/>
    </row>
    <row r="737" spans="2:9" s="57" customFormat="1" hidden="1" outlineLevel="1" x14ac:dyDescent="0.3">
      <c r="B737" t="s">
        <v>286</v>
      </c>
      <c r="E737" s="93">
        <v>0</v>
      </c>
      <c r="F737" s="93">
        <v>0</v>
      </c>
      <c r="G737" s="93">
        <v>0</v>
      </c>
      <c r="H737" s="58"/>
      <c r="I737" s="58"/>
    </row>
    <row r="738" spans="2:9" s="57" customFormat="1" hidden="1" outlineLevel="1" x14ac:dyDescent="0.3">
      <c r="B738" t="s">
        <v>277</v>
      </c>
      <c r="E738" s="93">
        <v>0</v>
      </c>
      <c r="F738" s="93">
        <v>0</v>
      </c>
      <c r="G738" s="93">
        <v>0</v>
      </c>
      <c r="H738" s="58"/>
      <c r="I738" s="58"/>
    </row>
    <row r="739" spans="2:9" ht="15" customHeight="1" collapsed="1" x14ac:dyDescent="0.3">
      <c r="B739" s="16" t="s">
        <v>116</v>
      </c>
      <c r="E739" s="113">
        <v>662</v>
      </c>
      <c r="F739" s="113">
        <v>-21</v>
      </c>
      <c r="G739" s="93">
        <v>683</v>
      </c>
    </row>
    <row r="740" spans="2:9" s="57" customFormat="1" hidden="1" outlineLevel="1" x14ac:dyDescent="0.3">
      <c r="B740" t="s">
        <v>145</v>
      </c>
      <c r="D740" s="89"/>
      <c r="E740" s="93">
        <v>-13337</v>
      </c>
      <c r="F740" s="93">
        <v>-6752</v>
      </c>
      <c r="G740" s="93">
        <v>-6585</v>
      </c>
    </row>
    <row r="741" spans="2:9" s="57" customFormat="1" hidden="1" outlineLevel="1" x14ac:dyDescent="0.3">
      <c r="B741" t="s">
        <v>146</v>
      </c>
      <c r="D741" s="89"/>
      <c r="E741" s="93">
        <v>-2938</v>
      </c>
      <c r="F741" s="93">
        <v>-2360</v>
      </c>
      <c r="G741" s="93">
        <v>-578</v>
      </c>
    </row>
    <row r="742" spans="2:9" s="57" customFormat="1" hidden="1" outlineLevel="1" x14ac:dyDescent="0.3">
      <c r="B742" t="s">
        <v>147</v>
      </c>
      <c r="D742" s="89"/>
      <c r="E742" s="93">
        <v>-18339</v>
      </c>
      <c r="F742" s="93">
        <v>10824</v>
      </c>
      <c r="G742" s="93">
        <v>-29163</v>
      </c>
    </row>
    <row r="743" spans="2:9" s="57" customFormat="1" hidden="1" outlineLevel="1" x14ac:dyDescent="0.3">
      <c r="B743" t="s">
        <v>148</v>
      </c>
      <c r="D743" s="89"/>
      <c r="E743" s="93">
        <v>-4972</v>
      </c>
      <c r="F743" s="93">
        <v>-5311</v>
      </c>
      <c r="G743" s="93">
        <v>339</v>
      </c>
    </row>
    <row r="744" spans="2:9" s="57" customFormat="1" hidden="1" outlineLevel="1" x14ac:dyDescent="0.3">
      <c r="B744" t="s">
        <v>149</v>
      </c>
      <c r="D744" s="89"/>
      <c r="E744" s="93">
        <v>-14079</v>
      </c>
      <c r="F744" s="93">
        <v>-5524</v>
      </c>
      <c r="G744" s="93">
        <v>-8555</v>
      </c>
    </row>
    <row r="745" spans="2:9" s="57" customFormat="1" hidden="1" outlineLevel="1" x14ac:dyDescent="0.3">
      <c r="B745" t="s">
        <v>150</v>
      </c>
      <c r="D745" s="89"/>
      <c r="E745" s="93">
        <v>-25860</v>
      </c>
      <c r="F745" s="93">
        <v>-18093</v>
      </c>
      <c r="G745" s="93">
        <v>-7767</v>
      </c>
    </row>
    <row r="746" spans="2:9" s="57" customFormat="1" hidden="1" outlineLevel="1" x14ac:dyDescent="0.3">
      <c r="B746" t="s">
        <v>151</v>
      </c>
      <c r="D746" s="89"/>
      <c r="E746" s="93">
        <v>-14893.447999999997</v>
      </c>
      <c r="F746" s="93">
        <v>-8540</v>
      </c>
      <c r="G746" s="93">
        <v>-6353.4479999999967</v>
      </c>
    </row>
    <row r="747" spans="2:9" s="57" customFormat="1" hidden="1" outlineLevel="1" x14ac:dyDescent="0.3">
      <c r="B747" t="s">
        <v>152</v>
      </c>
      <c r="D747" s="89"/>
      <c r="E747" s="93">
        <v>-17048</v>
      </c>
      <c r="F747" s="93">
        <v>-6321</v>
      </c>
      <c r="G747" s="93">
        <v>-10727</v>
      </c>
    </row>
    <row r="748" spans="2:9" s="57" customFormat="1" hidden="1" outlineLevel="1" x14ac:dyDescent="0.3">
      <c r="B748" t="s">
        <v>283</v>
      </c>
      <c r="D748" s="89"/>
      <c r="E748" s="93">
        <v>-102</v>
      </c>
      <c r="F748" s="93">
        <v>-83</v>
      </c>
      <c r="G748" s="93">
        <v>-19</v>
      </c>
    </row>
    <row r="749" spans="2:9" s="57" customFormat="1" hidden="1" outlineLevel="1" x14ac:dyDescent="0.3">
      <c r="B749" t="s">
        <v>153</v>
      </c>
      <c r="D749" s="89"/>
      <c r="E749" s="93">
        <v>-15535</v>
      </c>
      <c r="F749" s="93">
        <v>13160</v>
      </c>
      <c r="G749" s="93">
        <v>-28695</v>
      </c>
    </row>
    <row r="750" spans="2:9" s="57" customFormat="1" hidden="1" outlineLevel="1" x14ac:dyDescent="0.3">
      <c r="B750" t="s">
        <v>154</v>
      </c>
      <c r="D750" s="89"/>
      <c r="E750" s="93">
        <v>-9996</v>
      </c>
      <c r="F750" s="93">
        <v>-572</v>
      </c>
      <c r="G750" s="93">
        <v>-9424</v>
      </c>
    </row>
    <row r="751" spans="2:9" s="57" customFormat="1" hidden="1" outlineLevel="1" x14ac:dyDescent="0.3">
      <c r="B751" t="s">
        <v>155</v>
      </c>
      <c r="D751" s="89"/>
      <c r="E751" s="93">
        <v>-7826</v>
      </c>
      <c r="F751" s="93">
        <v>-5079</v>
      </c>
      <c r="G751" s="93">
        <v>-2747</v>
      </c>
    </row>
    <row r="752" spans="2:9" s="57" customFormat="1" hidden="1" outlineLevel="1" x14ac:dyDescent="0.3">
      <c r="B752" t="s">
        <v>156</v>
      </c>
      <c r="D752" s="89"/>
      <c r="E752" s="93">
        <v>-2395</v>
      </c>
      <c r="F752" s="93">
        <v>2543</v>
      </c>
      <c r="G752" s="93">
        <v>-4938</v>
      </c>
    </row>
    <row r="753" spans="2:7" s="57" customFormat="1" hidden="1" outlineLevel="1" x14ac:dyDescent="0.3">
      <c r="B753" t="s">
        <v>157</v>
      </c>
      <c r="D753" s="89"/>
      <c r="E753" s="93">
        <v>-2648</v>
      </c>
      <c r="F753" s="93">
        <v>-3150</v>
      </c>
      <c r="G753" s="93">
        <v>502</v>
      </c>
    </row>
    <row r="754" spans="2:7" s="57" customFormat="1" hidden="1" outlineLevel="1" x14ac:dyDescent="0.3">
      <c r="B754" t="s">
        <v>158</v>
      </c>
      <c r="D754" s="89"/>
      <c r="E754" s="93">
        <v>5300</v>
      </c>
      <c r="F754" s="93">
        <v>-1409</v>
      </c>
      <c r="G754" s="93">
        <v>6709</v>
      </c>
    </row>
    <row r="755" spans="2:7" s="57" customFormat="1" hidden="1" outlineLevel="1" x14ac:dyDescent="0.3">
      <c r="B755" t="s">
        <v>159</v>
      </c>
      <c r="D755" s="89"/>
      <c r="E755" s="93">
        <v>-3211</v>
      </c>
      <c r="F755" s="93">
        <v>-13048</v>
      </c>
      <c r="G755" s="93">
        <v>9837</v>
      </c>
    </row>
    <row r="756" spans="2:7" s="57" customFormat="1" hidden="1" outlineLevel="1" x14ac:dyDescent="0.3">
      <c r="B756" t="s">
        <v>160</v>
      </c>
      <c r="D756" s="89"/>
      <c r="E756" s="93">
        <v>-5017</v>
      </c>
      <c r="F756" s="93">
        <v>-3534</v>
      </c>
      <c r="G756" s="93">
        <v>-1483</v>
      </c>
    </row>
    <row r="757" spans="2:7" s="57" customFormat="1" hidden="1" outlineLevel="1" x14ac:dyDescent="0.3">
      <c r="B757" t="s">
        <v>161</v>
      </c>
      <c r="D757" s="89"/>
      <c r="E757" s="93">
        <v>-778.65210000000297</v>
      </c>
      <c r="F757" s="93">
        <v>-243</v>
      </c>
      <c r="G757" s="93">
        <v>-535.65210000000297</v>
      </c>
    </row>
    <row r="758" spans="2:7" s="57" customFormat="1" hidden="1" outlineLevel="1" x14ac:dyDescent="0.3">
      <c r="B758" t="s">
        <v>162</v>
      </c>
      <c r="D758" s="89"/>
      <c r="E758" s="93">
        <v>-3445</v>
      </c>
      <c r="F758" s="93">
        <v>-1113</v>
      </c>
      <c r="G758" s="93">
        <v>-2332</v>
      </c>
    </row>
    <row r="759" spans="2:7" s="57" customFormat="1" hidden="1" outlineLevel="1" x14ac:dyDescent="0.3">
      <c r="B759" t="s">
        <v>163</v>
      </c>
      <c r="D759" s="89"/>
      <c r="E759" s="93">
        <v>-24391</v>
      </c>
      <c r="F759" s="93">
        <v>-13072</v>
      </c>
      <c r="G759" s="93">
        <v>-11319</v>
      </c>
    </row>
    <row r="760" spans="2:7" s="57" customFormat="1" hidden="1" outlineLevel="1" x14ac:dyDescent="0.3">
      <c r="B760" t="s">
        <v>164</v>
      </c>
      <c r="D760" s="89"/>
      <c r="E760" s="93">
        <v>-1599</v>
      </c>
      <c r="F760" s="93">
        <v>-4387</v>
      </c>
      <c r="G760" s="93">
        <v>2788</v>
      </c>
    </row>
    <row r="761" spans="2:7" s="57" customFormat="1" hidden="1" outlineLevel="1" x14ac:dyDescent="0.3">
      <c r="B761" t="s">
        <v>276</v>
      </c>
      <c r="E761" s="93">
        <v>103</v>
      </c>
      <c r="F761" s="93">
        <v>-623</v>
      </c>
      <c r="G761" s="93">
        <v>726</v>
      </c>
    </row>
    <row r="762" spans="2:7" s="57" customFormat="1" hidden="1" outlineLevel="1" x14ac:dyDescent="0.3">
      <c r="B762" t="s">
        <v>278</v>
      </c>
      <c r="E762" s="93">
        <v>-49</v>
      </c>
      <c r="F762" s="93">
        <v>-249</v>
      </c>
      <c r="G762" s="93">
        <v>200</v>
      </c>
    </row>
    <row r="763" spans="2:7" s="57" customFormat="1" hidden="1" outlineLevel="1" x14ac:dyDescent="0.3">
      <c r="B763" t="s">
        <v>285</v>
      </c>
      <c r="E763" s="93">
        <v>58</v>
      </c>
      <c r="F763" s="93">
        <v>-103</v>
      </c>
      <c r="G763" s="93">
        <v>161</v>
      </c>
    </row>
    <row r="764" spans="2:7" s="57" customFormat="1" hidden="1" outlineLevel="1" x14ac:dyDescent="0.3">
      <c r="B764" t="s">
        <v>165</v>
      </c>
      <c r="E764" s="93">
        <v>-66</v>
      </c>
      <c r="F764" s="93">
        <v>-177</v>
      </c>
      <c r="G764" s="93">
        <v>111</v>
      </c>
    </row>
    <row r="765" spans="2:7" s="57" customFormat="1" hidden="1" outlineLevel="1" x14ac:dyDescent="0.3">
      <c r="B765" t="s">
        <v>286</v>
      </c>
      <c r="E765" s="93">
        <v>-1199</v>
      </c>
      <c r="F765" s="93">
        <v>-28</v>
      </c>
      <c r="G765" s="93">
        <v>-1171</v>
      </c>
    </row>
    <row r="766" spans="2:7" s="57" customFormat="1" hidden="1" outlineLevel="1" x14ac:dyDescent="0.3">
      <c r="B766" t="s">
        <v>277</v>
      </c>
      <c r="E766" s="93">
        <v>307</v>
      </c>
      <c r="F766" s="93">
        <v>373</v>
      </c>
      <c r="G766" s="93">
        <v>-66</v>
      </c>
    </row>
    <row r="767" spans="2:7" ht="15" customHeight="1" collapsed="1" x14ac:dyDescent="0.3">
      <c r="B767" s="198" t="s">
        <v>109</v>
      </c>
      <c r="C767" s="198"/>
      <c r="D767" s="199"/>
      <c r="E767" s="120">
        <v>-183956.10010000001</v>
      </c>
      <c r="F767" s="120">
        <v>-72871</v>
      </c>
      <c r="G767" s="93">
        <v>-111085.10010000001</v>
      </c>
    </row>
    <row r="768" spans="2:7" ht="15" customHeight="1" x14ac:dyDescent="0.3">
      <c r="D768" s="85"/>
      <c r="E768" s="121"/>
      <c r="F768" s="121"/>
      <c r="G768" s="121"/>
    </row>
    <row r="770" spans="2:2" x14ac:dyDescent="0.3">
      <c r="B770" s="24"/>
    </row>
  </sheetData>
  <mergeCells count="8">
    <mergeCell ref="B655:D655"/>
    <mergeCell ref="B767:D767"/>
    <mergeCell ref="B458:D458"/>
    <mergeCell ref="B599:D599"/>
    <mergeCell ref="B487:D487"/>
    <mergeCell ref="B515:D515"/>
    <mergeCell ref="B543:D543"/>
    <mergeCell ref="B571:D571"/>
  </mergeCells>
  <phoneticPr fontId="0" type="noConversion"/>
  <dataValidations count="1">
    <dataValidation type="whole" allowBlank="1" showInputMessage="1" showErrorMessage="1" sqref="E627 E711 E739 E487:F487 E515:F515 E683 E543 E571">
      <formula1>-1E+30</formula1>
      <formula2>1E+30</formula2>
    </dataValidation>
  </dataValidations>
  <pageMargins left="0.75" right="0.75" top="1" bottom="1" header="0.5" footer="0.5"/>
  <pageSetup paperSize="9" scale="56" orientation="landscape" r:id="rId1"/>
  <headerFooter alignWithMargins="0"/>
  <ignoredErrors>
    <ignoredError sqref="E4: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1192"/>
  <sheetViews>
    <sheetView showGridLines="0" zoomScale="70" zoomScaleNormal="70" zoomScaleSheetLayoutView="110" workbookViewId="0">
      <selection activeCell="F1193" sqref="F1193"/>
    </sheetView>
  </sheetViews>
  <sheetFormatPr defaultColWidth="9.1796875" defaultRowHeight="13" outlineLevelRow="1" x14ac:dyDescent="0.3"/>
  <cols>
    <col min="1" max="1" width="3" style="16" customWidth="1"/>
    <col min="2" max="2" width="35" style="16" bestFit="1" customWidth="1"/>
    <col min="3" max="3" width="4.1796875" style="16" customWidth="1"/>
    <col min="4" max="4" width="45.7265625" style="16" customWidth="1"/>
    <col min="5" max="5" width="11.54296875" style="49" customWidth="1"/>
    <col min="6" max="6" width="11.7265625" style="52" customWidth="1"/>
    <col min="7" max="7" width="12.81640625" style="51" customWidth="1"/>
    <col min="8" max="8" width="4.453125" style="16" customWidth="1"/>
    <col min="9" max="9" width="4" style="16" customWidth="1"/>
    <col min="10" max="16384" width="9.1796875" style="16"/>
  </cols>
  <sheetData>
    <row r="1" spans="1:8" x14ac:dyDescent="0.3">
      <c r="A1" s="53"/>
      <c r="B1" s="53"/>
      <c r="C1" s="53"/>
      <c r="D1" s="53"/>
    </row>
    <row r="2" spans="1:8" x14ac:dyDescent="0.3">
      <c r="A2" s="53"/>
      <c r="B2" s="67" t="s">
        <v>144</v>
      </c>
      <c r="C2" s="53"/>
      <c r="D2" s="53"/>
    </row>
    <row r="3" spans="1:8" s="25" customFormat="1" ht="49.5" customHeight="1" x14ac:dyDescent="0.25">
      <c r="B3" s="26" t="s">
        <v>44</v>
      </c>
      <c r="E3" s="108" t="str">
        <f>SoCIE!E3</f>
        <v>Accounts 2019-20</v>
      </c>
      <c r="F3" s="109" t="str">
        <f>SoCIE!F3</f>
        <v>Accounts 2018-19</v>
      </c>
      <c r="G3" s="107" t="s">
        <v>292</v>
      </c>
    </row>
    <row r="4" spans="1:8" x14ac:dyDescent="0.3">
      <c r="A4" s="53"/>
      <c r="B4" s="53"/>
      <c r="C4" s="53"/>
      <c r="D4" s="53"/>
      <c r="E4" s="126" t="s">
        <v>54</v>
      </c>
      <c r="F4" s="127" t="s">
        <v>54</v>
      </c>
      <c r="G4" s="92" t="s">
        <v>54</v>
      </c>
      <c r="H4" s="17"/>
    </row>
    <row r="5" spans="1:8" x14ac:dyDescent="0.3">
      <c r="A5" s="53"/>
      <c r="B5" s="53"/>
      <c r="C5" s="53"/>
      <c r="D5" s="53"/>
      <c r="E5" s="128"/>
      <c r="F5" s="129"/>
      <c r="G5" s="111"/>
    </row>
    <row r="6" spans="1:8" x14ac:dyDescent="0.3">
      <c r="A6" s="53"/>
      <c r="B6" s="53"/>
      <c r="C6" s="53"/>
      <c r="D6" s="53"/>
      <c r="E6" s="130"/>
      <c r="F6" s="64"/>
      <c r="G6" s="116"/>
    </row>
    <row r="7" spans="1:8" s="18" customFormat="1" hidden="1" outlineLevel="1" x14ac:dyDescent="0.3">
      <c r="B7" s="16" t="s">
        <v>145</v>
      </c>
      <c r="E7" s="93">
        <f>[1]Income!$E$7</f>
        <v>423</v>
      </c>
      <c r="F7" s="93">
        <f>[1]Income!$F$7</f>
        <v>505</v>
      </c>
      <c r="G7" s="93">
        <f>E7-F7</f>
        <v>-82</v>
      </c>
    </row>
    <row r="8" spans="1:8" s="18" customFormat="1" hidden="1" outlineLevel="1" x14ac:dyDescent="0.3">
      <c r="B8" s="16" t="s">
        <v>146</v>
      </c>
      <c r="E8" s="93">
        <f>[2]Income!$E$7</f>
        <v>369</v>
      </c>
      <c r="F8" s="93">
        <f>[2]Income!$F$7</f>
        <v>337</v>
      </c>
      <c r="G8" s="93">
        <f t="shared" ref="G8:G27" si="0">E8-F8</f>
        <v>32</v>
      </c>
    </row>
    <row r="9" spans="1:8" s="18" customFormat="1" hidden="1" outlineLevel="1" x14ac:dyDescent="0.3">
      <c r="B9" s="16" t="s">
        <v>147</v>
      </c>
      <c r="E9" s="93">
        <f>[3]Income!E$7</f>
        <v>1233</v>
      </c>
      <c r="F9" s="93">
        <f>[3]Income!F$7</f>
        <v>1398</v>
      </c>
      <c r="G9" s="93">
        <f t="shared" ref="G9" si="1">E9-F9</f>
        <v>-165</v>
      </c>
    </row>
    <row r="10" spans="1:8" s="18" customFormat="1" hidden="1" outlineLevel="1" x14ac:dyDescent="0.3">
      <c r="B10" s="16" t="s">
        <v>148</v>
      </c>
      <c r="E10" s="93">
        <f>[4]Income!$E$7</f>
        <v>321</v>
      </c>
      <c r="F10" s="93">
        <f>[4]Income!$F$7</f>
        <v>441</v>
      </c>
      <c r="G10" s="93">
        <f t="shared" si="0"/>
        <v>-120</v>
      </c>
    </row>
    <row r="11" spans="1:8" s="18" customFormat="1" hidden="1" outlineLevel="1" x14ac:dyDescent="0.3">
      <c r="B11" s="16" t="s">
        <v>149</v>
      </c>
      <c r="E11" s="93">
        <f>[5]Income!$E$7</f>
        <v>419</v>
      </c>
      <c r="F11" s="93">
        <f>[5]Income!$F$7</f>
        <v>504</v>
      </c>
      <c r="G11" s="93">
        <f t="shared" si="0"/>
        <v>-85</v>
      </c>
    </row>
    <row r="12" spans="1:8" s="18" customFormat="1" hidden="1" outlineLevel="1" x14ac:dyDescent="0.3">
      <c r="B12" s="16" t="s">
        <v>150</v>
      </c>
      <c r="E12" s="93">
        <f>[6]Income!$E$7</f>
        <v>500</v>
      </c>
      <c r="F12" s="93">
        <f>[6]Income!$F$7</f>
        <v>496</v>
      </c>
      <c r="G12" s="93">
        <f t="shared" si="0"/>
        <v>4</v>
      </c>
    </row>
    <row r="13" spans="1:8" s="18" customFormat="1" hidden="1" outlineLevel="1" x14ac:dyDescent="0.3">
      <c r="B13" s="16" t="s">
        <v>151</v>
      </c>
      <c r="E13" s="93">
        <f>[7]Income!$E$7</f>
        <v>140</v>
      </c>
      <c r="F13" s="93">
        <f>[7]Income!$F$7</f>
        <v>146</v>
      </c>
      <c r="G13" s="93">
        <f t="shared" si="0"/>
        <v>-6</v>
      </c>
    </row>
    <row r="14" spans="1:8" s="18" customFormat="1" hidden="1" outlineLevel="1" x14ac:dyDescent="0.3">
      <c r="B14" s="16" t="s">
        <v>152</v>
      </c>
      <c r="E14" s="93">
        <f>[8]Income!$E$7</f>
        <v>150</v>
      </c>
      <c r="F14" s="93">
        <f>[8]Income!$F$7</f>
        <v>155</v>
      </c>
      <c r="G14" s="93">
        <f t="shared" si="0"/>
        <v>-5</v>
      </c>
    </row>
    <row r="15" spans="1:8" s="18" customFormat="1" hidden="1" outlineLevel="1" x14ac:dyDescent="0.3">
      <c r="B15" s="16" t="s">
        <v>254</v>
      </c>
      <c r="E15" s="93">
        <f>[9]Income!E$7</f>
        <v>0</v>
      </c>
      <c r="F15" s="93">
        <f>[9]Income!F$7</f>
        <v>0</v>
      </c>
      <c r="G15" s="93">
        <f t="shared" si="0"/>
        <v>0</v>
      </c>
    </row>
    <row r="16" spans="1:8" s="18" customFormat="1" hidden="1" outlineLevel="1" x14ac:dyDescent="0.3">
      <c r="B16" s="16" t="s">
        <v>153</v>
      </c>
      <c r="E16" s="93">
        <f>[10]Income!E$7</f>
        <v>109</v>
      </c>
      <c r="F16" s="93">
        <f>[10]Income!F$7</f>
        <v>111</v>
      </c>
      <c r="G16" s="93">
        <f t="shared" ref="G16:G17" si="2">E16-F16</f>
        <v>-2</v>
      </c>
    </row>
    <row r="17" spans="2:8" s="18" customFormat="1" hidden="1" outlineLevel="1" x14ac:dyDescent="0.3">
      <c r="B17" s="16" t="s">
        <v>154</v>
      </c>
      <c r="E17" s="93">
        <f>[11]Income!E$7</f>
        <v>85</v>
      </c>
      <c r="F17" s="93">
        <f>[11]Income!F$7</f>
        <v>89</v>
      </c>
      <c r="G17" s="93">
        <f t="shared" si="2"/>
        <v>-4</v>
      </c>
    </row>
    <row r="18" spans="2:8" s="18" customFormat="1" hidden="1" outlineLevel="1" x14ac:dyDescent="0.3">
      <c r="B18" s="16" t="s">
        <v>155</v>
      </c>
      <c r="E18" s="93">
        <f>[12]Income!$E$7</f>
        <v>120</v>
      </c>
      <c r="F18" s="93">
        <f>[12]Income!$F$7</f>
        <v>176</v>
      </c>
      <c r="G18" s="93">
        <f t="shared" si="0"/>
        <v>-56</v>
      </c>
      <c r="H18" s="66"/>
    </row>
    <row r="19" spans="2:8" s="18" customFormat="1" hidden="1" outlineLevel="1" x14ac:dyDescent="0.3">
      <c r="B19" s="16" t="s">
        <v>156</v>
      </c>
      <c r="E19" s="93">
        <f>[13]Income!$E$7</f>
        <v>123</v>
      </c>
      <c r="F19" s="93">
        <f>[13]Income!$F$7</f>
        <v>167</v>
      </c>
      <c r="G19" s="93">
        <f t="shared" si="0"/>
        <v>-44</v>
      </c>
    </row>
    <row r="20" spans="2:8" s="18" customFormat="1" hidden="1" outlineLevel="1" x14ac:dyDescent="0.3">
      <c r="B20" s="16" t="s">
        <v>157</v>
      </c>
      <c r="E20" s="93">
        <f>[14]Income!$E$7</f>
        <v>555</v>
      </c>
      <c r="F20" s="93">
        <f>[14]Income!$F$7</f>
        <v>474</v>
      </c>
      <c r="G20" s="93">
        <f t="shared" si="0"/>
        <v>81</v>
      </c>
    </row>
    <row r="21" spans="2:8" s="18" customFormat="1" hidden="1" outlineLevel="1" x14ac:dyDescent="0.3">
      <c r="B21" s="16" t="s">
        <v>158</v>
      </c>
      <c r="E21" s="93">
        <f>[15]Income!$E$7</f>
        <v>1015</v>
      </c>
      <c r="F21" s="93">
        <f>[15]Income!$F$7</f>
        <v>1060</v>
      </c>
      <c r="G21" s="93">
        <f t="shared" si="0"/>
        <v>-45</v>
      </c>
    </row>
    <row r="22" spans="2:8" s="18" customFormat="1" hidden="1" outlineLevel="1" x14ac:dyDescent="0.3">
      <c r="B22" s="16" t="s">
        <v>159</v>
      </c>
      <c r="E22" s="93">
        <f>[16]Income!$E$7</f>
        <v>1788</v>
      </c>
      <c r="F22" s="93">
        <f>[16]Income!$F$7</f>
        <v>1872</v>
      </c>
      <c r="G22" s="93">
        <f t="shared" si="0"/>
        <v>-84</v>
      </c>
      <c r="H22" s="66"/>
    </row>
    <row r="23" spans="2:8" s="18" customFormat="1" hidden="1" outlineLevel="1" x14ac:dyDescent="0.3">
      <c r="B23" s="16" t="s">
        <v>160</v>
      </c>
      <c r="E23" s="93">
        <f>[17]Income!$E$7</f>
        <v>139</v>
      </c>
      <c r="F23" s="93">
        <f>[17]Income!$F$7</f>
        <v>176</v>
      </c>
      <c r="G23" s="93">
        <f t="shared" si="0"/>
        <v>-37</v>
      </c>
    </row>
    <row r="24" spans="2:8" s="18" customFormat="1" hidden="1" outlineLevel="1" x14ac:dyDescent="0.3">
      <c r="B24" s="16" t="s">
        <v>161</v>
      </c>
      <c r="E24" s="93">
        <f>[18]Income!$E$7</f>
        <v>290</v>
      </c>
      <c r="F24" s="93">
        <f>[18]Income!$F$7</f>
        <v>452</v>
      </c>
      <c r="G24" s="93">
        <f t="shared" si="0"/>
        <v>-162</v>
      </c>
    </row>
    <row r="25" spans="2:8" s="18" customFormat="1" hidden="1" outlineLevel="1" x14ac:dyDescent="0.3">
      <c r="B25" s="16" t="s">
        <v>162</v>
      </c>
      <c r="E25" s="93">
        <f>[19]Income!E$7</f>
        <v>866</v>
      </c>
      <c r="F25" s="93">
        <f>[19]Income!F$7</f>
        <v>983</v>
      </c>
      <c r="G25" s="93">
        <f t="shared" ref="G25" si="3">E25-F25</f>
        <v>-117</v>
      </c>
    </row>
    <row r="26" spans="2:8" s="18" customFormat="1" hidden="1" outlineLevel="1" x14ac:dyDescent="0.3">
      <c r="B26" s="16" t="s">
        <v>163</v>
      </c>
      <c r="E26" s="93">
        <f>[20]Income!$E$7</f>
        <v>1430</v>
      </c>
      <c r="F26" s="93">
        <f>[20]Income!$F$7</f>
        <v>1575</v>
      </c>
      <c r="G26" s="93">
        <f t="shared" si="0"/>
        <v>-145</v>
      </c>
    </row>
    <row r="27" spans="2:8" s="18" customFormat="1" hidden="1" outlineLevel="1" x14ac:dyDescent="0.3">
      <c r="B27" s="16" t="s">
        <v>164</v>
      </c>
      <c r="E27" s="93">
        <f>[21]Income!E$7</f>
        <v>848</v>
      </c>
      <c r="F27" s="93">
        <f>[21]Income!F$7</f>
        <v>1051</v>
      </c>
      <c r="G27" s="93">
        <f t="shared" si="0"/>
        <v>-203</v>
      </c>
    </row>
    <row r="28" spans="2:8" s="18" customFormat="1" hidden="1" outlineLevel="1" x14ac:dyDescent="0.3">
      <c r="B28" s="16" t="s">
        <v>276</v>
      </c>
      <c r="E28" s="93">
        <f>[22]Income!E$7</f>
        <v>94</v>
      </c>
      <c r="F28" s="93">
        <f>[22]Income!F$7</f>
        <v>110</v>
      </c>
      <c r="G28" s="93">
        <f t="shared" ref="G28:G33" si="4">E28-F28</f>
        <v>-16</v>
      </c>
      <c r="H28" s="66"/>
    </row>
    <row r="29" spans="2:8" s="18" customFormat="1" hidden="1" outlineLevel="1" x14ac:dyDescent="0.3">
      <c r="B29" s="16" t="s">
        <v>278</v>
      </c>
      <c r="E29" s="93">
        <f>[23]Income!E$7</f>
        <v>9</v>
      </c>
      <c r="F29" s="93">
        <f>[23]Income!F$7</f>
        <v>17</v>
      </c>
      <c r="G29" s="93">
        <f t="shared" si="4"/>
        <v>-8</v>
      </c>
    </row>
    <row r="30" spans="2:8" s="18" customFormat="1" hidden="1" outlineLevel="1" x14ac:dyDescent="0.3">
      <c r="B30" s="16" t="s">
        <v>285</v>
      </c>
      <c r="E30" s="93">
        <f>[24]Income!E$7</f>
        <v>390</v>
      </c>
      <c r="F30" s="93">
        <f>[24]Income!F$7</f>
        <v>385</v>
      </c>
      <c r="G30" s="93">
        <f t="shared" si="4"/>
        <v>5</v>
      </c>
    </row>
    <row r="31" spans="2:8" s="18" customFormat="1" hidden="1" outlineLevel="1" x14ac:dyDescent="0.3">
      <c r="B31" s="16" t="s">
        <v>165</v>
      </c>
      <c r="E31" s="93">
        <f>[25]Income!E$7</f>
        <v>128</v>
      </c>
      <c r="F31" s="93">
        <f>[25]Income!F$7</f>
        <v>278</v>
      </c>
      <c r="G31" s="93">
        <f t="shared" si="4"/>
        <v>-150</v>
      </c>
    </row>
    <row r="32" spans="2:8" s="18" customFormat="1" hidden="1" outlineLevel="1" x14ac:dyDescent="0.3">
      <c r="B32" s="16" t="s">
        <v>286</v>
      </c>
      <c r="E32" s="93">
        <f>[26]Income!E$7</f>
        <v>168</v>
      </c>
      <c r="F32" s="93">
        <f>[26]Income!F$7</f>
        <v>250</v>
      </c>
      <c r="G32" s="93">
        <f t="shared" si="4"/>
        <v>-82</v>
      </c>
    </row>
    <row r="33" spans="1:7" s="18" customFormat="1" hidden="1" outlineLevel="1" x14ac:dyDescent="0.3">
      <c r="B33" s="16" t="s">
        <v>277</v>
      </c>
      <c r="E33" s="93">
        <f>[27]Income!E$7</f>
        <v>43</v>
      </c>
      <c r="F33" s="93">
        <f>[27]Income!F$7</f>
        <v>35</v>
      </c>
      <c r="G33" s="93">
        <f t="shared" si="4"/>
        <v>8</v>
      </c>
    </row>
    <row r="34" spans="1:7" ht="15" customHeight="1" collapsed="1" x14ac:dyDescent="0.3">
      <c r="A34" s="29">
        <v>1</v>
      </c>
      <c r="B34" s="53" t="s">
        <v>8</v>
      </c>
      <c r="C34" s="54" t="s">
        <v>1</v>
      </c>
      <c r="D34" s="53" t="s">
        <v>129</v>
      </c>
      <c r="E34" s="69">
        <v>11755</v>
      </c>
      <c r="F34" s="69">
        <v>13243</v>
      </c>
      <c r="G34" s="93">
        <v>-1488</v>
      </c>
    </row>
    <row r="35" spans="1:7" s="18" customFormat="1" hidden="1" outlineLevel="1" x14ac:dyDescent="0.3">
      <c r="B35" s="16" t="s">
        <v>145</v>
      </c>
      <c r="E35" s="93">
        <v>0</v>
      </c>
      <c r="F35" s="93">
        <v>0</v>
      </c>
      <c r="G35" s="93">
        <v>0</v>
      </c>
    </row>
    <row r="36" spans="1:7" s="18" customFormat="1" hidden="1" outlineLevel="1" x14ac:dyDescent="0.3">
      <c r="B36" s="16" t="s">
        <v>146</v>
      </c>
      <c r="E36" s="93">
        <v>0</v>
      </c>
      <c r="F36" s="93">
        <v>0</v>
      </c>
      <c r="G36" s="93">
        <v>0</v>
      </c>
    </row>
    <row r="37" spans="1:7" s="18" customFormat="1" hidden="1" outlineLevel="1" x14ac:dyDescent="0.3">
      <c r="B37" s="16" t="s">
        <v>147</v>
      </c>
      <c r="E37" s="93">
        <v>0</v>
      </c>
      <c r="F37" s="93">
        <v>0</v>
      </c>
      <c r="G37" s="93">
        <v>0</v>
      </c>
    </row>
    <row r="38" spans="1:7" s="18" customFormat="1" hidden="1" outlineLevel="1" x14ac:dyDescent="0.3">
      <c r="B38" s="16" t="s">
        <v>148</v>
      </c>
      <c r="E38" s="93">
        <v>0</v>
      </c>
      <c r="F38" s="93">
        <v>0</v>
      </c>
      <c r="G38" s="93">
        <v>0</v>
      </c>
    </row>
    <row r="39" spans="1:7" s="18" customFormat="1" hidden="1" outlineLevel="1" x14ac:dyDescent="0.3">
      <c r="B39" s="16" t="s">
        <v>149</v>
      </c>
      <c r="E39" s="93">
        <v>0</v>
      </c>
      <c r="F39" s="93">
        <v>0</v>
      </c>
      <c r="G39" s="93">
        <v>0</v>
      </c>
    </row>
    <row r="40" spans="1:7" s="18" customFormat="1" hidden="1" outlineLevel="1" x14ac:dyDescent="0.3">
      <c r="B40" s="16" t="s">
        <v>150</v>
      </c>
      <c r="E40" s="93">
        <v>0</v>
      </c>
      <c r="F40" s="93">
        <v>0</v>
      </c>
      <c r="G40" s="93">
        <v>0</v>
      </c>
    </row>
    <row r="41" spans="1:7" s="18" customFormat="1" hidden="1" outlineLevel="1" x14ac:dyDescent="0.3">
      <c r="B41" s="16" t="s">
        <v>151</v>
      </c>
      <c r="E41" s="93">
        <v>0</v>
      </c>
      <c r="F41" s="93">
        <v>0</v>
      </c>
      <c r="G41" s="93">
        <v>0</v>
      </c>
    </row>
    <row r="42" spans="1:7" s="18" customFormat="1" hidden="1" outlineLevel="1" x14ac:dyDescent="0.3">
      <c r="B42" s="16" t="s">
        <v>152</v>
      </c>
      <c r="E42" s="93">
        <v>0</v>
      </c>
      <c r="F42" s="93">
        <v>0</v>
      </c>
      <c r="G42" s="93">
        <v>0</v>
      </c>
    </row>
    <row r="43" spans="1:7" s="18" customFormat="1" hidden="1" outlineLevel="1" x14ac:dyDescent="0.3">
      <c r="B43" s="16" t="s">
        <v>254</v>
      </c>
      <c r="E43" s="93">
        <v>0</v>
      </c>
      <c r="F43" s="93">
        <v>0</v>
      </c>
      <c r="G43" s="93">
        <v>0</v>
      </c>
    </row>
    <row r="44" spans="1:7" s="18" customFormat="1" hidden="1" outlineLevel="1" x14ac:dyDescent="0.3">
      <c r="B44" s="16" t="s">
        <v>153</v>
      </c>
      <c r="E44" s="93">
        <v>0</v>
      </c>
      <c r="F44" s="93">
        <v>0</v>
      </c>
      <c r="G44" s="93">
        <v>0</v>
      </c>
    </row>
    <row r="45" spans="1:7" s="18" customFormat="1" hidden="1" outlineLevel="1" x14ac:dyDescent="0.3">
      <c r="B45" s="16" t="s">
        <v>154</v>
      </c>
      <c r="E45" s="93">
        <v>0</v>
      </c>
      <c r="F45" s="93">
        <v>0</v>
      </c>
      <c r="G45" s="93">
        <v>0</v>
      </c>
    </row>
    <row r="46" spans="1:7" s="18" customFormat="1" hidden="1" outlineLevel="1" x14ac:dyDescent="0.3">
      <c r="B46" s="16" t="s">
        <v>155</v>
      </c>
      <c r="E46" s="93">
        <v>0</v>
      </c>
      <c r="F46" s="93">
        <v>0</v>
      </c>
      <c r="G46" s="93">
        <v>0</v>
      </c>
    </row>
    <row r="47" spans="1:7" s="18" customFormat="1" hidden="1" outlineLevel="1" x14ac:dyDescent="0.3">
      <c r="B47" s="16" t="s">
        <v>156</v>
      </c>
      <c r="E47" s="93">
        <v>0</v>
      </c>
      <c r="F47" s="93">
        <v>0</v>
      </c>
      <c r="G47" s="93">
        <v>0</v>
      </c>
    </row>
    <row r="48" spans="1:7" s="18" customFormat="1" hidden="1" outlineLevel="1" x14ac:dyDescent="0.3">
      <c r="B48" s="16" t="s">
        <v>157</v>
      </c>
      <c r="E48" s="93">
        <v>0</v>
      </c>
      <c r="F48" s="93">
        <v>0</v>
      </c>
      <c r="G48" s="93">
        <v>0</v>
      </c>
    </row>
    <row r="49" spans="1:7" s="18" customFormat="1" hidden="1" outlineLevel="1" x14ac:dyDescent="0.3">
      <c r="B49" s="16" t="s">
        <v>158</v>
      </c>
      <c r="E49" s="93">
        <v>4</v>
      </c>
      <c r="F49" s="93">
        <v>4</v>
      </c>
      <c r="G49" s="93">
        <v>0</v>
      </c>
    </row>
    <row r="50" spans="1:7" s="18" customFormat="1" hidden="1" outlineLevel="1" x14ac:dyDescent="0.3">
      <c r="B50" s="16" t="s">
        <v>159</v>
      </c>
      <c r="E50" s="93">
        <v>0</v>
      </c>
      <c r="F50" s="93">
        <v>0</v>
      </c>
      <c r="G50" s="93">
        <v>0</v>
      </c>
    </row>
    <row r="51" spans="1:7" s="18" customFormat="1" hidden="1" outlineLevel="1" x14ac:dyDescent="0.3">
      <c r="B51" s="16" t="s">
        <v>160</v>
      </c>
      <c r="E51" s="93">
        <v>0</v>
      </c>
      <c r="F51" s="93">
        <v>1</v>
      </c>
      <c r="G51" s="93">
        <v>-1</v>
      </c>
    </row>
    <row r="52" spans="1:7" s="18" customFormat="1" hidden="1" outlineLevel="1" x14ac:dyDescent="0.3">
      <c r="B52" s="16" t="s">
        <v>161</v>
      </c>
      <c r="E52" s="93">
        <v>0</v>
      </c>
      <c r="F52" s="93">
        <v>0</v>
      </c>
      <c r="G52" s="93">
        <v>0</v>
      </c>
    </row>
    <row r="53" spans="1:7" s="18" customFormat="1" hidden="1" outlineLevel="1" x14ac:dyDescent="0.3">
      <c r="B53" s="16" t="s">
        <v>162</v>
      </c>
      <c r="E53" s="93">
        <v>0</v>
      </c>
      <c r="F53" s="93">
        <v>0</v>
      </c>
      <c r="G53" s="93">
        <v>0</v>
      </c>
    </row>
    <row r="54" spans="1:7" s="18" customFormat="1" hidden="1" outlineLevel="1" x14ac:dyDescent="0.3">
      <c r="B54" s="16" t="s">
        <v>163</v>
      </c>
      <c r="E54" s="93">
        <v>0</v>
      </c>
      <c r="F54" s="93">
        <v>0</v>
      </c>
      <c r="G54" s="93">
        <v>0</v>
      </c>
    </row>
    <row r="55" spans="1:7" s="18" customFormat="1" hidden="1" outlineLevel="1" x14ac:dyDescent="0.3">
      <c r="B55" s="16" t="s">
        <v>164</v>
      </c>
      <c r="E55" s="93">
        <v>0</v>
      </c>
      <c r="F55" s="93">
        <v>0</v>
      </c>
      <c r="G55" s="93">
        <v>0</v>
      </c>
    </row>
    <row r="56" spans="1:7" s="18" customFormat="1" hidden="1" outlineLevel="1" x14ac:dyDescent="0.3">
      <c r="B56" s="16" t="s">
        <v>276</v>
      </c>
      <c r="E56" s="93">
        <v>0</v>
      </c>
      <c r="F56" s="93">
        <v>0</v>
      </c>
      <c r="G56" s="93">
        <v>0</v>
      </c>
    </row>
    <row r="57" spans="1:7" s="18" customFormat="1" hidden="1" outlineLevel="1" x14ac:dyDescent="0.3">
      <c r="B57" s="16" t="s">
        <v>278</v>
      </c>
      <c r="E57" s="93">
        <v>0</v>
      </c>
      <c r="F57" s="93">
        <v>0</v>
      </c>
      <c r="G57" s="93">
        <v>0</v>
      </c>
    </row>
    <row r="58" spans="1:7" s="18" customFormat="1" hidden="1" outlineLevel="1" x14ac:dyDescent="0.3">
      <c r="B58" s="16" t="s">
        <v>285</v>
      </c>
      <c r="E58" s="93">
        <v>0</v>
      </c>
      <c r="F58" s="93">
        <v>0</v>
      </c>
      <c r="G58" s="93">
        <v>0</v>
      </c>
    </row>
    <row r="59" spans="1:7" s="18" customFormat="1" hidden="1" outlineLevel="1" x14ac:dyDescent="0.3">
      <c r="B59" s="16" t="s">
        <v>165</v>
      </c>
      <c r="E59" s="93">
        <v>8</v>
      </c>
      <c r="F59" s="93">
        <v>16</v>
      </c>
      <c r="G59" s="93">
        <v>-8</v>
      </c>
    </row>
    <row r="60" spans="1:7" s="18" customFormat="1" hidden="1" outlineLevel="1" x14ac:dyDescent="0.3">
      <c r="B60" s="16" t="s">
        <v>286</v>
      </c>
      <c r="E60" s="93">
        <v>0</v>
      </c>
      <c r="F60" s="93">
        <v>0</v>
      </c>
      <c r="G60" s="93">
        <v>0</v>
      </c>
    </row>
    <row r="61" spans="1:7" s="18" customFormat="1" hidden="1" outlineLevel="1" x14ac:dyDescent="0.3">
      <c r="B61" s="16" t="s">
        <v>277</v>
      </c>
      <c r="E61" s="93">
        <v>0</v>
      </c>
      <c r="F61" s="93">
        <v>0</v>
      </c>
      <c r="G61" s="93">
        <v>0</v>
      </c>
    </row>
    <row r="62" spans="1:7" ht="15" customHeight="1" collapsed="1" x14ac:dyDescent="0.3">
      <c r="A62" s="29"/>
      <c r="B62" s="53"/>
      <c r="C62" s="53" t="s">
        <v>2</v>
      </c>
      <c r="D62" s="53" t="s">
        <v>128</v>
      </c>
      <c r="E62" s="69">
        <v>12</v>
      </c>
      <c r="F62" s="69">
        <v>21</v>
      </c>
      <c r="G62" s="93">
        <v>-9</v>
      </c>
    </row>
    <row r="63" spans="1:7" s="18" customFormat="1" hidden="1" outlineLevel="1" x14ac:dyDescent="0.3">
      <c r="B63" s="16" t="s">
        <v>145</v>
      </c>
      <c r="E63" s="93">
        <v>2641</v>
      </c>
      <c r="F63" s="93">
        <v>2668</v>
      </c>
      <c r="G63" s="93">
        <v>-27</v>
      </c>
    </row>
    <row r="64" spans="1:7" s="18" customFormat="1" hidden="1" outlineLevel="1" x14ac:dyDescent="0.3">
      <c r="B64" s="16" t="s">
        <v>146</v>
      </c>
      <c r="E64" s="93">
        <v>324</v>
      </c>
      <c r="F64" s="93">
        <v>359</v>
      </c>
      <c r="G64" s="93">
        <v>-35</v>
      </c>
    </row>
    <row r="65" spans="2:7" s="18" customFormat="1" hidden="1" outlineLevel="1" x14ac:dyDescent="0.3">
      <c r="B65" s="16" t="s">
        <v>147</v>
      </c>
      <c r="E65" s="93">
        <v>9188</v>
      </c>
      <c r="F65" s="93">
        <v>9374</v>
      </c>
      <c r="G65" s="93">
        <v>-186</v>
      </c>
    </row>
    <row r="66" spans="2:7" s="18" customFormat="1" hidden="1" outlineLevel="1" x14ac:dyDescent="0.3">
      <c r="B66" s="16" t="s">
        <v>148</v>
      </c>
      <c r="E66" s="93">
        <v>654</v>
      </c>
      <c r="F66" s="93">
        <v>698</v>
      </c>
      <c r="G66" s="93">
        <v>-44</v>
      </c>
    </row>
    <row r="67" spans="2:7" s="18" customFormat="1" hidden="1" outlineLevel="1" x14ac:dyDescent="0.3">
      <c r="B67" s="16" t="s">
        <v>149</v>
      </c>
      <c r="E67" s="93">
        <v>2961</v>
      </c>
      <c r="F67" s="93">
        <v>3019</v>
      </c>
      <c r="G67" s="93">
        <v>-58</v>
      </c>
    </row>
    <row r="68" spans="2:7" s="18" customFormat="1" hidden="1" outlineLevel="1" x14ac:dyDescent="0.3">
      <c r="B68" s="16" t="s">
        <v>150</v>
      </c>
      <c r="E68" s="93">
        <v>5006</v>
      </c>
      <c r="F68" s="93">
        <v>5429</v>
      </c>
      <c r="G68" s="93">
        <v>-423</v>
      </c>
    </row>
    <row r="69" spans="2:7" s="18" customFormat="1" hidden="1" outlineLevel="1" x14ac:dyDescent="0.3">
      <c r="B69" s="16" t="s">
        <v>151</v>
      </c>
      <c r="E69" s="93">
        <v>3016</v>
      </c>
      <c r="F69" s="93">
        <v>3185</v>
      </c>
      <c r="G69" s="93">
        <v>-169</v>
      </c>
    </row>
    <row r="70" spans="2:7" s="18" customFormat="1" hidden="1" outlineLevel="1" x14ac:dyDescent="0.3">
      <c r="B70" s="16" t="s">
        <v>152</v>
      </c>
      <c r="E70" s="93">
        <v>1456</v>
      </c>
      <c r="F70" s="93">
        <v>1552</v>
      </c>
      <c r="G70" s="93">
        <v>-96</v>
      </c>
    </row>
    <row r="71" spans="2:7" s="18" customFormat="1" hidden="1" outlineLevel="1" x14ac:dyDescent="0.3">
      <c r="B71" s="16" t="s">
        <v>254</v>
      </c>
      <c r="E71" s="93">
        <v>0</v>
      </c>
      <c r="F71" s="93">
        <v>0</v>
      </c>
      <c r="G71" s="93">
        <v>0</v>
      </c>
    </row>
    <row r="72" spans="2:7" s="18" customFormat="1" hidden="1" outlineLevel="1" x14ac:dyDescent="0.3">
      <c r="B72" s="16" t="s">
        <v>153</v>
      </c>
      <c r="E72" s="93">
        <v>3628</v>
      </c>
      <c r="F72" s="93">
        <v>3941</v>
      </c>
      <c r="G72" s="93">
        <v>-313</v>
      </c>
    </row>
    <row r="73" spans="2:7" s="18" customFormat="1" hidden="1" outlineLevel="1" x14ac:dyDescent="0.3">
      <c r="B73" s="16" t="s">
        <v>154</v>
      </c>
      <c r="E73" s="93">
        <v>1711</v>
      </c>
      <c r="F73" s="93">
        <v>1755</v>
      </c>
      <c r="G73" s="93">
        <v>-44</v>
      </c>
    </row>
    <row r="74" spans="2:7" s="18" customFormat="1" hidden="1" outlineLevel="1" x14ac:dyDescent="0.3">
      <c r="B74" s="16" t="s">
        <v>155</v>
      </c>
      <c r="E74" s="93">
        <v>2766</v>
      </c>
      <c r="F74" s="93">
        <v>2717</v>
      </c>
      <c r="G74" s="93">
        <v>49</v>
      </c>
    </row>
    <row r="75" spans="2:7" s="18" customFormat="1" hidden="1" outlineLevel="1" x14ac:dyDescent="0.3">
      <c r="B75" s="16" t="s">
        <v>156</v>
      </c>
      <c r="E75" s="93">
        <v>599</v>
      </c>
      <c r="F75" s="93">
        <v>580</v>
      </c>
      <c r="G75" s="93">
        <v>19</v>
      </c>
    </row>
    <row r="76" spans="2:7" s="18" customFormat="1" hidden="1" outlineLevel="1" x14ac:dyDescent="0.3">
      <c r="B76" s="16" t="s">
        <v>157</v>
      </c>
      <c r="E76" s="93">
        <v>1221</v>
      </c>
      <c r="F76" s="93">
        <v>1369</v>
      </c>
      <c r="G76" s="93">
        <v>-148</v>
      </c>
    </row>
    <row r="77" spans="2:7" s="18" customFormat="1" hidden="1" outlineLevel="1" x14ac:dyDescent="0.3">
      <c r="B77" s="16" t="s">
        <v>158</v>
      </c>
      <c r="E77" s="93">
        <v>3439</v>
      </c>
      <c r="F77" s="93">
        <v>3454</v>
      </c>
      <c r="G77" s="93">
        <v>-15</v>
      </c>
    </row>
    <row r="78" spans="2:7" s="18" customFormat="1" hidden="1" outlineLevel="1" x14ac:dyDescent="0.3">
      <c r="B78" s="16" t="s">
        <v>159</v>
      </c>
      <c r="E78" s="93">
        <v>3034</v>
      </c>
      <c r="F78" s="93">
        <v>3178</v>
      </c>
      <c r="G78" s="93">
        <v>-144</v>
      </c>
    </row>
    <row r="79" spans="2:7" s="18" customFormat="1" hidden="1" outlineLevel="1" x14ac:dyDescent="0.3">
      <c r="B79" s="16" t="s">
        <v>160</v>
      </c>
      <c r="E79" s="93">
        <v>775</v>
      </c>
      <c r="F79" s="93">
        <v>677</v>
      </c>
      <c r="G79" s="93">
        <v>98</v>
      </c>
    </row>
    <row r="80" spans="2:7" s="18" customFormat="1" hidden="1" outlineLevel="1" x14ac:dyDescent="0.3">
      <c r="B80" s="16" t="s">
        <v>161</v>
      </c>
      <c r="E80" s="93">
        <v>3139.9185600000001</v>
      </c>
      <c r="F80" s="93">
        <v>3205</v>
      </c>
      <c r="G80" s="93">
        <v>-65.08143999999993</v>
      </c>
    </row>
    <row r="81" spans="1:7" s="18" customFormat="1" hidden="1" outlineLevel="1" x14ac:dyDescent="0.3">
      <c r="B81" s="16" t="s">
        <v>162</v>
      </c>
      <c r="E81" s="93">
        <v>1331</v>
      </c>
      <c r="F81" s="93">
        <v>1182</v>
      </c>
      <c r="G81" s="93">
        <v>149</v>
      </c>
    </row>
    <row r="82" spans="1:7" s="18" customFormat="1" hidden="1" outlineLevel="1" x14ac:dyDescent="0.3">
      <c r="B82" s="16" t="s">
        <v>163</v>
      </c>
      <c r="E82" s="93">
        <v>2739</v>
      </c>
      <c r="F82" s="93">
        <v>3039</v>
      </c>
      <c r="G82" s="93">
        <v>-300</v>
      </c>
    </row>
    <row r="83" spans="1:7" s="18" customFormat="1" hidden="1" outlineLevel="1" x14ac:dyDescent="0.3">
      <c r="B83" s="16" t="s">
        <v>164</v>
      </c>
      <c r="E83" s="93">
        <v>1647</v>
      </c>
      <c r="F83" s="93">
        <v>1565</v>
      </c>
      <c r="G83" s="93">
        <v>82</v>
      </c>
    </row>
    <row r="84" spans="1:7" s="18" customFormat="1" hidden="1" outlineLevel="1" x14ac:dyDescent="0.3">
      <c r="B84" s="16" t="s">
        <v>276</v>
      </c>
      <c r="E84" s="93">
        <v>51</v>
      </c>
      <c r="F84" s="93">
        <v>34</v>
      </c>
      <c r="G84" s="93">
        <v>17</v>
      </c>
    </row>
    <row r="85" spans="1:7" s="18" customFormat="1" hidden="1" outlineLevel="1" x14ac:dyDescent="0.3">
      <c r="B85" s="16" t="s">
        <v>278</v>
      </c>
      <c r="E85" s="93">
        <v>76</v>
      </c>
      <c r="F85" s="93">
        <v>112</v>
      </c>
      <c r="G85" s="93">
        <v>-36</v>
      </c>
    </row>
    <row r="86" spans="1:7" s="18" customFormat="1" hidden="1" outlineLevel="1" x14ac:dyDescent="0.3">
      <c r="B86" s="16" t="s">
        <v>285</v>
      </c>
      <c r="E86" s="93">
        <v>467</v>
      </c>
      <c r="F86" s="93">
        <v>333</v>
      </c>
      <c r="G86" s="93">
        <v>134</v>
      </c>
    </row>
    <row r="87" spans="1:7" s="18" customFormat="1" hidden="1" outlineLevel="1" x14ac:dyDescent="0.3">
      <c r="B87" s="16" t="s">
        <v>165</v>
      </c>
      <c r="E87" s="93">
        <v>183</v>
      </c>
      <c r="F87" s="93">
        <v>165</v>
      </c>
      <c r="G87" s="93">
        <v>18</v>
      </c>
    </row>
    <row r="88" spans="1:7" s="18" customFormat="1" hidden="1" outlineLevel="1" x14ac:dyDescent="0.3">
      <c r="B88" s="16" t="s">
        <v>286</v>
      </c>
      <c r="E88" s="93">
        <v>237</v>
      </c>
      <c r="F88" s="93">
        <v>255</v>
      </c>
      <c r="G88" s="93">
        <v>-18</v>
      </c>
    </row>
    <row r="89" spans="1:7" s="18" customFormat="1" hidden="1" outlineLevel="1" x14ac:dyDescent="0.3">
      <c r="B89" s="16" t="s">
        <v>277</v>
      </c>
      <c r="E89" s="93">
        <v>404</v>
      </c>
      <c r="F89" s="93">
        <v>455</v>
      </c>
      <c r="G89" s="93">
        <v>-51</v>
      </c>
    </row>
    <row r="90" spans="1:7" ht="15" customHeight="1" collapsed="1" x14ac:dyDescent="0.3">
      <c r="A90" s="53"/>
      <c r="B90" s="53"/>
      <c r="C90" s="53" t="s">
        <v>3</v>
      </c>
      <c r="D90" s="53" t="s">
        <v>10</v>
      </c>
      <c r="E90" s="69">
        <v>52693.918559999998</v>
      </c>
      <c r="F90" s="69">
        <v>54300</v>
      </c>
      <c r="G90" s="93">
        <v>-1606.0814400000017</v>
      </c>
    </row>
    <row r="91" spans="1:7" s="18" customFormat="1" hidden="1" outlineLevel="1" x14ac:dyDescent="0.3">
      <c r="B91" s="16" t="s">
        <v>145</v>
      </c>
      <c r="E91" s="93">
        <v>0</v>
      </c>
      <c r="F91" s="93">
        <v>0</v>
      </c>
      <c r="G91" s="93">
        <v>0</v>
      </c>
    </row>
    <row r="92" spans="1:7" s="18" customFormat="1" hidden="1" outlineLevel="1" x14ac:dyDescent="0.3">
      <c r="B92" s="16" t="s">
        <v>146</v>
      </c>
      <c r="E92" s="93">
        <v>0</v>
      </c>
      <c r="F92" s="93">
        <v>0</v>
      </c>
      <c r="G92" s="93">
        <v>0</v>
      </c>
    </row>
    <row r="93" spans="1:7" s="18" customFormat="1" hidden="1" outlineLevel="1" x14ac:dyDescent="0.3">
      <c r="B93" s="16" t="s">
        <v>147</v>
      </c>
      <c r="E93" s="93">
        <v>1728</v>
      </c>
      <c r="F93" s="93">
        <v>2357</v>
      </c>
      <c r="G93" s="93">
        <v>-629</v>
      </c>
    </row>
    <row r="94" spans="1:7" s="18" customFormat="1" hidden="1" outlineLevel="1" x14ac:dyDescent="0.3">
      <c r="B94" s="16" t="s">
        <v>148</v>
      </c>
      <c r="E94" s="93">
        <v>0</v>
      </c>
      <c r="F94" s="93">
        <v>0</v>
      </c>
      <c r="G94" s="93">
        <v>0</v>
      </c>
    </row>
    <row r="95" spans="1:7" s="18" customFormat="1" hidden="1" outlineLevel="1" x14ac:dyDescent="0.3">
      <c r="B95" s="16" t="s">
        <v>149</v>
      </c>
      <c r="E95" s="93">
        <v>100</v>
      </c>
      <c r="F95" s="93">
        <v>135</v>
      </c>
      <c r="G95" s="93">
        <v>-35</v>
      </c>
    </row>
    <row r="96" spans="1:7" s="18" customFormat="1" hidden="1" outlineLevel="1" x14ac:dyDescent="0.3">
      <c r="B96" s="16" t="s">
        <v>150</v>
      </c>
      <c r="E96" s="93">
        <v>696</v>
      </c>
      <c r="F96" s="93">
        <v>1335</v>
      </c>
      <c r="G96" s="93">
        <v>-639</v>
      </c>
    </row>
    <row r="97" spans="2:7" s="18" customFormat="1" hidden="1" outlineLevel="1" x14ac:dyDescent="0.3">
      <c r="B97" s="16" t="s">
        <v>151</v>
      </c>
      <c r="E97" s="93">
        <v>0</v>
      </c>
      <c r="F97" s="93">
        <v>0</v>
      </c>
      <c r="G97" s="93">
        <v>0</v>
      </c>
    </row>
    <row r="98" spans="2:7" s="18" customFormat="1" hidden="1" outlineLevel="1" x14ac:dyDescent="0.3">
      <c r="B98" s="16" t="s">
        <v>152</v>
      </c>
      <c r="E98" s="93">
        <v>0</v>
      </c>
      <c r="F98" s="93">
        <v>0</v>
      </c>
      <c r="G98" s="93">
        <v>0</v>
      </c>
    </row>
    <row r="99" spans="2:7" s="18" customFormat="1" hidden="1" outlineLevel="1" x14ac:dyDescent="0.3">
      <c r="B99" s="16" t="s">
        <v>254</v>
      </c>
      <c r="E99" s="93">
        <v>0</v>
      </c>
      <c r="F99" s="93">
        <v>0</v>
      </c>
      <c r="G99" s="93">
        <v>0</v>
      </c>
    </row>
    <row r="100" spans="2:7" s="18" customFormat="1" hidden="1" outlineLevel="1" x14ac:dyDescent="0.3">
      <c r="B100" s="16" t="s">
        <v>153</v>
      </c>
      <c r="E100" s="93">
        <v>12</v>
      </c>
      <c r="F100" s="93">
        <v>0</v>
      </c>
      <c r="G100" s="93">
        <v>12</v>
      </c>
    </row>
    <row r="101" spans="2:7" s="18" customFormat="1" hidden="1" outlineLevel="1" x14ac:dyDescent="0.3">
      <c r="B101" s="16" t="s">
        <v>154</v>
      </c>
      <c r="E101" s="93">
        <v>48</v>
      </c>
      <c r="F101" s="93">
        <v>10</v>
      </c>
      <c r="G101" s="93">
        <v>38</v>
      </c>
    </row>
    <row r="102" spans="2:7" s="18" customFormat="1" hidden="1" outlineLevel="1" x14ac:dyDescent="0.3">
      <c r="B102" s="16" t="s">
        <v>155</v>
      </c>
      <c r="E102" s="93">
        <v>92</v>
      </c>
      <c r="F102" s="93">
        <v>110</v>
      </c>
      <c r="G102" s="93">
        <v>-18</v>
      </c>
    </row>
    <row r="103" spans="2:7" s="18" customFormat="1" hidden="1" outlineLevel="1" x14ac:dyDescent="0.3">
      <c r="B103" s="16" t="s">
        <v>156</v>
      </c>
      <c r="E103" s="93">
        <v>0</v>
      </c>
      <c r="F103" s="93">
        <v>0</v>
      </c>
      <c r="G103" s="93">
        <v>0</v>
      </c>
    </row>
    <row r="104" spans="2:7" s="18" customFormat="1" hidden="1" outlineLevel="1" x14ac:dyDescent="0.3">
      <c r="B104" s="16" t="s">
        <v>157</v>
      </c>
      <c r="E104" s="93">
        <v>0</v>
      </c>
      <c r="F104" s="93">
        <v>0</v>
      </c>
      <c r="G104" s="93">
        <v>0</v>
      </c>
    </row>
    <row r="105" spans="2:7" s="18" customFormat="1" hidden="1" outlineLevel="1" x14ac:dyDescent="0.3">
      <c r="B105" s="16" t="s">
        <v>158</v>
      </c>
      <c r="E105" s="93">
        <v>0</v>
      </c>
      <c r="F105" s="93">
        <v>0</v>
      </c>
      <c r="G105" s="93">
        <v>0</v>
      </c>
    </row>
    <row r="106" spans="2:7" s="18" customFormat="1" hidden="1" outlineLevel="1" x14ac:dyDescent="0.3">
      <c r="B106" s="16" t="s">
        <v>159</v>
      </c>
      <c r="E106" s="93">
        <v>176</v>
      </c>
      <c r="F106" s="93">
        <v>53</v>
      </c>
      <c r="G106" s="93">
        <v>123</v>
      </c>
    </row>
    <row r="107" spans="2:7" s="18" customFormat="1" hidden="1" outlineLevel="1" x14ac:dyDescent="0.3">
      <c r="B107" s="16" t="s">
        <v>160</v>
      </c>
      <c r="E107" s="93">
        <v>1</v>
      </c>
      <c r="F107" s="93">
        <v>5</v>
      </c>
      <c r="G107" s="93">
        <v>-4</v>
      </c>
    </row>
    <row r="108" spans="2:7" s="18" customFormat="1" hidden="1" outlineLevel="1" x14ac:dyDescent="0.3">
      <c r="B108" s="16" t="s">
        <v>161</v>
      </c>
      <c r="E108" s="93">
        <v>0</v>
      </c>
      <c r="F108" s="93">
        <v>0</v>
      </c>
      <c r="G108" s="93">
        <v>0</v>
      </c>
    </row>
    <row r="109" spans="2:7" s="18" customFormat="1" hidden="1" outlineLevel="1" x14ac:dyDescent="0.3">
      <c r="B109" s="16" t="s">
        <v>162</v>
      </c>
      <c r="E109" s="93">
        <v>27</v>
      </c>
      <c r="F109" s="93">
        <v>81</v>
      </c>
      <c r="G109" s="93">
        <v>-54</v>
      </c>
    </row>
    <row r="110" spans="2:7" s="18" customFormat="1" hidden="1" outlineLevel="1" x14ac:dyDescent="0.3">
      <c r="B110" s="16" t="s">
        <v>163</v>
      </c>
      <c r="E110" s="93">
        <v>271</v>
      </c>
      <c r="F110" s="93">
        <v>280</v>
      </c>
      <c r="G110" s="93">
        <v>-9</v>
      </c>
    </row>
    <row r="111" spans="2:7" s="18" customFormat="1" hidden="1" outlineLevel="1" x14ac:dyDescent="0.3">
      <c r="B111" s="16" t="s">
        <v>164</v>
      </c>
      <c r="E111" s="93">
        <v>0</v>
      </c>
      <c r="F111" s="93">
        <v>0</v>
      </c>
      <c r="G111" s="93">
        <v>0</v>
      </c>
    </row>
    <row r="112" spans="2:7" s="18" customFormat="1" hidden="1" outlineLevel="1" x14ac:dyDescent="0.3">
      <c r="B112" s="16" t="s">
        <v>276</v>
      </c>
      <c r="E112" s="93">
        <v>0</v>
      </c>
      <c r="F112" s="93">
        <v>0</v>
      </c>
      <c r="G112" s="93">
        <v>0</v>
      </c>
    </row>
    <row r="113" spans="1:7" s="18" customFormat="1" hidden="1" outlineLevel="1" x14ac:dyDescent="0.3">
      <c r="B113" s="16" t="s">
        <v>278</v>
      </c>
      <c r="E113" s="93">
        <v>0</v>
      </c>
      <c r="F113" s="93">
        <v>0</v>
      </c>
      <c r="G113" s="93">
        <v>0</v>
      </c>
    </row>
    <row r="114" spans="1:7" s="18" customFormat="1" hidden="1" outlineLevel="1" x14ac:dyDescent="0.3">
      <c r="B114" s="16" t="s">
        <v>285</v>
      </c>
      <c r="E114" s="93">
        <v>0</v>
      </c>
      <c r="F114" s="93">
        <v>147</v>
      </c>
      <c r="G114" s="93">
        <v>-147</v>
      </c>
    </row>
    <row r="115" spans="1:7" s="18" customFormat="1" hidden="1" outlineLevel="1" x14ac:dyDescent="0.3">
      <c r="B115" s="16" t="s">
        <v>165</v>
      </c>
      <c r="E115" s="93">
        <v>32</v>
      </c>
      <c r="F115" s="93">
        <v>47</v>
      </c>
      <c r="G115" s="93">
        <v>-15</v>
      </c>
    </row>
    <row r="116" spans="1:7" s="18" customFormat="1" hidden="1" outlineLevel="1" x14ac:dyDescent="0.3">
      <c r="B116" s="16" t="s">
        <v>286</v>
      </c>
      <c r="E116" s="93">
        <v>0</v>
      </c>
      <c r="F116" s="93">
        <v>0</v>
      </c>
      <c r="G116" s="93">
        <v>0</v>
      </c>
    </row>
    <row r="117" spans="1:7" s="18" customFormat="1" hidden="1" outlineLevel="1" x14ac:dyDescent="0.3">
      <c r="B117" s="16" t="s">
        <v>277</v>
      </c>
      <c r="E117" s="93">
        <v>0</v>
      </c>
      <c r="F117" s="93">
        <v>0</v>
      </c>
      <c r="G117" s="93">
        <v>0</v>
      </c>
    </row>
    <row r="118" spans="1:7" ht="15" customHeight="1" collapsed="1" x14ac:dyDescent="0.3">
      <c r="A118" s="53"/>
      <c r="B118" s="53"/>
      <c r="C118" s="53" t="s">
        <v>4</v>
      </c>
      <c r="D118" s="53" t="s">
        <v>89</v>
      </c>
      <c r="E118" s="69">
        <v>3183</v>
      </c>
      <c r="F118" s="69">
        <v>4560</v>
      </c>
      <c r="G118" s="93">
        <v>-1377</v>
      </c>
    </row>
    <row r="119" spans="1:7" s="18" customFormat="1" hidden="1" outlineLevel="1" x14ac:dyDescent="0.3">
      <c r="B119" s="16" t="s">
        <v>145</v>
      </c>
      <c r="E119" s="93">
        <v>1160</v>
      </c>
      <c r="F119" s="93">
        <v>929</v>
      </c>
      <c r="G119" s="93">
        <v>231</v>
      </c>
    </row>
    <row r="120" spans="1:7" s="18" customFormat="1" hidden="1" outlineLevel="1" x14ac:dyDescent="0.3">
      <c r="B120" s="16" t="s">
        <v>146</v>
      </c>
      <c r="E120" s="93">
        <v>385</v>
      </c>
      <c r="F120" s="93">
        <v>246</v>
      </c>
      <c r="G120" s="93">
        <v>139</v>
      </c>
    </row>
    <row r="121" spans="1:7" s="18" customFormat="1" hidden="1" outlineLevel="1" x14ac:dyDescent="0.3">
      <c r="B121" s="16" t="s">
        <v>147</v>
      </c>
      <c r="E121" s="93">
        <v>569</v>
      </c>
      <c r="F121" s="93">
        <v>402</v>
      </c>
      <c r="G121" s="93">
        <v>167</v>
      </c>
    </row>
    <row r="122" spans="1:7" s="18" customFormat="1" hidden="1" outlineLevel="1" x14ac:dyDescent="0.3">
      <c r="B122" s="16" t="s">
        <v>148</v>
      </c>
      <c r="E122" s="93">
        <v>326</v>
      </c>
      <c r="F122" s="93">
        <v>333</v>
      </c>
      <c r="G122" s="93">
        <v>-7</v>
      </c>
    </row>
    <row r="123" spans="1:7" s="18" customFormat="1" hidden="1" outlineLevel="1" x14ac:dyDescent="0.3">
      <c r="B123" s="16" t="s">
        <v>149</v>
      </c>
      <c r="E123" s="93">
        <v>1056</v>
      </c>
      <c r="F123" s="93">
        <v>980</v>
      </c>
      <c r="G123" s="93">
        <v>76</v>
      </c>
    </row>
    <row r="124" spans="1:7" s="18" customFormat="1" hidden="1" outlineLevel="1" x14ac:dyDescent="0.3">
      <c r="B124" s="16" t="s">
        <v>150</v>
      </c>
      <c r="E124" s="93">
        <v>583</v>
      </c>
      <c r="F124" s="93">
        <v>613</v>
      </c>
      <c r="G124" s="93">
        <v>-30</v>
      </c>
    </row>
    <row r="125" spans="1:7" s="18" customFormat="1" hidden="1" outlineLevel="1" x14ac:dyDescent="0.3">
      <c r="B125" s="16" t="s">
        <v>151</v>
      </c>
      <c r="E125" s="93">
        <v>629</v>
      </c>
      <c r="F125" s="93">
        <v>649</v>
      </c>
      <c r="G125" s="93">
        <v>-20</v>
      </c>
    </row>
    <row r="126" spans="1:7" s="18" customFormat="1" hidden="1" outlineLevel="1" x14ac:dyDescent="0.3">
      <c r="B126" s="16" t="s">
        <v>152</v>
      </c>
      <c r="E126" s="93">
        <v>2568</v>
      </c>
      <c r="F126" s="93">
        <v>1710</v>
      </c>
      <c r="G126" s="93">
        <v>858</v>
      </c>
    </row>
    <row r="127" spans="1:7" s="18" customFormat="1" hidden="1" outlineLevel="1" x14ac:dyDescent="0.3">
      <c r="B127" s="16" t="s">
        <v>254</v>
      </c>
      <c r="E127" s="93">
        <v>0</v>
      </c>
      <c r="F127" s="93">
        <v>0</v>
      </c>
      <c r="G127" s="93">
        <v>0</v>
      </c>
    </row>
    <row r="128" spans="1:7" s="18" customFormat="1" hidden="1" outlineLevel="1" x14ac:dyDescent="0.3">
      <c r="B128" s="16" t="s">
        <v>153</v>
      </c>
      <c r="E128" s="93">
        <v>295</v>
      </c>
      <c r="F128" s="93">
        <v>542</v>
      </c>
      <c r="G128" s="93">
        <v>-247</v>
      </c>
    </row>
    <row r="129" spans="2:7" s="18" customFormat="1" hidden="1" outlineLevel="1" x14ac:dyDescent="0.3">
      <c r="B129" s="16" t="s">
        <v>154</v>
      </c>
      <c r="E129" s="93">
        <v>1883</v>
      </c>
      <c r="F129" s="93">
        <v>1791</v>
      </c>
      <c r="G129" s="93">
        <v>92</v>
      </c>
    </row>
    <row r="130" spans="2:7" s="18" customFormat="1" hidden="1" outlineLevel="1" x14ac:dyDescent="0.3">
      <c r="B130" s="16" t="s">
        <v>155</v>
      </c>
      <c r="E130" s="93">
        <v>0</v>
      </c>
      <c r="F130" s="93">
        <v>0</v>
      </c>
      <c r="G130" s="93">
        <v>0</v>
      </c>
    </row>
    <row r="131" spans="2:7" s="18" customFormat="1" hidden="1" outlineLevel="1" x14ac:dyDescent="0.3">
      <c r="B131" s="16" t="s">
        <v>156</v>
      </c>
      <c r="E131" s="93">
        <v>38</v>
      </c>
      <c r="F131" s="93">
        <v>67</v>
      </c>
      <c r="G131" s="93">
        <v>-29</v>
      </c>
    </row>
    <row r="132" spans="2:7" s="18" customFormat="1" hidden="1" outlineLevel="1" x14ac:dyDescent="0.3">
      <c r="B132" s="16" t="s">
        <v>157</v>
      </c>
      <c r="E132" s="93">
        <v>313</v>
      </c>
      <c r="F132" s="93">
        <v>318</v>
      </c>
      <c r="G132" s="93">
        <v>-5</v>
      </c>
    </row>
    <row r="133" spans="2:7" s="18" customFormat="1" hidden="1" outlineLevel="1" x14ac:dyDescent="0.3">
      <c r="B133" s="16" t="s">
        <v>158</v>
      </c>
      <c r="E133" s="93">
        <v>383</v>
      </c>
      <c r="F133" s="93">
        <v>529</v>
      </c>
      <c r="G133" s="93">
        <v>-146</v>
      </c>
    </row>
    <row r="134" spans="2:7" s="18" customFormat="1" hidden="1" outlineLevel="1" x14ac:dyDescent="0.3">
      <c r="B134" s="16" t="s">
        <v>159</v>
      </c>
      <c r="E134" s="93">
        <v>1315</v>
      </c>
      <c r="F134" s="93">
        <v>1031</v>
      </c>
      <c r="G134" s="93">
        <v>284</v>
      </c>
    </row>
    <row r="135" spans="2:7" s="18" customFormat="1" hidden="1" outlineLevel="1" x14ac:dyDescent="0.3">
      <c r="B135" s="16" t="s">
        <v>160</v>
      </c>
      <c r="E135" s="93">
        <v>124</v>
      </c>
      <c r="F135" s="93">
        <v>141</v>
      </c>
      <c r="G135" s="93">
        <v>-17</v>
      </c>
    </row>
    <row r="136" spans="2:7" s="18" customFormat="1" hidden="1" outlineLevel="1" x14ac:dyDescent="0.3">
      <c r="B136" s="16" t="s">
        <v>161</v>
      </c>
      <c r="E136" s="93">
        <v>386.67902000000004</v>
      </c>
      <c r="F136" s="93">
        <v>910</v>
      </c>
      <c r="G136" s="93">
        <v>-523.32097999999996</v>
      </c>
    </row>
    <row r="137" spans="2:7" s="18" customFormat="1" hidden="1" outlineLevel="1" x14ac:dyDescent="0.3">
      <c r="B137" s="16" t="s">
        <v>162</v>
      </c>
      <c r="E137" s="93">
        <v>422</v>
      </c>
      <c r="F137" s="93">
        <v>378</v>
      </c>
      <c r="G137" s="93">
        <v>44</v>
      </c>
    </row>
    <row r="138" spans="2:7" s="18" customFormat="1" hidden="1" outlineLevel="1" x14ac:dyDescent="0.3">
      <c r="B138" s="16" t="s">
        <v>163</v>
      </c>
      <c r="E138" s="93">
        <v>505</v>
      </c>
      <c r="F138" s="93">
        <v>811</v>
      </c>
      <c r="G138" s="93">
        <v>-306</v>
      </c>
    </row>
    <row r="139" spans="2:7" s="18" customFormat="1" hidden="1" outlineLevel="1" x14ac:dyDescent="0.3">
      <c r="B139" s="16" t="s">
        <v>164</v>
      </c>
      <c r="E139" s="93">
        <v>0</v>
      </c>
      <c r="F139" s="93">
        <v>0</v>
      </c>
      <c r="G139" s="93">
        <v>0</v>
      </c>
    </row>
    <row r="140" spans="2:7" s="18" customFormat="1" hidden="1" outlineLevel="1" x14ac:dyDescent="0.3">
      <c r="B140" s="16" t="s">
        <v>276</v>
      </c>
      <c r="E140" s="93">
        <v>293</v>
      </c>
      <c r="F140" s="93">
        <v>229</v>
      </c>
      <c r="G140" s="93">
        <v>64</v>
      </c>
    </row>
    <row r="141" spans="2:7" s="18" customFormat="1" hidden="1" outlineLevel="1" x14ac:dyDescent="0.3">
      <c r="B141" s="16" t="s">
        <v>278</v>
      </c>
      <c r="E141" s="93">
        <v>0</v>
      </c>
      <c r="F141" s="93">
        <v>0</v>
      </c>
      <c r="G141" s="93">
        <v>0</v>
      </c>
    </row>
    <row r="142" spans="2:7" s="18" customFormat="1" hidden="1" outlineLevel="1" x14ac:dyDescent="0.3">
      <c r="B142" s="16" t="s">
        <v>285</v>
      </c>
      <c r="E142" s="93">
        <v>121</v>
      </c>
      <c r="F142" s="93">
        <v>172</v>
      </c>
      <c r="G142" s="93">
        <v>-51</v>
      </c>
    </row>
    <row r="143" spans="2:7" s="18" customFormat="1" hidden="1" outlineLevel="1" x14ac:dyDescent="0.3">
      <c r="B143" s="16" t="s">
        <v>165</v>
      </c>
      <c r="E143" s="93">
        <v>44</v>
      </c>
      <c r="F143" s="93">
        <v>49</v>
      </c>
      <c r="G143" s="93">
        <v>-5</v>
      </c>
    </row>
    <row r="144" spans="2:7" s="18" customFormat="1" hidden="1" outlineLevel="1" x14ac:dyDescent="0.3">
      <c r="B144" s="16" t="s">
        <v>286</v>
      </c>
      <c r="E144" s="93">
        <v>0</v>
      </c>
      <c r="F144" s="93">
        <v>0</v>
      </c>
      <c r="G144" s="93">
        <v>0</v>
      </c>
    </row>
    <row r="145" spans="1:7" s="18" customFormat="1" hidden="1" outlineLevel="1" x14ac:dyDescent="0.3">
      <c r="B145" s="16" t="s">
        <v>277</v>
      </c>
      <c r="E145" s="93">
        <v>160</v>
      </c>
      <c r="F145" s="93">
        <v>213</v>
      </c>
      <c r="G145" s="93">
        <v>-53</v>
      </c>
    </row>
    <row r="146" spans="1:7" ht="15" customHeight="1" collapsed="1" x14ac:dyDescent="0.3">
      <c r="A146" s="53"/>
      <c r="B146" s="53"/>
      <c r="C146" s="27" t="s">
        <v>5</v>
      </c>
      <c r="D146" s="53" t="s">
        <v>98</v>
      </c>
      <c r="E146" s="69">
        <v>13558.67902</v>
      </c>
      <c r="F146" s="69">
        <v>13043</v>
      </c>
      <c r="G146" s="93">
        <v>515.67901999999958</v>
      </c>
    </row>
    <row r="147" spans="1:7" s="18" customFormat="1" hidden="1" outlineLevel="1" x14ac:dyDescent="0.3">
      <c r="B147" s="16" t="s">
        <v>145</v>
      </c>
      <c r="E147" s="93">
        <v>0</v>
      </c>
      <c r="F147" s="93">
        <v>0</v>
      </c>
      <c r="G147" s="93">
        <v>0</v>
      </c>
    </row>
    <row r="148" spans="1:7" s="18" customFormat="1" hidden="1" outlineLevel="1" x14ac:dyDescent="0.3">
      <c r="B148" s="16" t="s">
        <v>146</v>
      </c>
      <c r="E148" s="93">
        <v>306</v>
      </c>
      <c r="F148" s="93">
        <v>357</v>
      </c>
      <c r="G148" s="93">
        <v>-51</v>
      </c>
    </row>
    <row r="149" spans="1:7" s="18" customFormat="1" hidden="1" outlineLevel="1" x14ac:dyDescent="0.3">
      <c r="B149" s="16" t="s">
        <v>147</v>
      </c>
      <c r="E149" s="93">
        <v>5172</v>
      </c>
      <c r="F149" s="93">
        <v>4974</v>
      </c>
      <c r="G149" s="93">
        <v>198</v>
      </c>
    </row>
    <row r="150" spans="1:7" s="18" customFormat="1" hidden="1" outlineLevel="1" x14ac:dyDescent="0.3">
      <c r="B150" s="16" t="s">
        <v>148</v>
      </c>
      <c r="E150" s="93">
        <v>114</v>
      </c>
      <c r="F150" s="93">
        <v>141</v>
      </c>
      <c r="G150" s="93">
        <v>-27</v>
      </c>
    </row>
    <row r="151" spans="1:7" s="18" customFormat="1" hidden="1" outlineLevel="1" x14ac:dyDescent="0.3">
      <c r="B151" s="16" t="s">
        <v>149</v>
      </c>
      <c r="E151" s="93">
        <v>833</v>
      </c>
      <c r="F151" s="93">
        <v>890</v>
      </c>
      <c r="G151" s="93">
        <v>-57</v>
      </c>
    </row>
    <row r="152" spans="1:7" s="18" customFormat="1" hidden="1" outlineLevel="1" x14ac:dyDescent="0.3">
      <c r="B152" s="16" t="s">
        <v>150</v>
      </c>
      <c r="E152" s="93">
        <v>1656</v>
      </c>
      <c r="F152" s="93">
        <v>1739</v>
      </c>
      <c r="G152" s="93">
        <v>-83</v>
      </c>
    </row>
    <row r="153" spans="1:7" s="18" customFormat="1" hidden="1" outlineLevel="1" x14ac:dyDescent="0.3">
      <c r="B153" s="16" t="s">
        <v>151</v>
      </c>
      <c r="E153" s="93">
        <v>6168</v>
      </c>
      <c r="F153" s="93">
        <v>6587</v>
      </c>
      <c r="G153" s="93">
        <v>-419</v>
      </c>
    </row>
    <row r="154" spans="1:7" s="18" customFormat="1" hidden="1" outlineLevel="1" x14ac:dyDescent="0.3">
      <c r="B154" s="16" t="s">
        <v>152</v>
      </c>
      <c r="E154" s="93">
        <v>1658</v>
      </c>
      <c r="F154" s="93">
        <v>1804</v>
      </c>
      <c r="G154" s="93">
        <v>-146</v>
      </c>
    </row>
    <row r="155" spans="1:7" s="18" customFormat="1" hidden="1" outlineLevel="1" x14ac:dyDescent="0.3">
      <c r="B155" s="16" t="s">
        <v>254</v>
      </c>
      <c r="E155" s="93">
        <v>0</v>
      </c>
      <c r="F155" s="93">
        <v>0</v>
      </c>
      <c r="G155" s="93">
        <v>0</v>
      </c>
    </row>
    <row r="156" spans="1:7" s="18" customFormat="1" hidden="1" outlineLevel="1" x14ac:dyDescent="0.3">
      <c r="B156" s="16" t="s">
        <v>153</v>
      </c>
      <c r="E156" s="93">
        <v>2050</v>
      </c>
      <c r="F156" s="93">
        <v>2539</v>
      </c>
      <c r="G156" s="93">
        <v>-489</v>
      </c>
    </row>
    <row r="157" spans="1:7" s="18" customFormat="1" hidden="1" outlineLevel="1" x14ac:dyDescent="0.3">
      <c r="B157" s="16" t="s">
        <v>154</v>
      </c>
      <c r="E157" s="93">
        <v>671</v>
      </c>
      <c r="F157" s="93">
        <v>1015</v>
      </c>
      <c r="G157" s="93">
        <v>-344</v>
      </c>
    </row>
    <row r="158" spans="1:7" s="18" customFormat="1" hidden="1" outlineLevel="1" x14ac:dyDescent="0.3">
      <c r="B158" s="16" t="s">
        <v>155</v>
      </c>
      <c r="E158" s="93">
        <v>1551</v>
      </c>
      <c r="F158" s="93">
        <v>1282</v>
      </c>
      <c r="G158" s="93">
        <v>269</v>
      </c>
    </row>
    <row r="159" spans="1:7" s="18" customFormat="1" hidden="1" outlineLevel="1" x14ac:dyDescent="0.3">
      <c r="B159" s="16" t="s">
        <v>156</v>
      </c>
      <c r="E159" s="93">
        <v>0</v>
      </c>
      <c r="F159" s="93">
        <v>0</v>
      </c>
      <c r="G159" s="93">
        <v>0</v>
      </c>
    </row>
    <row r="160" spans="1:7" s="18" customFormat="1" hidden="1" outlineLevel="1" x14ac:dyDescent="0.3">
      <c r="B160" s="16" t="s">
        <v>157</v>
      </c>
      <c r="E160" s="93">
        <v>0</v>
      </c>
      <c r="F160" s="93">
        <v>0</v>
      </c>
      <c r="G160" s="93">
        <v>0</v>
      </c>
    </row>
    <row r="161" spans="1:7" s="18" customFormat="1" hidden="1" outlineLevel="1" x14ac:dyDescent="0.3">
      <c r="B161" s="16" t="s">
        <v>158</v>
      </c>
      <c r="E161" s="93">
        <v>2100</v>
      </c>
      <c r="F161" s="93">
        <v>1882</v>
      </c>
      <c r="G161" s="93">
        <v>218</v>
      </c>
    </row>
    <row r="162" spans="1:7" s="18" customFormat="1" hidden="1" outlineLevel="1" x14ac:dyDescent="0.3">
      <c r="B162" s="16" t="s">
        <v>159</v>
      </c>
      <c r="E162" s="93">
        <v>1621</v>
      </c>
      <c r="F162" s="93">
        <v>2349</v>
      </c>
      <c r="G162" s="93">
        <v>-728</v>
      </c>
    </row>
    <row r="163" spans="1:7" s="18" customFormat="1" hidden="1" outlineLevel="1" x14ac:dyDescent="0.3">
      <c r="B163" s="16" t="s">
        <v>160</v>
      </c>
      <c r="E163" s="93">
        <v>698</v>
      </c>
      <c r="F163" s="93">
        <v>549</v>
      </c>
      <c r="G163" s="93">
        <v>149</v>
      </c>
    </row>
    <row r="164" spans="1:7" s="18" customFormat="1" hidden="1" outlineLevel="1" x14ac:dyDescent="0.3">
      <c r="B164" s="16" t="s">
        <v>161</v>
      </c>
      <c r="E164" s="93">
        <v>0</v>
      </c>
      <c r="F164" s="93">
        <v>0</v>
      </c>
      <c r="G164" s="93">
        <v>0</v>
      </c>
    </row>
    <row r="165" spans="1:7" s="18" customFormat="1" hidden="1" outlineLevel="1" x14ac:dyDescent="0.3">
      <c r="B165" s="16" t="s">
        <v>162</v>
      </c>
      <c r="E165" s="93">
        <v>372</v>
      </c>
      <c r="F165" s="93">
        <v>457</v>
      </c>
      <c r="G165" s="93">
        <v>-85</v>
      </c>
    </row>
    <row r="166" spans="1:7" s="18" customFormat="1" hidden="1" outlineLevel="1" x14ac:dyDescent="0.3">
      <c r="B166" s="16" t="s">
        <v>163</v>
      </c>
      <c r="E166" s="93">
        <v>696</v>
      </c>
      <c r="F166" s="93">
        <v>870</v>
      </c>
      <c r="G166" s="93">
        <v>-174</v>
      </c>
    </row>
    <row r="167" spans="1:7" s="18" customFormat="1" hidden="1" outlineLevel="1" x14ac:dyDescent="0.3">
      <c r="B167" s="16" t="s">
        <v>164</v>
      </c>
      <c r="E167" s="93">
        <v>748</v>
      </c>
      <c r="F167" s="93">
        <v>775</v>
      </c>
      <c r="G167" s="93">
        <v>-27</v>
      </c>
    </row>
    <row r="168" spans="1:7" s="18" customFormat="1" hidden="1" outlineLevel="1" x14ac:dyDescent="0.3">
      <c r="B168" s="16" t="s">
        <v>276</v>
      </c>
      <c r="E168" s="93">
        <v>278</v>
      </c>
      <c r="F168" s="93">
        <v>371</v>
      </c>
      <c r="G168" s="93">
        <v>-93</v>
      </c>
    </row>
    <row r="169" spans="1:7" s="18" customFormat="1" hidden="1" outlineLevel="1" x14ac:dyDescent="0.3">
      <c r="B169" s="16" t="s">
        <v>278</v>
      </c>
      <c r="E169" s="93">
        <v>26</v>
      </c>
      <c r="F169" s="93">
        <v>117</v>
      </c>
      <c r="G169" s="93">
        <v>-91</v>
      </c>
    </row>
    <row r="170" spans="1:7" s="18" customFormat="1" hidden="1" outlineLevel="1" x14ac:dyDescent="0.3">
      <c r="B170" s="16" t="s">
        <v>285</v>
      </c>
      <c r="E170" s="93">
        <v>58</v>
      </c>
      <c r="F170" s="93">
        <v>40</v>
      </c>
      <c r="G170" s="93">
        <v>18</v>
      </c>
    </row>
    <row r="171" spans="1:7" s="18" customFormat="1" hidden="1" outlineLevel="1" x14ac:dyDescent="0.3">
      <c r="B171" s="16" t="s">
        <v>165</v>
      </c>
      <c r="E171" s="93">
        <v>65</v>
      </c>
      <c r="F171" s="93">
        <v>65</v>
      </c>
      <c r="G171" s="93">
        <v>0</v>
      </c>
    </row>
    <row r="172" spans="1:7" s="18" customFormat="1" hidden="1" outlineLevel="1" x14ac:dyDescent="0.3">
      <c r="B172" s="16" t="s">
        <v>286</v>
      </c>
      <c r="E172" s="93">
        <v>0</v>
      </c>
      <c r="F172" s="93">
        <v>0</v>
      </c>
      <c r="G172" s="93">
        <v>0</v>
      </c>
    </row>
    <row r="173" spans="1:7" s="18" customFormat="1" hidden="1" outlineLevel="1" x14ac:dyDescent="0.3">
      <c r="B173" s="16" t="s">
        <v>277</v>
      </c>
      <c r="E173" s="93">
        <v>49</v>
      </c>
      <c r="F173" s="93">
        <v>71</v>
      </c>
      <c r="G173" s="93">
        <v>-22</v>
      </c>
    </row>
    <row r="174" spans="1:7" ht="15" customHeight="1" collapsed="1" x14ac:dyDescent="0.3">
      <c r="A174" s="53"/>
      <c r="C174" s="27" t="s">
        <v>6</v>
      </c>
      <c r="D174" s="53" t="s">
        <v>11</v>
      </c>
      <c r="E174" s="69">
        <v>26890</v>
      </c>
      <c r="F174" s="69">
        <v>28874</v>
      </c>
      <c r="G174" s="93">
        <v>-1984</v>
      </c>
    </row>
    <row r="175" spans="1:7" s="18" customFormat="1" hidden="1" outlineLevel="1" x14ac:dyDescent="0.3">
      <c r="B175" s="16" t="s">
        <v>145</v>
      </c>
      <c r="E175" s="83">
        <v>121</v>
      </c>
      <c r="F175" s="83">
        <v>167</v>
      </c>
      <c r="G175" s="93">
        <v>-46</v>
      </c>
    </row>
    <row r="176" spans="1:7" s="18" customFormat="1" hidden="1" outlineLevel="1" x14ac:dyDescent="0.3">
      <c r="B176" s="16" t="s">
        <v>146</v>
      </c>
      <c r="E176" s="83">
        <v>0</v>
      </c>
      <c r="F176" s="83">
        <v>0</v>
      </c>
      <c r="G176" s="93">
        <v>0</v>
      </c>
    </row>
    <row r="177" spans="2:7" s="18" customFormat="1" hidden="1" outlineLevel="1" x14ac:dyDescent="0.3">
      <c r="B177" s="16" t="s">
        <v>147</v>
      </c>
      <c r="E177" s="83">
        <v>0</v>
      </c>
      <c r="F177" s="83">
        <v>0</v>
      </c>
      <c r="G177" s="93">
        <v>0</v>
      </c>
    </row>
    <row r="178" spans="2:7" s="18" customFormat="1" hidden="1" outlineLevel="1" x14ac:dyDescent="0.3">
      <c r="B178" s="16" t="s">
        <v>148</v>
      </c>
      <c r="E178" s="83">
        <v>0</v>
      </c>
      <c r="F178" s="83">
        <v>0</v>
      </c>
      <c r="G178" s="93">
        <v>0</v>
      </c>
    </row>
    <row r="179" spans="2:7" s="18" customFormat="1" hidden="1" outlineLevel="1" x14ac:dyDescent="0.3">
      <c r="B179" s="16" t="s">
        <v>149</v>
      </c>
      <c r="E179" s="83">
        <v>7</v>
      </c>
      <c r="F179" s="83">
        <v>30</v>
      </c>
      <c r="G179" s="93">
        <v>-23</v>
      </c>
    </row>
    <row r="180" spans="2:7" s="18" customFormat="1" hidden="1" outlineLevel="1" x14ac:dyDescent="0.3">
      <c r="B180" s="16" t="s">
        <v>150</v>
      </c>
      <c r="E180" s="83">
        <v>896</v>
      </c>
      <c r="F180" s="83">
        <v>838</v>
      </c>
      <c r="G180" s="93">
        <v>58</v>
      </c>
    </row>
    <row r="181" spans="2:7" s="18" customFormat="1" hidden="1" outlineLevel="1" x14ac:dyDescent="0.3">
      <c r="B181" s="16" t="s">
        <v>151</v>
      </c>
      <c r="E181" s="83">
        <v>0</v>
      </c>
      <c r="F181" s="83">
        <v>0</v>
      </c>
      <c r="G181" s="93">
        <v>0</v>
      </c>
    </row>
    <row r="182" spans="2:7" s="18" customFormat="1" hidden="1" outlineLevel="1" x14ac:dyDescent="0.3">
      <c r="B182" s="16" t="s">
        <v>152</v>
      </c>
      <c r="E182" s="83">
        <v>2083</v>
      </c>
      <c r="F182" s="83">
        <v>2485</v>
      </c>
      <c r="G182" s="93">
        <v>-402</v>
      </c>
    </row>
    <row r="183" spans="2:7" s="18" customFormat="1" hidden="1" outlineLevel="1" x14ac:dyDescent="0.3">
      <c r="B183" s="16" t="s">
        <v>254</v>
      </c>
      <c r="E183" s="83">
        <v>0</v>
      </c>
      <c r="F183" s="83">
        <v>0</v>
      </c>
      <c r="G183" s="93">
        <v>0</v>
      </c>
    </row>
    <row r="184" spans="2:7" s="18" customFormat="1" hidden="1" outlineLevel="1" x14ac:dyDescent="0.3">
      <c r="B184" s="16" t="s">
        <v>153</v>
      </c>
      <c r="E184" s="83">
        <v>0</v>
      </c>
      <c r="F184" s="83">
        <v>0</v>
      </c>
      <c r="G184" s="93">
        <v>0</v>
      </c>
    </row>
    <row r="185" spans="2:7" s="18" customFormat="1" hidden="1" outlineLevel="1" x14ac:dyDescent="0.3">
      <c r="B185" s="16" t="s">
        <v>154</v>
      </c>
      <c r="E185" s="83">
        <v>618</v>
      </c>
      <c r="F185" s="83">
        <v>585</v>
      </c>
      <c r="G185" s="93">
        <v>33</v>
      </c>
    </row>
    <row r="186" spans="2:7" s="18" customFormat="1" hidden="1" outlineLevel="1" x14ac:dyDescent="0.3">
      <c r="B186" s="16" t="s">
        <v>155</v>
      </c>
      <c r="E186" s="83">
        <v>0</v>
      </c>
      <c r="F186" s="83">
        <v>0</v>
      </c>
      <c r="G186" s="93">
        <v>0</v>
      </c>
    </row>
    <row r="187" spans="2:7" s="18" customFormat="1" hidden="1" outlineLevel="1" x14ac:dyDescent="0.3">
      <c r="B187" s="16" t="s">
        <v>156</v>
      </c>
      <c r="E187" s="83">
        <v>0</v>
      </c>
      <c r="F187" s="83">
        <v>0</v>
      </c>
      <c r="G187" s="93">
        <v>0</v>
      </c>
    </row>
    <row r="188" spans="2:7" s="18" customFormat="1" hidden="1" outlineLevel="1" x14ac:dyDescent="0.3">
      <c r="B188" s="16" t="s">
        <v>157</v>
      </c>
      <c r="E188" s="83">
        <v>-26</v>
      </c>
      <c r="F188" s="83">
        <v>113</v>
      </c>
      <c r="G188" s="93">
        <v>-139</v>
      </c>
    </row>
    <row r="189" spans="2:7" s="18" customFormat="1" hidden="1" outlineLevel="1" x14ac:dyDescent="0.3">
      <c r="B189" s="16" t="s">
        <v>158</v>
      </c>
      <c r="E189" s="83">
        <v>0</v>
      </c>
      <c r="F189" s="83">
        <v>0</v>
      </c>
      <c r="G189" s="93">
        <v>0</v>
      </c>
    </row>
    <row r="190" spans="2:7" s="18" customFormat="1" hidden="1" outlineLevel="1" x14ac:dyDescent="0.3">
      <c r="B190" s="16" t="s">
        <v>159</v>
      </c>
      <c r="E190" s="83">
        <v>0</v>
      </c>
      <c r="F190" s="83">
        <v>0</v>
      </c>
      <c r="G190" s="93">
        <v>0</v>
      </c>
    </row>
    <row r="191" spans="2:7" s="18" customFormat="1" hidden="1" outlineLevel="1" x14ac:dyDescent="0.3">
      <c r="B191" s="16" t="s">
        <v>160</v>
      </c>
      <c r="E191" s="83">
        <v>53</v>
      </c>
      <c r="F191" s="83">
        <v>60</v>
      </c>
      <c r="G191" s="93">
        <v>-7</v>
      </c>
    </row>
    <row r="192" spans="2:7" s="18" customFormat="1" hidden="1" outlineLevel="1" x14ac:dyDescent="0.3">
      <c r="B192" s="16" t="s">
        <v>161</v>
      </c>
      <c r="E192" s="83">
        <v>1317.0774799999999</v>
      </c>
      <c r="F192" s="83">
        <v>1954</v>
      </c>
      <c r="G192" s="93">
        <v>-636.92252000000008</v>
      </c>
    </row>
    <row r="193" spans="1:7" s="18" customFormat="1" hidden="1" outlineLevel="1" x14ac:dyDescent="0.3">
      <c r="B193" s="16" t="s">
        <v>162</v>
      </c>
      <c r="E193" s="83">
        <v>0</v>
      </c>
      <c r="F193" s="83">
        <v>0</v>
      </c>
      <c r="G193" s="93">
        <v>0</v>
      </c>
    </row>
    <row r="194" spans="1:7" s="18" customFormat="1" hidden="1" outlineLevel="1" x14ac:dyDescent="0.3">
      <c r="B194" s="16" t="s">
        <v>163</v>
      </c>
      <c r="E194" s="83">
        <v>0</v>
      </c>
      <c r="F194" s="83">
        <v>0</v>
      </c>
      <c r="G194" s="93">
        <v>0</v>
      </c>
    </row>
    <row r="195" spans="1:7" s="18" customFormat="1" hidden="1" outlineLevel="1" x14ac:dyDescent="0.3">
      <c r="B195" s="16" t="s">
        <v>164</v>
      </c>
      <c r="E195" s="83">
        <v>0</v>
      </c>
      <c r="F195" s="83">
        <v>0</v>
      </c>
      <c r="G195" s="93">
        <v>0</v>
      </c>
    </row>
    <row r="196" spans="1:7" s="18" customFormat="1" hidden="1" outlineLevel="1" x14ac:dyDescent="0.3">
      <c r="B196" s="16" t="s">
        <v>276</v>
      </c>
      <c r="E196" s="83">
        <v>129</v>
      </c>
      <c r="F196" s="83">
        <v>128</v>
      </c>
      <c r="G196" s="93">
        <v>1</v>
      </c>
    </row>
    <row r="197" spans="1:7" s="18" customFormat="1" hidden="1" outlineLevel="1" x14ac:dyDescent="0.3">
      <c r="B197" s="16" t="s">
        <v>278</v>
      </c>
      <c r="E197" s="83">
        <v>26</v>
      </c>
      <c r="F197" s="83">
        <v>37</v>
      </c>
      <c r="G197" s="93">
        <v>-11</v>
      </c>
    </row>
    <row r="198" spans="1:7" s="18" customFormat="1" hidden="1" outlineLevel="1" x14ac:dyDescent="0.3">
      <c r="B198" s="16" t="s">
        <v>285</v>
      </c>
      <c r="E198" s="83">
        <v>0</v>
      </c>
      <c r="F198" s="83">
        <v>0</v>
      </c>
      <c r="G198" s="93">
        <v>0</v>
      </c>
    </row>
    <row r="199" spans="1:7" s="18" customFormat="1" hidden="1" outlineLevel="1" x14ac:dyDescent="0.3">
      <c r="B199" s="16" t="s">
        <v>165</v>
      </c>
      <c r="E199" s="83">
        <v>0</v>
      </c>
      <c r="F199" s="83">
        <v>0</v>
      </c>
      <c r="G199" s="93">
        <v>0</v>
      </c>
    </row>
    <row r="200" spans="1:7" s="18" customFormat="1" hidden="1" outlineLevel="1" x14ac:dyDescent="0.3">
      <c r="B200" s="16" t="s">
        <v>286</v>
      </c>
      <c r="E200" s="83">
        <v>172</v>
      </c>
      <c r="F200" s="83">
        <v>136</v>
      </c>
      <c r="G200" s="93">
        <v>36</v>
      </c>
    </row>
    <row r="201" spans="1:7" s="18" customFormat="1" hidden="1" outlineLevel="1" x14ac:dyDescent="0.3">
      <c r="B201" s="16" t="s">
        <v>277</v>
      </c>
      <c r="E201" s="83">
        <v>169</v>
      </c>
      <c r="F201" s="83">
        <v>148</v>
      </c>
      <c r="G201" s="93">
        <v>21</v>
      </c>
    </row>
    <row r="202" spans="1:7" ht="15" customHeight="1" collapsed="1" thickBot="1" x14ac:dyDescent="0.35">
      <c r="A202" s="53"/>
      <c r="B202" s="53"/>
      <c r="C202" s="53" t="s">
        <v>7</v>
      </c>
      <c r="D202" s="53" t="s">
        <v>12</v>
      </c>
      <c r="E202" s="69">
        <v>5565.0774799999999</v>
      </c>
      <c r="F202" s="69">
        <v>6681</v>
      </c>
      <c r="G202" s="93">
        <v>-1115.9225200000001</v>
      </c>
    </row>
    <row r="203" spans="1:7" s="18" customFormat="1" hidden="1" outlineLevel="1" x14ac:dyDescent="0.3">
      <c r="B203" s="16" t="s">
        <v>145</v>
      </c>
      <c r="D203" s="70"/>
      <c r="E203" s="93">
        <v>4345</v>
      </c>
      <c r="F203" s="93">
        <v>4269</v>
      </c>
      <c r="G203" s="93">
        <v>76</v>
      </c>
    </row>
    <row r="204" spans="1:7" s="18" customFormat="1" hidden="1" outlineLevel="1" x14ac:dyDescent="0.3">
      <c r="B204" s="16" t="s">
        <v>146</v>
      </c>
      <c r="D204" s="70"/>
      <c r="E204" s="93">
        <v>1384</v>
      </c>
      <c r="F204" s="93">
        <v>1299</v>
      </c>
      <c r="G204" s="93">
        <v>85</v>
      </c>
    </row>
    <row r="205" spans="1:7" s="18" customFormat="1" hidden="1" outlineLevel="1" x14ac:dyDescent="0.3">
      <c r="B205" s="16" t="s">
        <v>147</v>
      </c>
      <c r="D205" s="66"/>
      <c r="E205" s="93">
        <v>17890</v>
      </c>
      <c r="F205" s="93">
        <v>18505</v>
      </c>
      <c r="G205" s="93">
        <v>-615</v>
      </c>
    </row>
    <row r="206" spans="1:7" s="18" customFormat="1" hidden="1" outlineLevel="1" x14ac:dyDescent="0.3">
      <c r="B206" s="16" t="s">
        <v>148</v>
      </c>
      <c r="D206" s="70"/>
      <c r="E206" s="93">
        <v>1415</v>
      </c>
      <c r="F206" s="93">
        <v>1613</v>
      </c>
      <c r="G206" s="93">
        <v>-198</v>
      </c>
    </row>
    <row r="207" spans="1:7" s="18" customFormat="1" hidden="1" outlineLevel="1" x14ac:dyDescent="0.3">
      <c r="B207" s="16" t="s">
        <v>149</v>
      </c>
      <c r="D207" s="70"/>
      <c r="E207" s="93">
        <v>5376</v>
      </c>
      <c r="F207" s="93">
        <v>5558</v>
      </c>
      <c r="G207" s="93">
        <v>-182</v>
      </c>
    </row>
    <row r="208" spans="1:7" s="18" customFormat="1" hidden="1" outlineLevel="1" x14ac:dyDescent="0.3">
      <c r="B208" s="16" t="s">
        <v>150</v>
      </c>
      <c r="D208" s="70"/>
      <c r="E208" s="93">
        <v>9337</v>
      </c>
      <c r="F208" s="93">
        <v>10450</v>
      </c>
      <c r="G208" s="93">
        <v>-1113</v>
      </c>
    </row>
    <row r="209" spans="2:7" s="18" customFormat="1" hidden="1" outlineLevel="1" x14ac:dyDescent="0.3">
      <c r="B209" s="16" t="s">
        <v>151</v>
      </c>
      <c r="D209" s="70"/>
      <c r="E209" s="93">
        <v>9953</v>
      </c>
      <c r="F209" s="93">
        <v>10567</v>
      </c>
      <c r="G209" s="93">
        <v>-614</v>
      </c>
    </row>
    <row r="210" spans="2:7" s="18" customFormat="1" hidden="1" outlineLevel="1" x14ac:dyDescent="0.3">
      <c r="B210" s="16" t="s">
        <v>152</v>
      </c>
      <c r="D210" s="70"/>
      <c r="E210" s="93">
        <v>7915</v>
      </c>
      <c r="F210" s="93">
        <v>7706</v>
      </c>
      <c r="G210" s="93">
        <v>209</v>
      </c>
    </row>
    <row r="211" spans="2:7" s="18" customFormat="1" hidden="1" outlineLevel="1" x14ac:dyDescent="0.3">
      <c r="B211" s="16" t="s">
        <v>254</v>
      </c>
      <c r="D211" s="70"/>
      <c r="E211" s="93">
        <v>0</v>
      </c>
      <c r="F211" s="93">
        <v>0</v>
      </c>
      <c r="G211" s="93">
        <v>0</v>
      </c>
    </row>
    <row r="212" spans="2:7" s="18" customFormat="1" hidden="1" outlineLevel="1" x14ac:dyDescent="0.3">
      <c r="B212" s="16" t="s">
        <v>153</v>
      </c>
      <c r="D212" s="70"/>
      <c r="E212" s="93">
        <v>6094</v>
      </c>
      <c r="F212" s="93">
        <v>7133</v>
      </c>
      <c r="G212" s="93">
        <v>-1039</v>
      </c>
    </row>
    <row r="213" spans="2:7" s="18" customFormat="1" hidden="1" outlineLevel="1" x14ac:dyDescent="0.3">
      <c r="B213" s="16" t="s">
        <v>154</v>
      </c>
      <c r="D213" s="70"/>
      <c r="E213" s="93">
        <v>5016</v>
      </c>
      <c r="F213" s="93">
        <v>5245</v>
      </c>
      <c r="G213" s="93">
        <v>-229</v>
      </c>
    </row>
    <row r="214" spans="2:7" s="18" customFormat="1" hidden="1" outlineLevel="1" x14ac:dyDescent="0.3">
      <c r="B214" s="16" t="s">
        <v>155</v>
      </c>
      <c r="D214" s="70"/>
      <c r="E214" s="93">
        <v>4529</v>
      </c>
      <c r="F214" s="93">
        <v>4285</v>
      </c>
      <c r="G214" s="93">
        <v>244</v>
      </c>
    </row>
    <row r="215" spans="2:7" s="18" customFormat="1" hidden="1" outlineLevel="1" x14ac:dyDescent="0.3">
      <c r="B215" s="16" t="s">
        <v>156</v>
      </c>
      <c r="D215" s="70"/>
      <c r="E215" s="93">
        <v>760</v>
      </c>
      <c r="F215" s="93">
        <v>814</v>
      </c>
      <c r="G215" s="93">
        <v>-54</v>
      </c>
    </row>
    <row r="216" spans="2:7" s="18" customFormat="1" hidden="1" outlineLevel="1" x14ac:dyDescent="0.3">
      <c r="B216" s="16" t="s">
        <v>157</v>
      </c>
      <c r="D216" s="70"/>
      <c r="E216" s="93">
        <v>2063</v>
      </c>
      <c r="F216" s="93">
        <v>2274</v>
      </c>
      <c r="G216" s="93">
        <v>-211</v>
      </c>
    </row>
    <row r="217" spans="2:7" s="18" customFormat="1" hidden="1" outlineLevel="1" x14ac:dyDescent="0.3">
      <c r="B217" s="16" t="s">
        <v>158</v>
      </c>
      <c r="D217" s="70"/>
      <c r="E217" s="93">
        <v>6941</v>
      </c>
      <c r="F217" s="93">
        <v>6929</v>
      </c>
      <c r="G217" s="93">
        <v>12</v>
      </c>
    </row>
    <row r="218" spans="2:7" s="18" customFormat="1" hidden="1" outlineLevel="1" x14ac:dyDescent="0.3">
      <c r="B218" s="16" t="s">
        <v>159</v>
      </c>
      <c r="D218" s="70"/>
      <c r="E218" s="93">
        <v>7934</v>
      </c>
      <c r="F218" s="93">
        <v>8483</v>
      </c>
      <c r="G218" s="93">
        <v>-549</v>
      </c>
    </row>
    <row r="219" spans="2:7" s="18" customFormat="1" hidden="1" outlineLevel="1" x14ac:dyDescent="0.3">
      <c r="B219" s="16" t="s">
        <v>160</v>
      </c>
      <c r="D219" s="70"/>
      <c r="E219" s="93">
        <v>1790</v>
      </c>
      <c r="F219" s="93">
        <v>1609</v>
      </c>
      <c r="G219" s="93">
        <v>181</v>
      </c>
    </row>
    <row r="220" spans="2:7" s="18" customFormat="1" hidden="1" outlineLevel="1" x14ac:dyDescent="0.3">
      <c r="B220" s="16" t="s">
        <v>161</v>
      </c>
      <c r="D220" s="70"/>
      <c r="E220" s="93">
        <v>5133.6750599999996</v>
      </c>
      <c r="F220" s="93">
        <v>6521</v>
      </c>
      <c r="G220" s="93">
        <v>-1387.3249400000004</v>
      </c>
    </row>
    <row r="221" spans="2:7" s="18" customFormat="1" hidden="1" outlineLevel="1" x14ac:dyDescent="0.3">
      <c r="B221" s="16" t="s">
        <v>162</v>
      </c>
      <c r="D221" s="70"/>
      <c r="E221" s="93">
        <v>3018</v>
      </c>
      <c r="F221" s="93">
        <v>3081</v>
      </c>
      <c r="G221" s="93">
        <v>-63</v>
      </c>
    </row>
    <row r="222" spans="2:7" s="18" customFormat="1" hidden="1" outlineLevel="1" x14ac:dyDescent="0.3">
      <c r="B222" s="16" t="s">
        <v>163</v>
      </c>
      <c r="D222" s="70"/>
      <c r="E222" s="93">
        <v>5641</v>
      </c>
      <c r="F222" s="93">
        <v>6575</v>
      </c>
      <c r="G222" s="93">
        <v>-934</v>
      </c>
    </row>
    <row r="223" spans="2:7" s="18" customFormat="1" hidden="1" outlineLevel="1" x14ac:dyDescent="0.3">
      <c r="B223" s="16" t="s">
        <v>164</v>
      </c>
      <c r="D223" s="70"/>
      <c r="E223" s="93">
        <v>3243</v>
      </c>
      <c r="F223" s="93">
        <v>3391</v>
      </c>
      <c r="G223" s="93">
        <v>-148</v>
      </c>
    </row>
    <row r="224" spans="2:7" s="18" customFormat="1" hidden="1" outlineLevel="1" x14ac:dyDescent="0.3">
      <c r="B224" s="16" t="s">
        <v>276</v>
      </c>
      <c r="D224" s="70"/>
      <c r="E224" s="93">
        <v>845</v>
      </c>
      <c r="F224" s="93">
        <v>872</v>
      </c>
      <c r="G224" s="93">
        <v>-27</v>
      </c>
    </row>
    <row r="225" spans="2:7" s="18" customFormat="1" hidden="1" outlineLevel="1" x14ac:dyDescent="0.3">
      <c r="B225" s="16" t="s">
        <v>278</v>
      </c>
      <c r="D225" s="70"/>
      <c r="E225" s="93">
        <v>137</v>
      </c>
      <c r="F225" s="93">
        <v>283</v>
      </c>
      <c r="G225" s="93">
        <v>-146</v>
      </c>
    </row>
    <row r="226" spans="2:7" s="18" customFormat="1" hidden="1" outlineLevel="1" x14ac:dyDescent="0.3">
      <c r="B226" s="16" t="s">
        <v>285</v>
      </c>
      <c r="D226" s="70"/>
      <c r="E226" s="93">
        <v>1036</v>
      </c>
      <c r="F226" s="93">
        <v>1077</v>
      </c>
      <c r="G226" s="93">
        <v>-41</v>
      </c>
    </row>
    <row r="227" spans="2:7" s="18" customFormat="1" hidden="1" outlineLevel="1" x14ac:dyDescent="0.3">
      <c r="B227" s="16" t="s">
        <v>165</v>
      </c>
      <c r="D227" s="70"/>
      <c r="E227" s="93">
        <v>460</v>
      </c>
      <c r="F227" s="93">
        <v>620</v>
      </c>
      <c r="G227" s="93">
        <v>-160</v>
      </c>
    </row>
    <row r="228" spans="2:7" s="18" customFormat="1" hidden="1" outlineLevel="1" x14ac:dyDescent="0.3">
      <c r="B228" s="16" t="s">
        <v>286</v>
      </c>
      <c r="D228" s="70"/>
      <c r="E228" s="93">
        <v>577</v>
      </c>
      <c r="F228" s="93">
        <v>641</v>
      </c>
      <c r="G228" s="93">
        <v>-64</v>
      </c>
    </row>
    <row r="229" spans="2:7" s="18" customFormat="1" ht="13.5" hidden="1" outlineLevel="1" thickBot="1" x14ac:dyDescent="0.35">
      <c r="B229" s="16" t="s">
        <v>277</v>
      </c>
      <c r="D229" s="70"/>
      <c r="E229" s="93">
        <v>825</v>
      </c>
      <c r="F229" s="93">
        <v>922</v>
      </c>
      <c r="G229" s="93">
        <v>-97</v>
      </c>
    </row>
    <row r="230" spans="2:7" ht="15" customHeight="1" collapsed="1" thickBot="1" x14ac:dyDescent="0.35">
      <c r="B230" s="29" t="s">
        <v>13</v>
      </c>
      <c r="C230" s="53"/>
      <c r="E230" s="131">
        <v>113657.67505999999</v>
      </c>
      <c r="F230" s="132">
        <v>120722</v>
      </c>
      <c r="G230" s="93">
        <v>-7064.3249400000059</v>
      </c>
    </row>
    <row r="231" spans="2:7" ht="15" customHeight="1" x14ac:dyDescent="0.3">
      <c r="B231" s="29"/>
      <c r="C231" s="53"/>
      <c r="D231" s="85"/>
      <c r="E231" s="133"/>
      <c r="F231" s="133"/>
      <c r="G231" s="93"/>
    </row>
    <row r="232" spans="2:7" s="18" customFormat="1" hidden="1" outlineLevel="1" x14ac:dyDescent="0.3">
      <c r="B232" s="16" t="s">
        <v>145</v>
      </c>
      <c r="E232" s="93">
        <v>34373</v>
      </c>
      <c r="F232" s="93">
        <v>33127</v>
      </c>
      <c r="G232" s="93">
        <v>1246</v>
      </c>
    </row>
    <row r="233" spans="2:7" s="18" customFormat="1" hidden="1" outlineLevel="1" x14ac:dyDescent="0.3">
      <c r="B233" s="16" t="s">
        <v>146</v>
      </c>
      <c r="E233" s="93">
        <v>8749</v>
      </c>
      <c r="F233" s="93">
        <v>8652</v>
      </c>
      <c r="G233" s="93">
        <v>97</v>
      </c>
    </row>
    <row r="234" spans="2:7" s="18" customFormat="1" hidden="1" outlineLevel="1" x14ac:dyDescent="0.3">
      <c r="B234" s="16" t="s">
        <v>147</v>
      </c>
      <c r="E234" s="93">
        <v>39686</v>
      </c>
      <c r="F234" s="93">
        <v>37196</v>
      </c>
      <c r="G234" s="93">
        <v>2490</v>
      </c>
    </row>
    <row r="235" spans="2:7" s="18" customFormat="1" hidden="1" outlineLevel="1" x14ac:dyDescent="0.3">
      <c r="B235" s="16" t="s">
        <v>148</v>
      </c>
      <c r="E235" s="93">
        <v>9995</v>
      </c>
      <c r="F235" s="93">
        <v>9911</v>
      </c>
      <c r="G235" s="93">
        <v>84</v>
      </c>
    </row>
    <row r="236" spans="2:7" s="18" customFormat="1" hidden="1" outlineLevel="1" x14ac:dyDescent="0.3">
      <c r="B236" s="16" t="s">
        <v>149</v>
      </c>
      <c r="E236" s="93">
        <v>29633</v>
      </c>
      <c r="F236" s="93">
        <v>28638</v>
      </c>
      <c r="G236" s="93">
        <v>995</v>
      </c>
    </row>
    <row r="237" spans="2:7" s="18" customFormat="1" hidden="1" outlineLevel="1" x14ac:dyDescent="0.3">
      <c r="B237" s="16" t="s">
        <v>150</v>
      </c>
      <c r="E237" s="93">
        <v>46836</v>
      </c>
      <c r="F237" s="93">
        <v>43685</v>
      </c>
      <c r="G237" s="93">
        <v>3151</v>
      </c>
    </row>
    <row r="238" spans="2:7" s="18" customFormat="1" hidden="1" outlineLevel="1" x14ac:dyDescent="0.3">
      <c r="B238" s="16" t="s">
        <v>151</v>
      </c>
      <c r="E238" s="93">
        <v>35298</v>
      </c>
      <c r="F238" s="93">
        <v>34588</v>
      </c>
      <c r="G238" s="93">
        <v>710</v>
      </c>
    </row>
    <row r="239" spans="2:7" s="18" customFormat="1" hidden="1" outlineLevel="1" x14ac:dyDescent="0.3">
      <c r="B239" s="16" t="s">
        <v>152</v>
      </c>
      <c r="E239" s="93">
        <v>22423</v>
      </c>
      <c r="F239" s="93">
        <v>21874</v>
      </c>
      <c r="G239" s="93">
        <v>549</v>
      </c>
    </row>
    <row r="240" spans="2:7" s="18" customFormat="1" hidden="1" outlineLevel="1" x14ac:dyDescent="0.3">
      <c r="B240" s="16" t="s">
        <v>254</v>
      </c>
      <c r="E240" s="93">
        <v>720</v>
      </c>
      <c r="F240" s="93">
        <v>445</v>
      </c>
      <c r="G240" s="93">
        <v>275</v>
      </c>
    </row>
    <row r="241" spans="2:7" s="18" customFormat="1" hidden="1" outlineLevel="1" x14ac:dyDescent="0.3">
      <c r="B241" s="16" t="s">
        <v>153</v>
      </c>
      <c r="E241" s="93">
        <v>30614</v>
      </c>
      <c r="F241" s="93">
        <v>30148</v>
      </c>
      <c r="G241" s="93">
        <v>466</v>
      </c>
    </row>
    <row r="242" spans="2:7" s="18" customFormat="1" hidden="1" outlineLevel="1" x14ac:dyDescent="0.3">
      <c r="B242" s="16" t="s">
        <v>154</v>
      </c>
      <c r="E242" s="93">
        <v>21809</v>
      </c>
      <c r="F242" s="93">
        <v>20752</v>
      </c>
      <c r="G242" s="93">
        <v>1057</v>
      </c>
    </row>
    <row r="243" spans="2:7" s="18" customFormat="1" hidden="1" outlineLevel="1" x14ac:dyDescent="0.3">
      <c r="B243" s="16" t="s">
        <v>155</v>
      </c>
      <c r="E243" s="93">
        <v>10184</v>
      </c>
      <c r="F243" s="93">
        <v>9241</v>
      </c>
      <c r="G243" s="93">
        <v>943</v>
      </c>
    </row>
    <row r="244" spans="2:7" s="18" customFormat="1" hidden="1" outlineLevel="1" x14ac:dyDescent="0.3">
      <c r="B244" s="16" t="s">
        <v>156</v>
      </c>
      <c r="E244" s="93">
        <v>3511</v>
      </c>
      <c r="F244" s="93">
        <v>2869</v>
      </c>
      <c r="G244" s="93">
        <v>642</v>
      </c>
    </row>
    <row r="245" spans="2:7" s="18" customFormat="1" hidden="1" outlineLevel="1" x14ac:dyDescent="0.3">
      <c r="B245" s="16" t="s">
        <v>157</v>
      </c>
      <c r="E245" s="93">
        <v>5236</v>
      </c>
      <c r="F245" s="93">
        <v>5466</v>
      </c>
      <c r="G245" s="93">
        <v>-230</v>
      </c>
    </row>
    <row r="246" spans="2:7" s="18" customFormat="1" hidden="1" outlineLevel="1" x14ac:dyDescent="0.3">
      <c r="B246" s="16" t="s">
        <v>158</v>
      </c>
      <c r="E246" s="93">
        <v>35716</v>
      </c>
      <c r="F246" s="93">
        <v>34995</v>
      </c>
      <c r="G246" s="93">
        <v>721</v>
      </c>
    </row>
    <row r="247" spans="2:7" s="18" customFormat="1" hidden="1" outlineLevel="1" x14ac:dyDescent="0.3">
      <c r="B247" s="16" t="s">
        <v>159</v>
      </c>
      <c r="E247" s="93">
        <v>32430</v>
      </c>
      <c r="F247" s="93">
        <v>31417</v>
      </c>
      <c r="G247" s="93">
        <v>1013</v>
      </c>
    </row>
    <row r="248" spans="2:7" s="18" customFormat="1" hidden="1" outlineLevel="1" x14ac:dyDescent="0.3">
      <c r="B248" s="16" t="s">
        <v>160</v>
      </c>
      <c r="E248" s="93">
        <v>5218</v>
      </c>
      <c r="F248" s="93">
        <v>6290</v>
      </c>
      <c r="G248" s="93">
        <v>-1072</v>
      </c>
    </row>
    <row r="249" spans="2:7" s="18" customFormat="1" hidden="1" outlineLevel="1" x14ac:dyDescent="0.3">
      <c r="B249" s="16" t="s">
        <v>161</v>
      </c>
      <c r="E249" s="93">
        <v>8660.2729999999992</v>
      </c>
      <c r="F249" s="93">
        <v>8072</v>
      </c>
      <c r="G249" s="93">
        <v>588.27299999999923</v>
      </c>
    </row>
    <row r="250" spans="2:7" s="18" customFormat="1" hidden="1" outlineLevel="1" x14ac:dyDescent="0.3">
      <c r="B250" s="16" t="s">
        <v>162</v>
      </c>
      <c r="E250" s="93">
        <v>13138</v>
      </c>
      <c r="F250" s="93">
        <v>12715</v>
      </c>
      <c r="G250" s="93">
        <v>423</v>
      </c>
    </row>
    <row r="251" spans="2:7" s="18" customFormat="1" hidden="1" outlineLevel="1" x14ac:dyDescent="0.3">
      <c r="B251" s="16" t="s">
        <v>163</v>
      </c>
      <c r="E251" s="93">
        <v>41399</v>
      </c>
      <c r="F251" s="93">
        <v>41419</v>
      </c>
      <c r="G251" s="93">
        <v>-20</v>
      </c>
    </row>
    <row r="252" spans="2:7" s="18" customFormat="1" hidden="1" outlineLevel="1" x14ac:dyDescent="0.3">
      <c r="B252" s="16" t="s">
        <v>164</v>
      </c>
      <c r="E252" s="93">
        <v>11821</v>
      </c>
      <c r="F252" s="93">
        <v>11442</v>
      </c>
      <c r="G252" s="93">
        <v>379</v>
      </c>
    </row>
    <row r="253" spans="2:7" s="18" customFormat="1" hidden="1" outlineLevel="1" x14ac:dyDescent="0.3">
      <c r="B253" s="16" t="s">
        <v>276</v>
      </c>
      <c r="E253" s="93">
        <v>4062</v>
      </c>
      <c r="F253" s="93">
        <v>3487</v>
      </c>
      <c r="G253" s="93">
        <v>575</v>
      </c>
    </row>
    <row r="254" spans="2:7" s="18" customFormat="1" hidden="1" outlineLevel="1" x14ac:dyDescent="0.3">
      <c r="B254" s="16" t="s">
        <v>278</v>
      </c>
      <c r="E254" s="93">
        <v>800</v>
      </c>
      <c r="F254" s="93">
        <v>756</v>
      </c>
      <c r="G254" s="93">
        <v>44</v>
      </c>
    </row>
    <row r="255" spans="2:7" s="18" customFormat="1" hidden="1" outlineLevel="1" x14ac:dyDescent="0.3">
      <c r="B255" s="16" t="s">
        <v>285</v>
      </c>
      <c r="E255" s="93">
        <v>2153</v>
      </c>
      <c r="F255" s="93">
        <v>1686</v>
      </c>
      <c r="G255" s="93">
        <v>467</v>
      </c>
    </row>
    <row r="256" spans="2:7" s="18" customFormat="1" hidden="1" outlineLevel="1" x14ac:dyDescent="0.3">
      <c r="B256" s="16" t="s">
        <v>165</v>
      </c>
      <c r="E256" s="93">
        <v>696</v>
      </c>
      <c r="F256" s="93">
        <v>658</v>
      </c>
      <c r="G256" s="93">
        <v>38</v>
      </c>
    </row>
    <row r="257" spans="1:7" s="18" customFormat="1" hidden="1" outlineLevel="1" x14ac:dyDescent="0.3">
      <c r="B257" s="16" t="s">
        <v>286</v>
      </c>
      <c r="E257" s="93">
        <v>1207</v>
      </c>
      <c r="F257" s="93">
        <v>1252</v>
      </c>
      <c r="G257" s="93">
        <v>-45</v>
      </c>
    </row>
    <row r="258" spans="1:7" s="18" customFormat="1" hidden="1" outlineLevel="1" x14ac:dyDescent="0.3">
      <c r="B258" s="16" t="s">
        <v>277</v>
      </c>
      <c r="E258" s="93">
        <v>4152</v>
      </c>
      <c r="F258" s="93">
        <v>3558</v>
      </c>
      <c r="G258" s="93">
        <v>594</v>
      </c>
    </row>
    <row r="259" spans="1:7" ht="15" customHeight="1" collapsed="1" x14ac:dyDescent="0.3">
      <c r="A259" s="28">
        <v>2</v>
      </c>
      <c r="B259" s="48" t="s">
        <v>280</v>
      </c>
      <c r="C259" s="53" t="s">
        <v>9</v>
      </c>
      <c r="D259" s="53" t="s">
        <v>258</v>
      </c>
      <c r="E259" s="69">
        <v>460519.27299999999</v>
      </c>
      <c r="F259" s="69">
        <v>444339</v>
      </c>
      <c r="G259" s="93">
        <v>16180.272999999986</v>
      </c>
    </row>
    <row r="260" spans="1:7" s="18" customFormat="1" hidden="1" outlineLevel="1" x14ac:dyDescent="0.3">
      <c r="B260" s="16" t="s">
        <v>145</v>
      </c>
      <c r="E260" s="93">
        <v>0</v>
      </c>
      <c r="F260" s="93">
        <v>0</v>
      </c>
      <c r="G260" s="93">
        <v>0</v>
      </c>
    </row>
    <row r="261" spans="1:7" s="18" customFormat="1" hidden="1" outlineLevel="1" x14ac:dyDescent="0.3">
      <c r="B261" s="16" t="s">
        <v>146</v>
      </c>
      <c r="E261" s="93">
        <v>0</v>
      </c>
      <c r="F261" s="93">
        <v>0</v>
      </c>
      <c r="G261" s="93">
        <v>0</v>
      </c>
    </row>
    <row r="262" spans="1:7" s="18" customFormat="1" hidden="1" outlineLevel="1" x14ac:dyDescent="0.3">
      <c r="B262" s="16" t="s">
        <v>147</v>
      </c>
      <c r="E262" s="93">
        <v>0</v>
      </c>
      <c r="F262" s="93">
        <v>0</v>
      </c>
      <c r="G262" s="93">
        <v>0</v>
      </c>
    </row>
    <row r="263" spans="1:7" s="18" customFormat="1" hidden="1" outlineLevel="1" x14ac:dyDescent="0.3">
      <c r="B263" s="16" t="s">
        <v>148</v>
      </c>
      <c r="E263" s="93">
        <v>0</v>
      </c>
      <c r="F263" s="93">
        <v>0</v>
      </c>
      <c r="G263" s="93">
        <v>0</v>
      </c>
    </row>
    <row r="264" spans="1:7" s="18" customFormat="1" hidden="1" outlineLevel="1" x14ac:dyDescent="0.3">
      <c r="B264" s="16" t="s">
        <v>149</v>
      </c>
      <c r="E264" s="93">
        <v>0</v>
      </c>
      <c r="F264" s="93">
        <v>0</v>
      </c>
      <c r="G264" s="93">
        <v>0</v>
      </c>
    </row>
    <row r="265" spans="1:7" s="18" customFormat="1" hidden="1" outlineLevel="1" x14ac:dyDescent="0.3">
      <c r="B265" s="16" t="s">
        <v>150</v>
      </c>
      <c r="E265" s="93">
        <v>0</v>
      </c>
      <c r="F265" s="93">
        <v>0</v>
      </c>
      <c r="G265" s="93">
        <v>0</v>
      </c>
    </row>
    <row r="266" spans="1:7" s="18" customFormat="1" hidden="1" outlineLevel="1" x14ac:dyDescent="0.3">
      <c r="B266" s="16" t="s">
        <v>151</v>
      </c>
      <c r="E266" s="93">
        <v>0</v>
      </c>
      <c r="F266" s="93">
        <v>0</v>
      </c>
      <c r="G266" s="93">
        <v>0</v>
      </c>
    </row>
    <row r="267" spans="1:7" s="18" customFormat="1" hidden="1" outlineLevel="1" x14ac:dyDescent="0.3">
      <c r="B267" s="16" t="s">
        <v>152</v>
      </c>
      <c r="E267" s="93">
        <v>0</v>
      </c>
      <c r="F267" s="93">
        <v>0</v>
      </c>
      <c r="G267" s="93">
        <v>0</v>
      </c>
    </row>
    <row r="268" spans="1:7" s="18" customFormat="1" hidden="1" outlineLevel="1" x14ac:dyDescent="0.3">
      <c r="B268" s="16" t="s">
        <v>254</v>
      </c>
      <c r="E268" s="93">
        <v>0</v>
      </c>
      <c r="F268" s="93">
        <v>0</v>
      </c>
      <c r="G268" s="93">
        <v>0</v>
      </c>
    </row>
    <row r="269" spans="1:7" s="18" customFormat="1" hidden="1" outlineLevel="1" x14ac:dyDescent="0.3">
      <c r="B269" s="16" t="s">
        <v>153</v>
      </c>
      <c r="E269" s="93">
        <v>0</v>
      </c>
      <c r="F269" s="93">
        <v>0</v>
      </c>
      <c r="G269" s="93">
        <v>0</v>
      </c>
    </row>
    <row r="270" spans="1:7" s="18" customFormat="1" hidden="1" outlineLevel="1" x14ac:dyDescent="0.3">
      <c r="B270" s="16" t="s">
        <v>154</v>
      </c>
      <c r="E270" s="93">
        <v>0</v>
      </c>
      <c r="F270" s="93">
        <v>0</v>
      </c>
      <c r="G270" s="93">
        <v>0</v>
      </c>
    </row>
    <row r="271" spans="1:7" s="18" customFormat="1" hidden="1" outlineLevel="1" x14ac:dyDescent="0.3">
      <c r="B271" s="16" t="s">
        <v>155</v>
      </c>
      <c r="E271" s="93">
        <v>4309</v>
      </c>
      <c r="F271" s="93">
        <v>4131</v>
      </c>
      <c r="G271" s="93">
        <v>178</v>
      </c>
    </row>
    <row r="272" spans="1:7" s="18" customFormat="1" hidden="1" outlineLevel="1" x14ac:dyDescent="0.3">
      <c r="B272" s="16" t="s">
        <v>156</v>
      </c>
      <c r="E272" s="93">
        <v>1195</v>
      </c>
      <c r="F272" s="93">
        <v>1225</v>
      </c>
      <c r="G272" s="93">
        <v>-30</v>
      </c>
    </row>
    <row r="273" spans="1:7" s="18" customFormat="1" hidden="1" outlineLevel="1" x14ac:dyDescent="0.3">
      <c r="B273" s="16" t="s">
        <v>157</v>
      </c>
      <c r="E273" s="93">
        <v>2390</v>
      </c>
      <c r="F273" s="93">
        <v>2705</v>
      </c>
      <c r="G273" s="93">
        <v>-315</v>
      </c>
    </row>
    <row r="274" spans="1:7" s="18" customFormat="1" hidden="1" outlineLevel="1" x14ac:dyDescent="0.3">
      <c r="B274" s="16" t="s">
        <v>158</v>
      </c>
      <c r="E274" s="93">
        <v>0</v>
      </c>
      <c r="F274" s="93">
        <v>0</v>
      </c>
      <c r="G274" s="93">
        <v>0</v>
      </c>
    </row>
    <row r="275" spans="1:7" s="18" customFormat="1" hidden="1" outlineLevel="1" x14ac:dyDescent="0.3">
      <c r="B275" s="16" t="s">
        <v>159</v>
      </c>
      <c r="E275" s="93">
        <v>0</v>
      </c>
      <c r="F275" s="93">
        <v>0</v>
      </c>
      <c r="G275" s="93">
        <v>0</v>
      </c>
    </row>
    <row r="276" spans="1:7" s="18" customFormat="1" hidden="1" outlineLevel="1" x14ac:dyDescent="0.3">
      <c r="B276" s="16" t="s">
        <v>160</v>
      </c>
      <c r="E276" s="93">
        <v>1416</v>
      </c>
      <c r="F276" s="93">
        <v>1434</v>
      </c>
      <c r="G276" s="93">
        <v>-18</v>
      </c>
    </row>
    <row r="277" spans="1:7" s="18" customFormat="1" hidden="1" outlineLevel="1" x14ac:dyDescent="0.3">
      <c r="B277" s="16" t="s">
        <v>161</v>
      </c>
      <c r="E277" s="93">
        <v>5717.2257300000001</v>
      </c>
      <c r="F277" s="93">
        <v>6301</v>
      </c>
      <c r="G277" s="93">
        <v>-583.77426999999989</v>
      </c>
    </row>
    <row r="278" spans="1:7" s="18" customFormat="1" hidden="1" outlineLevel="1" x14ac:dyDescent="0.3">
      <c r="B278" s="16" t="s">
        <v>162</v>
      </c>
      <c r="E278" s="93">
        <v>0</v>
      </c>
      <c r="F278" s="93">
        <v>0</v>
      </c>
      <c r="G278" s="93">
        <v>0</v>
      </c>
    </row>
    <row r="279" spans="1:7" s="18" customFormat="1" hidden="1" outlineLevel="1" x14ac:dyDescent="0.3">
      <c r="B279" s="16" t="s">
        <v>163</v>
      </c>
      <c r="E279" s="93">
        <v>0</v>
      </c>
      <c r="F279" s="93">
        <v>0</v>
      </c>
      <c r="G279" s="93">
        <v>0</v>
      </c>
    </row>
    <row r="280" spans="1:7" s="18" customFormat="1" hidden="1" outlineLevel="1" x14ac:dyDescent="0.3">
      <c r="B280" s="16" t="s">
        <v>164</v>
      </c>
      <c r="E280" s="93">
        <v>0</v>
      </c>
      <c r="F280" s="93">
        <v>0</v>
      </c>
      <c r="G280" s="93">
        <v>0</v>
      </c>
    </row>
    <row r="281" spans="1:7" s="18" customFormat="1" hidden="1" outlineLevel="1" x14ac:dyDescent="0.3">
      <c r="B281" s="16" t="s">
        <v>276</v>
      </c>
      <c r="E281" s="93">
        <v>721</v>
      </c>
      <c r="F281" s="93">
        <v>630</v>
      </c>
      <c r="G281" s="93">
        <v>91</v>
      </c>
    </row>
    <row r="282" spans="1:7" s="18" customFormat="1" hidden="1" outlineLevel="1" x14ac:dyDescent="0.3">
      <c r="B282" s="16" t="s">
        <v>278</v>
      </c>
      <c r="E282" s="93">
        <v>0</v>
      </c>
      <c r="F282" s="93">
        <v>0</v>
      </c>
      <c r="G282" s="93">
        <v>0</v>
      </c>
    </row>
    <row r="283" spans="1:7" s="18" customFormat="1" hidden="1" outlineLevel="1" x14ac:dyDescent="0.3">
      <c r="B283" s="16" t="s">
        <v>285</v>
      </c>
      <c r="E283" s="93">
        <v>568</v>
      </c>
      <c r="F283" s="93">
        <v>632</v>
      </c>
      <c r="G283" s="93">
        <v>-64</v>
      </c>
    </row>
    <row r="284" spans="1:7" s="18" customFormat="1" hidden="1" outlineLevel="1" x14ac:dyDescent="0.3">
      <c r="B284" s="16" t="s">
        <v>165</v>
      </c>
      <c r="E284" s="93">
        <v>484</v>
      </c>
      <c r="F284" s="93">
        <v>594</v>
      </c>
      <c r="G284" s="93">
        <v>-110</v>
      </c>
    </row>
    <row r="285" spans="1:7" s="18" customFormat="1" hidden="1" outlineLevel="1" x14ac:dyDescent="0.3">
      <c r="B285" s="16" t="s">
        <v>286</v>
      </c>
      <c r="E285" s="93">
        <v>396</v>
      </c>
      <c r="F285" s="93">
        <v>420</v>
      </c>
      <c r="G285" s="93">
        <v>-24</v>
      </c>
    </row>
    <row r="286" spans="1:7" s="18" customFormat="1" hidden="1" outlineLevel="1" x14ac:dyDescent="0.3">
      <c r="B286" s="16" t="s">
        <v>277</v>
      </c>
      <c r="E286" s="93">
        <v>590</v>
      </c>
      <c r="F286" s="93">
        <v>512</v>
      </c>
      <c r="G286" s="93">
        <v>78</v>
      </c>
    </row>
    <row r="287" spans="1:7" ht="15" customHeight="1" collapsed="1" x14ac:dyDescent="0.3">
      <c r="A287" s="53"/>
      <c r="B287" s="53"/>
      <c r="C287" s="53" t="s">
        <v>2</v>
      </c>
      <c r="D287" s="53" t="s">
        <v>259</v>
      </c>
      <c r="E287" s="69">
        <v>17786.225729999998</v>
      </c>
      <c r="F287" s="69">
        <v>18584</v>
      </c>
      <c r="G287" s="93">
        <v>-797.77427000000171</v>
      </c>
    </row>
    <row r="288" spans="1:7" s="18" customFormat="1" hidden="1" outlineLevel="1" x14ac:dyDescent="0.3">
      <c r="B288" s="16" t="s">
        <v>145</v>
      </c>
      <c r="E288" s="93">
        <v>711</v>
      </c>
      <c r="F288" s="93">
        <v>863</v>
      </c>
      <c r="G288" s="93">
        <v>-152</v>
      </c>
    </row>
    <row r="289" spans="2:7" s="18" customFormat="1" hidden="1" outlineLevel="1" x14ac:dyDescent="0.3">
      <c r="B289" s="16" t="s">
        <v>146</v>
      </c>
      <c r="E289" s="93">
        <v>89</v>
      </c>
      <c r="F289" s="93">
        <v>135</v>
      </c>
      <c r="G289" s="93">
        <v>-46</v>
      </c>
    </row>
    <row r="290" spans="2:7" s="18" customFormat="1" hidden="1" outlineLevel="1" x14ac:dyDescent="0.3">
      <c r="B290" s="16" t="s">
        <v>147</v>
      </c>
      <c r="E290" s="93">
        <v>859</v>
      </c>
      <c r="F290" s="93">
        <v>986</v>
      </c>
      <c r="G290" s="93">
        <v>-127</v>
      </c>
    </row>
    <row r="291" spans="2:7" s="18" customFormat="1" hidden="1" outlineLevel="1" x14ac:dyDescent="0.3">
      <c r="B291" s="16" t="s">
        <v>148</v>
      </c>
      <c r="E291" s="93">
        <v>167</v>
      </c>
      <c r="F291" s="93">
        <v>181</v>
      </c>
      <c r="G291" s="93">
        <v>-14</v>
      </c>
    </row>
    <row r="292" spans="2:7" s="18" customFormat="1" hidden="1" outlineLevel="1" x14ac:dyDescent="0.3">
      <c r="B292" s="16" t="s">
        <v>149</v>
      </c>
      <c r="E292" s="93">
        <v>998</v>
      </c>
      <c r="F292" s="93">
        <v>1266</v>
      </c>
      <c r="G292" s="93">
        <v>-268</v>
      </c>
    </row>
    <row r="293" spans="2:7" s="18" customFormat="1" hidden="1" outlineLevel="1" x14ac:dyDescent="0.3">
      <c r="B293" s="16" t="s">
        <v>150</v>
      </c>
      <c r="E293" s="93">
        <v>1445</v>
      </c>
      <c r="F293" s="93">
        <v>1786</v>
      </c>
      <c r="G293" s="93">
        <v>-341</v>
      </c>
    </row>
    <row r="294" spans="2:7" s="18" customFormat="1" hidden="1" outlineLevel="1" x14ac:dyDescent="0.3">
      <c r="B294" s="16" t="s">
        <v>151</v>
      </c>
      <c r="E294" s="93">
        <v>975</v>
      </c>
      <c r="F294" s="93">
        <v>1129</v>
      </c>
      <c r="G294" s="93">
        <v>-154</v>
      </c>
    </row>
    <row r="295" spans="2:7" s="18" customFormat="1" hidden="1" outlineLevel="1" x14ac:dyDescent="0.3">
      <c r="B295" s="16" t="s">
        <v>152</v>
      </c>
      <c r="E295" s="93">
        <v>511</v>
      </c>
      <c r="F295" s="93">
        <v>625</v>
      </c>
      <c r="G295" s="93">
        <v>-114</v>
      </c>
    </row>
    <row r="296" spans="2:7" s="18" customFormat="1" hidden="1" outlineLevel="1" x14ac:dyDescent="0.3">
      <c r="B296" s="16" t="s">
        <v>254</v>
      </c>
      <c r="E296" s="93">
        <v>0</v>
      </c>
      <c r="F296" s="93">
        <v>0</v>
      </c>
      <c r="G296" s="93">
        <v>0</v>
      </c>
    </row>
    <row r="297" spans="2:7" s="18" customFormat="1" hidden="1" outlineLevel="1" x14ac:dyDescent="0.3">
      <c r="B297" s="16" t="s">
        <v>153</v>
      </c>
      <c r="E297" s="93">
        <v>1454</v>
      </c>
      <c r="F297" s="93">
        <v>1745</v>
      </c>
      <c r="G297" s="93">
        <v>-291</v>
      </c>
    </row>
    <row r="298" spans="2:7" s="18" customFormat="1" hidden="1" outlineLevel="1" x14ac:dyDescent="0.3">
      <c r="B298" s="16" t="s">
        <v>154</v>
      </c>
      <c r="E298" s="93">
        <v>847</v>
      </c>
      <c r="F298" s="93">
        <v>1411</v>
      </c>
      <c r="G298" s="93">
        <v>-564</v>
      </c>
    </row>
    <row r="299" spans="2:7" s="18" customFormat="1" hidden="1" outlineLevel="1" x14ac:dyDescent="0.3">
      <c r="B299" s="16" t="s">
        <v>155</v>
      </c>
      <c r="E299" s="93">
        <v>221</v>
      </c>
      <c r="F299" s="93">
        <v>234</v>
      </c>
      <c r="G299" s="93">
        <v>-13</v>
      </c>
    </row>
    <row r="300" spans="2:7" s="18" customFormat="1" hidden="1" outlineLevel="1" x14ac:dyDescent="0.3">
      <c r="B300" s="16" t="s">
        <v>156</v>
      </c>
      <c r="E300" s="93">
        <v>0</v>
      </c>
      <c r="F300" s="93">
        <v>0</v>
      </c>
      <c r="G300" s="93">
        <v>0</v>
      </c>
    </row>
    <row r="301" spans="2:7" s="18" customFormat="1" hidden="1" outlineLevel="1" x14ac:dyDescent="0.3">
      <c r="B301" s="16" t="s">
        <v>157</v>
      </c>
      <c r="E301" s="93">
        <v>194</v>
      </c>
      <c r="F301" s="93">
        <v>250</v>
      </c>
      <c r="G301" s="93">
        <v>-56</v>
      </c>
    </row>
    <row r="302" spans="2:7" s="18" customFormat="1" hidden="1" outlineLevel="1" x14ac:dyDescent="0.3">
      <c r="B302" s="16" t="s">
        <v>158</v>
      </c>
      <c r="E302" s="93">
        <v>1720</v>
      </c>
      <c r="F302" s="93">
        <v>2098</v>
      </c>
      <c r="G302" s="93">
        <v>-378</v>
      </c>
    </row>
    <row r="303" spans="2:7" s="18" customFormat="1" hidden="1" outlineLevel="1" x14ac:dyDescent="0.3">
      <c r="B303" s="16" t="s">
        <v>159</v>
      </c>
      <c r="E303" s="93">
        <v>572</v>
      </c>
      <c r="F303" s="93">
        <v>586</v>
      </c>
      <c r="G303" s="93">
        <v>-14</v>
      </c>
    </row>
    <row r="304" spans="2:7" s="18" customFormat="1" hidden="1" outlineLevel="1" x14ac:dyDescent="0.3">
      <c r="B304" s="16" t="s">
        <v>160</v>
      </c>
      <c r="E304" s="93">
        <v>62</v>
      </c>
      <c r="F304" s="93">
        <v>93</v>
      </c>
      <c r="G304" s="93">
        <v>-31</v>
      </c>
    </row>
    <row r="305" spans="1:7" s="18" customFormat="1" hidden="1" outlineLevel="1" x14ac:dyDescent="0.3">
      <c r="B305" s="16" t="s">
        <v>161</v>
      </c>
      <c r="E305" s="93">
        <v>394.59848</v>
      </c>
      <c r="F305" s="93">
        <v>433</v>
      </c>
      <c r="G305" s="93">
        <v>-38.401520000000005</v>
      </c>
    </row>
    <row r="306" spans="1:7" s="18" customFormat="1" hidden="1" outlineLevel="1" x14ac:dyDescent="0.3">
      <c r="B306" s="16" t="s">
        <v>162</v>
      </c>
      <c r="E306" s="93">
        <v>284</v>
      </c>
      <c r="F306" s="93">
        <v>366</v>
      </c>
      <c r="G306" s="93">
        <v>-82</v>
      </c>
    </row>
    <row r="307" spans="1:7" s="18" customFormat="1" hidden="1" outlineLevel="1" x14ac:dyDescent="0.3">
      <c r="B307" s="16" t="s">
        <v>163</v>
      </c>
      <c r="E307" s="93">
        <v>1718</v>
      </c>
      <c r="F307" s="93">
        <v>2165</v>
      </c>
      <c r="G307" s="93">
        <v>-447</v>
      </c>
    </row>
    <row r="308" spans="1:7" s="18" customFormat="1" hidden="1" outlineLevel="1" x14ac:dyDescent="0.3">
      <c r="B308" s="16" t="s">
        <v>164</v>
      </c>
      <c r="E308" s="93">
        <v>678</v>
      </c>
      <c r="F308" s="93">
        <v>822</v>
      </c>
      <c r="G308" s="93">
        <v>-144</v>
      </c>
    </row>
    <row r="309" spans="1:7" s="18" customFormat="1" hidden="1" outlineLevel="1" x14ac:dyDescent="0.3">
      <c r="B309" s="16" t="s">
        <v>276</v>
      </c>
      <c r="E309" s="93">
        <v>0</v>
      </c>
      <c r="F309" s="93">
        <v>0</v>
      </c>
      <c r="G309" s="93">
        <v>0</v>
      </c>
    </row>
    <row r="310" spans="1:7" s="18" customFormat="1" hidden="1" outlineLevel="1" x14ac:dyDescent="0.3">
      <c r="B310" s="16" t="s">
        <v>278</v>
      </c>
      <c r="E310" s="93">
        <v>0</v>
      </c>
      <c r="F310" s="93">
        <v>0</v>
      </c>
      <c r="G310" s="93">
        <v>0</v>
      </c>
    </row>
    <row r="311" spans="1:7" s="18" customFormat="1" hidden="1" outlineLevel="1" x14ac:dyDescent="0.3">
      <c r="B311" s="16" t="s">
        <v>285</v>
      </c>
      <c r="E311" s="93">
        <v>0</v>
      </c>
      <c r="F311" s="93">
        <v>0</v>
      </c>
      <c r="G311" s="93">
        <v>0</v>
      </c>
    </row>
    <row r="312" spans="1:7" s="18" customFormat="1" hidden="1" outlineLevel="1" x14ac:dyDescent="0.3">
      <c r="B312" s="16" t="s">
        <v>165</v>
      </c>
      <c r="E312" s="93">
        <v>0</v>
      </c>
      <c r="F312" s="93">
        <v>0</v>
      </c>
      <c r="G312" s="93">
        <v>0</v>
      </c>
    </row>
    <row r="313" spans="1:7" s="18" customFormat="1" hidden="1" outlineLevel="1" x14ac:dyDescent="0.3">
      <c r="B313" s="16" t="s">
        <v>286</v>
      </c>
      <c r="E313" s="93">
        <v>16</v>
      </c>
      <c r="F313" s="93">
        <v>42</v>
      </c>
      <c r="G313" s="93">
        <v>-26</v>
      </c>
    </row>
    <row r="314" spans="1:7" s="18" customFormat="1" hidden="1" outlineLevel="1" x14ac:dyDescent="0.3">
      <c r="B314" s="16" t="s">
        <v>277</v>
      </c>
      <c r="E314" s="93">
        <v>0</v>
      </c>
      <c r="F314" s="93">
        <v>0</v>
      </c>
      <c r="G314" s="93">
        <v>0</v>
      </c>
    </row>
    <row r="315" spans="1:7" ht="15" customHeight="1" collapsed="1" x14ac:dyDescent="0.3">
      <c r="A315" s="53"/>
      <c r="B315" s="53"/>
      <c r="C315" s="53" t="s">
        <v>3</v>
      </c>
      <c r="D315" s="53" t="s">
        <v>260</v>
      </c>
      <c r="E315" s="69">
        <v>13915.598480000001</v>
      </c>
      <c r="F315" s="69">
        <v>17216</v>
      </c>
      <c r="G315" s="93">
        <v>-3300.4015199999994</v>
      </c>
    </row>
    <row r="316" spans="1:7" s="18" customFormat="1" hidden="1" outlineLevel="1" x14ac:dyDescent="0.3">
      <c r="B316" s="16" t="s">
        <v>145</v>
      </c>
      <c r="E316" s="93">
        <v>1154</v>
      </c>
      <c r="F316" s="93">
        <v>1171</v>
      </c>
      <c r="G316" s="93">
        <v>-17</v>
      </c>
    </row>
    <row r="317" spans="1:7" s="18" customFormat="1" hidden="1" outlineLevel="1" x14ac:dyDescent="0.3">
      <c r="B317" s="16" t="s">
        <v>146</v>
      </c>
      <c r="E317" s="93">
        <v>850</v>
      </c>
      <c r="F317" s="93">
        <v>843</v>
      </c>
      <c r="G317" s="93">
        <v>7</v>
      </c>
    </row>
    <row r="318" spans="1:7" s="18" customFormat="1" hidden="1" outlineLevel="1" x14ac:dyDescent="0.3">
      <c r="B318" s="16" t="s">
        <v>147</v>
      </c>
      <c r="E318" s="93">
        <v>2266</v>
      </c>
      <c r="F318" s="93">
        <v>4159</v>
      </c>
      <c r="G318" s="93">
        <v>-1893</v>
      </c>
    </row>
    <row r="319" spans="1:7" s="18" customFormat="1" hidden="1" outlineLevel="1" x14ac:dyDescent="0.3">
      <c r="B319" s="16" t="s">
        <v>148</v>
      </c>
      <c r="E319" s="93">
        <v>671</v>
      </c>
      <c r="F319" s="93">
        <v>675</v>
      </c>
      <c r="G319" s="93">
        <v>-4</v>
      </c>
    </row>
    <row r="320" spans="1:7" s="18" customFormat="1" hidden="1" outlineLevel="1" x14ac:dyDescent="0.3">
      <c r="B320" s="16" t="s">
        <v>149</v>
      </c>
      <c r="E320" s="93">
        <v>2508</v>
      </c>
      <c r="F320" s="93">
        <v>2494</v>
      </c>
      <c r="G320" s="93">
        <v>14</v>
      </c>
    </row>
    <row r="321" spans="2:7" s="18" customFormat="1" hidden="1" outlineLevel="1" x14ac:dyDescent="0.3">
      <c r="B321" s="16" t="s">
        <v>150</v>
      </c>
      <c r="E321" s="93">
        <v>2981</v>
      </c>
      <c r="F321" s="93">
        <v>3495</v>
      </c>
      <c r="G321" s="93">
        <v>-514</v>
      </c>
    </row>
    <row r="322" spans="2:7" s="18" customFormat="1" hidden="1" outlineLevel="1" x14ac:dyDescent="0.3">
      <c r="B322" s="16" t="s">
        <v>151</v>
      </c>
      <c r="E322" s="93">
        <v>927</v>
      </c>
      <c r="F322" s="93">
        <v>927</v>
      </c>
      <c r="G322" s="93">
        <v>0</v>
      </c>
    </row>
    <row r="323" spans="2:7" s="18" customFormat="1" hidden="1" outlineLevel="1" x14ac:dyDescent="0.3">
      <c r="B323" s="16" t="s">
        <v>152</v>
      </c>
      <c r="E323" s="93">
        <v>3348</v>
      </c>
      <c r="F323" s="93">
        <v>1479</v>
      </c>
      <c r="G323" s="93">
        <v>1869</v>
      </c>
    </row>
    <row r="324" spans="2:7" s="18" customFormat="1" hidden="1" outlineLevel="1" x14ac:dyDescent="0.3">
      <c r="B324" s="16" t="s">
        <v>254</v>
      </c>
      <c r="E324" s="93">
        <v>0</v>
      </c>
      <c r="F324" s="93">
        <v>0</v>
      </c>
      <c r="G324" s="93">
        <v>0</v>
      </c>
    </row>
    <row r="325" spans="2:7" s="18" customFormat="1" hidden="1" outlineLevel="1" x14ac:dyDescent="0.3">
      <c r="B325" s="16" t="s">
        <v>153</v>
      </c>
      <c r="E325" s="93">
        <v>3056</v>
      </c>
      <c r="F325" s="93">
        <v>3161</v>
      </c>
      <c r="G325" s="93">
        <v>-105</v>
      </c>
    </row>
    <row r="326" spans="2:7" s="18" customFormat="1" hidden="1" outlineLevel="1" x14ac:dyDescent="0.3">
      <c r="B326" s="16" t="s">
        <v>154</v>
      </c>
      <c r="E326" s="93">
        <v>1167</v>
      </c>
      <c r="F326" s="93">
        <v>1176</v>
      </c>
      <c r="G326" s="93">
        <v>-9</v>
      </c>
    </row>
    <row r="327" spans="2:7" s="18" customFormat="1" hidden="1" outlineLevel="1" x14ac:dyDescent="0.3">
      <c r="B327" s="16" t="s">
        <v>155</v>
      </c>
      <c r="E327" s="93">
        <v>401</v>
      </c>
      <c r="F327" s="93">
        <v>482</v>
      </c>
      <c r="G327" s="93">
        <v>-81</v>
      </c>
    </row>
    <row r="328" spans="2:7" s="18" customFormat="1" hidden="1" outlineLevel="1" x14ac:dyDescent="0.3">
      <c r="B328" s="16" t="s">
        <v>156</v>
      </c>
      <c r="E328" s="93">
        <v>226</v>
      </c>
      <c r="F328" s="93">
        <v>247</v>
      </c>
      <c r="G328" s="93">
        <v>-21</v>
      </c>
    </row>
    <row r="329" spans="2:7" s="18" customFormat="1" hidden="1" outlineLevel="1" x14ac:dyDescent="0.3">
      <c r="B329" s="16" t="s">
        <v>157</v>
      </c>
      <c r="E329" s="93">
        <v>182</v>
      </c>
      <c r="F329" s="93">
        <v>89</v>
      </c>
      <c r="G329" s="93">
        <v>93</v>
      </c>
    </row>
    <row r="330" spans="2:7" s="18" customFormat="1" hidden="1" outlineLevel="1" x14ac:dyDescent="0.3">
      <c r="B330" s="16" t="s">
        <v>158</v>
      </c>
      <c r="E330" s="93">
        <v>2015</v>
      </c>
      <c r="F330" s="93">
        <v>1936</v>
      </c>
      <c r="G330" s="93">
        <v>79</v>
      </c>
    </row>
    <row r="331" spans="2:7" s="18" customFormat="1" hidden="1" outlineLevel="1" x14ac:dyDescent="0.3">
      <c r="B331" s="16" t="s">
        <v>159</v>
      </c>
      <c r="E331" s="93">
        <v>1144</v>
      </c>
      <c r="F331" s="93">
        <v>1144</v>
      </c>
      <c r="G331" s="93">
        <v>0</v>
      </c>
    </row>
    <row r="332" spans="2:7" s="18" customFormat="1" hidden="1" outlineLevel="1" x14ac:dyDescent="0.3">
      <c r="B332" s="16" t="s">
        <v>160</v>
      </c>
      <c r="E332" s="93">
        <v>285</v>
      </c>
      <c r="F332" s="93">
        <v>348</v>
      </c>
      <c r="G332" s="93">
        <v>-63</v>
      </c>
    </row>
    <row r="333" spans="2:7" s="18" customFormat="1" hidden="1" outlineLevel="1" x14ac:dyDescent="0.3">
      <c r="B333" s="16" t="s">
        <v>161</v>
      </c>
      <c r="E333" s="93">
        <v>630.29696000000001</v>
      </c>
      <c r="F333" s="93">
        <v>203</v>
      </c>
      <c r="G333" s="93">
        <v>427.29696000000001</v>
      </c>
    </row>
    <row r="334" spans="2:7" s="18" customFormat="1" hidden="1" outlineLevel="1" x14ac:dyDescent="0.3">
      <c r="B334" s="16" t="s">
        <v>162</v>
      </c>
      <c r="E334" s="93">
        <v>649</v>
      </c>
      <c r="F334" s="93">
        <v>617</v>
      </c>
      <c r="G334" s="93">
        <v>32</v>
      </c>
    </row>
    <row r="335" spans="2:7" s="18" customFormat="1" hidden="1" outlineLevel="1" x14ac:dyDescent="0.3">
      <c r="B335" s="16" t="s">
        <v>163</v>
      </c>
      <c r="E335" s="93">
        <v>1153</v>
      </c>
      <c r="F335" s="93">
        <v>1247</v>
      </c>
      <c r="G335" s="93">
        <v>-94</v>
      </c>
    </row>
    <row r="336" spans="2:7" s="18" customFormat="1" hidden="1" outlineLevel="1" x14ac:dyDescent="0.3">
      <c r="B336" s="16" t="s">
        <v>164</v>
      </c>
      <c r="E336" s="93">
        <v>535</v>
      </c>
      <c r="F336" s="93">
        <v>457</v>
      </c>
      <c r="G336" s="93">
        <v>78</v>
      </c>
    </row>
    <row r="337" spans="1:7" s="18" customFormat="1" hidden="1" outlineLevel="1" x14ac:dyDescent="0.3">
      <c r="B337" s="16" t="s">
        <v>276</v>
      </c>
      <c r="E337" s="93">
        <v>367</v>
      </c>
      <c r="F337" s="93">
        <v>126</v>
      </c>
      <c r="G337" s="93">
        <v>241</v>
      </c>
    </row>
    <row r="338" spans="1:7" s="18" customFormat="1" hidden="1" outlineLevel="1" x14ac:dyDescent="0.3">
      <c r="B338" s="16" t="s">
        <v>278</v>
      </c>
      <c r="E338" s="93">
        <v>52</v>
      </c>
      <c r="F338" s="93">
        <v>52</v>
      </c>
      <c r="G338" s="93">
        <v>0</v>
      </c>
    </row>
    <row r="339" spans="1:7" s="18" customFormat="1" hidden="1" outlineLevel="1" x14ac:dyDescent="0.3">
      <c r="B339" s="16" t="s">
        <v>285</v>
      </c>
      <c r="E339" s="93">
        <v>0</v>
      </c>
      <c r="F339" s="93">
        <v>0</v>
      </c>
      <c r="G339" s="93">
        <v>0</v>
      </c>
    </row>
    <row r="340" spans="1:7" s="18" customFormat="1" hidden="1" outlineLevel="1" x14ac:dyDescent="0.3">
      <c r="B340" s="16" t="s">
        <v>165</v>
      </c>
      <c r="E340" s="93">
        <v>0</v>
      </c>
      <c r="F340" s="93">
        <v>44</v>
      </c>
      <c r="G340" s="93">
        <v>-44</v>
      </c>
    </row>
    <row r="341" spans="1:7" s="18" customFormat="1" hidden="1" outlineLevel="1" x14ac:dyDescent="0.3">
      <c r="B341" s="16" t="s">
        <v>286</v>
      </c>
      <c r="E341" s="93">
        <v>0</v>
      </c>
      <c r="F341" s="93">
        <v>0</v>
      </c>
      <c r="G341" s="93">
        <v>0</v>
      </c>
    </row>
    <row r="342" spans="1:7" s="18" customFormat="1" hidden="1" outlineLevel="1" x14ac:dyDescent="0.3">
      <c r="B342" s="16" t="s">
        <v>277</v>
      </c>
      <c r="E342" s="93">
        <v>69</v>
      </c>
      <c r="F342" s="93">
        <v>92</v>
      </c>
      <c r="G342" s="93">
        <v>-23</v>
      </c>
    </row>
    <row r="343" spans="1:7" ht="15" customHeight="1" collapsed="1" x14ac:dyDescent="0.3">
      <c r="A343" s="53"/>
      <c r="B343" s="53"/>
      <c r="C343" s="53" t="s">
        <v>4</v>
      </c>
      <c r="D343" s="53" t="s">
        <v>261</v>
      </c>
      <c r="E343" s="69">
        <v>26636.29696</v>
      </c>
      <c r="F343" s="69">
        <v>26664</v>
      </c>
      <c r="G343" s="93">
        <v>-27.703040000000328</v>
      </c>
    </row>
    <row r="344" spans="1:7" s="18" customFormat="1" hidden="1" outlineLevel="1" x14ac:dyDescent="0.3">
      <c r="B344" s="16" t="s">
        <v>145</v>
      </c>
      <c r="E344" s="93">
        <v>0</v>
      </c>
      <c r="F344" s="93">
        <v>0</v>
      </c>
      <c r="G344" s="93">
        <v>0</v>
      </c>
    </row>
    <row r="345" spans="1:7" s="18" customFormat="1" hidden="1" outlineLevel="1" x14ac:dyDescent="0.3">
      <c r="B345" s="16" t="s">
        <v>146</v>
      </c>
      <c r="E345" s="93">
        <v>0</v>
      </c>
      <c r="F345" s="93">
        <v>63</v>
      </c>
      <c r="G345" s="93">
        <v>-63</v>
      </c>
    </row>
    <row r="346" spans="1:7" s="18" customFormat="1" hidden="1" outlineLevel="1" x14ac:dyDescent="0.3">
      <c r="B346" s="16" t="s">
        <v>147</v>
      </c>
      <c r="E346" s="93">
        <v>985</v>
      </c>
      <c r="F346" s="93">
        <v>554</v>
      </c>
      <c r="G346" s="93">
        <v>431</v>
      </c>
    </row>
    <row r="347" spans="1:7" s="18" customFormat="1" hidden="1" outlineLevel="1" x14ac:dyDescent="0.3">
      <c r="B347" s="16" t="s">
        <v>148</v>
      </c>
      <c r="E347" s="93">
        <v>220</v>
      </c>
      <c r="F347" s="93">
        <v>368</v>
      </c>
      <c r="G347" s="93">
        <v>-148</v>
      </c>
    </row>
    <row r="348" spans="1:7" s="18" customFormat="1" hidden="1" outlineLevel="1" x14ac:dyDescent="0.3">
      <c r="B348" s="16" t="s">
        <v>149</v>
      </c>
      <c r="E348" s="93">
        <v>2243</v>
      </c>
      <c r="F348" s="93">
        <v>1568</v>
      </c>
      <c r="G348" s="93">
        <v>675</v>
      </c>
    </row>
    <row r="349" spans="1:7" s="18" customFormat="1" hidden="1" outlineLevel="1" x14ac:dyDescent="0.3">
      <c r="B349" s="16" t="s">
        <v>150</v>
      </c>
      <c r="E349" s="93">
        <v>1288</v>
      </c>
      <c r="F349" s="93">
        <v>1225</v>
      </c>
      <c r="G349" s="93">
        <v>63</v>
      </c>
    </row>
    <row r="350" spans="1:7" s="18" customFormat="1" hidden="1" outlineLevel="1" x14ac:dyDescent="0.3">
      <c r="B350" s="16" t="s">
        <v>151</v>
      </c>
      <c r="E350" s="93">
        <v>2389</v>
      </c>
      <c r="F350" s="93">
        <v>2429</v>
      </c>
      <c r="G350" s="93">
        <v>-40</v>
      </c>
    </row>
    <row r="351" spans="1:7" s="18" customFormat="1" hidden="1" outlineLevel="1" x14ac:dyDescent="0.3">
      <c r="B351" s="16" t="s">
        <v>152</v>
      </c>
      <c r="E351" s="93">
        <v>0</v>
      </c>
      <c r="F351" s="93">
        <v>0</v>
      </c>
      <c r="G351" s="93">
        <v>0</v>
      </c>
    </row>
    <row r="352" spans="1:7" s="18" customFormat="1" hidden="1" outlineLevel="1" x14ac:dyDescent="0.3">
      <c r="B352" s="16" t="s">
        <v>254</v>
      </c>
      <c r="E352" s="93">
        <v>0</v>
      </c>
      <c r="F352" s="93">
        <v>0</v>
      </c>
      <c r="G352" s="93">
        <v>0</v>
      </c>
    </row>
    <row r="353" spans="2:7" s="18" customFormat="1" hidden="1" outlineLevel="1" x14ac:dyDescent="0.3">
      <c r="B353" s="16" t="s">
        <v>153</v>
      </c>
      <c r="E353" s="93">
        <v>630</v>
      </c>
      <c r="F353" s="93">
        <v>371</v>
      </c>
      <c r="G353" s="93">
        <v>259</v>
      </c>
    </row>
    <row r="354" spans="2:7" s="18" customFormat="1" hidden="1" outlineLevel="1" x14ac:dyDescent="0.3">
      <c r="B354" s="16" t="s">
        <v>154</v>
      </c>
      <c r="E354" s="93">
        <v>500</v>
      </c>
      <c r="F354" s="93">
        <v>509</v>
      </c>
      <c r="G354" s="93">
        <v>-9</v>
      </c>
    </row>
    <row r="355" spans="2:7" s="18" customFormat="1" hidden="1" outlineLevel="1" x14ac:dyDescent="0.3">
      <c r="B355" s="16" t="s">
        <v>155</v>
      </c>
      <c r="E355" s="93">
        <v>0</v>
      </c>
      <c r="F355" s="93">
        <v>0</v>
      </c>
      <c r="G355" s="93">
        <v>0</v>
      </c>
    </row>
    <row r="356" spans="2:7" s="18" customFormat="1" hidden="1" outlineLevel="1" x14ac:dyDescent="0.3">
      <c r="B356" s="16" t="s">
        <v>156</v>
      </c>
      <c r="E356" s="93">
        <v>0</v>
      </c>
      <c r="F356" s="93">
        <v>0</v>
      </c>
      <c r="G356" s="93">
        <v>0</v>
      </c>
    </row>
    <row r="357" spans="2:7" s="18" customFormat="1" hidden="1" outlineLevel="1" x14ac:dyDescent="0.3">
      <c r="B357" s="16" t="s">
        <v>157</v>
      </c>
      <c r="E357" s="93">
        <v>43</v>
      </c>
      <c r="F357" s="93">
        <v>116</v>
      </c>
      <c r="G357" s="93">
        <v>-73</v>
      </c>
    </row>
    <row r="358" spans="2:7" s="18" customFormat="1" hidden="1" outlineLevel="1" x14ac:dyDescent="0.3">
      <c r="B358" s="16" t="s">
        <v>158</v>
      </c>
      <c r="E358" s="93">
        <v>0</v>
      </c>
      <c r="F358" s="93">
        <v>0</v>
      </c>
      <c r="G358" s="93">
        <v>0</v>
      </c>
    </row>
    <row r="359" spans="2:7" s="18" customFormat="1" hidden="1" outlineLevel="1" x14ac:dyDescent="0.3">
      <c r="B359" s="16" t="s">
        <v>159</v>
      </c>
      <c r="E359" s="93">
        <v>0</v>
      </c>
      <c r="F359" s="93">
        <v>0</v>
      </c>
      <c r="G359" s="93">
        <v>0</v>
      </c>
    </row>
    <row r="360" spans="2:7" s="18" customFormat="1" hidden="1" outlineLevel="1" x14ac:dyDescent="0.3">
      <c r="B360" s="16" t="s">
        <v>160</v>
      </c>
      <c r="E360" s="93">
        <v>38</v>
      </c>
      <c r="F360" s="93">
        <v>130</v>
      </c>
      <c r="G360" s="93">
        <v>-92</v>
      </c>
    </row>
    <row r="361" spans="2:7" s="18" customFormat="1" hidden="1" outlineLevel="1" x14ac:dyDescent="0.3">
      <c r="B361" s="16" t="s">
        <v>161</v>
      </c>
      <c r="E361" s="93">
        <v>0</v>
      </c>
      <c r="F361" s="93">
        <v>0</v>
      </c>
      <c r="G361" s="93">
        <v>0</v>
      </c>
    </row>
    <row r="362" spans="2:7" s="18" customFormat="1" hidden="1" outlineLevel="1" x14ac:dyDescent="0.3">
      <c r="B362" s="16" t="s">
        <v>162</v>
      </c>
      <c r="E362" s="93">
        <v>120</v>
      </c>
      <c r="F362" s="93">
        <v>342</v>
      </c>
      <c r="G362" s="93">
        <v>-222</v>
      </c>
    </row>
    <row r="363" spans="2:7" s="18" customFormat="1" hidden="1" outlineLevel="1" x14ac:dyDescent="0.3">
      <c r="B363" s="16" t="s">
        <v>163</v>
      </c>
      <c r="E363" s="93">
        <v>0</v>
      </c>
      <c r="F363" s="93">
        <v>0</v>
      </c>
      <c r="G363" s="93">
        <v>0</v>
      </c>
    </row>
    <row r="364" spans="2:7" s="18" customFormat="1" hidden="1" outlineLevel="1" x14ac:dyDescent="0.3">
      <c r="B364" s="16" t="s">
        <v>164</v>
      </c>
      <c r="E364" s="93">
        <v>0</v>
      </c>
      <c r="F364" s="93">
        <v>0</v>
      </c>
      <c r="G364" s="93">
        <v>0</v>
      </c>
    </row>
    <row r="365" spans="2:7" s="18" customFormat="1" hidden="1" outlineLevel="1" x14ac:dyDescent="0.3">
      <c r="B365" s="16" t="s">
        <v>276</v>
      </c>
      <c r="E365" s="93">
        <v>70</v>
      </c>
      <c r="F365" s="93">
        <v>129</v>
      </c>
      <c r="G365" s="93">
        <v>-59</v>
      </c>
    </row>
    <row r="366" spans="2:7" s="18" customFormat="1" hidden="1" outlineLevel="1" x14ac:dyDescent="0.3">
      <c r="B366" s="16" t="s">
        <v>278</v>
      </c>
      <c r="E366" s="93">
        <v>353</v>
      </c>
      <c r="F366" s="93">
        <v>97</v>
      </c>
      <c r="G366" s="93">
        <v>256</v>
      </c>
    </row>
    <row r="367" spans="2:7" s="18" customFormat="1" hidden="1" outlineLevel="1" x14ac:dyDescent="0.3">
      <c r="B367" s="16" t="s">
        <v>285</v>
      </c>
      <c r="E367" s="93">
        <v>0</v>
      </c>
      <c r="F367" s="93">
        <v>139</v>
      </c>
      <c r="G367" s="93">
        <v>-139</v>
      </c>
    </row>
    <row r="368" spans="2:7" s="18" customFormat="1" hidden="1" outlineLevel="1" x14ac:dyDescent="0.3">
      <c r="B368" s="16" t="s">
        <v>165</v>
      </c>
      <c r="E368" s="93">
        <v>166</v>
      </c>
      <c r="F368" s="93">
        <v>0</v>
      </c>
      <c r="G368" s="93">
        <v>166</v>
      </c>
    </row>
    <row r="369" spans="1:7" s="18" customFormat="1" hidden="1" outlineLevel="1" x14ac:dyDescent="0.3">
      <c r="B369" s="16" t="s">
        <v>286</v>
      </c>
      <c r="E369" s="93">
        <v>0</v>
      </c>
      <c r="F369" s="93">
        <v>0</v>
      </c>
      <c r="G369" s="93">
        <v>0</v>
      </c>
    </row>
    <row r="370" spans="1:7" s="18" customFormat="1" hidden="1" outlineLevel="1" x14ac:dyDescent="0.3">
      <c r="B370" s="16" t="s">
        <v>277</v>
      </c>
      <c r="E370" s="93">
        <v>0</v>
      </c>
      <c r="F370" s="93">
        <v>0</v>
      </c>
      <c r="G370" s="93">
        <v>0</v>
      </c>
    </row>
    <row r="371" spans="1:7" ht="15" customHeight="1" collapsed="1" x14ac:dyDescent="0.3">
      <c r="A371" s="53"/>
      <c r="B371" s="53"/>
      <c r="C371" s="53" t="s">
        <v>5</v>
      </c>
      <c r="D371" s="16" t="s">
        <v>169</v>
      </c>
      <c r="E371" s="69">
        <v>9045</v>
      </c>
      <c r="F371" s="69">
        <v>8040</v>
      </c>
      <c r="G371" s="93">
        <v>1005</v>
      </c>
    </row>
    <row r="372" spans="1:7" s="18" customFormat="1" hidden="1" outlineLevel="1" x14ac:dyDescent="0.3">
      <c r="B372" s="16" t="s">
        <v>145</v>
      </c>
      <c r="E372" s="93">
        <v>4774</v>
      </c>
      <c r="F372" s="93">
        <v>6571</v>
      </c>
      <c r="G372" s="93">
        <v>-1797</v>
      </c>
    </row>
    <row r="373" spans="1:7" s="18" customFormat="1" hidden="1" outlineLevel="1" x14ac:dyDescent="0.3">
      <c r="B373" s="16" t="s">
        <v>146</v>
      </c>
      <c r="E373" s="93">
        <v>0</v>
      </c>
      <c r="F373" s="93">
        <v>0</v>
      </c>
      <c r="G373" s="93">
        <v>0</v>
      </c>
    </row>
    <row r="374" spans="1:7" s="18" customFormat="1" hidden="1" outlineLevel="1" x14ac:dyDescent="0.3">
      <c r="B374" s="16" t="s">
        <v>147</v>
      </c>
      <c r="E374" s="93">
        <v>20156</v>
      </c>
      <c r="F374" s="93">
        <v>20102</v>
      </c>
      <c r="G374" s="93">
        <v>54</v>
      </c>
    </row>
    <row r="375" spans="1:7" s="18" customFormat="1" hidden="1" outlineLevel="1" x14ac:dyDescent="0.3">
      <c r="B375" s="16" t="s">
        <v>148</v>
      </c>
      <c r="E375" s="93">
        <v>0</v>
      </c>
      <c r="F375" s="93">
        <v>0</v>
      </c>
      <c r="G375" s="93">
        <v>0</v>
      </c>
    </row>
    <row r="376" spans="1:7" s="18" customFormat="1" hidden="1" outlineLevel="1" x14ac:dyDescent="0.3">
      <c r="B376" s="16" t="s">
        <v>149</v>
      </c>
      <c r="E376" s="93">
        <v>0</v>
      </c>
      <c r="F376" s="93">
        <v>0</v>
      </c>
      <c r="G376" s="93">
        <v>0</v>
      </c>
    </row>
    <row r="377" spans="1:7" s="18" customFormat="1" hidden="1" outlineLevel="1" x14ac:dyDescent="0.3">
      <c r="B377" s="16" t="s">
        <v>150</v>
      </c>
      <c r="E377" s="93">
        <v>0</v>
      </c>
      <c r="F377" s="93">
        <v>0</v>
      </c>
      <c r="G377" s="93">
        <v>0</v>
      </c>
    </row>
    <row r="378" spans="1:7" s="18" customFormat="1" hidden="1" outlineLevel="1" x14ac:dyDescent="0.3">
      <c r="B378" s="16" t="s">
        <v>151</v>
      </c>
      <c r="E378" s="93">
        <v>0</v>
      </c>
      <c r="F378" s="93">
        <v>0</v>
      </c>
      <c r="G378" s="93">
        <v>0</v>
      </c>
    </row>
    <row r="379" spans="1:7" s="18" customFormat="1" hidden="1" outlineLevel="1" x14ac:dyDescent="0.3">
      <c r="B379" s="16" t="s">
        <v>152</v>
      </c>
      <c r="E379" s="93">
        <v>0</v>
      </c>
      <c r="F379" s="93">
        <v>0</v>
      </c>
      <c r="G379" s="93">
        <v>0</v>
      </c>
    </row>
    <row r="380" spans="1:7" s="18" customFormat="1" hidden="1" outlineLevel="1" x14ac:dyDescent="0.3">
      <c r="B380" s="16" t="s">
        <v>254</v>
      </c>
      <c r="E380" s="93">
        <v>0</v>
      </c>
      <c r="F380" s="93">
        <v>0</v>
      </c>
      <c r="G380" s="93">
        <v>0</v>
      </c>
    </row>
    <row r="381" spans="1:7" s="18" customFormat="1" hidden="1" outlineLevel="1" x14ac:dyDescent="0.3">
      <c r="B381" s="16" t="s">
        <v>153</v>
      </c>
      <c r="E381" s="93">
        <v>0</v>
      </c>
      <c r="F381" s="93">
        <v>0</v>
      </c>
      <c r="G381" s="93">
        <v>0</v>
      </c>
    </row>
    <row r="382" spans="1:7" s="18" customFormat="1" hidden="1" outlineLevel="1" x14ac:dyDescent="0.3">
      <c r="B382" s="16" t="s">
        <v>154</v>
      </c>
      <c r="E382" s="93">
        <v>0</v>
      </c>
      <c r="F382" s="93">
        <v>0</v>
      </c>
      <c r="G382" s="93">
        <v>0</v>
      </c>
    </row>
    <row r="383" spans="1:7" s="18" customFormat="1" hidden="1" outlineLevel="1" x14ac:dyDescent="0.3">
      <c r="B383" s="16" t="s">
        <v>155</v>
      </c>
      <c r="E383" s="93">
        <v>4834</v>
      </c>
      <c r="F383" s="93">
        <v>4731</v>
      </c>
      <c r="G383" s="93">
        <v>103</v>
      </c>
    </row>
    <row r="384" spans="1:7" s="18" customFormat="1" hidden="1" outlineLevel="1" x14ac:dyDescent="0.3">
      <c r="B384" s="16" t="s">
        <v>156</v>
      </c>
      <c r="E384" s="93">
        <v>0</v>
      </c>
      <c r="F384" s="93">
        <v>0</v>
      </c>
      <c r="G384" s="93">
        <v>0</v>
      </c>
    </row>
    <row r="385" spans="1:7" s="18" customFormat="1" hidden="1" outlineLevel="1" x14ac:dyDescent="0.3">
      <c r="B385" s="16" t="s">
        <v>157</v>
      </c>
      <c r="E385" s="93">
        <v>0</v>
      </c>
      <c r="F385" s="93">
        <v>0</v>
      </c>
      <c r="G385" s="93">
        <v>0</v>
      </c>
    </row>
    <row r="386" spans="1:7" s="18" customFormat="1" hidden="1" outlineLevel="1" x14ac:dyDescent="0.3">
      <c r="B386" s="16" t="s">
        <v>158</v>
      </c>
      <c r="E386" s="93">
        <v>0</v>
      </c>
      <c r="F386" s="93">
        <v>0</v>
      </c>
      <c r="G386" s="93">
        <v>0</v>
      </c>
    </row>
    <row r="387" spans="1:7" s="18" customFormat="1" hidden="1" outlineLevel="1" x14ac:dyDescent="0.3">
      <c r="B387" s="16" t="s">
        <v>159</v>
      </c>
      <c r="E387" s="93">
        <v>0</v>
      </c>
      <c r="F387" s="93">
        <v>0</v>
      </c>
      <c r="G387" s="93">
        <v>0</v>
      </c>
    </row>
    <row r="388" spans="1:7" s="18" customFormat="1" hidden="1" outlineLevel="1" x14ac:dyDescent="0.3">
      <c r="B388" s="16" t="s">
        <v>160</v>
      </c>
      <c r="E388" s="93">
        <v>181</v>
      </c>
      <c r="F388" s="93">
        <v>167</v>
      </c>
      <c r="G388" s="93">
        <v>14</v>
      </c>
    </row>
    <row r="389" spans="1:7" s="18" customFormat="1" hidden="1" outlineLevel="1" x14ac:dyDescent="0.3">
      <c r="B389" s="16" t="s">
        <v>161</v>
      </c>
      <c r="E389" s="93">
        <v>0</v>
      </c>
      <c r="F389" s="93">
        <v>0</v>
      </c>
      <c r="G389" s="93">
        <v>0</v>
      </c>
    </row>
    <row r="390" spans="1:7" s="18" customFormat="1" hidden="1" outlineLevel="1" x14ac:dyDescent="0.3">
      <c r="B390" s="16" t="s">
        <v>162</v>
      </c>
      <c r="E390" s="93">
        <v>0</v>
      </c>
      <c r="F390" s="93">
        <v>0</v>
      </c>
      <c r="G390" s="93">
        <v>0</v>
      </c>
    </row>
    <row r="391" spans="1:7" s="18" customFormat="1" hidden="1" outlineLevel="1" x14ac:dyDescent="0.3">
      <c r="B391" s="16" t="s">
        <v>163</v>
      </c>
      <c r="E391" s="93">
        <v>0</v>
      </c>
      <c r="F391" s="93">
        <v>0</v>
      </c>
      <c r="G391" s="93">
        <v>0</v>
      </c>
    </row>
    <row r="392" spans="1:7" s="18" customFormat="1" hidden="1" outlineLevel="1" x14ac:dyDescent="0.3">
      <c r="B392" s="16" t="s">
        <v>164</v>
      </c>
      <c r="E392" s="93">
        <v>0</v>
      </c>
      <c r="F392" s="93">
        <v>0</v>
      </c>
      <c r="G392" s="93">
        <v>0</v>
      </c>
    </row>
    <row r="393" spans="1:7" s="18" customFormat="1" hidden="1" outlineLevel="1" x14ac:dyDescent="0.3">
      <c r="B393" s="16" t="s">
        <v>276</v>
      </c>
      <c r="E393" s="93">
        <v>0</v>
      </c>
      <c r="F393" s="93">
        <v>0</v>
      </c>
      <c r="G393" s="93">
        <v>0</v>
      </c>
    </row>
    <row r="394" spans="1:7" s="18" customFormat="1" hidden="1" outlineLevel="1" x14ac:dyDescent="0.3">
      <c r="B394" s="16" t="s">
        <v>278</v>
      </c>
      <c r="E394" s="93">
        <v>0</v>
      </c>
      <c r="F394" s="93">
        <v>0</v>
      </c>
      <c r="G394" s="93">
        <v>0</v>
      </c>
    </row>
    <row r="395" spans="1:7" s="18" customFormat="1" hidden="1" outlineLevel="1" x14ac:dyDescent="0.3">
      <c r="B395" s="16" t="s">
        <v>285</v>
      </c>
      <c r="E395" s="93">
        <v>0</v>
      </c>
      <c r="F395" s="93">
        <v>0</v>
      </c>
      <c r="G395" s="93">
        <v>0</v>
      </c>
    </row>
    <row r="396" spans="1:7" s="18" customFormat="1" hidden="1" outlineLevel="1" x14ac:dyDescent="0.3">
      <c r="B396" s="16" t="s">
        <v>165</v>
      </c>
      <c r="E396" s="93">
        <v>0</v>
      </c>
      <c r="F396" s="93">
        <v>0</v>
      </c>
      <c r="G396" s="93">
        <v>0</v>
      </c>
    </row>
    <row r="397" spans="1:7" s="18" customFormat="1" hidden="1" outlineLevel="1" x14ac:dyDescent="0.3">
      <c r="B397" s="16" t="s">
        <v>286</v>
      </c>
      <c r="E397" s="93">
        <v>0</v>
      </c>
      <c r="F397" s="93">
        <v>0</v>
      </c>
      <c r="G397" s="93">
        <v>0</v>
      </c>
    </row>
    <row r="398" spans="1:7" s="18" customFormat="1" hidden="1" outlineLevel="1" x14ac:dyDescent="0.3">
      <c r="B398" s="16" t="s">
        <v>277</v>
      </c>
      <c r="E398" s="93">
        <v>0</v>
      </c>
      <c r="F398" s="93">
        <v>0</v>
      </c>
      <c r="G398" s="93">
        <v>0</v>
      </c>
    </row>
    <row r="399" spans="1:7" ht="15" customHeight="1" collapsed="1" x14ac:dyDescent="0.3">
      <c r="A399" s="53"/>
      <c r="B399" s="53"/>
      <c r="C399" s="53" t="s">
        <v>6</v>
      </c>
      <c r="D399" s="16" t="s">
        <v>170</v>
      </c>
      <c r="E399" s="69">
        <v>29945</v>
      </c>
      <c r="F399" s="69">
        <v>31571</v>
      </c>
      <c r="G399" s="93">
        <v>-1626</v>
      </c>
    </row>
    <row r="400" spans="1:7" s="18" customFormat="1" hidden="1" outlineLevel="1" x14ac:dyDescent="0.3">
      <c r="B400" s="16" t="s">
        <v>145</v>
      </c>
      <c r="E400" s="93">
        <v>3449</v>
      </c>
      <c r="F400" s="93">
        <v>4686</v>
      </c>
      <c r="G400" s="93">
        <v>-1237</v>
      </c>
    </row>
    <row r="401" spans="2:7" s="18" customFormat="1" hidden="1" outlineLevel="1" x14ac:dyDescent="0.3">
      <c r="B401" s="16" t="s">
        <v>146</v>
      </c>
      <c r="E401" s="93">
        <v>317</v>
      </c>
      <c r="F401" s="93">
        <v>248</v>
      </c>
      <c r="G401" s="93">
        <v>69</v>
      </c>
    </row>
    <row r="402" spans="2:7" s="18" customFormat="1" hidden="1" outlineLevel="1" x14ac:dyDescent="0.3">
      <c r="B402" s="16" t="s">
        <v>147</v>
      </c>
      <c r="E402" s="93">
        <v>3350</v>
      </c>
      <c r="F402" s="93">
        <v>3569</v>
      </c>
      <c r="G402" s="93">
        <v>-219</v>
      </c>
    </row>
    <row r="403" spans="2:7" s="18" customFormat="1" hidden="1" outlineLevel="1" x14ac:dyDescent="0.3">
      <c r="B403" s="16" t="s">
        <v>148</v>
      </c>
      <c r="E403" s="93">
        <v>297</v>
      </c>
      <c r="F403" s="93">
        <v>598</v>
      </c>
      <c r="G403" s="93">
        <v>-301</v>
      </c>
    </row>
    <row r="404" spans="2:7" s="18" customFormat="1" hidden="1" outlineLevel="1" x14ac:dyDescent="0.3">
      <c r="B404" s="16" t="s">
        <v>149</v>
      </c>
      <c r="E404" s="93">
        <v>822</v>
      </c>
      <c r="F404" s="93">
        <v>783</v>
      </c>
      <c r="G404" s="93">
        <v>39</v>
      </c>
    </row>
    <row r="405" spans="2:7" s="18" customFormat="1" hidden="1" outlineLevel="1" x14ac:dyDescent="0.3">
      <c r="B405" s="16" t="s">
        <v>150</v>
      </c>
      <c r="E405" s="93">
        <v>2227</v>
      </c>
      <c r="F405" s="93">
        <v>3213</v>
      </c>
      <c r="G405" s="93">
        <v>-986</v>
      </c>
    </row>
    <row r="406" spans="2:7" s="18" customFormat="1" hidden="1" outlineLevel="1" x14ac:dyDescent="0.3">
      <c r="B406" s="16" t="s">
        <v>151</v>
      </c>
      <c r="E406" s="93">
        <v>2458</v>
      </c>
      <c r="F406" s="93">
        <v>1253</v>
      </c>
      <c r="G406" s="93">
        <v>1205</v>
      </c>
    </row>
    <row r="407" spans="2:7" s="18" customFormat="1" hidden="1" outlineLevel="1" x14ac:dyDescent="0.3">
      <c r="B407" s="16" t="s">
        <v>152</v>
      </c>
      <c r="E407" s="93">
        <v>1914</v>
      </c>
      <c r="F407" s="93">
        <v>1593</v>
      </c>
      <c r="G407" s="93">
        <v>321</v>
      </c>
    </row>
    <row r="408" spans="2:7" s="18" customFormat="1" hidden="1" outlineLevel="1" x14ac:dyDescent="0.3">
      <c r="B408" s="16" t="s">
        <v>254</v>
      </c>
      <c r="E408" s="93">
        <v>0</v>
      </c>
      <c r="F408" s="93">
        <v>0</v>
      </c>
      <c r="G408" s="93">
        <v>0</v>
      </c>
    </row>
    <row r="409" spans="2:7" s="18" customFormat="1" hidden="1" outlineLevel="1" x14ac:dyDescent="0.3">
      <c r="B409" s="16" t="s">
        <v>153</v>
      </c>
      <c r="E409" s="93">
        <v>2888</v>
      </c>
      <c r="F409" s="93">
        <v>2197</v>
      </c>
      <c r="G409" s="93">
        <v>691</v>
      </c>
    </row>
    <row r="410" spans="2:7" s="18" customFormat="1" hidden="1" outlineLevel="1" x14ac:dyDescent="0.3">
      <c r="B410" s="16" t="s">
        <v>154</v>
      </c>
      <c r="E410" s="93">
        <v>1251</v>
      </c>
      <c r="F410" s="93">
        <v>1139</v>
      </c>
      <c r="G410" s="93">
        <v>112</v>
      </c>
    </row>
    <row r="411" spans="2:7" s="18" customFormat="1" hidden="1" outlineLevel="1" x14ac:dyDescent="0.3">
      <c r="B411" s="16" t="s">
        <v>155</v>
      </c>
      <c r="E411" s="93">
        <v>0</v>
      </c>
      <c r="F411" s="93">
        <v>138</v>
      </c>
      <c r="G411" s="93">
        <v>-138</v>
      </c>
    </row>
    <row r="412" spans="2:7" s="18" customFormat="1" hidden="1" outlineLevel="1" x14ac:dyDescent="0.3">
      <c r="B412" s="16" t="s">
        <v>156</v>
      </c>
      <c r="E412" s="93">
        <v>103</v>
      </c>
      <c r="F412" s="93">
        <v>57</v>
      </c>
      <c r="G412" s="93">
        <v>46</v>
      </c>
    </row>
    <row r="413" spans="2:7" s="18" customFormat="1" hidden="1" outlineLevel="1" x14ac:dyDescent="0.3">
      <c r="B413" s="16" t="s">
        <v>157</v>
      </c>
      <c r="E413" s="93">
        <v>1408</v>
      </c>
      <c r="F413" s="93">
        <v>121</v>
      </c>
      <c r="G413" s="93">
        <v>1287</v>
      </c>
    </row>
    <row r="414" spans="2:7" s="18" customFormat="1" hidden="1" outlineLevel="1" x14ac:dyDescent="0.3">
      <c r="B414" s="16" t="s">
        <v>158</v>
      </c>
      <c r="E414" s="93">
        <v>2342</v>
      </c>
      <c r="F414" s="93">
        <v>4998</v>
      </c>
      <c r="G414" s="93">
        <v>-2656</v>
      </c>
    </row>
    <row r="415" spans="2:7" s="18" customFormat="1" hidden="1" outlineLevel="1" x14ac:dyDescent="0.3">
      <c r="B415" s="16" t="s">
        <v>159</v>
      </c>
      <c r="E415" s="93">
        <v>3716</v>
      </c>
      <c r="F415" s="93">
        <v>3955</v>
      </c>
      <c r="G415" s="93">
        <v>-239</v>
      </c>
    </row>
    <row r="416" spans="2:7" s="18" customFormat="1" hidden="1" outlineLevel="1" x14ac:dyDescent="0.3">
      <c r="B416" s="16" t="s">
        <v>160</v>
      </c>
      <c r="E416" s="93">
        <v>0</v>
      </c>
      <c r="F416" s="93">
        <v>0</v>
      </c>
      <c r="G416" s="93">
        <v>0</v>
      </c>
    </row>
    <row r="417" spans="1:7" s="18" customFormat="1" hidden="1" outlineLevel="1" x14ac:dyDescent="0.3">
      <c r="B417" s="16" t="s">
        <v>161</v>
      </c>
      <c r="E417" s="93">
        <v>562</v>
      </c>
      <c r="F417" s="93">
        <v>520</v>
      </c>
      <c r="G417" s="93">
        <v>42</v>
      </c>
    </row>
    <row r="418" spans="1:7" s="18" customFormat="1" hidden="1" outlineLevel="1" x14ac:dyDescent="0.3">
      <c r="B418" s="16" t="s">
        <v>162</v>
      </c>
      <c r="E418" s="93">
        <v>460</v>
      </c>
      <c r="F418" s="93">
        <v>454</v>
      </c>
      <c r="G418" s="93">
        <v>6</v>
      </c>
    </row>
    <row r="419" spans="1:7" s="18" customFormat="1" hidden="1" outlineLevel="1" x14ac:dyDescent="0.3">
      <c r="B419" s="16" t="s">
        <v>163</v>
      </c>
      <c r="E419" s="93">
        <v>4692</v>
      </c>
      <c r="F419" s="93">
        <v>4710</v>
      </c>
      <c r="G419" s="93">
        <v>-18</v>
      </c>
    </row>
    <row r="420" spans="1:7" s="18" customFormat="1" hidden="1" outlineLevel="1" x14ac:dyDescent="0.3">
      <c r="B420" s="16" t="s">
        <v>164</v>
      </c>
      <c r="E420" s="93">
        <v>510</v>
      </c>
      <c r="F420" s="93">
        <v>1002</v>
      </c>
      <c r="G420" s="93">
        <v>-492</v>
      </c>
    </row>
    <row r="421" spans="1:7" s="18" customFormat="1" hidden="1" outlineLevel="1" x14ac:dyDescent="0.3">
      <c r="B421" s="16" t="s">
        <v>276</v>
      </c>
      <c r="E421" s="93">
        <v>0</v>
      </c>
      <c r="F421" s="93">
        <v>0</v>
      </c>
      <c r="G421" s="93">
        <v>0</v>
      </c>
    </row>
    <row r="422" spans="1:7" s="18" customFormat="1" hidden="1" outlineLevel="1" x14ac:dyDescent="0.3">
      <c r="B422" s="16" t="s">
        <v>278</v>
      </c>
      <c r="E422" s="93">
        <v>8</v>
      </c>
      <c r="F422" s="93">
        <v>8</v>
      </c>
      <c r="G422" s="93">
        <v>0</v>
      </c>
    </row>
    <row r="423" spans="1:7" s="18" customFormat="1" hidden="1" outlineLevel="1" x14ac:dyDescent="0.3">
      <c r="B423" s="16" t="s">
        <v>285</v>
      </c>
      <c r="E423" s="93">
        <v>404</v>
      </c>
      <c r="F423" s="93">
        <v>38</v>
      </c>
      <c r="G423" s="93">
        <v>366</v>
      </c>
    </row>
    <row r="424" spans="1:7" s="18" customFormat="1" hidden="1" outlineLevel="1" x14ac:dyDescent="0.3">
      <c r="B424" s="16" t="s">
        <v>165</v>
      </c>
      <c r="E424" s="93">
        <v>1253</v>
      </c>
      <c r="F424" s="93">
        <v>1207</v>
      </c>
      <c r="G424" s="93">
        <v>46</v>
      </c>
    </row>
    <row r="425" spans="1:7" s="18" customFormat="1" hidden="1" outlineLevel="1" x14ac:dyDescent="0.3">
      <c r="B425" s="16" t="s">
        <v>286</v>
      </c>
      <c r="E425" s="93">
        <v>467</v>
      </c>
      <c r="F425" s="93">
        <v>443</v>
      </c>
      <c r="G425" s="93">
        <v>24</v>
      </c>
    </row>
    <row r="426" spans="1:7" s="18" customFormat="1" hidden="1" outlineLevel="1" x14ac:dyDescent="0.3">
      <c r="B426" s="16" t="s">
        <v>277</v>
      </c>
      <c r="E426" s="93">
        <v>0</v>
      </c>
      <c r="F426" s="93">
        <v>0</v>
      </c>
      <c r="G426" s="93">
        <v>0</v>
      </c>
    </row>
    <row r="427" spans="1:7" ht="15" customHeight="1" collapsed="1" x14ac:dyDescent="0.3">
      <c r="A427" s="29"/>
      <c r="B427" s="53"/>
      <c r="C427" s="53" t="s">
        <v>7</v>
      </c>
      <c r="D427" s="53" t="s">
        <v>262</v>
      </c>
      <c r="E427" s="69">
        <v>34898</v>
      </c>
      <c r="F427" s="69">
        <v>36930</v>
      </c>
      <c r="G427" s="93">
        <v>-2032</v>
      </c>
    </row>
    <row r="428" spans="1:7" s="18" customFormat="1" hidden="1" outlineLevel="1" x14ac:dyDescent="0.3">
      <c r="B428" s="16" t="s">
        <v>145</v>
      </c>
      <c r="E428" s="93">
        <v>0</v>
      </c>
      <c r="F428" s="93">
        <v>0</v>
      </c>
      <c r="G428" s="93">
        <v>0</v>
      </c>
    </row>
    <row r="429" spans="1:7" s="18" customFormat="1" hidden="1" outlineLevel="1" x14ac:dyDescent="0.3">
      <c r="B429" s="16" t="s">
        <v>146</v>
      </c>
      <c r="E429" s="93">
        <v>0</v>
      </c>
      <c r="F429" s="93">
        <v>0</v>
      </c>
      <c r="G429" s="93">
        <v>0</v>
      </c>
    </row>
    <row r="430" spans="1:7" s="18" customFormat="1" hidden="1" outlineLevel="1" x14ac:dyDescent="0.3">
      <c r="B430" s="16" t="s">
        <v>147</v>
      </c>
      <c r="E430" s="93">
        <v>0</v>
      </c>
      <c r="F430" s="93">
        <v>0</v>
      </c>
      <c r="G430" s="93">
        <v>0</v>
      </c>
    </row>
    <row r="431" spans="1:7" s="18" customFormat="1" hidden="1" outlineLevel="1" x14ac:dyDescent="0.3">
      <c r="B431" s="16" t="s">
        <v>148</v>
      </c>
      <c r="E431" s="93">
        <v>0</v>
      </c>
      <c r="F431" s="93">
        <v>0</v>
      </c>
      <c r="G431" s="93">
        <v>0</v>
      </c>
    </row>
    <row r="432" spans="1:7" s="18" customFormat="1" hidden="1" outlineLevel="1" x14ac:dyDescent="0.3">
      <c r="B432" s="16" t="s">
        <v>149</v>
      </c>
      <c r="E432" s="93">
        <v>0</v>
      </c>
      <c r="F432" s="93">
        <v>0</v>
      </c>
      <c r="G432" s="93">
        <v>0</v>
      </c>
    </row>
    <row r="433" spans="2:7" s="18" customFormat="1" hidden="1" outlineLevel="1" x14ac:dyDescent="0.3">
      <c r="B433" s="16" t="s">
        <v>150</v>
      </c>
      <c r="E433" s="93">
        <v>0</v>
      </c>
      <c r="F433" s="93">
        <v>0</v>
      </c>
      <c r="G433" s="93">
        <v>0</v>
      </c>
    </row>
    <row r="434" spans="2:7" s="18" customFormat="1" hidden="1" outlineLevel="1" x14ac:dyDescent="0.3">
      <c r="B434" s="16" t="s">
        <v>151</v>
      </c>
      <c r="E434" s="93">
        <v>0</v>
      </c>
      <c r="F434" s="93">
        <v>0</v>
      </c>
      <c r="G434" s="93">
        <v>0</v>
      </c>
    </row>
    <row r="435" spans="2:7" s="18" customFormat="1" hidden="1" outlineLevel="1" x14ac:dyDescent="0.3">
      <c r="B435" s="16" t="s">
        <v>152</v>
      </c>
      <c r="E435" s="93">
        <v>0</v>
      </c>
      <c r="F435" s="93">
        <v>0</v>
      </c>
      <c r="G435" s="93">
        <v>0</v>
      </c>
    </row>
    <row r="436" spans="2:7" s="18" customFormat="1" hidden="1" outlineLevel="1" x14ac:dyDescent="0.3">
      <c r="B436" s="16" t="s">
        <v>254</v>
      </c>
      <c r="E436" s="93">
        <v>0</v>
      </c>
      <c r="F436" s="93">
        <v>0</v>
      </c>
      <c r="G436" s="93">
        <v>0</v>
      </c>
    </row>
    <row r="437" spans="2:7" s="18" customFormat="1" hidden="1" outlineLevel="1" x14ac:dyDescent="0.3">
      <c r="B437" s="16" t="s">
        <v>153</v>
      </c>
      <c r="E437" s="93">
        <v>0</v>
      </c>
      <c r="F437" s="93">
        <v>0</v>
      </c>
      <c r="G437" s="93">
        <v>0</v>
      </c>
    </row>
    <row r="438" spans="2:7" s="18" customFormat="1" hidden="1" outlineLevel="1" x14ac:dyDescent="0.3">
      <c r="B438" s="16" t="s">
        <v>154</v>
      </c>
      <c r="E438" s="93">
        <v>0</v>
      </c>
      <c r="F438" s="93">
        <v>0</v>
      </c>
      <c r="G438" s="93">
        <v>0</v>
      </c>
    </row>
    <row r="439" spans="2:7" s="18" customFormat="1" hidden="1" outlineLevel="1" x14ac:dyDescent="0.3">
      <c r="B439" s="16" t="s">
        <v>155</v>
      </c>
      <c r="E439" s="93">
        <v>1063</v>
      </c>
      <c r="F439" s="93">
        <v>1100</v>
      </c>
      <c r="G439" s="93">
        <v>-37</v>
      </c>
    </row>
    <row r="440" spans="2:7" s="18" customFormat="1" hidden="1" outlineLevel="1" x14ac:dyDescent="0.3">
      <c r="B440" s="16" t="s">
        <v>156</v>
      </c>
      <c r="E440" s="93">
        <v>0</v>
      </c>
      <c r="F440" s="93">
        <v>0</v>
      </c>
      <c r="G440" s="93">
        <v>0</v>
      </c>
    </row>
    <row r="441" spans="2:7" s="18" customFormat="1" hidden="1" outlineLevel="1" x14ac:dyDescent="0.3">
      <c r="B441" s="16" t="s">
        <v>157</v>
      </c>
      <c r="E441" s="93">
        <v>230</v>
      </c>
      <c r="F441" s="93">
        <v>76</v>
      </c>
      <c r="G441" s="93">
        <v>154</v>
      </c>
    </row>
    <row r="442" spans="2:7" s="18" customFormat="1" hidden="1" outlineLevel="1" x14ac:dyDescent="0.3">
      <c r="B442" s="16" t="s">
        <v>158</v>
      </c>
      <c r="E442" s="93">
        <v>0</v>
      </c>
      <c r="F442" s="93">
        <v>0</v>
      </c>
      <c r="G442" s="93">
        <v>0</v>
      </c>
    </row>
    <row r="443" spans="2:7" s="18" customFormat="1" hidden="1" outlineLevel="1" x14ac:dyDescent="0.3">
      <c r="B443" s="16" t="s">
        <v>159</v>
      </c>
      <c r="E443" s="93">
        <v>0</v>
      </c>
      <c r="F443" s="93">
        <v>0</v>
      </c>
      <c r="G443" s="93">
        <v>0</v>
      </c>
    </row>
    <row r="444" spans="2:7" s="18" customFormat="1" hidden="1" outlineLevel="1" x14ac:dyDescent="0.3">
      <c r="B444" s="16" t="s">
        <v>160</v>
      </c>
      <c r="E444" s="93">
        <v>262</v>
      </c>
      <c r="F444" s="93">
        <v>282</v>
      </c>
      <c r="G444" s="93">
        <v>-20</v>
      </c>
    </row>
    <row r="445" spans="2:7" s="18" customFormat="1" hidden="1" outlineLevel="1" x14ac:dyDescent="0.3">
      <c r="B445" s="16" t="s">
        <v>161</v>
      </c>
      <c r="E445" s="93">
        <v>385.94551000000001</v>
      </c>
      <c r="F445" s="93">
        <v>832</v>
      </c>
      <c r="G445" s="93">
        <v>-446.05448999999999</v>
      </c>
    </row>
    <row r="446" spans="2:7" s="18" customFormat="1" hidden="1" outlineLevel="1" x14ac:dyDescent="0.3">
      <c r="B446" s="16" t="s">
        <v>162</v>
      </c>
      <c r="E446" s="93">
        <v>0</v>
      </c>
      <c r="F446" s="93">
        <v>0</v>
      </c>
      <c r="G446" s="93">
        <v>0</v>
      </c>
    </row>
    <row r="447" spans="2:7" s="18" customFormat="1" hidden="1" outlineLevel="1" x14ac:dyDescent="0.3">
      <c r="B447" s="16" t="s">
        <v>163</v>
      </c>
      <c r="E447" s="93">
        <v>0</v>
      </c>
      <c r="F447" s="93">
        <v>0</v>
      </c>
      <c r="G447" s="93">
        <v>0</v>
      </c>
    </row>
    <row r="448" spans="2:7" s="18" customFormat="1" hidden="1" outlineLevel="1" x14ac:dyDescent="0.3">
      <c r="B448" s="16" t="s">
        <v>164</v>
      </c>
      <c r="E448" s="93">
        <v>0</v>
      </c>
      <c r="F448" s="93">
        <v>0</v>
      </c>
      <c r="G448" s="93">
        <v>0</v>
      </c>
    </row>
    <row r="449" spans="1:7" s="18" customFormat="1" hidden="1" outlineLevel="1" x14ac:dyDescent="0.3">
      <c r="B449" s="16" t="s">
        <v>276</v>
      </c>
      <c r="E449" s="93">
        <v>0</v>
      </c>
      <c r="F449" s="93">
        <v>0</v>
      </c>
      <c r="G449" s="93">
        <v>0</v>
      </c>
    </row>
    <row r="450" spans="1:7" s="18" customFormat="1" hidden="1" outlineLevel="1" x14ac:dyDescent="0.3">
      <c r="B450" s="16" t="s">
        <v>278</v>
      </c>
      <c r="E450" s="93">
        <v>0</v>
      </c>
      <c r="F450" s="93">
        <v>0</v>
      </c>
      <c r="G450" s="93">
        <v>0</v>
      </c>
    </row>
    <row r="451" spans="1:7" s="18" customFormat="1" hidden="1" outlineLevel="1" x14ac:dyDescent="0.3">
      <c r="B451" s="16" t="s">
        <v>285</v>
      </c>
      <c r="E451" s="93">
        <v>0</v>
      </c>
      <c r="F451" s="93">
        <v>273</v>
      </c>
      <c r="G451" s="93">
        <v>-273</v>
      </c>
    </row>
    <row r="452" spans="1:7" s="18" customFormat="1" hidden="1" outlineLevel="1" x14ac:dyDescent="0.3">
      <c r="B452" s="16" t="s">
        <v>165</v>
      </c>
      <c r="E452" s="93">
        <v>58</v>
      </c>
      <c r="F452" s="93">
        <v>97</v>
      </c>
      <c r="G452" s="93">
        <v>-39</v>
      </c>
    </row>
    <row r="453" spans="1:7" s="18" customFormat="1" hidden="1" outlineLevel="1" x14ac:dyDescent="0.3">
      <c r="B453" s="16" t="s">
        <v>286</v>
      </c>
      <c r="E453" s="93">
        <v>24</v>
      </c>
      <c r="F453" s="93">
        <v>15</v>
      </c>
      <c r="G453" s="93">
        <v>9</v>
      </c>
    </row>
    <row r="454" spans="1:7" s="18" customFormat="1" hidden="1" outlineLevel="1" x14ac:dyDescent="0.3">
      <c r="B454" s="16" t="s">
        <v>277</v>
      </c>
      <c r="E454" s="93">
        <v>0</v>
      </c>
      <c r="F454" s="93">
        <v>0</v>
      </c>
      <c r="G454" s="93">
        <v>0</v>
      </c>
    </row>
    <row r="455" spans="1:7" ht="15" customHeight="1" collapsed="1" thickBot="1" x14ac:dyDescent="0.35">
      <c r="A455" s="29"/>
      <c r="B455" s="53"/>
      <c r="C455" s="53" t="s">
        <v>34</v>
      </c>
      <c r="D455" s="53" t="s">
        <v>263</v>
      </c>
      <c r="E455" s="69">
        <v>2022.94551</v>
      </c>
      <c r="F455" s="69">
        <v>2675</v>
      </c>
      <c r="G455" s="93">
        <v>-652.05448999999999</v>
      </c>
    </row>
    <row r="456" spans="1:7" s="18" customFormat="1" ht="13.5" hidden="1" outlineLevel="1" thickBot="1" x14ac:dyDescent="0.35">
      <c r="B456" s="16" t="s">
        <v>145</v>
      </c>
      <c r="E456" s="93">
        <v>44461</v>
      </c>
      <c r="F456" s="93">
        <v>46418</v>
      </c>
      <c r="G456" s="93">
        <v>-1957</v>
      </c>
    </row>
    <row r="457" spans="1:7" s="18" customFormat="1" ht="13.5" hidden="1" outlineLevel="1" thickBot="1" x14ac:dyDescent="0.35">
      <c r="B457" s="16" t="s">
        <v>146</v>
      </c>
      <c r="E457" s="93">
        <v>10005</v>
      </c>
      <c r="F457" s="93">
        <v>9941</v>
      </c>
      <c r="G457" s="93">
        <v>64</v>
      </c>
    </row>
    <row r="458" spans="1:7" s="18" customFormat="1" ht="13.5" hidden="1" outlineLevel="1" thickBot="1" x14ac:dyDescent="0.35">
      <c r="B458" s="16" t="s">
        <v>147</v>
      </c>
      <c r="E458" s="93">
        <v>67302</v>
      </c>
      <c r="F458" s="93">
        <v>66566</v>
      </c>
      <c r="G458" s="93">
        <v>736</v>
      </c>
    </row>
    <row r="459" spans="1:7" s="18" customFormat="1" ht="13.5" hidden="1" outlineLevel="1" thickBot="1" x14ac:dyDescent="0.35">
      <c r="B459" s="16" t="s">
        <v>148</v>
      </c>
      <c r="E459" s="93">
        <v>11350</v>
      </c>
      <c r="F459" s="93">
        <v>11733</v>
      </c>
      <c r="G459" s="93">
        <v>-383</v>
      </c>
    </row>
    <row r="460" spans="1:7" s="18" customFormat="1" ht="13.5" hidden="1" outlineLevel="1" thickBot="1" x14ac:dyDescent="0.35">
      <c r="B460" s="16" t="s">
        <v>149</v>
      </c>
      <c r="E460" s="93">
        <v>36204</v>
      </c>
      <c r="F460" s="93">
        <v>34749</v>
      </c>
      <c r="G460" s="93">
        <v>1455</v>
      </c>
    </row>
    <row r="461" spans="1:7" s="18" customFormat="1" ht="13.5" hidden="1" outlineLevel="1" thickBot="1" x14ac:dyDescent="0.35">
      <c r="B461" s="16" t="s">
        <v>150</v>
      </c>
      <c r="E461" s="93">
        <v>54777</v>
      </c>
      <c r="F461" s="93">
        <v>53404</v>
      </c>
      <c r="G461" s="93">
        <v>1373</v>
      </c>
    </row>
    <row r="462" spans="1:7" s="18" customFormat="1" ht="13.5" hidden="1" outlineLevel="1" thickBot="1" x14ac:dyDescent="0.35">
      <c r="B462" s="16" t="s">
        <v>151</v>
      </c>
      <c r="E462" s="93">
        <v>42047</v>
      </c>
      <c r="F462" s="93">
        <v>40326</v>
      </c>
      <c r="G462" s="93">
        <v>1721</v>
      </c>
    </row>
    <row r="463" spans="1:7" s="18" customFormat="1" ht="13.5" hidden="1" outlineLevel="1" thickBot="1" x14ac:dyDescent="0.35">
      <c r="B463" s="16" t="s">
        <v>152</v>
      </c>
      <c r="E463" s="93">
        <v>28196</v>
      </c>
      <c r="F463" s="93">
        <v>25571</v>
      </c>
      <c r="G463" s="93">
        <v>2625</v>
      </c>
    </row>
    <row r="464" spans="1:7" s="18" customFormat="1" ht="13.5" hidden="1" outlineLevel="1" thickBot="1" x14ac:dyDescent="0.35">
      <c r="B464" s="16" t="s">
        <v>254</v>
      </c>
      <c r="E464" s="93">
        <v>720</v>
      </c>
      <c r="F464" s="93">
        <v>445</v>
      </c>
      <c r="G464" s="93">
        <v>275</v>
      </c>
    </row>
    <row r="465" spans="2:7" s="18" customFormat="1" ht="13.5" hidden="1" outlineLevel="1" thickBot="1" x14ac:dyDescent="0.35">
      <c r="B465" s="16" t="s">
        <v>153</v>
      </c>
      <c r="E465" s="93">
        <v>38642</v>
      </c>
      <c r="F465" s="93">
        <v>37622</v>
      </c>
      <c r="G465" s="93">
        <v>1020</v>
      </c>
    </row>
    <row r="466" spans="2:7" s="18" customFormat="1" ht="13.5" hidden="1" outlineLevel="1" thickBot="1" x14ac:dyDescent="0.35">
      <c r="B466" s="16" t="s">
        <v>154</v>
      </c>
      <c r="E466" s="93">
        <v>25574</v>
      </c>
      <c r="F466" s="93">
        <v>24987</v>
      </c>
      <c r="G466" s="93">
        <v>587</v>
      </c>
    </row>
    <row r="467" spans="2:7" s="18" customFormat="1" ht="13.5" hidden="1" outlineLevel="1" thickBot="1" x14ac:dyDescent="0.35">
      <c r="B467" s="16" t="s">
        <v>155</v>
      </c>
      <c r="E467" s="93">
        <v>21012</v>
      </c>
      <c r="F467" s="93">
        <v>20057</v>
      </c>
      <c r="G467" s="93">
        <v>955</v>
      </c>
    </row>
    <row r="468" spans="2:7" s="18" customFormat="1" ht="13.5" hidden="1" outlineLevel="1" thickBot="1" x14ac:dyDescent="0.35">
      <c r="B468" s="16" t="s">
        <v>156</v>
      </c>
      <c r="E468" s="93">
        <v>5035</v>
      </c>
      <c r="F468" s="93">
        <v>4398</v>
      </c>
      <c r="G468" s="93">
        <v>637</v>
      </c>
    </row>
    <row r="469" spans="2:7" s="18" customFormat="1" ht="13.5" hidden="1" outlineLevel="1" thickBot="1" x14ac:dyDescent="0.35">
      <c r="B469" s="16" t="s">
        <v>157</v>
      </c>
      <c r="E469" s="93">
        <v>9683</v>
      </c>
      <c r="F469" s="93">
        <v>8823</v>
      </c>
      <c r="G469" s="93">
        <v>860</v>
      </c>
    </row>
    <row r="470" spans="2:7" s="18" customFormat="1" ht="13.5" hidden="1" outlineLevel="1" thickBot="1" x14ac:dyDescent="0.35">
      <c r="B470" s="16" t="s">
        <v>158</v>
      </c>
      <c r="E470" s="93">
        <v>41793</v>
      </c>
      <c r="F470" s="93">
        <v>44027</v>
      </c>
      <c r="G470" s="93">
        <v>-2234</v>
      </c>
    </row>
    <row r="471" spans="2:7" s="18" customFormat="1" ht="13.5" hidden="1" outlineLevel="1" thickBot="1" x14ac:dyDescent="0.35">
      <c r="B471" s="16" t="s">
        <v>159</v>
      </c>
      <c r="E471" s="93">
        <v>37862</v>
      </c>
      <c r="F471" s="93">
        <v>37102</v>
      </c>
      <c r="G471" s="93">
        <v>760</v>
      </c>
    </row>
    <row r="472" spans="2:7" s="18" customFormat="1" ht="13.5" hidden="1" outlineLevel="1" thickBot="1" x14ac:dyDescent="0.35">
      <c r="B472" s="16" t="s">
        <v>160</v>
      </c>
      <c r="E472" s="93">
        <v>7462</v>
      </c>
      <c r="F472" s="93">
        <v>8744</v>
      </c>
      <c r="G472" s="93">
        <v>-1282</v>
      </c>
    </row>
    <row r="473" spans="2:7" s="18" customFormat="1" ht="13.5" hidden="1" outlineLevel="1" thickBot="1" x14ac:dyDescent="0.35">
      <c r="B473" s="16" t="s">
        <v>161</v>
      </c>
      <c r="E473" s="93">
        <v>16350.339679999999</v>
      </c>
      <c r="F473" s="93">
        <v>16361</v>
      </c>
      <c r="G473" s="93">
        <v>-10.660320000000866</v>
      </c>
    </row>
    <row r="474" spans="2:7" s="18" customFormat="1" ht="13.5" hidden="1" outlineLevel="1" thickBot="1" x14ac:dyDescent="0.35">
      <c r="B474" s="16" t="s">
        <v>162</v>
      </c>
      <c r="E474" s="93">
        <v>14651</v>
      </c>
      <c r="F474" s="93">
        <v>14494</v>
      </c>
      <c r="G474" s="93">
        <v>157</v>
      </c>
    </row>
    <row r="475" spans="2:7" s="18" customFormat="1" ht="13.5" hidden="1" outlineLevel="1" thickBot="1" x14ac:dyDescent="0.35">
      <c r="B475" s="16" t="s">
        <v>163</v>
      </c>
      <c r="E475" s="93">
        <v>48962</v>
      </c>
      <c r="F475" s="93">
        <v>49541</v>
      </c>
      <c r="G475" s="93">
        <v>-579</v>
      </c>
    </row>
    <row r="476" spans="2:7" s="18" customFormat="1" ht="13.5" hidden="1" outlineLevel="1" thickBot="1" x14ac:dyDescent="0.35">
      <c r="B476" s="16" t="s">
        <v>164</v>
      </c>
      <c r="E476" s="93">
        <v>13544</v>
      </c>
      <c r="F476" s="93">
        <v>13723</v>
      </c>
      <c r="G476" s="93">
        <v>-179</v>
      </c>
    </row>
    <row r="477" spans="2:7" s="18" customFormat="1" ht="13.5" hidden="1" outlineLevel="1" thickBot="1" x14ac:dyDescent="0.35">
      <c r="B477" s="16" t="s">
        <v>276</v>
      </c>
      <c r="E477" s="93">
        <v>5220</v>
      </c>
      <c r="F477" s="93">
        <v>4372</v>
      </c>
      <c r="G477" s="93">
        <v>848</v>
      </c>
    </row>
    <row r="478" spans="2:7" s="18" customFormat="1" ht="13.5" hidden="1" outlineLevel="1" thickBot="1" x14ac:dyDescent="0.35">
      <c r="B478" s="16" t="s">
        <v>278</v>
      </c>
      <c r="E478" s="93">
        <v>1213</v>
      </c>
      <c r="F478" s="93">
        <v>913</v>
      </c>
      <c r="G478" s="93">
        <v>300</v>
      </c>
    </row>
    <row r="479" spans="2:7" s="18" customFormat="1" ht="13.5" hidden="1" outlineLevel="1" thickBot="1" x14ac:dyDescent="0.35">
      <c r="B479" s="16" t="s">
        <v>285</v>
      </c>
      <c r="E479" s="93">
        <v>3125</v>
      </c>
      <c r="F479" s="93">
        <v>2768</v>
      </c>
      <c r="G479" s="93">
        <v>357</v>
      </c>
    </row>
    <row r="480" spans="2:7" s="18" customFormat="1" ht="13.5" hidden="1" outlineLevel="1" thickBot="1" x14ac:dyDescent="0.35">
      <c r="B480" s="16" t="s">
        <v>165</v>
      </c>
      <c r="E480" s="93">
        <v>2657</v>
      </c>
      <c r="F480" s="93">
        <v>2600</v>
      </c>
      <c r="G480" s="93">
        <v>57</v>
      </c>
    </row>
    <row r="481" spans="1:7" s="18" customFormat="1" ht="13.5" hidden="1" outlineLevel="1" thickBot="1" x14ac:dyDescent="0.35">
      <c r="B481" s="16" t="s">
        <v>286</v>
      </c>
      <c r="E481" s="93">
        <v>2110</v>
      </c>
      <c r="F481" s="93">
        <v>2172</v>
      </c>
      <c r="G481" s="93">
        <v>-62</v>
      </c>
    </row>
    <row r="482" spans="1:7" s="18" customFormat="1" ht="13.5" hidden="1" outlineLevel="1" thickBot="1" x14ac:dyDescent="0.35">
      <c r="B482" s="16" t="s">
        <v>277</v>
      </c>
      <c r="E482" s="93">
        <v>4811</v>
      </c>
      <c r="F482" s="93">
        <v>4162</v>
      </c>
      <c r="G482" s="93">
        <v>649</v>
      </c>
    </row>
    <row r="483" spans="1:7" ht="15" customHeight="1" collapsed="1" thickBot="1" x14ac:dyDescent="0.35">
      <c r="A483" s="29"/>
      <c r="B483" s="29" t="s">
        <v>264</v>
      </c>
      <c r="C483" s="53"/>
      <c r="D483" s="53"/>
      <c r="E483" s="134">
        <v>594768.33967999998</v>
      </c>
      <c r="F483" s="135">
        <v>586019</v>
      </c>
      <c r="G483" s="93">
        <v>8749.3396799999755</v>
      </c>
    </row>
    <row r="484" spans="1:7" ht="15" customHeight="1" x14ac:dyDescent="0.3">
      <c r="A484" s="53"/>
      <c r="C484" s="53"/>
      <c r="D484" s="85"/>
      <c r="E484" s="133"/>
      <c r="F484" s="133"/>
      <c r="G484" s="93"/>
    </row>
    <row r="485" spans="1:7" ht="15" customHeight="1" x14ac:dyDescent="0.3">
      <c r="A485" s="29">
        <v>3</v>
      </c>
      <c r="B485" s="48" t="s">
        <v>14</v>
      </c>
      <c r="C485" s="53"/>
      <c r="D485" s="53"/>
      <c r="E485" s="130"/>
      <c r="F485" s="64"/>
      <c r="G485" s="93"/>
    </row>
    <row r="486" spans="1:7" s="18" customFormat="1" hidden="1" outlineLevel="1" x14ac:dyDescent="0.3">
      <c r="B486" s="16" t="s">
        <v>145</v>
      </c>
      <c r="E486" s="93">
        <v>0</v>
      </c>
      <c r="F486" s="93">
        <v>0</v>
      </c>
      <c r="G486" s="93">
        <v>0</v>
      </c>
    </row>
    <row r="487" spans="1:7" s="18" customFormat="1" hidden="1" outlineLevel="1" x14ac:dyDescent="0.3">
      <c r="B487" s="16" t="s">
        <v>146</v>
      </c>
      <c r="E487" s="93">
        <v>0</v>
      </c>
      <c r="F487" s="93">
        <v>0</v>
      </c>
      <c r="G487" s="93">
        <v>0</v>
      </c>
    </row>
    <row r="488" spans="1:7" s="18" customFormat="1" hidden="1" outlineLevel="1" x14ac:dyDescent="0.3">
      <c r="B488" s="16" t="s">
        <v>147</v>
      </c>
      <c r="E488" s="93">
        <v>0</v>
      </c>
      <c r="F488" s="93">
        <v>0</v>
      </c>
      <c r="G488" s="93">
        <v>0</v>
      </c>
    </row>
    <row r="489" spans="1:7" s="18" customFormat="1" hidden="1" outlineLevel="1" x14ac:dyDescent="0.3">
      <c r="B489" s="16" t="s">
        <v>148</v>
      </c>
      <c r="E489" s="93">
        <v>0</v>
      </c>
      <c r="F489" s="93">
        <v>0</v>
      </c>
      <c r="G489" s="93">
        <v>0</v>
      </c>
    </row>
    <row r="490" spans="1:7" s="18" customFormat="1" hidden="1" outlineLevel="1" x14ac:dyDescent="0.3">
      <c r="B490" s="16" t="s">
        <v>149</v>
      </c>
      <c r="E490" s="93">
        <v>0</v>
      </c>
      <c r="F490" s="93">
        <v>0</v>
      </c>
      <c r="G490" s="93">
        <v>0</v>
      </c>
    </row>
    <row r="491" spans="1:7" s="18" customFormat="1" hidden="1" outlineLevel="1" x14ac:dyDescent="0.3">
      <c r="B491" s="16" t="s">
        <v>150</v>
      </c>
      <c r="E491" s="93">
        <v>0</v>
      </c>
      <c r="F491" s="93">
        <v>0</v>
      </c>
      <c r="G491" s="93">
        <v>0</v>
      </c>
    </row>
    <row r="492" spans="1:7" s="18" customFormat="1" hidden="1" outlineLevel="1" x14ac:dyDescent="0.3">
      <c r="B492" s="16" t="s">
        <v>151</v>
      </c>
      <c r="E492" s="93">
        <v>0</v>
      </c>
      <c r="F492" s="93">
        <v>0</v>
      </c>
      <c r="G492" s="93">
        <v>0</v>
      </c>
    </row>
    <row r="493" spans="1:7" s="18" customFormat="1" hidden="1" outlineLevel="1" x14ac:dyDescent="0.3">
      <c r="B493" s="16" t="s">
        <v>152</v>
      </c>
      <c r="E493" s="93">
        <v>0</v>
      </c>
      <c r="F493" s="93">
        <v>0</v>
      </c>
      <c r="G493" s="93">
        <v>0</v>
      </c>
    </row>
    <row r="494" spans="1:7" s="18" customFormat="1" hidden="1" outlineLevel="1" x14ac:dyDescent="0.3">
      <c r="B494" s="16" t="s">
        <v>254</v>
      </c>
      <c r="E494" s="93">
        <v>0</v>
      </c>
      <c r="F494" s="93">
        <v>0</v>
      </c>
      <c r="G494" s="93">
        <v>0</v>
      </c>
    </row>
    <row r="495" spans="1:7" s="18" customFormat="1" hidden="1" outlineLevel="1" x14ac:dyDescent="0.3">
      <c r="B495" s="16" t="s">
        <v>153</v>
      </c>
      <c r="E495" s="93">
        <v>0</v>
      </c>
      <c r="F495" s="93">
        <v>0</v>
      </c>
      <c r="G495" s="93">
        <v>0</v>
      </c>
    </row>
    <row r="496" spans="1:7" s="18" customFormat="1" hidden="1" outlineLevel="1" x14ac:dyDescent="0.3">
      <c r="B496" s="16" t="s">
        <v>154</v>
      </c>
      <c r="E496" s="93">
        <v>0</v>
      </c>
      <c r="F496" s="93">
        <v>0</v>
      </c>
      <c r="G496" s="93">
        <v>0</v>
      </c>
    </row>
    <row r="497" spans="2:7" s="18" customFormat="1" hidden="1" outlineLevel="1" x14ac:dyDescent="0.3">
      <c r="B497" s="16" t="s">
        <v>155</v>
      </c>
      <c r="E497" s="93">
        <v>0</v>
      </c>
      <c r="F497" s="93">
        <v>0</v>
      </c>
      <c r="G497" s="93">
        <v>0</v>
      </c>
    </row>
    <row r="498" spans="2:7" s="18" customFormat="1" hidden="1" outlineLevel="1" x14ac:dyDescent="0.3">
      <c r="B498" s="16" t="s">
        <v>156</v>
      </c>
      <c r="E498" s="93">
        <v>0</v>
      </c>
      <c r="F498" s="93">
        <v>0</v>
      </c>
      <c r="G498" s="93">
        <v>0</v>
      </c>
    </row>
    <row r="499" spans="2:7" s="18" customFormat="1" hidden="1" outlineLevel="1" x14ac:dyDescent="0.3">
      <c r="B499" s="16" t="s">
        <v>157</v>
      </c>
      <c r="E499" s="93">
        <v>0</v>
      </c>
      <c r="F499" s="93">
        <v>0</v>
      </c>
      <c r="G499" s="93">
        <v>0</v>
      </c>
    </row>
    <row r="500" spans="2:7" s="18" customFormat="1" hidden="1" outlineLevel="1" x14ac:dyDescent="0.3">
      <c r="B500" s="16" t="s">
        <v>158</v>
      </c>
      <c r="E500" s="93">
        <v>0</v>
      </c>
      <c r="F500" s="93">
        <v>0</v>
      </c>
      <c r="G500" s="93">
        <v>0</v>
      </c>
    </row>
    <row r="501" spans="2:7" s="18" customFormat="1" hidden="1" outlineLevel="1" x14ac:dyDescent="0.3">
      <c r="B501" s="16" t="s">
        <v>159</v>
      </c>
      <c r="E501" s="93">
        <v>0</v>
      </c>
      <c r="F501" s="93">
        <v>0</v>
      </c>
      <c r="G501" s="93">
        <v>0</v>
      </c>
    </row>
    <row r="502" spans="2:7" s="18" customFormat="1" hidden="1" outlineLevel="1" x14ac:dyDescent="0.3">
      <c r="B502" s="16" t="s">
        <v>160</v>
      </c>
      <c r="E502" s="93">
        <v>0</v>
      </c>
      <c r="F502" s="93">
        <v>0</v>
      </c>
      <c r="G502" s="93">
        <v>0</v>
      </c>
    </row>
    <row r="503" spans="2:7" s="18" customFormat="1" hidden="1" outlineLevel="1" x14ac:dyDescent="0.3">
      <c r="B503" s="16" t="s">
        <v>161</v>
      </c>
      <c r="E503" s="93">
        <v>0</v>
      </c>
      <c r="F503" s="93">
        <v>0</v>
      </c>
      <c r="G503" s="93">
        <v>0</v>
      </c>
    </row>
    <row r="504" spans="2:7" s="18" customFormat="1" hidden="1" outlineLevel="1" x14ac:dyDescent="0.3">
      <c r="B504" s="16" t="s">
        <v>162</v>
      </c>
      <c r="E504" s="93">
        <v>0</v>
      </c>
      <c r="F504" s="93">
        <v>0</v>
      </c>
      <c r="G504" s="93">
        <v>0</v>
      </c>
    </row>
    <row r="505" spans="2:7" s="18" customFormat="1" hidden="1" outlineLevel="1" x14ac:dyDescent="0.3">
      <c r="B505" s="16" t="s">
        <v>163</v>
      </c>
      <c r="E505" s="93">
        <v>0</v>
      </c>
      <c r="F505" s="93">
        <v>0</v>
      </c>
      <c r="G505" s="93">
        <v>0</v>
      </c>
    </row>
    <row r="506" spans="2:7" s="18" customFormat="1" hidden="1" outlineLevel="1" x14ac:dyDescent="0.3">
      <c r="B506" s="16" t="s">
        <v>164</v>
      </c>
      <c r="E506" s="93">
        <v>0</v>
      </c>
      <c r="F506" s="93">
        <v>0</v>
      </c>
      <c r="G506" s="93">
        <v>0</v>
      </c>
    </row>
    <row r="507" spans="2:7" s="18" customFormat="1" hidden="1" outlineLevel="1" x14ac:dyDescent="0.3">
      <c r="B507" s="16" t="s">
        <v>276</v>
      </c>
      <c r="E507" s="93">
        <v>0</v>
      </c>
      <c r="F507" s="93">
        <v>0</v>
      </c>
      <c r="G507" s="93">
        <v>0</v>
      </c>
    </row>
    <row r="508" spans="2:7" s="18" customFormat="1" hidden="1" outlineLevel="1" x14ac:dyDescent="0.3">
      <c r="B508" s="16" t="s">
        <v>278</v>
      </c>
      <c r="E508" s="93">
        <v>0</v>
      </c>
      <c r="F508" s="93">
        <v>0</v>
      </c>
      <c r="G508" s="93">
        <v>0</v>
      </c>
    </row>
    <row r="509" spans="2:7" s="18" customFormat="1" hidden="1" outlineLevel="1" x14ac:dyDescent="0.3">
      <c r="B509" s="16" t="s">
        <v>285</v>
      </c>
      <c r="E509" s="93">
        <v>70</v>
      </c>
      <c r="F509" s="93">
        <v>77</v>
      </c>
      <c r="G509" s="93">
        <v>-7</v>
      </c>
    </row>
    <row r="510" spans="2:7" s="18" customFormat="1" hidden="1" outlineLevel="1" x14ac:dyDescent="0.3">
      <c r="B510" s="16" t="s">
        <v>165</v>
      </c>
      <c r="E510" s="93">
        <v>0</v>
      </c>
      <c r="F510" s="93">
        <v>0</v>
      </c>
      <c r="G510" s="93">
        <v>0</v>
      </c>
    </row>
    <row r="511" spans="2:7" s="18" customFormat="1" hidden="1" outlineLevel="1" x14ac:dyDescent="0.3">
      <c r="B511" s="16" t="s">
        <v>286</v>
      </c>
      <c r="E511" s="93">
        <v>0</v>
      </c>
      <c r="F511" s="93">
        <v>0</v>
      </c>
      <c r="G511" s="93">
        <v>0</v>
      </c>
    </row>
    <row r="512" spans="2:7" s="18" customFormat="1" hidden="1" outlineLevel="1" x14ac:dyDescent="0.3">
      <c r="B512" s="16" t="s">
        <v>277</v>
      </c>
      <c r="E512" s="93">
        <v>156</v>
      </c>
      <c r="F512" s="93">
        <v>98</v>
      </c>
      <c r="G512" s="93">
        <v>58</v>
      </c>
    </row>
    <row r="513" spans="1:7" ht="15" customHeight="1" collapsed="1" x14ac:dyDescent="0.3">
      <c r="A513" s="53"/>
      <c r="B513" s="53"/>
      <c r="C513" s="53" t="s">
        <v>1</v>
      </c>
      <c r="D513" s="53" t="s">
        <v>15</v>
      </c>
      <c r="E513" s="69">
        <v>226</v>
      </c>
      <c r="F513" s="69">
        <v>175</v>
      </c>
      <c r="G513" s="93">
        <v>51</v>
      </c>
    </row>
    <row r="514" spans="1:7" s="18" customFormat="1" ht="13.5" hidden="1" customHeight="1" outlineLevel="1" x14ac:dyDescent="0.3">
      <c r="B514" s="16" t="s">
        <v>145</v>
      </c>
      <c r="E514" s="93">
        <v>0</v>
      </c>
      <c r="F514" s="93">
        <v>0</v>
      </c>
      <c r="G514" s="93">
        <v>0</v>
      </c>
    </row>
    <row r="515" spans="1:7" s="18" customFormat="1" hidden="1" outlineLevel="1" x14ac:dyDescent="0.3">
      <c r="B515" s="16" t="s">
        <v>146</v>
      </c>
      <c r="E515" s="93">
        <v>0</v>
      </c>
      <c r="F515" s="93">
        <v>0</v>
      </c>
      <c r="G515" s="93">
        <v>0</v>
      </c>
    </row>
    <row r="516" spans="1:7" s="18" customFormat="1" hidden="1" outlineLevel="1" x14ac:dyDescent="0.3">
      <c r="B516" s="16" t="s">
        <v>147</v>
      </c>
      <c r="E516" s="93">
        <v>0</v>
      </c>
      <c r="F516" s="93">
        <v>0</v>
      </c>
      <c r="G516" s="93">
        <v>0</v>
      </c>
    </row>
    <row r="517" spans="1:7" s="18" customFormat="1" hidden="1" outlineLevel="1" x14ac:dyDescent="0.3">
      <c r="B517" s="16" t="s">
        <v>148</v>
      </c>
      <c r="E517" s="93">
        <v>0</v>
      </c>
      <c r="F517" s="93">
        <v>0</v>
      </c>
      <c r="G517" s="93">
        <v>0</v>
      </c>
    </row>
    <row r="518" spans="1:7" s="18" customFormat="1" hidden="1" outlineLevel="1" x14ac:dyDescent="0.3">
      <c r="B518" s="16" t="s">
        <v>149</v>
      </c>
      <c r="E518" s="93">
        <v>0</v>
      </c>
      <c r="F518" s="93">
        <v>0</v>
      </c>
      <c r="G518" s="93">
        <v>0</v>
      </c>
    </row>
    <row r="519" spans="1:7" s="18" customFormat="1" hidden="1" outlineLevel="1" x14ac:dyDescent="0.3">
      <c r="B519" s="16" t="s">
        <v>150</v>
      </c>
      <c r="E519" s="93">
        <v>0</v>
      </c>
      <c r="F519" s="93">
        <v>0</v>
      </c>
      <c r="G519" s="93">
        <v>0</v>
      </c>
    </row>
    <row r="520" spans="1:7" s="18" customFormat="1" hidden="1" outlineLevel="1" x14ac:dyDescent="0.3">
      <c r="B520" s="16" t="s">
        <v>151</v>
      </c>
      <c r="E520" s="93">
        <v>0</v>
      </c>
      <c r="F520" s="93">
        <v>0</v>
      </c>
      <c r="G520" s="93">
        <v>0</v>
      </c>
    </row>
    <row r="521" spans="1:7" s="18" customFormat="1" hidden="1" outlineLevel="1" x14ac:dyDescent="0.3">
      <c r="B521" s="16" t="s">
        <v>152</v>
      </c>
      <c r="E521" s="93">
        <v>0</v>
      </c>
      <c r="F521" s="93">
        <v>0</v>
      </c>
      <c r="G521" s="93">
        <v>0</v>
      </c>
    </row>
    <row r="522" spans="1:7" s="18" customFormat="1" hidden="1" outlineLevel="1" x14ac:dyDescent="0.3">
      <c r="B522" s="16" t="s">
        <v>254</v>
      </c>
      <c r="E522" s="93">
        <v>0</v>
      </c>
      <c r="F522" s="93">
        <v>0</v>
      </c>
      <c r="G522" s="93">
        <v>0</v>
      </c>
    </row>
    <row r="523" spans="1:7" s="18" customFormat="1" hidden="1" outlineLevel="1" x14ac:dyDescent="0.3">
      <c r="B523" s="16" t="s">
        <v>153</v>
      </c>
      <c r="E523" s="93">
        <v>0</v>
      </c>
      <c r="F523" s="93">
        <v>0</v>
      </c>
      <c r="G523" s="93">
        <v>0</v>
      </c>
    </row>
    <row r="524" spans="1:7" s="18" customFormat="1" hidden="1" outlineLevel="1" x14ac:dyDescent="0.3">
      <c r="B524" s="16" t="s">
        <v>154</v>
      </c>
      <c r="E524" s="93">
        <v>0</v>
      </c>
      <c r="F524" s="93">
        <v>0</v>
      </c>
      <c r="G524" s="93">
        <v>0</v>
      </c>
    </row>
    <row r="525" spans="1:7" s="18" customFormat="1" hidden="1" outlineLevel="1" x14ac:dyDescent="0.3">
      <c r="B525" s="16" t="s">
        <v>155</v>
      </c>
      <c r="E525" s="93">
        <v>192</v>
      </c>
      <c r="F525" s="93">
        <v>466</v>
      </c>
      <c r="G525" s="93">
        <v>-274</v>
      </c>
    </row>
    <row r="526" spans="1:7" s="18" customFormat="1" hidden="1" outlineLevel="1" x14ac:dyDescent="0.3">
      <c r="B526" s="16" t="s">
        <v>156</v>
      </c>
      <c r="E526" s="93">
        <v>491</v>
      </c>
      <c r="F526" s="93">
        <v>311</v>
      </c>
      <c r="G526" s="93">
        <v>180</v>
      </c>
    </row>
    <row r="527" spans="1:7" s="18" customFormat="1" hidden="1" outlineLevel="1" x14ac:dyDescent="0.3">
      <c r="B527" s="16" t="s">
        <v>157</v>
      </c>
      <c r="E527" s="93">
        <v>0</v>
      </c>
      <c r="F527" s="93">
        <v>0</v>
      </c>
      <c r="G527" s="93">
        <v>0</v>
      </c>
    </row>
    <row r="528" spans="1:7" s="18" customFormat="1" hidden="1" outlineLevel="1" x14ac:dyDescent="0.3">
      <c r="B528" s="16" t="s">
        <v>158</v>
      </c>
      <c r="E528" s="93">
        <v>0</v>
      </c>
      <c r="F528" s="93">
        <v>0</v>
      </c>
      <c r="G528" s="93">
        <v>0</v>
      </c>
    </row>
    <row r="529" spans="1:7" s="18" customFormat="1" hidden="1" outlineLevel="1" x14ac:dyDescent="0.3">
      <c r="B529" s="16" t="s">
        <v>159</v>
      </c>
      <c r="E529" s="93">
        <v>0</v>
      </c>
      <c r="F529" s="93">
        <v>0</v>
      </c>
      <c r="G529" s="93">
        <v>0</v>
      </c>
    </row>
    <row r="530" spans="1:7" s="18" customFormat="1" hidden="1" outlineLevel="1" x14ac:dyDescent="0.3">
      <c r="B530" s="16" t="s">
        <v>160</v>
      </c>
      <c r="E530" s="93">
        <v>0</v>
      </c>
      <c r="F530" s="93">
        <v>0</v>
      </c>
      <c r="G530" s="93">
        <v>0</v>
      </c>
    </row>
    <row r="531" spans="1:7" s="18" customFormat="1" hidden="1" outlineLevel="1" x14ac:dyDescent="0.3">
      <c r="B531" s="16" t="s">
        <v>161</v>
      </c>
      <c r="E531" s="93">
        <v>271.35144000000003</v>
      </c>
      <c r="F531" s="93">
        <v>652</v>
      </c>
      <c r="G531" s="93">
        <v>-380.64855999999997</v>
      </c>
    </row>
    <row r="532" spans="1:7" s="18" customFormat="1" hidden="1" outlineLevel="1" x14ac:dyDescent="0.3">
      <c r="B532" s="16" t="s">
        <v>162</v>
      </c>
      <c r="E532" s="93">
        <v>0</v>
      </c>
      <c r="F532" s="93">
        <v>0</v>
      </c>
      <c r="G532" s="93">
        <v>0</v>
      </c>
    </row>
    <row r="533" spans="1:7" s="18" customFormat="1" hidden="1" outlineLevel="1" x14ac:dyDescent="0.3">
      <c r="B533" s="16" t="s">
        <v>163</v>
      </c>
      <c r="E533" s="93">
        <v>0</v>
      </c>
      <c r="F533" s="93">
        <v>0</v>
      </c>
      <c r="G533" s="93">
        <v>0</v>
      </c>
    </row>
    <row r="534" spans="1:7" s="18" customFormat="1" hidden="1" outlineLevel="1" x14ac:dyDescent="0.3">
      <c r="B534" s="16" t="s">
        <v>164</v>
      </c>
      <c r="E534" s="93">
        <v>0</v>
      </c>
      <c r="F534" s="93">
        <v>0</v>
      </c>
      <c r="G534" s="93">
        <v>0</v>
      </c>
    </row>
    <row r="535" spans="1:7" s="18" customFormat="1" hidden="1" outlineLevel="1" x14ac:dyDescent="0.3">
      <c r="B535" s="16" t="s">
        <v>276</v>
      </c>
      <c r="E535" s="93">
        <v>0</v>
      </c>
      <c r="F535" s="93">
        <v>0</v>
      </c>
      <c r="G535" s="93">
        <v>0</v>
      </c>
    </row>
    <row r="536" spans="1:7" s="18" customFormat="1" hidden="1" outlineLevel="1" x14ac:dyDescent="0.3">
      <c r="B536" s="16" t="s">
        <v>278</v>
      </c>
      <c r="E536" s="93">
        <v>0</v>
      </c>
      <c r="F536" s="93">
        <v>0</v>
      </c>
      <c r="G536" s="93">
        <v>0</v>
      </c>
    </row>
    <row r="537" spans="1:7" s="18" customFormat="1" hidden="1" outlineLevel="1" x14ac:dyDescent="0.3">
      <c r="B537" s="16" t="s">
        <v>285</v>
      </c>
      <c r="E537" s="93">
        <v>998</v>
      </c>
      <c r="F537" s="93">
        <v>830</v>
      </c>
      <c r="G537" s="93">
        <v>168</v>
      </c>
    </row>
    <row r="538" spans="1:7" s="18" customFormat="1" hidden="1" outlineLevel="1" x14ac:dyDescent="0.3">
      <c r="B538" s="16" t="s">
        <v>165</v>
      </c>
      <c r="E538" s="93">
        <v>87</v>
      </c>
      <c r="F538" s="93">
        <v>117</v>
      </c>
      <c r="G538" s="93">
        <v>-30</v>
      </c>
    </row>
    <row r="539" spans="1:7" s="18" customFormat="1" hidden="1" outlineLevel="1" x14ac:dyDescent="0.3">
      <c r="B539" s="16" t="s">
        <v>286</v>
      </c>
      <c r="E539" s="93">
        <v>0</v>
      </c>
      <c r="F539" s="93">
        <v>0</v>
      </c>
      <c r="G539" s="93">
        <v>0</v>
      </c>
    </row>
    <row r="540" spans="1:7" s="18" customFormat="1" hidden="1" outlineLevel="1" x14ac:dyDescent="0.3">
      <c r="B540" s="16" t="s">
        <v>277</v>
      </c>
      <c r="E540" s="93">
        <v>0</v>
      </c>
      <c r="F540" s="93">
        <v>0</v>
      </c>
      <c r="G540" s="93">
        <v>0</v>
      </c>
    </row>
    <row r="541" spans="1:7" ht="15" customHeight="1" collapsed="1" thickBot="1" x14ac:dyDescent="0.35">
      <c r="A541" s="53"/>
      <c r="B541" s="53"/>
      <c r="C541" s="53" t="s">
        <v>2</v>
      </c>
      <c r="D541" s="53" t="s">
        <v>16</v>
      </c>
      <c r="E541" s="69">
        <v>2039.3514399999999</v>
      </c>
      <c r="F541" s="69">
        <v>2376</v>
      </c>
      <c r="G541" s="93">
        <v>-336.64856000000009</v>
      </c>
    </row>
    <row r="542" spans="1:7" s="18" customFormat="1" ht="13.5" hidden="1" customHeight="1" outlineLevel="1" x14ac:dyDescent="0.3">
      <c r="B542" s="16" t="s">
        <v>145</v>
      </c>
      <c r="E542" s="93">
        <v>0</v>
      </c>
      <c r="F542" s="93">
        <v>0</v>
      </c>
      <c r="G542" s="93">
        <v>0</v>
      </c>
    </row>
    <row r="543" spans="1:7" s="18" customFormat="1" ht="13.5" hidden="1" outlineLevel="1" thickBot="1" x14ac:dyDescent="0.35">
      <c r="B543" s="16" t="s">
        <v>146</v>
      </c>
      <c r="E543" s="93">
        <v>0</v>
      </c>
      <c r="F543" s="93">
        <v>0</v>
      </c>
      <c r="G543" s="93">
        <v>0</v>
      </c>
    </row>
    <row r="544" spans="1:7" s="18" customFormat="1" ht="13.5" hidden="1" outlineLevel="1" thickBot="1" x14ac:dyDescent="0.35">
      <c r="B544" s="16" t="s">
        <v>147</v>
      </c>
      <c r="E544" s="93">
        <v>0</v>
      </c>
      <c r="F544" s="93">
        <v>0</v>
      </c>
      <c r="G544" s="93">
        <v>0</v>
      </c>
    </row>
    <row r="545" spans="2:7" s="18" customFormat="1" ht="13.5" hidden="1" outlineLevel="1" thickBot="1" x14ac:dyDescent="0.35">
      <c r="B545" s="16" t="s">
        <v>148</v>
      </c>
      <c r="E545" s="93">
        <v>0</v>
      </c>
      <c r="F545" s="93">
        <v>0</v>
      </c>
      <c r="G545" s="93">
        <v>0</v>
      </c>
    </row>
    <row r="546" spans="2:7" s="18" customFormat="1" ht="13.5" hidden="1" outlineLevel="1" thickBot="1" x14ac:dyDescent="0.35">
      <c r="B546" s="16" t="s">
        <v>149</v>
      </c>
      <c r="E546" s="93">
        <v>0</v>
      </c>
      <c r="F546" s="93">
        <v>0</v>
      </c>
      <c r="G546" s="93">
        <v>0</v>
      </c>
    </row>
    <row r="547" spans="2:7" s="18" customFormat="1" ht="13.5" hidden="1" outlineLevel="1" thickBot="1" x14ac:dyDescent="0.35">
      <c r="B547" s="16" t="s">
        <v>150</v>
      </c>
      <c r="E547" s="93">
        <v>0</v>
      </c>
      <c r="F547" s="93">
        <v>0</v>
      </c>
      <c r="G547" s="93">
        <v>0</v>
      </c>
    </row>
    <row r="548" spans="2:7" s="18" customFormat="1" ht="13.5" hidden="1" outlineLevel="1" thickBot="1" x14ac:dyDescent="0.35">
      <c r="B548" s="16" t="s">
        <v>151</v>
      </c>
      <c r="E548" s="93">
        <v>0</v>
      </c>
      <c r="F548" s="93">
        <v>0</v>
      </c>
      <c r="G548" s="93">
        <v>0</v>
      </c>
    </row>
    <row r="549" spans="2:7" s="18" customFormat="1" ht="13.5" hidden="1" outlineLevel="1" thickBot="1" x14ac:dyDescent="0.35">
      <c r="B549" s="16" t="s">
        <v>152</v>
      </c>
      <c r="E549" s="93">
        <v>0</v>
      </c>
      <c r="F549" s="93">
        <v>0</v>
      </c>
      <c r="G549" s="93">
        <v>0</v>
      </c>
    </row>
    <row r="550" spans="2:7" s="18" customFormat="1" ht="13.5" hidden="1" outlineLevel="1" thickBot="1" x14ac:dyDescent="0.35">
      <c r="B550" s="16" t="s">
        <v>254</v>
      </c>
      <c r="E550" s="93">
        <v>0</v>
      </c>
      <c r="F550" s="93">
        <v>0</v>
      </c>
      <c r="G550" s="93">
        <v>0</v>
      </c>
    </row>
    <row r="551" spans="2:7" s="18" customFormat="1" ht="13.5" hidden="1" outlineLevel="1" thickBot="1" x14ac:dyDescent="0.35">
      <c r="B551" s="16" t="s">
        <v>153</v>
      </c>
      <c r="E551" s="93">
        <v>0</v>
      </c>
      <c r="F551" s="93">
        <v>0</v>
      </c>
      <c r="G551" s="93">
        <v>0</v>
      </c>
    </row>
    <row r="552" spans="2:7" s="18" customFormat="1" ht="13.5" hidden="1" outlineLevel="1" thickBot="1" x14ac:dyDescent="0.35">
      <c r="B552" s="16" t="s">
        <v>154</v>
      </c>
      <c r="E552" s="93">
        <v>0</v>
      </c>
      <c r="F552" s="93">
        <v>0</v>
      </c>
      <c r="G552" s="93">
        <v>0</v>
      </c>
    </row>
    <row r="553" spans="2:7" s="18" customFormat="1" ht="13.5" hidden="1" outlineLevel="1" thickBot="1" x14ac:dyDescent="0.35">
      <c r="B553" s="16" t="s">
        <v>155</v>
      </c>
      <c r="E553" s="93">
        <v>192</v>
      </c>
      <c r="F553" s="93">
        <v>466</v>
      </c>
      <c r="G553" s="93">
        <v>-274</v>
      </c>
    </row>
    <row r="554" spans="2:7" s="18" customFormat="1" ht="13.5" hidden="1" outlineLevel="1" thickBot="1" x14ac:dyDescent="0.35">
      <c r="B554" s="16" t="s">
        <v>156</v>
      </c>
      <c r="E554" s="93">
        <v>491</v>
      </c>
      <c r="F554" s="93">
        <v>311</v>
      </c>
      <c r="G554" s="93">
        <v>180</v>
      </c>
    </row>
    <row r="555" spans="2:7" s="18" customFormat="1" ht="13.5" hidden="1" outlineLevel="1" thickBot="1" x14ac:dyDescent="0.35">
      <c r="B555" s="16" t="s">
        <v>157</v>
      </c>
      <c r="E555" s="93">
        <v>0</v>
      </c>
      <c r="F555" s="93">
        <v>0</v>
      </c>
      <c r="G555" s="93">
        <v>0</v>
      </c>
    </row>
    <row r="556" spans="2:7" s="18" customFormat="1" ht="13.5" hidden="1" outlineLevel="1" thickBot="1" x14ac:dyDescent="0.35">
      <c r="B556" s="16" t="s">
        <v>158</v>
      </c>
      <c r="E556" s="93">
        <v>0</v>
      </c>
      <c r="F556" s="93">
        <v>0</v>
      </c>
      <c r="G556" s="93">
        <v>0</v>
      </c>
    </row>
    <row r="557" spans="2:7" s="18" customFormat="1" ht="13.5" hidden="1" outlineLevel="1" thickBot="1" x14ac:dyDescent="0.35">
      <c r="B557" s="16" t="s">
        <v>159</v>
      </c>
      <c r="E557" s="93">
        <v>0</v>
      </c>
      <c r="F557" s="93">
        <v>0</v>
      </c>
      <c r="G557" s="93">
        <v>0</v>
      </c>
    </row>
    <row r="558" spans="2:7" s="18" customFormat="1" ht="13.5" hidden="1" outlineLevel="1" thickBot="1" x14ac:dyDescent="0.35">
      <c r="B558" s="16" t="s">
        <v>160</v>
      </c>
      <c r="E558" s="93">
        <v>0</v>
      </c>
      <c r="F558" s="93">
        <v>0</v>
      </c>
      <c r="G558" s="93">
        <v>0</v>
      </c>
    </row>
    <row r="559" spans="2:7" s="18" customFormat="1" ht="13.5" hidden="1" outlineLevel="1" thickBot="1" x14ac:dyDescent="0.35">
      <c r="B559" s="16" t="s">
        <v>161</v>
      </c>
      <c r="E559" s="93">
        <v>271.35144000000003</v>
      </c>
      <c r="F559" s="93">
        <v>652</v>
      </c>
      <c r="G559" s="93">
        <v>-380.64855999999997</v>
      </c>
    </row>
    <row r="560" spans="2:7" s="18" customFormat="1" ht="13.5" hidden="1" outlineLevel="1" thickBot="1" x14ac:dyDescent="0.35">
      <c r="B560" s="16" t="s">
        <v>162</v>
      </c>
      <c r="E560" s="93">
        <v>0</v>
      </c>
      <c r="F560" s="93">
        <v>0</v>
      </c>
      <c r="G560" s="93">
        <v>0</v>
      </c>
    </row>
    <row r="561" spans="1:7" s="18" customFormat="1" ht="13.5" hidden="1" outlineLevel="1" thickBot="1" x14ac:dyDescent="0.35">
      <c r="B561" s="16" t="s">
        <v>163</v>
      </c>
      <c r="E561" s="93">
        <v>0</v>
      </c>
      <c r="F561" s="93">
        <v>0</v>
      </c>
      <c r="G561" s="93">
        <v>0</v>
      </c>
    </row>
    <row r="562" spans="1:7" s="18" customFormat="1" ht="13.5" hidden="1" outlineLevel="1" thickBot="1" x14ac:dyDescent="0.35">
      <c r="B562" s="16" t="s">
        <v>164</v>
      </c>
      <c r="E562" s="93">
        <v>0</v>
      </c>
      <c r="F562" s="93">
        <v>0</v>
      </c>
      <c r="G562" s="93">
        <v>0</v>
      </c>
    </row>
    <row r="563" spans="1:7" s="18" customFormat="1" ht="13.5" hidden="1" outlineLevel="1" thickBot="1" x14ac:dyDescent="0.35">
      <c r="B563" s="16" t="s">
        <v>276</v>
      </c>
      <c r="E563" s="93">
        <v>0</v>
      </c>
      <c r="F563" s="93">
        <v>0</v>
      </c>
      <c r="G563" s="93">
        <v>0</v>
      </c>
    </row>
    <row r="564" spans="1:7" s="18" customFormat="1" ht="13.5" hidden="1" outlineLevel="1" thickBot="1" x14ac:dyDescent="0.35">
      <c r="B564" s="16" t="s">
        <v>278</v>
      </c>
      <c r="E564" s="93">
        <v>0</v>
      </c>
      <c r="F564" s="93">
        <v>0</v>
      </c>
      <c r="G564" s="93">
        <v>0</v>
      </c>
    </row>
    <row r="565" spans="1:7" s="18" customFormat="1" ht="13.5" hidden="1" outlineLevel="1" thickBot="1" x14ac:dyDescent="0.35">
      <c r="B565" s="16" t="s">
        <v>285</v>
      </c>
      <c r="E565" s="93">
        <v>1068</v>
      </c>
      <c r="F565" s="93">
        <v>907</v>
      </c>
      <c r="G565" s="93">
        <v>161</v>
      </c>
    </row>
    <row r="566" spans="1:7" s="18" customFormat="1" ht="13.5" hidden="1" outlineLevel="1" thickBot="1" x14ac:dyDescent="0.35">
      <c r="B566" s="16" t="s">
        <v>165</v>
      </c>
      <c r="E566" s="93">
        <v>87</v>
      </c>
      <c r="F566" s="93">
        <v>117</v>
      </c>
      <c r="G566" s="93">
        <v>-30</v>
      </c>
    </row>
    <row r="567" spans="1:7" s="18" customFormat="1" ht="13.5" hidden="1" outlineLevel="1" thickBot="1" x14ac:dyDescent="0.35">
      <c r="B567" s="16" t="s">
        <v>286</v>
      </c>
      <c r="E567" s="93">
        <v>0</v>
      </c>
      <c r="F567" s="93">
        <v>0</v>
      </c>
      <c r="G567" s="93">
        <v>0</v>
      </c>
    </row>
    <row r="568" spans="1:7" s="18" customFormat="1" ht="13.5" hidden="1" outlineLevel="1" thickBot="1" x14ac:dyDescent="0.35">
      <c r="B568" s="16" t="s">
        <v>277</v>
      </c>
      <c r="E568" s="93">
        <v>156</v>
      </c>
      <c r="F568" s="93">
        <v>98</v>
      </c>
      <c r="G568" s="93">
        <v>58</v>
      </c>
    </row>
    <row r="569" spans="1:7" ht="15" customHeight="1" collapsed="1" thickBot="1" x14ac:dyDescent="0.35">
      <c r="A569" s="53"/>
      <c r="B569" s="29" t="s">
        <v>17</v>
      </c>
      <c r="C569" s="53"/>
      <c r="D569" s="53"/>
      <c r="E569" s="134">
        <v>2265.3514399999999</v>
      </c>
      <c r="F569" s="135">
        <v>2551</v>
      </c>
      <c r="G569" s="93">
        <v>-285.64856000000009</v>
      </c>
    </row>
    <row r="570" spans="1:7" ht="15" customHeight="1" x14ac:dyDescent="0.3">
      <c r="A570" s="53"/>
      <c r="B570" s="53"/>
      <c r="C570" s="53"/>
      <c r="D570" s="85"/>
      <c r="E570" s="133"/>
      <c r="F570" s="133"/>
      <c r="G570" s="93"/>
    </row>
    <row r="571" spans="1:7" ht="15" customHeight="1" x14ac:dyDescent="0.3">
      <c r="A571" s="29">
        <v>4</v>
      </c>
      <c r="B571" s="53" t="s">
        <v>18</v>
      </c>
      <c r="C571" s="53"/>
      <c r="D571" s="53"/>
      <c r="E571" s="130"/>
      <c r="F571" s="64"/>
      <c r="G571" s="93"/>
    </row>
    <row r="572" spans="1:7" s="18" customFormat="1" hidden="1" outlineLevel="1" x14ac:dyDescent="0.3">
      <c r="B572" s="16" t="s">
        <v>145</v>
      </c>
      <c r="E572" s="93">
        <v>903</v>
      </c>
      <c r="F572" s="93">
        <v>1158</v>
      </c>
      <c r="G572" s="93">
        <v>-255</v>
      </c>
    </row>
    <row r="573" spans="1:7" s="18" customFormat="1" hidden="1" outlineLevel="1" x14ac:dyDescent="0.3">
      <c r="B573" s="16" t="s">
        <v>146</v>
      </c>
      <c r="E573" s="93">
        <v>0</v>
      </c>
      <c r="F573" s="93">
        <v>23</v>
      </c>
      <c r="G573" s="93">
        <v>-23</v>
      </c>
    </row>
    <row r="574" spans="1:7" s="18" customFormat="1" hidden="1" outlineLevel="1" x14ac:dyDescent="0.3">
      <c r="B574" s="16" t="s">
        <v>147</v>
      </c>
      <c r="E574" s="93">
        <v>3061</v>
      </c>
      <c r="F574" s="93">
        <v>4200</v>
      </c>
      <c r="G574" s="93">
        <v>-1139</v>
      </c>
    </row>
    <row r="575" spans="1:7" s="18" customFormat="1" hidden="1" outlineLevel="1" x14ac:dyDescent="0.3">
      <c r="B575" s="16" t="s">
        <v>148</v>
      </c>
      <c r="E575" s="93">
        <v>329</v>
      </c>
      <c r="F575" s="93">
        <v>405</v>
      </c>
      <c r="G575" s="93">
        <v>-76</v>
      </c>
    </row>
    <row r="576" spans="1:7" s="18" customFormat="1" hidden="1" outlineLevel="1" x14ac:dyDescent="0.3">
      <c r="B576" s="16" t="s">
        <v>149</v>
      </c>
      <c r="E576" s="93">
        <v>864</v>
      </c>
      <c r="F576" s="93">
        <v>1185</v>
      </c>
      <c r="G576" s="93">
        <v>-321</v>
      </c>
    </row>
    <row r="577" spans="2:7" s="18" customFormat="1" hidden="1" outlineLevel="1" x14ac:dyDescent="0.3">
      <c r="B577" s="16" t="s">
        <v>150</v>
      </c>
      <c r="E577" s="93">
        <v>368</v>
      </c>
      <c r="F577" s="93">
        <v>1273</v>
      </c>
      <c r="G577" s="93">
        <v>-905</v>
      </c>
    </row>
    <row r="578" spans="2:7" s="18" customFormat="1" hidden="1" outlineLevel="1" x14ac:dyDescent="0.3">
      <c r="B578" s="16" t="s">
        <v>151</v>
      </c>
      <c r="E578" s="93">
        <v>0</v>
      </c>
      <c r="F578" s="93">
        <v>0</v>
      </c>
      <c r="G578" s="93">
        <v>0</v>
      </c>
    </row>
    <row r="579" spans="2:7" s="18" customFormat="1" hidden="1" outlineLevel="1" x14ac:dyDescent="0.3">
      <c r="B579" s="16" t="s">
        <v>152</v>
      </c>
      <c r="E579" s="93">
        <v>606</v>
      </c>
      <c r="F579" s="93">
        <v>839</v>
      </c>
      <c r="G579" s="93">
        <v>-233</v>
      </c>
    </row>
    <row r="580" spans="2:7" s="18" customFormat="1" hidden="1" outlineLevel="1" x14ac:dyDescent="0.3">
      <c r="B580" s="16" t="s">
        <v>254</v>
      </c>
      <c r="E580" s="93">
        <v>0</v>
      </c>
      <c r="F580" s="93">
        <v>0</v>
      </c>
      <c r="G580" s="93">
        <v>0</v>
      </c>
    </row>
    <row r="581" spans="2:7" s="18" customFormat="1" hidden="1" outlineLevel="1" x14ac:dyDescent="0.3">
      <c r="B581" s="16" t="s">
        <v>153</v>
      </c>
      <c r="E581" s="93">
        <v>475</v>
      </c>
      <c r="F581" s="93">
        <v>625</v>
      </c>
      <c r="G581" s="93">
        <v>-150</v>
      </c>
    </row>
    <row r="582" spans="2:7" s="18" customFormat="1" hidden="1" outlineLevel="1" x14ac:dyDescent="0.3">
      <c r="B582" s="16" t="s">
        <v>154</v>
      </c>
      <c r="E582" s="93">
        <v>0</v>
      </c>
      <c r="F582" s="93">
        <v>0</v>
      </c>
      <c r="G582" s="93">
        <v>0</v>
      </c>
    </row>
    <row r="583" spans="2:7" s="18" customFormat="1" hidden="1" outlineLevel="1" x14ac:dyDescent="0.3">
      <c r="B583" s="16" t="s">
        <v>155</v>
      </c>
      <c r="E583" s="93">
        <v>0</v>
      </c>
      <c r="F583" s="93">
        <v>787</v>
      </c>
      <c r="G583" s="93">
        <v>-787</v>
      </c>
    </row>
    <row r="584" spans="2:7" s="18" customFormat="1" hidden="1" outlineLevel="1" x14ac:dyDescent="0.3">
      <c r="B584" s="16" t="s">
        <v>156</v>
      </c>
      <c r="E584" s="93">
        <v>48</v>
      </c>
      <c r="F584" s="93">
        <v>64</v>
      </c>
      <c r="G584" s="93">
        <v>-16</v>
      </c>
    </row>
    <row r="585" spans="2:7" s="18" customFormat="1" hidden="1" outlineLevel="1" x14ac:dyDescent="0.3">
      <c r="B585" s="16" t="s">
        <v>157</v>
      </c>
      <c r="E585" s="93">
        <v>226</v>
      </c>
      <c r="F585" s="93">
        <v>317</v>
      </c>
      <c r="G585" s="93">
        <v>-91</v>
      </c>
    </row>
    <row r="586" spans="2:7" s="18" customFormat="1" hidden="1" outlineLevel="1" x14ac:dyDescent="0.3">
      <c r="B586" s="16" t="s">
        <v>158</v>
      </c>
      <c r="E586" s="93">
        <v>1162</v>
      </c>
      <c r="F586" s="93">
        <v>1538</v>
      </c>
      <c r="G586" s="93">
        <v>-376</v>
      </c>
    </row>
    <row r="587" spans="2:7" s="18" customFormat="1" hidden="1" outlineLevel="1" x14ac:dyDescent="0.3">
      <c r="B587" s="16" t="s">
        <v>159</v>
      </c>
      <c r="E587" s="93">
        <v>905</v>
      </c>
      <c r="F587" s="93">
        <v>1407</v>
      </c>
      <c r="G587" s="93">
        <v>-502</v>
      </c>
    </row>
    <row r="588" spans="2:7" s="18" customFormat="1" hidden="1" outlineLevel="1" x14ac:dyDescent="0.3">
      <c r="B588" s="16" t="s">
        <v>160</v>
      </c>
      <c r="E588" s="93">
        <v>114</v>
      </c>
      <c r="F588" s="93">
        <v>151</v>
      </c>
      <c r="G588" s="93">
        <v>-37</v>
      </c>
    </row>
    <row r="589" spans="2:7" s="18" customFormat="1" hidden="1" outlineLevel="1" x14ac:dyDescent="0.3">
      <c r="B589" s="16" t="s">
        <v>161</v>
      </c>
      <c r="E589" s="93">
        <v>937.4686999999999</v>
      </c>
      <c r="F589" s="93">
        <v>1104</v>
      </c>
      <c r="G589" s="93">
        <v>-166.5313000000001</v>
      </c>
    </row>
    <row r="590" spans="2:7" s="18" customFormat="1" hidden="1" outlineLevel="1" x14ac:dyDescent="0.3">
      <c r="B590" s="16" t="s">
        <v>162</v>
      </c>
      <c r="E590" s="93">
        <v>0</v>
      </c>
      <c r="F590" s="93">
        <v>0</v>
      </c>
      <c r="G590" s="93">
        <v>0</v>
      </c>
    </row>
    <row r="591" spans="2:7" s="18" customFormat="1" hidden="1" outlineLevel="1" x14ac:dyDescent="0.3">
      <c r="B591" s="16" t="s">
        <v>163</v>
      </c>
      <c r="E591" s="93">
        <v>741</v>
      </c>
      <c r="F591" s="93">
        <v>1042</v>
      </c>
      <c r="G591" s="93">
        <v>-301</v>
      </c>
    </row>
    <row r="592" spans="2:7" s="18" customFormat="1" hidden="1" outlineLevel="1" x14ac:dyDescent="0.3">
      <c r="B592" s="16" t="s">
        <v>164</v>
      </c>
      <c r="E592" s="93">
        <v>260</v>
      </c>
      <c r="F592" s="93">
        <v>342</v>
      </c>
      <c r="G592" s="93">
        <v>-82</v>
      </c>
    </row>
    <row r="593" spans="1:7" s="18" customFormat="1" hidden="1" outlineLevel="1" x14ac:dyDescent="0.3">
      <c r="B593" s="16" t="s">
        <v>276</v>
      </c>
      <c r="E593" s="93">
        <v>6</v>
      </c>
      <c r="F593" s="93">
        <v>13</v>
      </c>
      <c r="G593" s="93">
        <v>-7</v>
      </c>
    </row>
    <row r="594" spans="1:7" s="18" customFormat="1" hidden="1" outlineLevel="1" x14ac:dyDescent="0.3">
      <c r="B594" s="16" t="s">
        <v>278</v>
      </c>
      <c r="E594" s="93">
        <v>51</v>
      </c>
      <c r="F594" s="93">
        <v>86</v>
      </c>
      <c r="G594" s="93">
        <v>-35</v>
      </c>
    </row>
    <row r="595" spans="1:7" s="18" customFormat="1" hidden="1" outlineLevel="1" x14ac:dyDescent="0.3">
      <c r="B595" s="16" t="s">
        <v>285</v>
      </c>
      <c r="E595" s="93">
        <v>75</v>
      </c>
      <c r="F595" s="93">
        <v>80</v>
      </c>
      <c r="G595" s="93">
        <v>-5</v>
      </c>
    </row>
    <row r="596" spans="1:7" s="18" customFormat="1" hidden="1" outlineLevel="1" x14ac:dyDescent="0.3">
      <c r="B596" s="16" t="s">
        <v>165</v>
      </c>
      <c r="E596" s="93">
        <v>407</v>
      </c>
      <c r="F596" s="93">
        <v>790</v>
      </c>
      <c r="G596" s="93">
        <v>-383</v>
      </c>
    </row>
    <row r="597" spans="1:7" s="18" customFormat="1" hidden="1" outlineLevel="1" x14ac:dyDescent="0.3">
      <c r="B597" s="16" t="s">
        <v>286</v>
      </c>
      <c r="E597" s="93">
        <v>49</v>
      </c>
      <c r="F597" s="93">
        <v>70</v>
      </c>
      <c r="G597" s="93">
        <v>-21</v>
      </c>
    </row>
    <row r="598" spans="1:7" s="18" customFormat="1" hidden="1" outlineLevel="1" x14ac:dyDescent="0.3">
      <c r="B598" s="16" t="s">
        <v>277</v>
      </c>
      <c r="E598" s="93">
        <v>50</v>
      </c>
      <c r="F598" s="93">
        <v>65</v>
      </c>
      <c r="G598" s="93">
        <v>-15</v>
      </c>
    </row>
    <row r="599" spans="1:7" ht="15" customHeight="1" collapsed="1" x14ac:dyDescent="0.3">
      <c r="A599" s="53"/>
      <c r="B599" s="53"/>
      <c r="C599" s="53" t="s">
        <v>1</v>
      </c>
      <c r="D599" s="53" t="s">
        <v>29</v>
      </c>
      <c r="E599" s="69">
        <v>11637.468699999999</v>
      </c>
      <c r="F599" s="69">
        <v>17564</v>
      </c>
      <c r="G599" s="93">
        <v>-5926.5313000000006</v>
      </c>
    </row>
    <row r="600" spans="1:7" s="18" customFormat="1" hidden="1" outlineLevel="1" x14ac:dyDescent="0.3">
      <c r="B600" s="16" t="s">
        <v>145</v>
      </c>
      <c r="E600" s="93">
        <v>0</v>
      </c>
      <c r="F600" s="93">
        <v>0</v>
      </c>
      <c r="G600" s="93">
        <v>0</v>
      </c>
    </row>
    <row r="601" spans="1:7" s="18" customFormat="1" hidden="1" outlineLevel="1" x14ac:dyDescent="0.3">
      <c r="B601" s="16" t="s">
        <v>146</v>
      </c>
      <c r="E601" s="93">
        <v>3</v>
      </c>
      <c r="F601" s="93">
        <v>25</v>
      </c>
      <c r="G601" s="93">
        <v>-22</v>
      </c>
    </row>
    <row r="602" spans="1:7" s="18" customFormat="1" hidden="1" outlineLevel="1" x14ac:dyDescent="0.3">
      <c r="B602" s="16" t="s">
        <v>147</v>
      </c>
      <c r="E602" s="93">
        <v>423</v>
      </c>
      <c r="F602" s="93">
        <v>251</v>
      </c>
      <c r="G602" s="93">
        <v>172</v>
      </c>
    </row>
    <row r="603" spans="1:7" s="18" customFormat="1" hidden="1" outlineLevel="1" x14ac:dyDescent="0.3">
      <c r="B603" s="16" t="s">
        <v>148</v>
      </c>
      <c r="E603" s="93">
        <v>0</v>
      </c>
      <c r="F603" s="93">
        <v>0</v>
      </c>
      <c r="G603" s="93">
        <v>0</v>
      </c>
    </row>
    <row r="604" spans="1:7" s="18" customFormat="1" hidden="1" outlineLevel="1" x14ac:dyDescent="0.3">
      <c r="B604" s="16" t="s">
        <v>149</v>
      </c>
      <c r="E604" s="93">
        <v>89</v>
      </c>
      <c r="F604" s="93">
        <v>352</v>
      </c>
      <c r="G604" s="93">
        <v>-263</v>
      </c>
    </row>
    <row r="605" spans="1:7" s="18" customFormat="1" hidden="1" outlineLevel="1" x14ac:dyDescent="0.3">
      <c r="B605" s="16" t="s">
        <v>150</v>
      </c>
      <c r="E605" s="93">
        <v>0</v>
      </c>
      <c r="F605" s="93">
        <v>0</v>
      </c>
      <c r="G605" s="93">
        <v>0</v>
      </c>
    </row>
    <row r="606" spans="1:7" s="18" customFormat="1" hidden="1" outlineLevel="1" x14ac:dyDescent="0.3">
      <c r="B606" s="16" t="s">
        <v>151</v>
      </c>
      <c r="E606" s="93">
        <v>1</v>
      </c>
      <c r="F606" s="93">
        <v>1</v>
      </c>
      <c r="G606" s="93">
        <v>0</v>
      </c>
    </row>
    <row r="607" spans="1:7" s="18" customFormat="1" hidden="1" outlineLevel="1" x14ac:dyDescent="0.3">
      <c r="B607" s="16" t="s">
        <v>152</v>
      </c>
      <c r="E607" s="93">
        <v>0</v>
      </c>
      <c r="F607" s="93">
        <v>0</v>
      </c>
      <c r="G607" s="93">
        <v>0</v>
      </c>
    </row>
    <row r="608" spans="1:7" s="18" customFormat="1" hidden="1" outlineLevel="1" x14ac:dyDescent="0.3">
      <c r="B608" s="16" t="s">
        <v>254</v>
      </c>
      <c r="E608" s="93">
        <v>0</v>
      </c>
      <c r="F608" s="93">
        <v>0</v>
      </c>
      <c r="G608" s="93">
        <v>0</v>
      </c>
    </row>
    <row r="609" spans="2:7" s="18" customFormat="1" hidden="1" outlineLevel="1" x14ac:dyDescent="0.3">
      <c r="B609" s="16" t="s">
        <v>153</v>
      </c>
      <c r="E609" s="93">
        <v>63</v>
      </c>
      <c r="F609" s="93">
        <v>214</v>
      </c>
      <c r="G609" s="93">
        <v>-151</v>
      </c>
    </row>
    <row r="610" spans="2:7" s="18" customFormat="1" hidden="1" outlineLevel="1" x14ac:dyDescent="0.3">
      <c r="B610" s="16" t="s">
        <v>154</v>
      </c>
      <c r="E610" s="93">
        <v>0</v>
      </c>
      <c r="F610" s="93">
        <v>0</v>
      </c>
      <c r="G610" s="93">
        <v>0</v>
      </c>
    </row>
    <row r="611" spans="2:7" s="18" customFormat="1" hidden="1" outlineLevel="1" x14ac:dyDescent="0.3">
      <c r="B611" s="16" t="s">
        <v>155</v>
      </c>
      <c r="E611" s="93">
        <v>0</v>
      </c>
      <c r="F611" s="93">
        <v>98</v>
      </c>
      <c r="G611" s="93">
        <v>-98</v>
      </c>
    </row>
    <row r="612" spans="2:7" s="18" customFormat="1" hidden="1" outlineLevel="1" x14ac:dyDescent="0.3">
      <c r="B612" s="16" t="s">
        <v>156</v>
      </c>
      <c r="E612" s="93">
        <v>0</v>
      </c>
      <c r="F612" s="93">
        <v>0</v>
      </c>
      <c r="G612" s="93">
        <v>0</v>
      </c>
    </row>
    <row r="613" spans="2:7" s="18" customFormat="1" hidden="1" outlineLevel="1" x14ac:dyDescent="0.3">
      <c r="B613" s="16" t="s">
        <v>157</v>
      </c>
      <c r="E613" s="93">
        <v>15</v>
      </c>
      <c r="F613" s="93">
        <v>15</v>
      </c>
      <c r="G613" s="93">
        <v>0</v>
      </c>
    </row>
    <row r="614" spans="2:7" s="18" customFormat="1" hidden="1" outlineLevel="1" x14ac:dyDescent="0.3">
      <c r="B614" s="16" t="s">
        <v>158</v>
      </c>
      <c r="E614" s="93">
        <v>162</v>
      </c>
      <c r="F614" s="93">
        <v>860</v>
      </c>
      <c r="G614" s="93">
        <v>-698</v>
      </c>
    </row>
    <row r="615" spans="2:7" s="18" customFormat="1" hidden="1" outlineLevel="1" x14ac:dyDescent="0.3">
      <c r="B615" s="16" t="s">
        <v>159</v>
      </c>
      <c r="E615" s="93">
        <v>0</v>
      </c>
      <c r="F615" s="93">
        <v>25</v>
      </c>
      <c r="G615" s="93">
        <v>-25</v>
      </c>
    </row>
    <row r="616" spans="2:7" s="18" customFormat="1" hidden="1" outlineLevel="1" x14ac:dyDescent="0.3">
      <c r="B616" s="16" t="s">
        <v>160</v>
      </c>
      <c r="E616" s="93">
        <v>82</v>
      </c>
      <c r="F616" s="93">
        <v>-5</v>
      </c>
      <c r="G616" s="93">
        <v>87</v>
      </c>
    </row>
    <row r="617" spans="2:7" s="18" customFormat="1" hidden="1" outlineLevel="1" x14ac:dyDescent="0.3">
      <c r="B617" s="16" t="s">
        <v>161</v>
      </c>
      <c r="E617" s="93">
        <v>0</v>
      </c>
      <c r="F617" s="93">
        <v>0</v>
      </c>
      <c r="G617" s="93">
        <v>0</v>
      </c>
    </row>
    <row r="618" spans="2:7" s="18" customFormat="1" hidden="1" outlineLevel="1" x14ac:dyDescent="0.3">
      <c r="B618" s="16" t="s">
        <v>162</v>
      </c>
      <c r="E618" s="93">
        <v>0</v>
      </c>
      <c r="F618" s="93">
        <v>0</v>
      </c>
      <c r="G618" s="93">
        <v>0</v>
      </c>
    </row>
    <row r="619" spans="2:7" s="18" customFormat="1" hidden="1" outlineLevel="1" x14ac:dyDescent="0.3">
      <c r="B619" s="16" t="s">
        <v>163</v>
      </c>
      <c r="E619" s="93">
        <v>0</v>
      </c>
      <c r="F619" s="93">
        <v>0</v>
      </c>
      <c r="G619" s="93">
        <v>0</v>
      </c>
    </row>
    <row r="620" spans="2:7" s="18" customFormat="1" hidden="1" outlineLevel="1" x14ac:dyDescent="0.3">
      <c r="B620" s="16" t="s">
        <v>164</v>
      </c>
      <c r="E620" s="93">
        <v>27</v>
      </c>
      <c r="F620" s="93">
        <v>196</v>
      </c>
      <c r="G620" s="93">
        <v>-169</v>
      </c>
    </row>
    <row r="621" spans="2:7" s="18" customFormat="1" hidden="1" outlineLevel="1" x14ac:dyDescent="0.3">
      <c r="B621" s="16" t="s">
        <v>276</v>
      </c>
      <c r="E621" s="93">
        <v>0</v>
      </c>
      <c r="F621" s="93">
        <v>0</v>
      </c>
      <c r="G621" s="93">
        <v>0</v>
      </c>
    </row>
    <row r="622" spans="2:7" s="18" customFormat="1" hidden="1" outlineLevel="1" x14ac:dyDescent="0.3">
      <c r="B622" s="16" t="s">
        <v>278</v>
      </c>
      <c r="E622" s="93">
        <v>0</v>
      </c>
      <c r="F622" s="93">
        <v>0</v>
      </c>
      <c r="G622" s="93">
        <v>0</v>
      </c>
    </row>
    <row r="623" spans="2:7" s="18" customFormat="1" hidden="1" outlineLevel="1" x14ac:dyDescent="0.3">
      <c r="B623" s="16" t="s">
        <v>285</v>
      </c>
      <c r="E623" s="93">
        <v>0</v>
      </c>
      <c r="F623" s="93">
        <v>0</v>
      </c>
      <c r="G623" s="93">
        <v>0</v>
      </c>
    </row>
    <row r="624" spans="2:7" s="18" customFormat="1" hidden="1" outlineLevel="1" x14ac:dyDescent="0.3">
      <c r="B624" s="16" t="s">
        <v>165</v>
      </c>
      <c r="E624" s="93">
        <v>0</v>
      </c>
      <c r="F624" s="93">
        <v>0</v>
      </c>
      <c r="G624" s="93">
        <v>0</v>
      </c>
    </row>
    <row r="625" spans="1:7" s="18" customFormat="1" hidden="1" outlineLevel="1" x14ac:dyDescent="0.3">
      <c r="B625" s="16" t="s">
        <v>286</v>
      </c>
      <c r="E625" s="93">
        <v>0</v>
      </c>
      <c r="F625" s="93">
        <v>0</v>
      </c>
      <c r="G625" s="93">
        <v>0</v>
      </c>
    </row>
    <row r="626" spans="1:7" s="18" customFormat="1" hidden="1" outlineLevel="1" x14ac:dyDescent="0.3">
      <c r="B626" s="16" t="s">
        <v>277</v>
      </c>
      <c r="E626" s="93">
        <v>0</v>
      </c>
      <c r="F626" s="93">
        <v>0</v>
      </c>
      <c r="G626" s="93">
        <v>0</v>
      </c>
    </row>
    <row r="627" spans="1:7" ht="15" customHeight="1" collapsed="1" x14ac:dyDescent="0.3">
      <c r="A627" s="53"/>
      <c r="B627" s="53"/>
      <c r="C627" s="53" t="s">
        <v>2</v>
      </c>
      <c r="D627" s="53" t="s">
        <v>58</v>
      </c>
      <c r="E627" s="69">
        <v>865</v>
      </c>
      <c r="F627" s="69">
        <v>2032</v>
      </c>
      <c r="G627" s="93">
        <v>-1167</v>
      </c>
    </row>
    <row r="628" spans="1:7" s="18" customFormat="1" hidden="1" outlineLevel="1" x14ac:dyDescent="0.3">
      <c r="B628" s="16" t="s">
        <v>145</v>
      </c>
      <c r="E628" s="93">
        <v>406</v>
      </c>
      <c r="F628" s="93">
        <v>765</v>
      </c>
      <c r="G628" s="93">
        <v>-359</v>
      </c>
    </row>
    <row r="629" spans="1:7" s="18" customFormat="1" hidden="1" outlineLevel="1" x14ac:dyDescent="0.3">
      <c r="B629" s="16" t="s">
        <v>146</v>
      </c>
      <c r="E629" s="93">
        <v>1302</v>
      </c>
      <c r="F629" s="93">
        <v>1510</v>
      </c>
      <c r="G629" s="93">
        <v>-208</v>
      </c>
    </row>
    <row r="630" spans="1:7" s="18" customFormat="1" hidden="1" outlineLevel="1" x14ac:dyDescent="0.3">
      <c r="B630" s="16" t="s">
        <v>147</v>
      </c>
      <c r="E630" s="93">
        <v>411</v>
      </c>
      <c r="F630" s="93">
        <v>225</v>
      </c>
      <c r="G630" s="93">
        <v>186</v>
      </c>
    </row>
    <row r="631" spans="1:7" s="18" customFormat="1" hidden="1" outlineLevel="1" x14ac:dyDescent="0.3">
      <c r="B631" s="16" t="s">
        <v>148</v>
      </c>
      <c r="E631" s="93">
        <v>7</v>
      </c>
      <c r="F631" s="93">
        <v>10</v>
      </c>
      <c r="G631" s="93">
        <v>-3</v>
      </c>
    </row>
    <row r="632" spans="1:7" s="18" customFormat="1" hidden="1" outlineLevel="1" x14ac:dyDescent="0.3">
      <c r="B632" s="16" t="s">
        <v>149</v>
      </c>
      <c r="E632" s="93">
        <v>600</v>
      </c>
      <c r="F632" s="93">
        <v>698</v>
      </c>
      <c r="G632" s="93">
        <v>-98</v>
      </c>
    </row>
    <row r="633" spans="1:7" s="18" customFormat="1" hidden="1" outlineLevel="1" x14ac:dyDescent="0.3">
      <c r="B633" s="16" t="s">
        <v>150</v>
      </c>
      <c r="E633" s="93">
        <v>888</v>
      </c>
      <c r="F633" s="93">
        <v>868</v>
      </c>
      <c r="G633" s="93">
        <v>20</v>
      </c>
    </row>
    <row r="634" spans="1:7" s="18" customFormat="1" hidden="1" outlineLevel="1" x14ac:dyDescent="0.3">
      <c r="B634" s="16" t="s">
        <v>151</v>
      </c>
      <c r="E634" s="93">
        <v>704</v>
      </c>
      <c r="F634" s="93">
        <v>1141</v>
      </c>
      <c r="G634" s="93">
        <v>-437</v>
      </c>
    </row>
    <row r="635" spans="1:7" s="18" customFormat="1" hidden="1" outlineLevel="1" x14ac:dyDescent="0.3">
      <c r="B635" s="16" t="s">
        <v>152</v>
      </c>
      <c r="E635" s="93">
        <v>499</v>
      </c>
      <c r="F635" s="93">
        <v>474</v>
      </c>
      <c r="G635" s="93">
        <v>25</v>
      </c>
    </row>
    <row r="636" spans="1:7" s="18" customFormat="1" hidden="1" outlineLevel="1" x14ac:dyDescent="0.3">
      <c r="B636" s="16" t="s">
        <v>254</v>
      </c>
      <c r="E636" s="93">
        <v>0</v>
      </c>
      <c r="F636" s="93">
        <v>0</v>
      </c>
      <c r="G636" s="93">
        <v>0</v>
      </c>
    </row>
    <row r="637" spans="1:7" s="18" customFormat="1" hidden="1" outlineLevel="1" x14ac:dyDescent="0.3">
      <c r="B637" s="16" t="s">
        <v>153</v>
      </c>
      <c r="E637" s="93">
        <v>707</v>
      </c>
      <c r="F637" s="93">
        <v>817</v>
      </c>
      <c r="G637" s="93">
        <v>-110</v>
      </c>
    </row>
    <row r="638" spans="1:7" s="18" customFormat="1" hidden="1" outlineLevel="1" x14ac:dyDescent="0.3">
      <c r="B638" s="16" t="s">
        <v>154</v>
      </c>
      <c r="E638" s="93">
        <v>288</v>
      </c>
      <c r="F638" s="93">
        <v>191</v>
      </c>
      <c r="G638" s="93">
        <v>97</v>
      </c>
    </row>
    <row r="639" spans="1:7" s="18" customFormat="1" hidden="1" outlineLevel="1" x14ac:dyDescent="0.3">
      <c r="B639" s="16" t="s">
        <v>155</v>
      </c>
      <c r="E639" s="93">
        <v>1551</v>
      </c>
      <c r="F639" s="93">
        <v>894</v>
      </c>
      <c r="G639" s="93">
        <v>657</v>
      </c>
    </row>
    <row r="640" spans="1:7" s="18" customFormat="1" hidden="1" outlineLevel="1" x14ac:dyDescent="0.3">
      <c r="B640" s="16" t="s">
        <v>156</v>
      </c>
      <c r="E640" s="93">
        <v>266</v>
      </c>
      <c r="F640" s="93">
        <v>253</v>
      </c>
      <c r="G640" s="93">
        <v>13</v>
      </c>
    </row>
    <row r="641" spans="1:7" s="18" customFormat="1" hidden="1" outlineLevel="1" x14ac:dyDescent="0.3">
      <c r="B641" s="16" t="s">
        <v>157</v>
      </c>
      <c r="E641" s="93">
        <v>0</v>
      </c>
      <c r="F641" s="93">
        <v>0</v>
      </c>
      <c r="G641" s="93">
        <v>0</v>
      </c>
    </row>
    <row r="642" spans="1:7" s="18" customFormat="1" hidden="1" outlineLevel="1" x14ac:dyDescent="0.3">
      <c r="B642" s="16" t="s">
        <v>158</v>
      </c>
      <c r="E642" s="93">
        <v>269</v>
      </c>
      <c r="F642" s="93">
        <v>292</v>
      </c>
      <c r="G642" s="93">
        <v>-23</v>
      </c>
    </row>
    <row r="643" spans="1:7" s="18" customFormat="1" hidden="1" outlineLevel="1" x14ac:dyDescent="0.3">
      <c r="B643" s="16" t="s">
        <v>159</v>
      </c>
      <c r="E643" s="93">
        <v>0</v>
      </c>
      <c r="F643" s="93">
        <v>0</v>
      </c>
      <c r="G643" s="93">
        <v>0</v>
      </c>
    </row>
    <row r="644" spans="1:7" s="18" customFormat="1" hidden="1" outlineLevel="1" x14ac:dyDescent="0.3">
      <c r="B644" s="16" t="s">
        <v>160</v>
      </c>
      <c r="E644" s="93">
        <v>207</v>
      </c>
      <c r="F644" s="93">
        <v>153</v>
      </c>
      <c r="G644" s="93">
        <v>54</v>
      </c>
    </row>
    <row r="645" spans="1:7" s="18" customFormat="1" hidden="1" outlineLevel="1" x14ac:dyDescent="0.3">
      <c r="B645" s="16" t="s">
        <v>161</v>
      </c>
      <c r="E645" s="93">
        <v>1252.2951400000002</v>
      </c>
      <c r="F645" s="93">
        <v>1463</v>
      </c>
      <c r="G645" s="93">
        <v>-210.70485999999983</v>
      </c>
    </row>
    <row r="646" spans="1:7" s="18" customFormat="1" hidden="1" outlineLevel="1" x14ac:dyDescent="0.3">
      <c r="B646" s="16" t="s">
        <v>162</v>
      </c>
      <c r="E646" s="93">
        <v>0</v>
      </c>
      <c r="F646" s="93">
        <v>0</v>
      </c>
      <c r="G646" s="93">
        <v>0</v>
      </c>
    </row>
    <row r="647" spans="1:7" s="18" customFormat="1" hidden="1" outlineLevel="1" x14ac:dyDescent="0.3">
      <c r="B647" s="16" t="s">
        <v>163</v>
      </c>
      <c r="E647" s="93">
        <v>514</v>
      </c>
      <c r="F647" s="93">
        <v>506</v>
      </c>
      <c r="G647" s="93">
        <v>8</v>
      </c>
    </row>
    <row r="648" spans="1:7" s="18" customFormat="1" hidden="1" outlineLevel="1" x14ac:dyDescent="0.3">
      <c r="B648" s="16" t="s">
        <v>164</v>
      </c>
      <c r="E648" s="93">
        <v>1174</v>
      </c>
      <c r="F648" s="93">
        <v>1145</v>
      </c>
      <c r="G648" s="93">
        <v>29</v>
      </c>
    </row>
    <row r="649" spans="1:7" s="18" customFormat="1" hidden="1" outlineLevel="1" x14ac:dyDescent="0.3">
      <c r="B649" s="16" t="s">
        <v>276</v>
      </c>
      <c r="E649" s="93">
        <v>201</v>
      </c>
      <c r="F649" s="93">
        <v>272</v>
      </c>
      <c r="G649" s="93">
        <v>-71</v>
      </c>
    </row>
    <row r="650" spans="1:7" s="18" customFormat="1" hidden="1" outlineLevel="1" x14ac:dyDescent="0.3">
      <c r="B650" s="16" t="s">
        <v>278</v>
      </c>
      <c r="E650" s="93">
        <v>0</v>
      </c>
      <c r="F650" s="93">
        <v>0</v>
      </c>
      <c r="G650" s="93">
        <v>0</v>
      </c>
    </row>
    <row r="651" spans="1:7" s="18" customFormat="1" hidden="1" outlineLevel="1" x14ac:dyDescent="0.3">
      <c r="B651" s="16" t="s">
        <v>285</v>
      </c>
      <c r="E651" s="93">
        <v>78</v>
      </c>
      <c r="F651" s="93">
        <v>89</v>
      </c>
      <c r="G651" s="93">
        <v>-11</v>
      </c>
    </row>
    <row r="652" spans="1:7" s="18" customFormat="1" hidden="1" outlineLevel="1" x14ac:dyDescent="0.3">
      <c r="B652" s="16" t="s">
        <v>165</v>
      </c>
      <c r="E652" s="93">
        <v>46</v>
      </c>
      <c r="F652" s="93">
        <v>55</v>
      </c>
      <c r="G652" s="93">
        <v>-9</v>
      </c>
    </row>
    <row r="653" spans="1:7" s="18" customFormat="1" hidden="1" outlineLevel="1" x14ac:dyDescent="0.3">
      <c r="B653" s="16" t="s">
        <v>286</v>
      </c>
      <c r="E653" s="93">
        <v>116</v>
      </c>
      <c r="F653" s="93">
        <v>138</v>
      </c>
      <c r="G653" s="93">
        <v>-22</v>
      </c>
    </row>
    <row r="654" spans="1:7" s="18" customFormat="1" hidden="1" outlineLevel="1" x14ac:dyDescent="0.3">
      <c r="B654" s="16" t="s">
        <v>277</v>
      </c>
      <c r="E654" s="93">
        <v>73</v>
      </c>
      <c r="F654" s="93">
        <v>118</v>
      </c>
      <c r="G654" s="93">
        <v>-45</v>
      </c>
    </row>
    <row r="655" spans="1:7" ht="15" customHeight="1" collapsed="1" x14ac:dyDescent="0.3">
      <c r="A655" s="53"/>
      <c r="B655" s="53"/>
      <c r="C655" s="53" t="s">
        <v>3</v>
      </c>
      <c r="D655" s="53" t="s">
        <v>19</v>
      </c>
      <c r="E655" s="69">
        <v>11559.29514</v>
      </c>
      <c r="F655" s="69">
        <v>12077</v>
      </c>
      <c r="G655" s="93">
        <v>-517.70485999999983</v>
      </c>
    </row>
    <row r="656" spans="1:7" s="18" customFormat="1" hidden="1" outlineLevel="1" x14ac:dyDescent="0.3">
      <c r="B656" s="16" t="s">
        <v>145</v>
      </c>
      <c r="E656" s="93">
        <v>236</v>
      </c>
      <c r="F656" s="93">
        <v>670</v>
      </c>
      <c r="G656" s="93">
        <v>-434</v>
      </c>
    </row>
    <row r="657" spans="2:7" s="18" customFormat="1" hidden="1" outlineLevel="1" x14ac:dyDescent="0.3">
      <c r="B657" s="16" t="s">
        <v>146</v>
      </c>
      <c r="E657" s="93">
        <v>0</v>
      </c>
      <c r="F657" s="93">
        <v>0</v>
      </c>
      <c r="G657" s="93">
        <v>0</v>
      </c>
    </row>
    <row r="658" spans="2:7" s="18" customFormat="1" hidden="1" outlineLevel="1" x14ac:dyDescent="0.3">
      <c r="B658" s="16" t="s">
        <v>147</v>
      </c>
      <c r="E658" s="93">
        <v>24</v>
      </c>
      <c r="F658" s="93">
        <v>563</v>
      </c>
      <c r="G658" s="93">
        <v>-539</v>
      </c>
    </row>
    <row r="659" spans="2:7" s="18" customFormat="1" hidden="1" outlineLevel="1" x14ac:dyDescent="0.3">
      <c r="B659" s="16" t="s">
        <v>148</v>
      </c>
      <c r="E659" s="93">
        <v>70</v>
      </c>
      <c r="F659" s="93">
        <v>44</v>
      </c>
      <c r="G659" s="93">
        <v>26</v>
      </c>
    </row>
    <row r="660" spans="2:7" s="18" customFormat="1" hidden="1" outlineLevel="1" x14ac:dyDescent="0.3">
      <c r="B660" s="16" t="s">
        <v>149</v>
      </c>
      <c r="E660" s="93">
        <v>248</v>
      </c>
      <c r="F660" s="93">
        <v>454</v>
      </c>
      <c r="G660" s="93">
        <v>-206</v>
      </c>
    </row>
    <row r="661" spans="2:7" s="18" customFormat="1" hidden="1" outlineLevel="1" x14ac:dyDescent="0.3">
      <c r="B661" s="16" t="s">
        <v>150</v>
      </c>
      <c r="E661" s="93">
        <v>0</v>
      </c>
      <c r="F661" s="93">
        <v>0</v>
      </c>
      <c r="G661" s="93">
        <v>0</v>
      </c>
    </row>
    <row r="662" spans="2:7" s="18" customFormat="1" hidden="1" outlineLevel="1" x14ac:dyDescent="0.3">
      <c r="B662" s="16" t="s">
        <v>151</v>
      </c>
      <c r="E662" s="93">
        <v>473</v>
      </c>
      <c r="F662" s="93">
        <v>475</v>
      </c>
      <c r="G662" s="93">
        <v>-2</v>
      </c>
    </row>
    <row r="663" spans="2:7" s="18" customFormat="1" hidden="1" outlineLevel="1" x14ac:dyDescent="0.3">
      <c r="B663" s="16" t="s">
        <v>152</v>
      </c>
      <c r="E663" s="93">
        <v>1772</v>
      </c>
      <c r="F663" s="93">
        <v>251</v>
      </c>
      <c r="G663" s="93">
        <v>1521</v>
      </c>
    </row>
    <row r="664" spans="2:7" s="18" customFormat="1" hidden="1" outlineLevel="1" x14ac:dyDescent="0.3">
      <c r="B664" s="16" t="s">
        <v>254</v>
      </c>
      <c r="E664" s="93">
        <v>0</v>
      </c>
      <c r="F664" s="93">
        <v>0</v>
      </c>
      <c r="G664" s="93">
        <v>0</v>
      </c>
    </row>
    <row r="665" spans="2:7" s="18" customFormat="1" hidden="1" outlineLevel="1" x14ac:dyDescent="0.3">
      <c r="B665" s="16" t="s">
        <v>153</v>
      </c>
      <c r="E665" s="93">
        <v>1149</v>
      </c>
      <c r="F665" s="93">
        <v>564</v>
      </c>
      <c r="G665" s="93">
        <v>585</v>
      </c>
    </row>
    <row r="666" spans="2:7" s="18" customFormat="1" hidden="1" outlineLevel="1" x14ac:dyDescent="0.3">
      <c r="B666" s="16" t="s">
        <v>154</v>
      </c>
      <c r="E666" s="93">
        <v>470</v>
      </c>
      <c r="F666" s="93">
        <v>61</v>
      </c>
      <c r="G666" s="93">
        <v>409</v>
      </c>
    </row>
    <row r="667" spans="2:7" s="18" customFormat="1" hidden="1" outlineLevel="1" x14ac:dyDescent="0.3">
      <c r="B667" s="16" t="s">
        <v>155</v>
      </c>
      <c r="E667" s="93">
        <v>39</v>
      </c>
      <c r="F667" s="93">
        <v>1364</v>
      </c>
      <c r="G667" s="93">
        <v>-1325</v>
      </c>
    </row>
    <row r="668" spans="2:7" s="18" customFormat="1" hidden="1" outlineLevel="1" x14ac:dyDescent="0.3">
      <c r="B668" s="16" t="s">
        <v>156</v>
      </c>
      <c r="E668" s="93">
        <v>0</v>
      </c>
      <c r="F668" s="93">
        <v>0</v>
      </c>
      <c r="G668" s="93">
        <v>0</v>
      </c>
    </row>
    <row r="669" spans="2:7" s="18" customFormat="1" hidden="1" outlineLevel="1" x14ac:dyDescent="0.3">
      <c r="B669" s="16" t="s">
        <v>157</v>
      </c>
      <c r="E669" s="93">
        <v>0</v>
      </c>
      <c r="F669" s="93">
        <v>0</v>
      </c>
      <c r="G669" s="93">
        <v>0</v>
      </c>
    </row>
    <row r="670" spans="2:7" s="18" customFormat="1" hidden="1" outlineLevel="1" x14ac:dyDescent="0.3">
      <c r="B670" s="16" t="s">
        <v>158</v>
      </c>
      <c r="E670" s="93">
        <v>34</v>
      </c>
      <c r="F670" s="93">
        <v>42</v>
      </c>
      <c r="G670" s="93">
        <v>-8</v>
      </c>
    </row>
    <row r="671" spans="2:7" s="18" customFormat="1" hidden="1" outlineLevel="1" x14ac:dyDescent="0.3">
      <c r="B671" s="16" t="s">
        <v>159</v>
      </c>
      <c r="E671" s="93">
        <v>0</v>
      </c>
      <c r="F671" s="93">
        <v>119</v>
      </c>
      <c r="G671" s="93">
        <v>-119</v>
      </c>
    </row>
    <row r="672" spans="2:7" s="18" customFormat="1" hidden="1" outlineLevel="1" x14ac:dyDescent="0.3">
      <c r="B672" s="16" t="s">
        <v>160</v>
      </c>
      <c r="E672" s="93">
        <v>0</v>
      </c>
      <c r="F672" s="93">
        <v>0</v>
      </c>
      <c r="G672" s="93">
        <v>0</v>
      </c>
    </row>
    <row r="673" spans="1:7" s="18" customFormat="1" hidden="1" outlineLevel="1" x14ac:dyDescent="0.3">
      <c r="B673" s="16" t="s">
        <v>161</v>
      </c>
      <c r="E673" s="93">
        <v>0</v>
      </c>
      <c r="F673" s="93">
        <v>0</v>
      </c>
      <c r="G673" s="93">
        <v>0</v>
      </c>
    </row>
    <row r="674" spans="1:7" s="18" customFormat="1" hidden="1" outlineLevel="1" x14ac:dyDescent="0.3">
      <c r="B674" s="16" t="s">
        <v>162</v>
      </c>
      <c r="E674" s="93">
        <v>0</v>
      </c>
      <c r="F674" s="93">
        <v>0</v>
      </c>
      <c r="G674" s="93">
        <v>0</v>
      </c>
    </row>
    <row r="675" spans="1:7" s="18" customFormat="1" hidden="1" outlineLevel="1" x14ac:dyDescent="0.3">
      <c r="B675" s="16" t="s">
        <v>163</v>
      </c>
      <c r="E675" s="93">
        <v>0</v>
      </c>
      <c r="F675" s="93">
        <v>0</v>
      </c>
      <c r="G675" s="93">
        <v>0</v>
      </c>
    </row>
    <row r="676" spans="1:7" s="18" customFormat="1" hidden="1" outlineLevel="1" x14ac:dyDescent="0.3">
      <c r="B676" s="16" t="s">
        <v>164</v>
      </c>
      <c r="E676" s="93">
        <v>0</v>
      </c>
      <c r="F676" s="93">
        <v>0</v>
      </c>
      <c r="G676" s="93">
        <v>0</v>
      </c>
    </row>
    <row r="677" spans="1:7" s="18" customFormat="1" hidden="1" outlineLevel="1" x14ac:dyDescent="0.3">
      <c r="B677" s="16" t="s">
        <v>276</v>
      </c>
      <c r="E677" s="93">
        <v>0</v>
      </c>
      <c r="F677" s="93">
        <v>0</v>
      </c>
      <c r="G677" s="93">
        <v>0</v>
      </c>
    </row>
    <row r="678" spans="1:7" s="18" customFormat="1" hidden="1" outlineLevel="1" x14ac:dyDescent="0.3">
      <c r="B678" s="16" t="s">
        <v>278</v>
      </c>
      <c r="E678" s="93">
        <v>0</v>
      </c>
      <c r="F678" s="93">
        <v>0</v>
      </c>
      <c r="G678" s="93">
        <v>0</v>
      </c>
    </row>
    <row r="679" spans="1:7" s="18" customFormat="1" hidden="1" outlineLevel="1" x14ac:dyDescent="0.3">
      <c r="B679" s="16" t="s">
        <v>285</v>
      </c>
      <c r="E679" s="93">
        <v>0</v>
      </c>
      <c r="F679" s="93">
        <v>0</v>
      </c>
      <c r="G679" s="93">
        <v>0</v>
      </c>
    </row>
    <row r="680" spans="1:7" s="18" customFormat="1" hidden="1" outlineLevel="1" x14ac:dyDescent="0.3">
      <c r="B680" s="16" t="s">
        <v>165</v>
      </c>
      <c r="E680" s="93">
        <v>0</v>
      </c>
      <c r="F680" s="93">
        <v>0</v>
      </c>
      <c r="G680" s="93">
        <v>0</v>
      </c>
    </row>
    <row r="681" spans="1:7" s="18" customFormat="1" hidden="1" outlineLevel="1" x14ac:dyDescent="0.3">
      <c r="B681" s="16" t="s">
        <v>286</v>
      </c>
      <c r="E681" s="93">
        <v>0</v>
      </c>
      <c r="F681" s="93">
        <v>0</v>
      </c>
      <c r="G681" s="93">
        <v>0</v>
      </c>
    </row>
    <row r="682" spans="1:7" s="18" customFormat="1" hidden="1" outlineLevel="1" x14ac:dyDescent="0.3">
      <c r="B682" s="16" t="s">
        <v>277</v>
      </c>
      <c r="E682" s="93">
        <v>0</v>
      </c>
      <c r="F682" s="93">
        <v>0</v>
      </c>
      <c r="G682" s="93">
        <v>0</v>
      </c>
    </row>
    <row r="683" spans="1:7" ht="15" customHeight="1" collapsed="1" x14ac:dyDescent="0.3">
      <c r="A683" s="53"/>
      <c r="B683" s="53"/>
      <c r="C683" s="27" t="s">
        <v>4</v>
      </c>
      <c r="D683" s="53" t="s">
        <v>101</v>
      </c>
      <c r="E683" s="69">
        <v>4515</v>
      </c>
      <c r="F683" s="69">
        <v>4607</v>
      </c>
      <c r="G683" s="93">
        <v>-92</v>
      </c>
    </row>
    <row r="684" spans="1:7" s="18" customFormat="1" hidden="1" outlineLevel="1" x14ac:dyDescent="0.3">
      <c r="B684" s="16" t="s">
        <v>145</v>
      </c>
      <c r="E684" s="93">
        <v>27</v>
      </c>
      <c r="F684" s="93">
        <v>52</v>
      </c>
      <c r="G684" s="93">
        <v>-25</v>
      </c>
    </row>
    <row r="685" spans="1:7" s="18" customFormat="1" hidden="1" outlineLevel="1" x14ac:dyDescent="0.3">
      <c r="B685" s="16" t="s">
        <v>146</v>
      </c>
      <c r="E685" s="93">
        <v>0</v>
      </c>
      <c r="F685" s="93">
        <v>0</v>
      </c>
      <c r="G685" s="93">
        <v>0</v>
      </c>
    </row>
    <row r="686" spans="1:7" s="18" customFormat="1" hidden="1" outlineLevel="1" x14ac:dyDescent="0.3">
      <c r="B686" s="16" t="s">
        <v>147</v>
      </c>
      <c r="E686" s="93">
        <v>24</v>
      </c>
      <c r="F686" s="93">
        <v>300</v>
      </c>
      <c r="G686" s="93">
        <v>-276</v>
      </c>
    </row>
    <row r="687" spans="1:7" s="18" customFormat="1" hidden="1" outlineLevel="1" x14ac:dyDescent="0.3">
      <c r="B687" s="16" t="s">
        <v>148</v>
      </c>
      <c r="E687" s="93">
        <v>70</v>
      </c>
      <c r="F687" s="93">
        <v>44</v>
      </c>
      <c r="G687" s="93">
        <v>26</v>
      </c>
    </row>
    <row r="688" spans="1:7" s="18" customFormat="1" hidden="1" outlineLevel="1" x14ac:dyDescent="0.3">
      <c r="B688" s="16" t="s">
        <v>149</v>
      </c>
      <c r="E688" s="93">
        <v>248</v>
      </c>
      <c r="F688" s="93">
        <v>454</v>
      </c>
      <c r="G688" s="93">
        <v>-206</v>
      </c>
    </row>
    <row r="689" spans="2:7" s="18" customFormat="1" hidden="1" outlineLevel="1" x14ac:dyDescent="0.3">
      <c r="B689" s="16" t="s">
        <v>150</v>
      </c>
      <c r="E689" s="93">
        <v>0</v>
      </c>
      <c r="F689" s="93">
        <v>0</v>
      </c>
      <c r="G689" s="93">
        <v>0</v>
      </c>
    </row>
    <row r="690" spans="2:7" s="18" customFormat="1" hidden="1" outlineLevel="1" x14ac:dyDescent="0.3">
      <c r="B690" s="16" t="s">
        <v>151</v>
      </c>
      <c r="E690" s="93">
        <v>473</v>
      </c>
      <c r="F690" s="93">
        <v>475</v>
      </c>
      <c r="G690" s="93">
        <v>-2</v>
      </c>
    </row>
    <row r="691" spans="2:7" s="18" customFormat="1" hidden="1" outlineLevel="1" x14ac:dyDescent="0.3">
      <c r="B691" s="16" t="s">
        <v>152</v>
      </c>
      <c r="E691" s="93">
        <v>998</v>
      </c>
      <c r="F691" s="93">
        <v>64</v>
      </c>
      <c r="G691" s="93">
        <v>934</v>
      </c>
    </row>
    <row r="692" spans="2:7" s="18" customFormat="1" hidden="1" outlineLevel="1" x14ac:dyDescent="0.3">
      <c r="B692" s="16" t="s">
        <v>254</v>
      </c>
      <c r="E692" s="93">
        <v>0</v>
      </c>
      <c r="F692" s="93">
        <v>0</v>
      </c>
      <c r="G692" s="93">
        <v>0</v>
      </c>
    </row>
    <row r="693" spans="2:7" s="18" customFormat="1" hidden="1" outlineLevel="1" x14ac:dyDescent="0.3">
      <c r="B693" s="16" t="s">
        <v>153</v>
      </c>
      <c r="E693" s="93">
        <v>1025</v>
      </c>
      <c r="F693" s="93">
        <v>266</v>
      </c>
      <c r="G693" s="93">
        <v>759</v>
      </c>
    </row>
    <row r="694" spans="2:7" s="18" customFormat="1" hidden="1" outlineLevel="1" x14ac:dyDescent="0.3">
      <c r="B694" s="16" t="s">
        <v>154</v>
      </c>
      <c r="E694" s="93">
        <v>470</v>
      </c>
      <c r="F694" s="93">
        <v>61</v>
      </c>
      <c r="G694" s="93">
        <v>409</v>
      </c>
    </row>
    <row r="695" spans="2:7" s="18" customFormat="1" hidden="1" outlineLevel="1" x14ac:dyDescent="0.3">
      <c r="B695" s="16" t="s">
        <v>155</v>
      </c>
      <c r="E695" s="93">
        <v>39</v>
      </c>
      <c r="F695" s="93">
        <v>163</v>
      </c>
      <c r="G695" s="93">
        <v>-124</v>
      </c>
    </row>
    <row r="696" spans="2:7" s="18" customFormat="1" hidden="1" outlineLevel="1" x14ac:dyDescent="0.3">
      <c r="B696" s="16" t="s">
        <v>156</v>
      </c>
      <c r="E696" s="93">
        <v>0</v>
      </c>
      <c r="F696" s="93">
        <v>0</v>
      </c>
      <c r="G696" s="93">
        <v>0</v>
      </c>
    </row>
    <row r="697" spans="2:7" s="18" customFormat="1" hidden="1" outlineLevel="1" x14ac:dyDescent="0.3">
      <c r="B697" s="16" t="s">
        <v>157</v>
      </c>
      <c r="E697" s="93">
        <v>0</v>
      </c>
      <c r="F697" s="93">
        <v>0</v>
      </c>
      <c r="G697" s="93">
        <v>0</v>
      </c>
    </row>
    <row r="698" spans="2:7" s="18" customFormat="1" hidden="1" outlineLevel="1" x14ac:dyDescent="0.3">
      <c r="B698" s="16" t="s">
        <v>158</v>
      </c>
      <c r="E698" s="93">
        <v>34</v>
      </c>
      <c r="F698" s="93">
        <v>42</v>
      </c>
      <c r="G698" s="93">
        <v>-8</v>
      </c>
    </row>
    <row r="699" spans="2:7" s="18" customFormat="1" hidden="1" outlineLevel="1" x14ac:dyDescent="0.3">
      <c r="B699" s="16" t="s">
        <v>159</v>
      </c>
      <c r="E699" s="93">
        <v>0</v>
      </c>
      <c r="F699" s="93">
        <v>119</v>
      </c>
      <c r="G699" s="93">
        <v>-119</v>
      </c>
    </row>
    <row r="700" spans="2:7" s="18" customFormat="1" hidden="1" outlineLevel="1" x14ac:dyDescent="0.3">
      <c r="B700" s="16" t="s">
        <v>160</v>
      </c>
      <c r="E700" s="93">
        <v>0</v>
      </c>
      <c r="F700" s="93">
        <v>0</v>
      </c>
      <c r="G700" s="93">
        <v>0</v>
      </c>
    </row>
    <row r="701" spans="2:7" s="18" customFormat="1" hidden="1" outlineLevel="1" x14ac:dyDescent="0.3">
      <c r="B701" s="16" t="s">
        <v>161</v>
      </c>
      <c r="E701" s="93">
        <v>0</v>
      </c>
      <c r="F701" s="93">
        <v>0</v>
      </c>
      <c r="G701" s="93">
        <v>0</v>
      </c>
    </row>
    <row r="702" spans="2:7" s="18" customFormat="1" hidden="1" outlineLevel="1" x14ac:dyDescent="0.3">
      <c r="B702" s="16" t="s">
        <v>162</v>
      </c>
      <c r="E702" s="93">
        <v>0</v>
      </c>
      <c r="F702" s="93">
        <v>0</v>
      </c>
      <c r="G702" s="93">
        <v>0</v>
      </c>
    </row>
    <row r="703" spans="2:7" s="18" customFormat="1" hidden="1" outlineLevel="1" x14ac:dyDescent="0.3">
      <c r="B703" s="16" t="s">
        <v>163</v>
      </c>
      <c r="E703" s="93">
        <v>0</v>
      </c>
      <c r="F703" s="93">
        <v>0</v>
      </c>
      <c r="G703" s="93">
        <v>0</v>
      </c>
    </row>
    <row r="704" spans="2:7" s="18" customFormat="1" hidden="1" outlineLevel="1" x14ac:dyDescent="0.3">
      <c r="B704" s="16" t="s">
        <v>164</v>
      </c>
      <c r="E704" s="93">
        <v>0</v>
      </c>
      <c r="F704" s="93">
        <v>0</v>
      </c>
      <c r="G704" s="93">
        <v>0</v>
      </c>
    </row>
    <row r="705" spans="1:7" s="18" customFormat="1" hidden="1" outlineLevel="1" x14ac:dyDescent="0.3">
      <c r="B705" s="16" t="s">
        <v>276</v>
      </c>
      <c r="E705" s="93">
        <v>0</v>
      </c>
      <c r="F705" s="93">
        <v>0</v>
      </c>
      <c r="G705" s="93">
        <v>0</v>
      </c>
    </row>
    <row r="706" spans="1:7" s="18" customFormat="1" hidden="1" outlineLevel="1" x14ac:dyDescent="0.3">
      <c r="B706" s="16" t="s">
        <v>278</v>
      </c>
      <c r="E706" s="93">
        <v>0</v>
      </c>
      <c r="F706" s="93">
        <v>0</v>
      </c>
      <c r="G706" s="93">
        <v>0</v>
      </c>
    </row>
    <row r="707" spans="1:7" s="18" customFormat="1" hidden="1" outlineLevel="1" x14ac:dyDescent="0.3">
      <c r="B707" s="16" t="s">
        <v>285</v>
      </c>
      <c r="E707" s="93">
        <v>0</v>
      </c>
      <c r="F707" s="93">
        <v>0</v>
      </c>
      <c r="G707" s="93">
        <v>0</v>
      </c>
    </row>
    <row r="708" spans="1:7" s="18" customFormat="1" hidden="1" outlineLevel="1" x14ac:dyDescent="0.3">
      <c r="B708" s="16" t="s">
        <v>165</v>
      </c>
      <c r="E708" s="93">
        <v>0</v>
      </c>
      <c r="F708" s="93">
        <v>0</v>
      </c>
      <c r="G708" s="93">
        <v>0</v>
      </c>
    </row>
    <row r="709" spans="1:7" s="18" customFormat="1" hidden="1" outlineLevel="1" x14ac:dyDescent="0.3">
      <c r="B709" s="16" t="s">
        <v>286</v>
      </c>
      <c r="E709" s="93">
        <v>0</v>
      </c>
      <c r="F709" s="93">
        <v>0</v>
      </c>
      <c r="G709" s="93">
        <v>0</v>
      </c>
    </row>
    <row r="710" spans="1:7" s="18" customFormat="1" hidden="1" outlineLevel="1" x14ac:dyDescent="0.3">
      <c r="B710" s="16" t="s">
        <v>277</v>
      </c>
      <c r="E710" s="93">
        <v>0</v>
      </c>
      <c r="F710" s="93">
        <v>0</v>
      </c>
      <c r="G710" s="93">
        <v>0</v>
      </c>
    </row>
    <row r="711" spans="1:7" ht="15" customHeight="1" collapsed="1" x14ac:dyDescent="0.3">
      <c r="A711" s="53"/>
      <c r="B711" s="53"/>
      <c r="C711" s="27"/>
      <c r="D711" s="53" t="s">
        <v>265</v>
      </c>
      <c r="E711" s="69">
        <v>3408</v>
      </c>
      <c r="F711" s="69">
        <v>2040</v>
      </c>
      <c r="G711" s="93">
        <v>1368</v>
      </c>
    </row>
    <row r="712" spans="1:7" s="18" customFormat="1" hidden="1" outlineLevel="1" x14ac:dyDescent="0.3">
      <c r="B712" s="16" t="s">
        <v>145</v>
      </c>
      <c r="E712" s="93">
        <v>209</v>
      </c>
      <c r="F712" s="93">
        <v>618</v>
      </c>
      <c r="G712" s="93">
        <v>-409</v>
      </c>
    </row>
    <row r="713" spans="1:7" s="18" customFormat="1" hidden="1" outlineLevel="1" x14ac:dyDescent="0.3">
      <c r="B713" s="16" t="s">
        <v>146</v>
      </c>
      <c r="E713" s="93">
        <v>0</v>
      </c>
      <c r="F713" s="93">
        <v>0</v>
      </c>
      <c r="G713" s="93">
        <v>0</v>
      </c>
    </row>
    <row r="714" spans="1:7" s="18" customFormat="1" hidden="1" outlineLevel="1" x14ac:dyDescent="0.3">
      <c r="B714" s="16" t="s">
        <v>147</v>
      </c>
      <c r="E714" s="93">
        <v>0</v>
      </c>
      <c r="F714" s="93">
        <v>263</v>
      </c>
      <c r="G714" s="93">
        <v>-263</v>
      </c>
    </row>
    <row r="715" spans="1:7" s="18" customFormat="1" hidden="1" outlineLevel="1" x14ac:dyDescent="0.3">
      <c r="B715" s="16" t="s">
        <v>148</v>
      </c>
      <c r="E715" s="93">
        <v>0</v>
      </c>
      <c r="F715" s="93">
        <v>0</v>
      </c>
      <c r="G715" s="93">
        <v>0</v>
      </c>
    </row>
    <row r="716" spans="1:7" s="18" customFormat="1" hidden="1" outlineLevel="1" x14ac:dyDescent="0.3">
      <c r="B716" s="16" t="s">
        <v>149</v>
      </c>
      <c r="E716" s="93">
        <v>0</v>
      </c>
      <c r="F716" s="93">
        <v>0</v>
      </c>
      <c r="G716" s="93">
        <v>0</v>
      </c>
    </row>
    <row r="717" spans="1:7" s="18" customFormat="1" hidden="1" outlineLevel="1" x14ac:dyDescent="0.3">
      <c r="B717" s="16" t="s">
        <v>150</v>
      </c>
      <c r="E717" s="93">
        <v>0</v>
      </c>
      <c r="F717" s="93">
        <v>0</v>
      </c>
      <c r="G717" s="93">
        <v>0</v>
      </c>
    </row>
    <row r="718" spans="1:7" s="18" customFormat="1" hidden="1" outlineLevel="1" x14ac:dyDescent="0.3">
      <c r="B718" s="16" t="s">
        <v>151</v>
      </c>
      <c r="E718" s="93">
        <v>0</v>
      </c>
      <c r="F718" s="93">
        <v>0</v>
      </c>
      <c r="G718" s="93">
        <v>0</v>
      </c>
    </row>
    <row r="719" spans="1:7" s="18" customFormat="1" hidden="1" outlineLevel="1" x14ac:dyDescent="0.3">
      <c r="B719" s="16" t="s">
        <v>152</v>
      </c>
      <c r="E719" s="93">
        <v>774</v>
      </c>
      <c r="F719" s="93">
        <v>187</v>
      </c>
      <c r="G719" s="93">
        <v>587</v>
      </c>
    </row>
    <row r="720" spans="1:7" s="18" customFormat="1" hidden="1" outlineLevel="1" x14ac:dyDescent="0.3">
      <c r="B720" s="16" t="s">
        <v>254</v>
      </c>
      <c r="E720" s="93">
        <v>0</v>
      </c>
      <c r="F720" s="93">
        <v>0</v>
      </c>
      <c r="G720" s="93">
        <v>0</v>
      </c>
    </row>
    <row r="721" spans="2:7" s="18" customFormat="1" hidden="1" outlineLevel="1" x14ac:dyDescent="0.3">
      <c r="B721" s="16" t="s">
        <v>153</v>
      </c>
      <c r="E721" s="93">
        <v>124</v>
      </c>
      <c r="F721" s="93">
        <v>298</v>
      </c>
      <c r="G721" s="93">
        <v>-174</v>
      </c>
    </row>
    <row r="722" spans="2:7" s="18" customFormat="1" hidden="1" outlineLevel="1" x14ac:dyDescent="0.3">
      <c r="B722" s="16" t="s">
        <v>154</v>
      </c>
      <c r="E722" s="93">
        <v>0</v>
      </c>
      <c r="F722" s="93">
        <v>0</v>
      </c>
      <c r="G722" s="93">
        <v>0</v>
      </c>
    </row>
    <row r="723" spans="2:7" s="18" customFormat="1" hidden="1" outlineLevel="1" x14ac:dyDescent="0.3">
      <c r="B723" s="16" t="s">
        <v>155</v>
      </c>
      <c r="E723" s="93">
        <v>0</v>
      </c>
      <c r="F723" s="93">
        <v>1201</v>
      </c>
      <c r="G723" s="93">
        <v>-1201</v>
      </c>
    </row>
    <row r="724" spans="2:7" s="18" customFormat="1" hidden="1" outlineLevel="1" x14ac:dyDescent="0.3">
      <c r="B724" s="16" t="s">
        <v>156</v>
      </c>
      <c r="E724" s="93">
        <v>0</v>
      </c>
      <c r="F724" s="93">
        <v>0</v>
      </c>
      <c r="G724" s="93">
        <v>0</v>
      </c>
    </row>
    <row r="725" spans="2:7" s="18" customFormat="1" hidden="1" outlineLevel="1" x14ac:dyDescent="0.3">
      <c r="B725" s="16" t="s">
        <v>157</v>
      </c>
      <c r="E725" s="93">
        <v>0</v>
      </c>
      <c r="F725" s="93">
        <v>0</v>
      </c>
      <c r="G725" s="93">
        <v>0</v>
      </c>
    </row>
    <row r="726" spans="2:7" s="18" customFormat="1" hidden="1" outlineLevel="1" x14ac:dyDescent="0.3">
      <c r="B726" s="16" t="s">
        <v>158</v>
      </c>
      <c r="E726" s="93">
        <v>0</v>
      </c>
      <c r="F726" s="93">
        <v>0</v>
      </c>
      <c r="G726" s="93">
        <v>0</v>
      </c>
    </row>
    <row r="727" spans="2:7" s="18" customFormat="1" hidden="1" outlineLevel="1" x14ac:dyDescent="0.3">
      <c r="B727" s="16" t="s">
        <v>159</v>
      </c>
      <c r="E727" s="93">
        <v>0</v>
      </c>
      <c r="F727" s="93">
        <v>0</v>
      </c>
      <c r="G727" s="93">
        <v>0</v>
      </c>
    </row>
    <row r="728" spans="2:7" s="18" customFormat="1" hidden="1" outlineLevel="1" x14ac:dyDescent="0.3">
      <c r="B728" s="16" t="s">
        <v>160</v>
      </c>
      <c r="E728" s="93">
        <v>0</v>
      </c>
      <c r="F728" s="93">
        <v>0</v>
      </c>
      <c r="G728" s="93">
        <v>0</v>
      </c>
    </row>
    <row r="729" spans="2:7" s="18" customFormat="1" hidden="1" outlineLevel="1" x14ac:dyDescent="0.3">
      <c r="B729" s="16" t="s">
        <v>161</v>
      </c>
      <c r="E729" s="93">
        <v>0</v>
      </c>
      <c r="F729" s="93">
        <v>0</v>
      </c>
      <c r="G729" s="93">
        <v>0</v>
      </c>
    </row>
    <row r="730" spans="2:7" s="18" customFormat="1" hidden="1" outlineLevel="1" x14ac:dyDescent="0.3">
      <c r="B730" s="16" t="s">
        <v>162</v>
      </c>
      <c r="E730" s="93">
        <v>0</v>
      </c>
      <c r="F730" s="93">
        <v>0</v>
      </c>
      <c r="G730" s="93">
        <v>0</v>
      </c>
    </row>
    <row r="731" spans="2:7" s="18" customFormat="1" hidden="1" outlineLevel="1" x14ac:dyDescent="0.3">
      <c r="B731" s="16" t="s">
        <v>163</v>
      </c>
      <c r="E731" s="93">
        <v>0</v>
      </c>
      <c r="F731" s="93">
        <v>0</v>
      </c>
      <c r="G731" s="93">
        <v>0</v>
      </c>
    </row>
    <row r="732" spans="2:7" s="18" customFormat="1" hidden="1" outlineLevel="1" x14ac:dyDescent="0.3">
      <c r="B732" s="16" t="s">
        <v>164</v>
      </c>
      <c r="E732" s="93">
        <v>0</v>
      </c>
      <c r="F732" s="93">
        <v>0</v>
      </c>
      <c r="G732" s="93">
        <v>0</v>
      </c>
    </row>
    <row r="733" spans="2:7" s="18" customFormat="1" hidden="1" outlineLevel="1" x14ac:dyDescent="0.3">
      <c r="B733" s="16" t="s">
        <v>276</v>
      </c>
      <c r="E733" s="93">
        <v>0</v>
      </c>
      <c r="F733" s="93">
        <v>0</v>
      </c>
      <c r="G733" s="93">
        <v>0</v>
      </c>
    </row>
    <row r="734" spans="2:7" s="18" customFormat="1" hidden="1" outlineLevel="1" x14ac:dyDescent="0.3">
      <c r="B734" s="16" t="s">
        <v>278</v>
      </c>
      <c r="E734" s="93">
        <v>0</v>
      </c>
      <c r="F734" s="93">
        <v>0</v>
      </c>
      <c r="G734" s="93">
        <v>0</v>
      </c>
    </row>
    <row r="735" spans="2:7" s="18" customFormat="1" hidden="1" outlineLevel="1" x14ac:dyDescent="0.3">
      <c r="B735" s="16" t="s">
        <v>285</v>
      </c>
      <c r="E735" s="93">
        <v>0</v>
      </c>
      <c r="F735" s="93">
        <v>0</v>
      </c>
      <c r="G735" s="93">
        <v>0</v>
      </c>
    </row>
    <row r="736" spans="2:7" s="18" customFormat="1" hidden="1" outlineLevel="1" x14ac:dyDescent="0.3">
      <c r="B736" s="16" t="s">
        <v>165</v>
      </c>
      <c r="E736" s="93">
        <v>0</v>
      </c>
      <c r="F736" s="93">
        <v>0</v>
      </c>
      <c r="G736" s="93">
        <v>0</v>
      </c>
    </row>
    <row r="737" spans="1:7" s="18" customFormat="1" hidden="1" outlineLevel="1" x14ac:dyDescent="0.3">
      <c r="B737" s="16" t="s">
        <v>286</v>
      </c>
      <c r="E737" s="93">
        <v>0</v>
      </c>
      <c r="F737" s="93">
        <v>0</v>
      </c>
      <c r="G737" s="93">
        <v>0</v>
      </c>
    </row>
    <row r="738" spans="1:7" s="18" customFormat="1" hidden="1" outlineLevel="1" x14ac:dyDescent="0.3">
      <c r="B738" s="16" t="s">
        <v>277</v>
      </c>
      <c r="E738" s="93">
        <v>0</v>
      </c>
      <c r="F738" s="93">
        <v>0</v>
      </c>
      <c r="G738" s="93">
        <v>0</v>
      </c>
    </row>
    <row r="739" spans="1:7" ht="15" customHeight="1" collapsed="1" x14ac:dyDescent="0.3">
      <c r="A739" s="53"/>
      <c r="B739" s="53"/>
      <c r="C739" s="27"/>
      <c r="D739" s="53" t="s">
        <v>267</v>
      </c>
      <c r="E739" s="69">
        <v>1107</v>
      </c>
      <c r="F739" s="69">
        <v>2567</v>
      </c>
      <c r="G739" s="93">
        <v>-1460</v>
      </c>
    </row>
    <row r="740" spans="1:7" s="18" customFormat="1" hidden="1" outlineLevel="1" x14ac:dyDescent="0.3">
      <c r="B740" s="16" t="s">
        <v>145</v>
      </c>
      <c r="E740" s="93">
        <v>0</v>
      </c>
      <c r="F740" s="93">
        <v>0</v>
      </c>
      <c r="G740" s="93">
        <v>0</v>
      </c>
    </row>
    <row r="741" spans="1:7" s="18" customFormat="1" hidden="1" outlineLevel="1" x14ac:dyDescent="0.3">
      <c r="B741" s="16" t="s">
        <v>146</v>
      </c>
      <c r="E741" s="93">
        <v>0</v>
      </c>
      <c r="F741" s="93">
        <v>0</v>
      </c>
      <c r="G741" s="93">
        <v>0</v>
      </c>
    </row>
    <row r="742" spans="1:7" s="18" customFormat="1" hidden="1" outlineLevel="1" x14ac:dyDescent="0.3">
      <c r="B742" s="16" t="s">
        <v>147</v>
      </c>
      <c r="E742" s="93">
        <v>0</v>
      </c>
      <c r="F742" s="93">
        <v>0</v>
      </c>
      <c r="G742" s="93">
        <v>0</v>
      </c>
    </row>
    <row r="743" spans="1:7" s="18" customFormat="1" hidden="1" outlineLevel="1" x14ac:dyDescent="0.3">
      <c r="B743" s="16" t="s">
        <v>148</v>
      </c>
      <c r="E743" s="93">
        <v>133</v>
      </c>
      <c r="F743" s="93">
        <v>61</v>
      </c>
      <c r="G743" s="93">
        <v>72</v>
      </c>
    </row>
    <row r="744" spans="1:7" s="18" customFormat="1" hidden="1" outlineLevel="1" x14ac:dyDescent="0.3">
      <c r="B744" s="16" t="s">
        <v>149</v>
      </c>
      <c r="E744" s="93">
        <v>0</v>
      </c>
      <c r="F744" s="93">
        <v>0</v>
      </c>
      <c r="G744" s="93">
        <v>0</v>
      </c>
    </row>
    <row r="745" spans="1:7" s="18" customFormat="1" hidden="1" outlineLevel="1" x14ac:dyDescent="0.3">
      <c r="B745" s="16" t="s">
        <v>150</v>
      </c>
      <c r="E745" s="93">
        <v>0</v>
      </c>
      <c r="F745" s="93">
        <v>0</v>
      </c>
      <c r="G745" s="93">
        <v>0</v>
      </c>
    </row>
    <row r="746" spans="1:7" s="18" customFormat="1" hidden="1" outlineLevel="1" x14ac:dyDescent="0.3">
      <c r="B746" s="16" t="s">
        <v>151</v>
      </c>
      <c r="E746" s="93">
        <v>0</v>
      </c>
      <c r="F746" s="93">
        <v>0</v>
      </c>
      <c r="G746" s="93">
        <v>0</v>
      </c>
    </row>
    <row r="747" spans="1:7" s="18" customFormat="1" hidden="1" outlineLevel="1" x14ac:dyDescent="0.3">
      <c r="B747" s="16" t="s">
        <v>152</v>
      </c>
      <c r="E747" s="93">
        <v>0</v>
      </c>
      <c r="F747" s="93">
        <v>0</v>
      </c>
      <c r="G747" s="93">
        <v>0</v>
      </c>
    </row>
    <row r="748" spans="1:7" s="18" customFormat="1" hidden="1" outlineLevel="1" x14ac:dyDescent="0.3">
      <c r="B748" s="16" t="s">
        <v>254</v>
      </c>
      <c r="E748" s="93">
        <v>0</v>
      </c>
      <c r="F748" s="93">
        <v>0</v>
      </c>
      <c r="G748" s="93">
        <v>0</v>
      </c>
    </row>
    <row r="749" spans="1:7" s="18" customFormat="1" hidden="1" outlineLevel="1" x14ac:dyDescent="0.3">
      <c r="B749" s="16" t="s">
        <v>153</v>
      </c>
      <c r="E749" s="93">
        <v>0</v>
      </c>
      <c r="F749" s="93">
        <v>0</v>
      </c>
      <c r="G749" s="93">
        <v>0</v>
      </c>
    </row>
    <row r="750" spans="1:7" s="18" customFormat="1" hidden="1" outlineLevel="1" x14ac:dyDescent="0.3">
      <c r="B750" s="16" t="s">
        <v>154</v>
      </c>
      <c r="E750" s="93">
        <v>0</v>
      </c>
      <c r="F750" s="93">
        <v>0</v>
      </c>
      <c r="G750" s="93">
        <v>0</v>
      </c>
    </row>
    <row r="751" spans="1:7" s="18" customFormat="1" hidden="1" outlineLevel="1" x14ac:dyDescent="0.3">
      <c r="B751" s="16" t="s">
        <v>155</v>
      </c>
      <c r="E751" s="93">
        <v>0</v>
      </c>
      <c r="F751" s="93">
        <v>0</v>
      </c>
      <c r="G751" s="93">
        <v>0</v>
      </c>
    </row>
    <row r="752" spans="1:7" s="18" customFormat="1" hidden="1" outlineLevel="1" x14ac:dyDescent="0.3">
      <c r="B752" s="16" t="s">
        <v>156</v>
      </c>
      <c r="E752" s="93">
        <v>0</v>
      </c>
      <c r="F752" s="93">
        <v>0</v>
      </c>
      <c r="G752" s="93">
        <v>0</v>
      </c>
    </row>
    <row r="753" spans="1:7" s="18" customFormat="1" hidden="1" outlineLevel="1" x14ac:dyDescent="0.3">
      <c r="B753" s="16" t="s">
        <v>157</v>
      </c>
      <c r="E753" s="93">
        <v>0</v>
      </c>
      <c r="F753" s="93">
        <v>0</v>
      </c>
      <c r="G753" s="93">
        <v>0</v>
      </c>
    </row>
    <row r="754" spans="1:7" s="18" customFormat="1" hidden="1" outlineLevel="1" x14ac:dyDescent="0.3">
      <c r="B754" s="16" t="s">
        <v>158</v>
      </c>
      <c r="E754" s="93">
        <v>0</v>
      </c>
      <c r="F754" s="93">
        <v>0</v>
      </c>
      <c r="G754" s="93">
        <v>0</v>
      </c>
    </row>
    <row r="755" spans="1:7" s="18" customFormat="1" hidden="1" outlineLevel="1" x14ac:dyDescent="0.3">
      <c r="B755" s="16" t="s">
        <v>159</v>
      </c>
      <c r="E755" s="93">
        <v>0</v>
      </c>
      <c r="F755" s="93">
        <v>0</v>
      </c>
      <c r="G755" s="93">
        <v>0</v>
      </c>
    </row>
    <row r="756" spans="1:7" s="18" customFormat="1" hidden="1" outlineLevel="1" x14ac:dyDescent="0.3">
      <c r="B756" s="16" t="s">
        <v>160</v>
      </c>
      <c r="E756" s="93">
        <v>0</v>
      </c>
      <c r="F756" s="93">
        <v>0</v>
      </c>
      <c r="G756" s="93">
        <v>0</v>
      </c>
    </row>
    <row r="757" spans="1:7" s="18" customFormat="1" hidden="1" outlineLevel="1" x14ac:dyDescent="0.3">
      <c r="B757" s="16" t="s">
        <v>161</v>
      </c>
      <c r="E757" s="93">
        <v>0</v>
      </c>
      <c r="F757" s="93">
        <v>0</v>
      </c>
      <c r="G757" s="93">
        <v>0</v>
      </c>
    </row>
    <row r="758" spans="1:7" s="18" customFormat="1" hidden="1" outlineLevel="1" x14ac:dyDescent="0.3">
      <c r="B758" s="16" t="s">
        <v>162</v>
      </c>
      <c r="E758" s="93">
        <v>0</v>
      </c>
      <c r="F758" s="93">
        <v>0</v>
      </c>
      <c r="G758" s="93">
        <v>0</v>
      </c>
    </row>
    <row r="759" spans="1:7" s="18" customFormat="1" hidden="1" outlineLevel="1" x14ac:dyDescent="0.3">
      <c r="B759" s="16" t="s">
        <v>163</v>
      </c>
      <c r="E759" s="93">
        <v>0</v>
      </c>
      <c r="F759" s="93">
        <v>0</v>
      </c>
      <c r="G759" s="93">
        <v>0</v>
      </c>
    </row>
    <row r="760" spans="1:7" s="18" customFormat="1" hidden="1" outlineLevel="1" x14ac:dyDescent="0.3">
      <c r="B760" s="16" t="s">
        <v>164</v>
      </c>
      <c r="E760" s="93">
        <v>0</v>
      </c>
      <c r="F760" s="93">
        <v>0</v>
      </c>
      <c r="G760" s="93">
        <v>0</v>
      </c>
    </row>
    <row r="761" spans="1:7" s="18" customFormat="1" hidden="1" outlineLevel="1" x14ac:dyDescent="0.3">
      <c r="B761" s="16" t="s">
        <v>276</v>
      </c>
      <c r="E761" s="93">
        <v>0</v>
      </c>
      <c r="F761" s="93">
        <v>0</v>
      </c>
      <c r="G761" s="93">
        <v>0</v>
      </c>
    </row>
    <row r="762" spans="1:7" s="18" customFormat="1" hidden="1" outlineLevel="1" x14ac:dyDescent="0.3">
      <c r="B762" s="16" t="s">
        <v>278</v>
      </c>
      <c r="E762" s="93">
        <v>274</v>
      </c>
      <c r="F762" s="93">
        <v>0</v>
      </c>
      <c r="G762" s="93">
        <v>274</v>
      </c>
    </row>
    <row r="763" spans="1:7" s="18" customFormat="1" hidden="1" outlineLevel="1" x14ac:dyDescent="0.3">
      <c r="B763" s="16" t="s">
        <v>285</v>
      </c>
      <c r="E763" s="93">
        <v>0</v>
      </c>
      <c r="F763" s="93">
        <v>0</v>
      </c>
      <c r="G763" s="93">
        <v>0</v>
      </c>
    </row>
    <row r="764" spans="1:7" s="18" customFormat="1" hidden="1" outlineLevel="1" x14ac:dyDescent="0.3">
      <c r="B764" s="16" t="s">
        <v>165</v>
      </c>
      <c r="E764" s="93">
        <v>0</v>
      </c>
      <c r="F764" s="93">
        <v>0</v>
      </c>
      <c r="G764" s="93">
        <v>0</v>
      </c>
    </row>
    <row r="765" spans="1:7" s="18" customFormat="1" hidden="1" outlineLevel="1" x14ac:dyDescent="0.3">
      <c r="B765" s="16" t="s">
        <v>286</v>
      </c>
      <c r="E765" s="93">
        <v>0</v>
      </c>
      <c r="F765" s="93">
        <v>0</v>
      </c>
      <c r="G765" s="93">
        <v>0</v>
      </c>
    </row>
    <row r="766" spans="1:7" s="18" customFormat="1" hidden="1" outlineLevel="1" x14ac:dyDescent="0.3">
      <c r="B766" s="16" t="s">
        <v>277</v>
      </c>
      <c r="E766" s="93">
        <v>0</v>
      </c>
      <c r="F766" s="93">
        <v>0</v>
      </c>
      <c r="G766" s="93">
        <v>0</v>
      </c>
    </row>
    <row r="767" spans="1:7" ht="15" customHeight="1" collapsed="1" x14ac:dyDescent="0.3">
      <c r="A767" s="53"/>
      <c r="B767" s="53"/>
      <c r="C767" s="27" t="s">
        <v>5</v>
      </c>
      <c r="D767" s="53" t="s">
        <v>106</v>
      </c>
      <c r="E767" s="69">
        <v>407</v>
      </c>
      <c r="F767" s="69">
        <v>61</v>
      </c>
      <c r="G767" s="93">
        <v>346</v>
      </c>
    </row>
    <row r="768" spans="1:7" s="18" customFormat="1" hidden="1" outlineLevel="1" x14ac:dyDescent="0.3">
      <c r="B768" s="16" t="s">
        <v>145</v>
      </c>
      <c r="E768" s="93">
        <v>0</v>
      </c>
      <c r="F768" s="93">
        <v>0</v>
      </c>
      <c r="G768" s="93">
        <v>0</v>
      </c>
    </row>
    <row r="769" spans="2:7" s="18" customFormat="1" hidden="1" outlineLevel="1" x14ac:dyDescent="0.3">
      <c r="B769" s="16" t="s">
        <v>146</v>
      </c>
      <c r="E769" s="93">
        <v>847</v>
      </c>
      <c r="F769" s="93">
        <v>486</v>
      </c>
      <c r="G769" s="93">
        <v>361</v>
      </c>
    </row>
    <row r="770" spans="2:7" s="18" customFormat="1" hidden="1" outlineLevel="1" x14ac:dyDescent="0.3">
      <c r="B770" s="16" t="s">
        <v>147</v>
      </c>
      <c r="E770" s="93">
        <v>138</v>
      </c>
      <c r="F770" s="93">
        <v>86</v>
      </c>
      <c r="G770" s="93">
        <v>52</v>
      </c>
    </row>
    <row r="771" spans="2:7" s="18" customFormat="1" hidden="1" outlineLevel="1" x14ac:dyDescent="0.3">
      <c r="B771" s="16" t="s">
        <v>148</v>
      </c>
      <c r="E771" s="93">
        <v>38</v>
      </c>
      <c r="F771" s="93">
        <v>126</v>
      </c>
      <c r="G771" s="93">
        <v>-88</v>
      </c>
    </row>
    <row r="772" spans="2:7" s="18" customFormat="1" hidden="1" outlineLevel="1" x14ac:dyDescent="0.3">
      <c r="B772" s="16" t="s">
        <v>149</v>
      </c>
      <c r="E772" s="93">
        <v>949</v>
      </c>
      <c r="F772" s="93">
        <v>978</v>
      </c>
      <c r="G772" s="93">
        <v>-29</v>
      </c>
    </row>
    <row r="773" spans="2:7" s="18" customFormat="1" hidden="1" outlineLevel="1" x14ac:dyDescent="0.3">
      <c r="B773" s="16" t="s">
        <v>150</v>
      </c>
      <c r="E773" s="93">
        <v>237</v>
      </c>
      <c r="F773" s="93">
        <v>659</v>
      </c>
      <c r="G773" s="93">
        <v>-422</v>
      </c>
    </row>
    <row r="774" spans="2:7" s="18" customFormat="1" hidden="1" outlineLevel="1" x14ac:dyDescent="0.3">
      <c r="B774" s="16" t="s">
        <v>151</v>
      </c>
      <c r="E774" s="93">
        <v>356</v>
      </c>
      <c r="F774" s="93">
        <v>209</v>
      </c>
      <c r="G774" s="93">
        <v>147</v>
      </c>
    </row>
    <row r="775" spans="2:7" s="18" customFormat="1" hidden="1" outlineLevel="1" x14ac:dyDescent="0.3">
      <c r="B775" s="16" t="s">
        <v>152</v>
      </c>
      <c r="E775" s="93">
        <v>420</v>
      </c>
      <c r="F775" s="93">
        <v>283</v>
      </c>
      <c r="G775" s="93">
        <v>137</v>
      </c>
    </row>
    <row r="776" spans="2:7" s="18" customFormat="1" hidden="1" outlineLevel="1" x14ac:dyDescent="0.3">
      <c r="B776" s="16" t="s">
        <v>254</v>
      </c>
      <c r="E776" s="93">
        <v>0</v>
      </c>
      <c r="F776" s="93">
        <v>0</v>
      </c>
      <c r="G776" s="93">
        <v>0</v>
      </c>
    </row>
    <row r="777" spans="2:7" s="18" customFormat="1" hidden="1" outlineLevel="1" x14ac:dyDescent="0.3">
      <c r="B777" s="16" t="s">
        <v>153</v>
      </c>
      <c r="E777" s="93">
        <v>1212</v>
      </c>
      <c r="F777" s="93">
        <v>1126</v>
      </c>
      <c r="G777" s="93">
        <v>86</v>
      </c>
    </row>
    <row r="778" spans="2:7" s="18" customFormat="1" hidden="1" outlineLevel="1" x14ac:dyDescent="0.3">
      <c r="B778" s="16" t="s">
        <v>154</v>
      </c>
      <c r="E778" s="93">
        <v>790</v>
      </c>
      <c r="F778" s="93">
        <v>951</v>
      </c>
      <c r="G778" s="93">
        <v>-161</v>
      </c>
    </row>
    <row r="779" spans="2:7" s="18" customFormat="1" hidden="1" outlineLevel="1" x14ac:dyDescent="0.3">
      <c r="B779" s="16" t="s">
        <v>155</v>
      </c>
      <c r="E779" s="93">
        <v>0</v>
      </c>
      <c r="F779" s="93">
        <v>0</v>
      </c>
      <c r="G779" s="93">
        <v>0</v>
      </c>
    </row>
    <row r="780" spans="2:7" s="18" customFormat="1" hidden="1" outlineLevel="1" x14ac:dyDescent="0.3">
      <c r="B780" s="16" t="s">
        <v>156</v>
      </c>
      <c r="E780" s="93">
        <v>1</v>
      </c>
      <c r="F780" s="93">
        <v>19</v>
      </c>
      <c r="G780" s="93">
        <v>-18</v>
      </c>
    </row>
    <row r="781" spans="2:7" s="18" customFormat="1" hidden="1" outlineLevel="1" x14ac:dyDescent="0.3">
      <c r="B781" s="16" t="s">
        <v>157</v>
      </c>
      <c r="E781" s="93">
        <v>612</v>
      </c>
      <c r="F781" s="93">
        <v>272</v>
      </c>
      <c r="G781" s="93">
        <v>340</v>
      </c>
    </row>
    <row r="782" spans="2:7" s="18" customFormat="1" hidden="1" outlineLevel="1" x14ac:dyDescent="0.3">
      <c r="B782" s="16" t="s">
        <v>158</v>
      </c>
      <c r="E782" s="93">
        <v>59</v>
      </c>
      <c r="F782" s="93">
        <v>26</v>
      </c>
      <c r="G782" s="93">
        <v>33</v>
      </c>
    </row>
    <row r="783" spans="2:7" s="18" customFormat="1" hidden="1" outlineLevel="1" x14ac:dyDescent="0.3">
      <c r="B783" s="16" t="s">
        <v>159</v>
      </c>
      <c r="E783" s="93">
        <v>0</v>
      </c>
      <c r="F783" s="93">
        <v>0</v>
      </c>
      <c r="G783" s="93">
        <v>0</v>
      </c>
    </row>
    <row r="784" spans="2:7" s="18" customFormat="1" hidden="1" outlineLevel="1" x14ac:dyDescent="0.3">
      <c r="B784" s="16" t="s">
        <v>160</v>
      </c>
      <c r="E784" s="93">
        <v>437</v>
      </c>
      <c r="F784" s="93">
        <v>513</v>
      </c>
      <c r="G784" s="93">
        <v>-76</v>
      </c>
    </row>
    <row r="785" spans="1:7" s="18" customFormat="1" hidden="1" outlineLevel="1" x14ac:dyDescent="0.3">
      <c r="B785" s="16" t="s">
        <v>161</v>
      </c>
      <c r="E785" s="93">
        <v>0</v>
      </c>
      <c r="F785" s="93">
        <v>0</v>
      </c>
      <c r="G785" s="93">
        <v>0</v>
      </c>
    </row>
    <row r="786" spans="1:7" s="18" customFormat="1" hidden="1" outlineLevel="1" x14ac:dyDescent="0.3">
      <c r="B786" s="16" t="s">
        <v>162</v>
      </c>
      <c r="E786" s="93">
        <v>0</v>
      </c>
      <c r="F786" s="93">
        <v>14</v>
      </c>
      <c r="G786" s="93">
        <v>-14</v>
      </c>
    </row>
    <row r="787" spans="1:7" s="18" customFormat="1" hidden="1" outlineLevel="1" x14ac:dyDescent="0.3">
      <c r="B787" s="16" t="s">
        <v>163</v>
      </c>
      <c r="E787" s="93">
        <v>94</v>
      </c>
      <c r="F787" s="93">
        <v>281</v>
      </c>
      <c r="G787" s="93">
        <v>-187</v>
      </c>
    </row>
    <row r="788" spans="1:7" s="18" customFormat="1" hidden="1" outlineLevel="1" x14ac:dyDescent="0.3">
      <c r="B788" s="16" t="s">
        <v>164</v>
      </c>
      <c r="E788" s="93">
        <v>0</v>
      </c>
      <c r="F788" s="93">
        <v>0</v>
      </c>
      <c r="G788" s="93">
        <v>0</v>
      </c>
    </row>
    <row r="789" spans="1:7" s="18" customFormat="1" hidden="1" outlineLevel="1" x14ac:dyDescent="0.3">
      <c r="B789" s="16" t="s">
        <v>276</v>
      </c>
      <c r="E789" s="93">
        <v>0</v>
      </c>
      <c r="F789" s="93">
        <v>0</v>
      </c>
      <c r="G789" s="93">
        <v>0</v>
      </c>
    </row>
    <row r="790" spans="1:7" s="18" customFormat="1" hidden="1" outlineLevel="1" x14ac:dyDescent="0.3">
      <c r="B790" s="16" t="s">
        <v>278</v>
      </c>
      <c r="E790" s="93">
        <v>182</v>
      </c>
      <c r="F790" s="93">
        <v>198</v>
      </c>
      <c r="G790" s="93">
        <v>-16</v>
      </c>
    </row>
    <row r="791" spans="1:7" s="18" customFormat="1" hidden="1" outlineLevel="1" x14ac:dyDescent="0.3">
      <c r="B791" s="16" t="s">
        <v>285</v>
      </c>
      <c r="E791" s="93">
        <v>182</v>
      </c>
      <c r="F791" s="93">
        <v>126</v>
      </c>
      <c r="G791" s="93">
        <v>56</v>
      </c>
    </row>
    <row r="792" spans="1:7" s="18" customFormat="1" hidden="1" outlineLevel="1" x14ac:dyDescent="0.3">
      <c r="B792" s="16" t="s">
        <v>165</v>
      </c>
      <c r="E792" s="93">
        <v>1087</v>
      </c>
      <c r="F792" s="93">
        <v>875</v>
      </c>
      <c r="G792" s="93">
        <v>212</v>
      </c>
    </row>
    <row r="793" spans="1:7" s="18" customFormat="1" hidden="1" outlineLevel="1" x14ac:dyDescent="0.3">
      <c r="B793" s="16" t="s">
        <v>286</v>
      </c>
      <c r="E793" s="93">
        <v>0</v>
      </c>
      <c r="F793" s="93">
        <v>0</v>
      </c>
      <c r="G793" s="93">
        <v>0</v>
      </c>
    </row>
    <row r="794" spans="1:7" s="18" customFormat="1" hidden="1" outlineLevel="1" x14ac:dyDescent="0.3">
      <c r="B794" s="16" t="s">
        <v>277</v>
      </c>
      <c r="E794" s="93">
        <v>0</v>
      </c>
      <c r="F794" s="93">
        <v>0</v>
      </c>
      <c r="G794" s="93">
        <v>0</v>
      </c>
    </row>
    <row r="795" spans="1:7" ht="15" customHeight="1" collapsed="1" x14ac:dyDescent="0.3">
      <c r="A795" s="53"/>
      <c r="B795" s="53"/>
      <c r="C795" s="53" t="s">
        <v>6</v>
      </c>
      <c r="D795" s="46" t="s">
        <v>20</v>
      </c>
      <c r="E795" s="69">
        <v>7641</v>
      </c>
      <c r="F795" s="69">
        <v>7228</v>
      </c>
      <c r="G795" s="93">
        <v>413</v>
      </c>
    </row>
    <row r="796" spans="1:7" ht="15" hidden="1" customHeight="1" outlineLevel="1" x14ac:dyDescent="0.3">
      <c r="A796" s="53"/>
      <c r="B796" s="16" t="s">
        <v>145</v>
      </c>
      <c r="C796" s="53"/>
      <c r="D796" s="46"/>
      <c r="E796" s="93">
        <v>71</v>
      </c>
      <c r="F796" s="93">
        <v>71</v>
      </c>
      <c r="G796" s="93">
        <v>0</v>
      </c>
    </row>
    <row r="797" spans="1:7" ht="15" hidden="1" customHeight="1" outlineLevel="1" x14ac:dyDescent="0.3">
      <c r="A797" s="53"/>
      <c r="B797" s="16" t="s">
        <v>146</v>
      </c>
      <c r="C797" s="53"/>
      <c r="D797" s="46"/>
      <c r="E797" s="93">
        <v>252</v>
      </c>
      <c r="F797" s="93">
        <v>107</v>
      </c>
      <c r="G797" s="93">
        <v>145</v>
      </c>
    </row>
    <row r="798" spans="1:7" ht="15" hidden="1" customHeight="1" outlineLevel="1" x14ac:dyDescent="0.3">
      <c r="A798" s="53"/>
      <c r="B798" s="16" t="s">
        <v>147</v>
      </c>
      <c r="C798" s="53"/>
      <c r="D798" s="46"/>
      <c r="E798" s="93">
        <v>0</v>
      </c>
      <c r="F798" s="93">
        <v>0</v>
      </c>
      <c r="G798" s="93">
        <v>0</v>
      </c>
    </row>
    <row r="799" spans="1:7" ht="15" hidden="1" customHeight="1" outlineLevel="1" x14ac:dyDescent="0.3">
      <c r="A799" s="53"/>
      <c r="B799" s="16" t="s">
        <v>148</v>
      </c>
      <c r="C799" s="53"/>
      <c r="D799" s="46"/>
      <c r="E799" s="93">
        <v>87</v>
      </c>
      <c r="F799" s="93">
        <v>87</v>
      </c>
      <c r="G799" s="93">
        <v>0</v>
      </c>
    </row>
    <row r="800" spans="1:7" ht="15" hidden="1" customHeight="1" outlineLevel="1" x14ac:dyDescent="0.3">
      <c r="A800" s="53"/>
      <c r="B800" s="16" t="s">
        <v>149</v>
      </c>
      <c r="C800" s="53"/>
      <c r="D800" s="46"/>
      <c r="E800" s="93">
        <v>209</v>
      </c>
      <c r="F800" s="93">
        <v>209</v>
      </c>
      <c r="G800" s="93">
        <v>0</v>
      </c>
    </row>
    <row r="801" spans="1:7" ht="15" hidden="1" customHeight="1" outlineLevel="1" x14ac:dyDescent="0.3">
      <c r="A801" s="53"/>
      <c r="B801" s="16" t="s">
        <v>150</v>
      </c>
      <c r="C801" s="53"/>
      <c r="D801" s="46"/>
      <c r="E801" s="93">
        <v>0</v>
      </c>
      <c r="F801" s="93">
        <v>0</v>
      </c>
      <c r="G801" s="93">
        <v>0</v>
      </c>
    </row>
    <row r="802" spans="1:7" ht="15" hidden="1" customHeight="1" outlineLevel="1" x14ac:dyDescent="0.3">
      <c r="A802" s="53"/>
      <c r="B802" s="16" t="s">
        <v>151</v>
      </c>
      <c r="C802" s="53"/>
      <c r="D802" s="46"/>
      <c r="E802" s="93">
        <v>403</v>
      </c>
      <c r="F802" s="93">
        <v>403</v>
      </c>
      <c r="G802" s="93">
        <v>0</v>
      </c>
    </row>
    <row r="803" spans="1:7" ht="15" hidden="1" customHeight="1" outlineLevel="1" x14ac:dyDescent="0.3">
      <c r="A803" s="53"/>
      <c r="B803" s="16" t="s">
        <v>152</v>
      </c>
      <c r="C803" s="53"/>
      <c r="D803" s="46"/>
      <c r="E803" s="93">
        <v>0</v>
      </c>
      <c r="F803" s="93">
        <v>0</v>
      </c>
      <c r="G803" s="93">
        <v>0</v>
      </c>
    </row>
    <row r="804" spans="1:7" ht="15" hidden="1" customHeight="1" outlineLevel="1" x14ac:dyDescent="0.3">
      <c r="A804" s="53"/>
      <c r="B804" s="16" t="s">
        <v>254</v>
      </c>
      <c r="C804" s="53"/>
      <c r="D804" s="46"/>
      <c r="E804" s="93">
        <v>0</v>
      </c>
      <c r="F804" s="93">
        <v>0</v>
      </c>
      <c r="G804" s="93">
        <v>0</v>
      </c>
    </row>
    <row r="805" spans="1:7" ht="15" hidden="1" customHeight="1" outlineLevel="1" x14ac:dyDescent="0.3">
      <c r="A805" s="53"/>
      <c r="B805" s="16" t="s">
        <v>153</v>
      </c>
      <c r="C805" s="53"/>
      <c r="D805" s="46"/>
      <c r="E805" s="93">
        <v>465</v>
      </c>
      <c r="F805" s="93">
        <v>425</v>
      </c>
      <c r="G805" s="93">
        <v>40</v>
      </c>
    </row>
    <row r="806" spans="1:7" ht="15" hidden="1" customHeight="1" outlineLevel="1" x14ac:dyDescent="0.3">
      <c r="A806" s="53"/>
      <c r="B806" s="16" t="s">
        <v>154</v>
      </c>
      <c r="C806" s="53"/>
      <c r="D806" s="46"/>
      <c r="E806" s="93">
        <v>615</v>
      </c>
      <c r="F806" s="93">
        <v>1036</v>
      </c>
      <c r="G806" s="93">
        <v>-421</v>
      </c>
    </row>
    <row r="807" spans="1:7" ht="15" hidden="1" customHeight="1" outlineLevel="1" x14ac:dyDescent="0.3">
      <c r="A807" s="53"/>
      <c r="B807" s="16" t="s">
        <v>155</v>
      </c>
      <c r="C807" s="53"/>
      <c r="D807" s="46"/>
      <c r="E807" s="93">
        <v>0</v>
      </c>
      <c r="F807" s="93">
        <v>0</v>
      </c>
      <c r="G807" s="93">
        <v>0</v>
      </c>
    </row>
    <row r="808" spans="1:7" ht="15" hidden="1" customHeight="1" outlineLevel="1" x14ac:dyDescent="0.3">
      <c r="A808" s="53"/>
      <c r="B808" s="16" t="s">
        <v>156</v>
      </c>
      <c r="C808" s="53"/>
      <c r="D808" s="46"/>
      <c r="E808" s="93">
        <v>152</v>
      </c>
      <c r="F808" s="93">
        <v>124</v>
      </c>
      <c r="G808" s="93">
        <v>28</v>
      </c>
    </row>
    <row r="809" spans="1:7" ht="15" hidden="1" customHeight="1" outlineLevel="1" x14ac:dyDescent="0.3">
      <c r="A809" s="53"/>
      <c r="B809" s="16" t="s">
        <v>157</v>
      </c>
      <c r="C809" s="53"/>
      <c r="D809" s="46"/>
      <c r="E809" s="93">
        <v>210</v>
      </c>
      <c r="F809" s="93">
        <v>229</v>
      </c>
      <c r="G809" s="93">
        <v>-19</v>
      </c>
    </row>
    <row r="810" spans="1:7" ht="15" hidden="1" customHeight="1" outlineLevel="1" x14ac:dyDescent="0.3">
      <c r="A810" s="53"/>
      <c r="B810" s="16" t="s">
        <v>158</v>
      </c>
      <c r="C810" s="53"/>
      <c r="D810" s="46"/>
      <c r="E810" s="93">
        <v>102</v>
      </c>
      <c r="F810" s="93">
        <v>102</v>
      </c>
      <c r="G810" s="93">
        <v>0</v>
      </c>
    </row>
    <row r="811" spans="1:7" ht="15" hidden="1" customHeight="1" outlineLevel="1" x14ac:dyDescent="0.3">
      <c r="A811" s="53"/>
      <c r="B811" s="16" t="s">
        <v>159</v>
      </c>
      <c r="C811" s="53"/>
      <c r="D811" s="46"/>
      <c r="E811" s="93">
        <v>0</v>
      </c>
      <c r="F811" s="93">
        <v>0</v>
      </c>
      <c r="G811" s="93">
        <v>0</v>
      </c>
    </row>
    <row r="812" spans="1:7" ht="15" hidden="1" customHeight="1" outlineLevel="1" x14ac:dyDescent="0.3">
      <c r="A812" s="53"/>
      <c r="B812" s="16" t="s">
        <v>160</v>
      </c>
      <c r="C812" s="53"/>
      <c r="D812" s="46"/>
      <c r="E812" s="93">
        <v>168</v>
      </c>
      <c r="F812" s="93">
        <v>167</v>
      </c>
      <c r="G812" s="93">
        <v>1</v>
      </c>
    </row>
    <row r="813" spans="1:7" ht="15" hidden="1" customHeight="1" outlineLevel="1" x14ac:dyDescent="0.3">
      <c r="A813" s="53"/>
      <c r="B813" s="16" t="s">
        <v>161</v>
      </c>
      <c r="C813" s="53"/>
      <c r="D813" s="46"/>
      <c r="E813" s="93">
        <v>0</v>
      </c>
      <c r="F813" s="93">
        <v>0</v>
      </c>
      <c r="G813" s="93">
        <v>0</v>
      </c>
    </row>
    <row r="814" spans="1:7" ht="15" hidden="1" customHeight="1" outlineLevel="1" x14ac:dyDescent="0.3">
      <c r="A814" s="53"/>
      <c r="B814" s="16" t="s">
        <v>162</v>
      </c>
      <c r="C814" s="53"/>
      <c r="D814" s="46"/>
      <c r="E814" s="93">
        <v>110</v>
      </c>
      <c r="F814" s="93">
        <v>110</v>
      </c>
      <c r="G814" s="93">
        <v>0</v>
      </c>
    </row>
    <row r="815" spans="1:7" ht="15" hidden="1" customHeight="1" outlineLevel="1" x14ac:dyDescent="0.3">
      <c r="A815" s="53"/>
      <c r="B815" s="16" t="s">
        <v>163</v>
      </c>
      <c r="C815" s="53"/>
      <c r="D815" s="46"/>
      <c r="E815" s="93">
        <v>184</v>
      </c>
      <c r="F815" s="93">
        <v>184</v>
      </c>
      <c r="G815" s="93">
        <v>0</v>
      </c>
    </row>
    <row r="816" spans="1:7" ht="15" hidden="1" customHeight="1" outlineLevel="1" x14ac:dyDescent="0.3">
      <c r="A816" s="53"/>
      <c r="B816" s="16" t="s">
        <v>164</v>
      </c>
      <c r="C816" s="53"/>
      <c r="D816" s="46"/>
      <c r="E816" s="93">
        <v>0</v>
      </c>
      <c r="F816" s="93">
        <v>0</v>
      </c>
      <c r="G816" s="93">
        <v>0</v>
      </c>
    </row>
    <row r="817" spans="1:7" ht="15" hidden="1" customHeight="1" outlineLevel="1" x14ac:dyDescent="0.3">
      <c r="A817" s="53"/>
      <c r="B817" s="16" t="s">
        <v>276</v>
      </c>
      <c r="C817" s="53"/>
      <c r="D817" s="46"/>
      <c r="E817" s="93">
        <v>2</v>
      </c>
      <c r="F817" s="93">
        <v>95</v>
      </c>
      <c r="G817" s="93">
        <v>-93</v>
      </c>
    </row>
    <row r="818" spans="1:7" ht="15" hidden="1" customHeight="1" outlineLevel="1" x14ac:dyDescent="0.3">
      <c r="A818" s="53"/>
      <c r="B818" s="16" t="s">
        <v>278</v>
      </c>
      <c r="C818" s="53"/>
      <c r="D818" s="46"/>
      <c r="E818" s="93">
        <v>0</v>
      </c>
      <c r="F818" s="93">
        <v>0</v>
      </c>
      <c r="G818" s="93">
        <v>0</v>
      </c>
    </row>
    <row r="819" spans="1:7" ht="15" hidden="1" customHeight="1" outlineLevel="1" x14ac:dyDescent="0.3">
      <c r="A819" s="53"/>
      <c r="B819" s="16" t="s">
        <v>285</v>
      </c>
      <c r="C819" s="53"/>
      <c r="D819" s="46"/>
      <c r="E819" s="93">
        <v>0</v>
      </c>
      <c r="F819" s="93">
        <v>0</v>
      </c>
      <c r="G819" s="93">
        <v>0</v>
      </c>
    </row>
    <row r="820" spans="1:7" ht="15" hidden="1" customHeight="1" outlineLevel="1" x14ac:dyDescent="0.3">
      <c r="A820" s="53"/>
      <c r="B820" s="16" t="s">
        <v>165</v>
      </c>
      <c r="C820" s="53"/>
      <c r="D820" s="46"/>
      <c r="E820" s="93">
        <v>433</v>
      </c>
      <c r="F820" s="93">
        <v>388</v>
      </c>
      <c r="G820" s="93">
        <v>45</v>
      </c>
    </row>
    <row r="821" spans="1:7" ht="15" hidden="1" customHeight="1" outlineLevel="1" x14ac:dyDescent="0.3">
      <c r="A821" s="53"/>
      <c r="B821" s="16" t="s">
        <v>286</v>
      </c>
      <c r="C821" s="53"/>
      <c r="D821" s="46"/>
      <c r="E821" s="93">
        <v>0</v>
      </c>
      <c r="F821" s="93">
        <v>0</v>
      </c>
      <c r="G821" s="93">
        <v>0</v>
      </c>
    </row>
    <row r="822" spans="1:7" ht="15" hidden="1" customHeight="1" outlineLevel="1" x14ac:dyDescent="0.3">
      <c r="A822" s="53"/>
      <c r="B822" s="16" t="s">
        <v>277</v>
      </c>
      <c r="C822" s="53"/>
      <c r="D822" s="46"/>
      <c r="E822" s="93">
        <v>271</v>
      </c>
      <c r="F822" s="93">
        <v>275</v>
      </c>
      <c r="G822" s="93">
        <v>-4</v>
      </c>
    </row>
    <row r="823" spans="1:7" ht="15" customHeight="1" collapsed="1" x14ac:dyDescent="0.3">
      <c r="A823" s="53"/>
      <c r="B823" s="53"/>
      <c r="C823" s="53" t="s">
        <v>7</v>
      </c>
      <c r="D823" s="46" t="s">
        <v>266</v>
      </c>
      <c r="E823" s="69">
        <v>3734</v>
      </c>
      <c r="F823" s="69">
        <v>4012</v>
      </c>
      <c r="G823" s="93">
        <v>-278</v>
      </c>
    </row>
    <row r="824" spans="1:7" s="18" customFormat="1" hidden="1" outlineLevel="1" x14ac:dyDescent="0.3">
      <c r="B824" s="16" t="s">
        <v>145</v>
      </c>
      <c r="E824" s="93">
        <v>548</v>
      </c>
      <c r="F824" s="93">
        <v>0</v>
      </c>
      <c r="G824" s="93">
        <v>548</v>
      </c>
    </row>
    <row r="825" spans="1:7" s="18" customFormat="1" hidden="1" outlineLevel="1" x14ac:dyDescent="0.3">
      <c r="B825" s="16" t="s">
        <v>146</v>
      </c>
      <c r="E825" s="93">
        <v>215</v>
      </c>
      <c r="F825" s="93">
        <v>0</v>
      </c>
      <c r="G825" s="93">
        <v>215</v>
      </c>
    </row>
    <row r="826" spans="1:7" s="18" customFormat="1" hidden="1" outlineLevel="1" x14ac:dyDescent="0.3">
      <c r="B826" s="16" t="s">
        <v>147</v>
      </c>
      <c r="E826" s="93">
        <v>795</v>
      </c>
      <c r="F826" s="93">
        <v>0</v>
      </c>
      <c r="G826" s="93">
        <v>795</v>
      </c>
    </row>
    <row r="827" spans="1:7" s="18" customFormat="1" hidden="1" outlineLevel="1" x14ac:dyDescent="0.3">
      <c r="B827" s="16" t="s">
        <v>148</v>
      </c>
      <c r="E827" s="93">
        <v>273</v>
      </c>
      <c r="F827" s="93">
        <v>0</v>
      </c>
      <c r="G827" s="93">
        <v>273</v>
      </c>
    </row>
    <row r="828" spans="1:7" s="18" customFormat="1" hidden="1" outlineLevel="1" x14ac:dyDescent="0.3">
      <c r="B828" s="16" t="s">
        <v>149</v>
      </c>
      <c r="E828" s="93">
        <v>702</v>
      </c>
      <c r="F828" s="93">
        <v>0</v>
      </c>
      <c r="G828" s="93">
        <v>702</v>
      </c>
    </row>
    <row r="829" spans="1:7" s="18" customFormat="1" hidden="1" outlineLevel="1" x14ac:dyDescent="0.3">
      <c r="B829" s="16" t="s">
        <v>150</v>
      </c>
      <c r="E829" s="93">
        <v>1035</v>
      </c>
      <c r="F829" s="93">
        <v>0</v>
      </c>
      <c r="G829" s="93">
        <v>1035</v>
      </c>
    </row>
    <row r="830" spans="1:7" s="18" customFormat="1" hidden="1" outlineLevel="1" x14ac:dyDescent="0.3">
      <c r="B830" s="16" t="s">
        <v>151</v>
      </c>
      <c r="E830" s="93">
        <v>315</v>
      </c>
      <c r="F830" s="93">
        <v>0</v>
      </c>
      <c r="G830" s="93">
        <v>315</v>
      </c>
    </row>
    <row r="831" spans="1:7" s="18" customFormat="1" hidden="1" outlineLevel="1" x14ac:dyDescent="0.3">
      <c r="B831" s="16" t="s">
        <v>152</v>
      </c>
      <c r="E831" s="93">
        <v>524</v>
      </c>
      <c r="F831" s="93">
        <v>0</v>
      </c>
      <c r="G831" s="93">
        <v>524</v>
      </c>
    </row>
    <row r="832" spans="1:7" s="18" customFormat="1" hidden="1" outlineLevel="1" x14ac:dyDescent="0.3">
      <c r="B832" s="16" t="s">
        <v>254</v>
      </c>
      <c r="E832" s="93">
        <v>0</v>
      </c>
      <c r="F832" s="93">
        <v>0</v>
      </c>
      <c r="G832" s="93">
        <v>0</v>
      </c>
    </row>
    <row r="833" spans="2:7" s="18" customFormat="1" hidden="1" outlineLevel="1" x14ac:dyDescent="0.3">
      <c r="B833" s="16" t="s">
        <v>153</v>
      </c>
      <c r="E833" s="93">
        <v>599</v>
      </c>
      <c r="F833" s="93">
        <v>0</v>
      </c>
      <c r="G833" s="93">
        <v>599</v>
      </c>
    </row>
    <row r="834" spans="2:7" s="18" customFormat="1" hidden="1" outlineLevel="1" x14ac:dyDescent="0.3">
      <c r="B834" s="16" t="s">
        <v>154</v>
      </c>
      <c r="E834" s="93">
        <v>303</v>
      </c>
      <c r="F834" s="93">
        <v>0</v>
      </c>
      <c r="G834" s="93">
        <v>303</v>
      </c>
    </row>
    <row r="835" spans="2:7" s="18" customFormat="1" hidden="1" outlineLevel="1" x14ac:dyDescent="0.3">
      <c r="B835" s="16" t="s">
        <v>155</v>
      </c>
      <c r="E835" s="93">
        <v>177</v>
      </c>
      <c r="F835" s="93">
        <v>0</v>
      </c>
      <c r="G835" s="93">
        <v>177</v>
      </c>
    </row>
    <row r="836" spans="2:7" s="18" customFormat="1" hidden="1" outlineLevel="1" x14ac:dyDescent="0.3">
      <c r="B836" s="16" t="s">
        <v>156</v>
      </c>
      <c r="E836" s="93">
        <v>0</v>
      </c>
      <c r="F836" s="93">
        <v>0</v>
      </c>
      <c r="G836" s="93">
        <v>0</v>
      </c>
    </row>
    <row r="837" spans="2:7" s="18" customFormat="1" hidden="1" outlineLevel="1" x14ac:dyDescent="0.3">
      <c r="B837" s="16" t="s">
        <v>157</v>
      </c>
      <c r="E837" s="93">
        <v>0</v>
      </c>
      <c r="F837" s="93">
        <v>0</v>
      </c>
      <c r="G837" s="93">
        <v>0</v>
      </c>
    </row>
    <row r="838" spans="2:7" s="18" customFormat="1" hidden="1" outlineLevel="1" x14ac:dyDescent="0.3">
      <c r="B838" s="16" t="s">
        <v>158</v>
      </c>
      <c r="E838" s="93">
        <v>709</v>
      </c>
      <c r="F838" s="93">
        <v>0</v>
      </c>
      <c r="G838" s="93">
        <v>709</v>
      </c>
    </row>
    <row r="839" spans="2:7" s="18" customFormat="1" hidden="1" outlineLevel="1" x14ac:dyDescent="0.3">
      <c r="B839" s="16" t="s">
        <v>159</v>
      </c>
      <c r="E839" s="93">
        <v>0</v>
      </c>
      <c r="F839" s="93">
        <v>0</v>
      </c>
      <c r="G839" s="93">
        <v>0</v>
      </c>
    </row>
    <row r="840" spans="2:7" s="18" customFormat="1" hidden="1" outlineLevel="1" x14ac:dyDescent="0.3">
      <c r="B840" s="16" t="s">
        <v>160</v>
      </c>
      <c r="E840" s="93">
        <v>113</v>
      </c>
      <c r="F840" s="93">
        <v>0</v>
      </c>
      <c r="G840" s="93">
        <v>113</v>
      </c>
    </row>
    <row r="841" spans="2:7" s="18" customFormat="1" hidden="1" outlineLevel="1" x14ac:dyDescent="0.3">
      <c r="B841" s="16" t="s">
        <v>161</v>
      </c>
      <c r="E841" s="93">
        <v>0</v>
      </c>
      <c r="F841" s="93">
        <v>0</v>
      </c>
      <c r="G841" s="93">
        <v>0</v>
      </c>
    </row>
    <row r="842" spans="2:7" s="18" customFormat="1" hidden="1" outlineLevel="1" x14ac:dyDescent="0.3">
      <c r="B842" s="16" t="s">
        <v>162</v>
      </c>
      <c r="E842" s="93">
        <v>181</v>
      </c>
      <c r="F842" s="93">
        <v>0</v>
      </c>
      <c r="G842" s="93">
        <v>181</v>
      </c>
    </row>
    <row r="843" spans="2:7" s="18" customFormat="1" hidden="1" outlineLevel="1" x14ac:dyDescent="0.3">
      <c r="B843" s="16" t="s">
        <v>163</v>
      </c>
      <c r="E843" s="93">
        <v>677</v>
      </c>
      <c r="F843" s="93">
        <v>0</v>
      </c>
      <c r="G843" s="93">
        <v>677</v>
      </c>
    </row>
    <row r="844" spans="2:7" s="18" customFormat="1" hidden="1" outlineLevel="1" x14ac:dyDescent="0.3">
      <c r="B844" s="16" t="s">
        <v>164</v>
      </c>
      <c r="E844" s="93">
        <v>355</v>
      </c>
      <c r="F844" s="93">
        <v>0</v>
      </c>
      <c r="G844" s="93">
        <v>355</v>
      </c>
    </row>
    <row r="845" spans="2:7" s="18" customFormat="1" hidden="1" outlineLevel="1" x14ac:dyDescent="0.3">
      <c r="B845" s="16" t="s">
        <v>276</v>
      </c>
      <c r="E845" s="93">
        <v>0</v>
      </c>
      <c r="F845" s="93">
        <v>0</v>
      </c>
      <c r="G845" s="93">
        <v>0</v>
      </c>
    </row>
    <row r="846" spans="2:7" s="18" customFormat="1" hidden="1" outlineLevel="1" x14ac:dyDescent="0.3">
      <c r="B846" s="16" t="s">
        <v>278</v>
      </c>
      <c r="E846" s="93">
        <v>42</v>
      </c>
      <c r="F846" s="93">
        <v>0</v>
      </c>
      <c r="G846" s="93">
        <v>42</v>
      </c>
    </row>
    <row r="847" spans="2:7" s="18" customFormat="1" hidden="1" outlineLevel="1" x14ac:dyDescent="0.3">
      <c r="B847" s="16" t="s">
        <v>285</v>
      </c>
      <c r="E847" s="93">
        <v>0</v>
      </c>
      <c r="F847" s="93">
        <v>0</v>
      </c>
      <c r="G847" s="93">
        <v>0</v>
      </c>
    </row>
    <row r="848" spans="2:7" s="18" customFormat="1" hidden="1" outlineLevel="1" x14ac:dyDescent="0.3">
      <c r="B848" s="16" t="s">
        <v>165</v>
      </c>
      <c r="E848" s="93">
        <v>114</v>
      </c>
      <c r="F848" s="93">
        <v>0</v>
      </c>
      <c r="G848" s="93">
        <v>114</v>
      </c>
    </row>
    <row r="849" spans="1:7" s="18" customFormat="1" hidden="1" outlineLevel="1" x14ac:dyDescent="0.3">
      <c r="B849" s="16" t="s">
        <v>286</v>
      </c>
      <c r="E849" s="93">
        <v>0</v>
      </c>
      <c r="F849" s="93">
        <v>0</v>
      </c>
      <c r="G849" s="93">
        <v>0</v>
      </c>
    </row>
    <row r="850" spans="1:7" s="18" customFormat="1" hidden="1" outlineLevel="1" x14ac:dyDescent="0.3">
      <c r="B850" s="16" t="s">
        <v>277</v>
      </c>
      <c r="E850" s="93">
        <v>3</v>
      </c>
      <c r="F850" s="93">
        <v>0</v>
      </c>
      <c r="G850" s="93">
        <v>3</v>
      </c>
    </row>
    <row r="851" spans="1:7" ht="15" customHeight="1" collapsed="1" x14ac:dyDescent="0.3">
      <c r="A851" s="53"/>
      <c r="B851" s="53"/>
      <c r="C851" s="53" t="s">
        <v>34</v>
      </c>
      <c r="D851" s="99" t="s">
        <v>291</v>
      </c>
      <c r="E851" s="69">
        <v>7680</v>
      </c>
      <c r="F851" s="69">
        <v>0</v>
      </c>
      <c r="G851" s="93">
        <v>7680</v>
      </c>
    </row>
    <row r="852" spans="1:7" s="18" customFormat="1" hidden="1" outlineLevel="1" x14ac:dyDescent="0.3">
      <c r="B852" s="16" t="s">
        <v>145</v>
      </c>
      <c r="E852" s="93">
        <v>408</v>
      </c>
      <c r="F852" s="93">
        <v>595</v>
      </c>
      <c r="G852" s="93">
        <v>-187</v>
      </c>
    </row>
    <row r="853" spans="1:7" s="18" customFormat="1" hidden="1" outlineLevel="1" x14ac:dyDescent="0.3">
      <c r="B853" s="16" t="s">
        <v>146</v>
      </c>
      <c r="E853" s="93">
        <v>0</v>
      </c>
      <c r="F853" s="93">
        <v>0</v>
      </c>
      <c r="G853" s="93">
        <v>0</v>
      </c>
    </row>
    <row r="854" spans="1:7" s="18" customFormat="1" hidden="1" outlineLevel="1" x14ac:dyDescent="0.3">
      <c r="B854" s="16" t="s">
        <v>147</v>
      </c>
      <c r="E854" s="93">
        <v>732</v>
      </c>
      <c r="F854" s="93">
        <v>1263</v>
      </c>
      <c r="G854" s="93">
        <v>-531</v>
      </c>
    </row>
    <row r="855" spans="1:7" s="18" customFormat="1" hidden="1" outlineLevel="1" x14ac:dyDescent="0.3">
      <c r="B855" s="16" t="s">
        <v>148</v>
      </c>
      <c r="E855" s="93">
        <v>99</v>
      </c>
      <c r="F855" s="93">
        <v>37</v>
      </c>
      <c r="G855" s="93">
        <v>62</v>
      </c>
    </row>
    <row r="856" spans="1:7" s="18" customFormat="1" hidden="1" outlineLevel="1" x14ac:dyDescent="0.3">
      <c r="B856" s="16" t="s">
        <v>149</v>
      </c>
      <c r="E856" s="93">
        <v>70</v>
      </c>
      <c r="F856" s="93">
        <v>39</v>
      </c>
      <c r="G856" s="93">
        <v>31</v>
      </c>
    </row>
    <row r="857" spans="1:7" s="18" customFormat="1" hidden="1" outlineLevel="1" x14ac:dyDescent="0.3">
      <c r="B857" s="16" t="s">
        <v>150</v>
      </c>
      <c r="E857" s="93">
        <v>746</v>
      </c>
      <c r="F857" s="93">
        <v>1249</v>
      </c>
      <c r="G857" s="93">
        <v>-503</v>
      </c>
    </row>
    <row r="858" spans="1:7" s="18" customFormat="1" hidden="1" outlineLevel="1" x14ac:dyDescent="0.3">
      <c r="B858" s="16" t="s">
        <v>151</v>
      </c>
      <c r="E858" s="93">
        <v>830</v>
      </c>
      <c r="F858" s="93">
        <v>812</v>
      </c>
      <c r="G858" s="93">
        <v>18</v>
      </c>
    </row>
    <row r="859" spans="1:7" s="18" customFormat="1" hidden="1" outlineLevel="1" x14ac:dyDescent="0.3">
      <c r="B859" s="16" t="s">
        <v>152</v>
      </c>
      <c r="E859" s="93">
        <v>0</v>
      </c>
      <c r="F859" s="93">
        <v>0</v>
      </c>
      <c r="G859" s="93">
        <v>0</v>
      </c>
    </row>
    <row r="860" spans="1:7" s="18" customFormat="1" hidden="1" outlineLevel="1" x14ac:dyDescent="0.3">
      <c r="B860" s="16" t="s">
        <v>254</v>
      </c>
      <c r="E860" s="93">
        <v>0</v>
      </c>
      <c r="F860" s="93">
        <v>0</v>
      </c>
      <c r="G860" s="93">
        <v>0</v>
      </c>
    </row>
    <row r="861" spans="1:7" s="18" customFormat="1" hidden="1" outlineLevel="1" x14ac:dyDescent="0.3">
      <c r="B861" s="16" t="s">
        <v>153</v>
      </c>
      <c r="E861" s="93">
        <v>379</v>
      </c>
      <c r="F861" s="93">
        <v>498</v>
      </c>
      <c r="G861" s="93">
        <v>-119</v>
      </c>
    </row>
    <row r="862" spans="1:7" s="18" customFormat="1" hidden="1" outlineLevel="1" x14ac:dyDescent="0.3">
      <c r="B862" s="16" t="s">
        <v>154</v>
      </c>
      <c r="E862" s="93">
        <v>31</v>
      </c>
      <c r="F862" s="93">
        <v>49</v>
      </c>
      <c r="G862" s="93">
        <v>-18</v>
      </c>
    </row>
    <row r="863" spans="1:7" s="18" customFormat="1" hidden="1" outlineLevel="1" x14ac:dyDescent="0.3">
      <c r="B863" s="16" t="s">
        <v>155</v>
      </c>
      <c r="E863" s="93">
        <v>587</v>
      </c>
      <c r="F863" s="93">
        <v>425</v>
      </c>
      <c r="G863" s="93">
        <v>162</v>
      </c>
    </row>
    <row r="864" spans="1:7" s="18" customFormat="1" hidden="1" outlineLevel="1" x14ac:dyDescent="0.3">
      <c r="B864" s="16" t="s">
        <v>156</v>
      </c>
      <c r="E864" s="93">
        <v>202</v>
      </c>
      <c r="F864" s="93">
        <v>358</v>
      </c>
      <c r="G864" s="93">
        <v>-156</v>
      </c>
    </row>
    <row r="865" spans="1:7" s="18" customFormat="1" hidden="1" outlineLevel="1" x14ac:dyDescent="0.3">
      <c r="B865" s="16" t="s">
        <v>157</v>
      </c>
      <c r="E865" s="93">
        <v>1083</v>
      </c>
      <c r="F865" s="93">
        <v>1435</v>
      </c>
      <c r="G865" s="93">
        <v>-352</v>
      </c>
    </row>
    <row r="866" spans="1:7" s="18" customFormat="1" hidden="1" outlineLevel="1" x14ac:dyDescent="0.3">
      <c r="B866" s="16" t="s">
        <v>158</v>
      </c>
      <c r="E866" s="93">
        <v>3995</v>
      </c>
      <c r="F866" s="93">
        <v>3900</v>
      </c>
      <c r="G866" s="93">
        <v>95</v>
      </c>
    </row>
    <row r="867" spans="1:7" s="18" customFormat="1" hidden="1" outlineLevel="1" x14ac:dyDescent="0.3">
      <c r="B867" s="16" t="s">
        <v>159</v>
      </c>
      <c r="E867" s="93">
        <v>2219</v>
      </c>
      <c r="F867" s="93">
        <v>2369</v>
      </c>
      <c r="G867" s="93">
        <v>-150</v>
      </c>
    </row>
    <row r="868" spans="1:7" s="18" customFormat="1" hidden="1" outlineLevel="1" x14ac:dyDescent="0.3">
      <c r="B868" s="16" t="s">
        <v>160</v>
      </c>
      <c r="E868" s="93">
        <v>516</v>
      </c>
      <c r="F868" s="93">
        <v>481</v>
      </c>
      <c r="G868" s="93">
        <v>35</v>
      </c>
    </row>
    <row r="869" spans="1:7" s="18" customFormat="1" hidden="1" outlineLevel="1" x14ac:dyDescent="0.3">
      <c r="B869" s="16" t="s">
        <v>161</v>
      </c>
      <c r="E869" s="93">
        <v>1412</v>
      </c>
      <c r="F869" s="93">
        <v>1499</v>
      </c>
      <c r="G869" s="93">
        <v>-87</v>
      </c>
    </row>
    <row r="870" spans="1:7" s="18" customFormat="1" hidden="1" outlineLevel="1" x14ac:dyDescent="0.3">
      <c r="B870" s="16" t="s">
        <v>162</v>
      </c>
      <c r="E870" s="93">
        <v>84</v>
      </c>
      <c r="F870" s="93">
        <v>90</v>
      </c>
      <c r="G870" s="93">
        <v>-6</v>
      </c>
    </row>
    <row r="871" spans="1:7" s="18" customFormat="1" hidden="1" outlineLevel="1" x14ac:dyDescent="0.3">
      <c r="B871" s="16" t="s">
        <v>163</v>
      </c>
      <c r="E871" s="93">
        <v>931</v>
      </c>
      <c r="F871" s="93">
        <v>861</v>
      </c>
      <c r="G871" s="93">
        <v>70</v>
      </c>
    </row>
    <row r="872" spans="1:7" s="18" customFormat="1" hidden="1" outlineLevel="1" x14ac:dyDescent="0.3">
      <c r="B872" s="16" t="s">
        <v>164</v>
      </c>
      <c r="E872" s="93">
        <v>205</v>
      </c>
      <c r="F872" s="93">
        <v>208</v>
      </c>
      <c r="G872" s="93">
        <v>-3</v>
      </c>
    </row>
    <row r="873" spans="1:7" s="18" customFormat="1" hidden="1" outlineLevel="1" x14ac:dyDescent="0.3">
      <c r="B873" s="16" t="s">
        <v>276</v>
      </c>
      <c r="E873" s="93">
        <v>8</v>
      </c>
      <c r="F873" s="93">
        <v>13</v>
      </c>
      <c r="G873" s="93">
        <v>-5</v>
      </c>
    </row>
    <row r="874" spans="1:7" s="18" customFormat="1" hidden="1" outlineLevel="1" x14ac:dyDescent="0.3">
      <c r="B874" s="16" t="s">
        <v>278</v>
      </c>
      <c r="E874" s="93">
        <v>643</v>
      </c>
      <c r="F874" s="93">
        <v>322</v>
      </c>
      <c r="G874" s="93">
        <v>321</v>
      </c>
    </row>
    <row r="875" spans="1:7" s="18" customFormat="1" hidden="1" outlineLevel="1" x14ac:dyDescent="0.3">
      <c r="B875" s="16" t="s">
        <v>285</v>
      </c>
      <c r="E875" s="93">
        <v>25</v>
      </c>
      <c r="F875" s="93">
        <v>33</v>
      </c>
      <c r="G875" s="93">
        <v>-8</v>
      </c>
    </row>
    <row r="876" spans="1:7" s="18" customFormat="1" hidden="1" outlineLevel="1" x14ac:dyDescent="0.3">
      <c r="B876" s="16" t="s">
        <v>165</v>
      </c>
      <c r="E876" s="93">
        <v>102</v>
      </c>
      <c r="F876" s="93">
        <v>11</v>
      </c>
      <c r="G876" s="93">
        <v>91</v>
      </c>
    </row>
    <row r="877" spans="1:7" s="18" customFormat="1" hidden="1" outlineLevel="1" x14ac:dyDescent="0.3">
      <c r="B877" s="16" t="s">
        <v>286</v>
      </c>
      <c r="E877" s="93">
        <v>154</v>
      </c>
      <c r="F877" s="93">
        <v>734</v>
      </c>
      <c r="G877" s="93">
        <v>-580</v>
      </c>
    </row>
    <row r="878" spans="1:7" s="18" customFormat="1" hidden="1" outlineLevel="1" x14ac:dyDescent="0.3">
      <c r="B878" s="16" t="s">
        <v>277</v>
      </c>
      <c r="E878" s="93">
        <v>54</v>
      </c>
      <c r="F878" s="93">
        <v>42</v>
      </c>
      <c r="G878" s="93">
        <v>12</v>
      </c>
    </row>
    <row r="879" spans="1:7" ht="15" customHeight="1" collapsed="1" thickBot="1" x14ac:dyDescent="0.35">
      <c r="A879" s="53"/>
      <c r="B879" s="53"/>
      <c r="C879" s="53" t="s">
        <v>37</v>
      </c>
      <c r="D879" s="53" t="s">
        <v>21</v>
      </c>
      <c r="E879" s="69">
        <v>15515</v>
      </c>
      <c r="F879" s="69">
        <v>17323</v>
      </c>
      <c r="G879" s="93">
        <v>-1808</v>
      </c>
    </row>
    <row r="880" spans="1:7" s="18" customFormat="1" ht="13.5" hidden="1" outlineLevel="1" thickBot="1" x14ac:dyDescent="0.35">
      <c r="B880" s="16" t="s">
        <v>145</v>
      </c>
      <c r="D880" s="70"/>
      <c r="E880" s="93">
        <v>2572</v>
      </c>
      <c r="F880" s="93">
        <v>3259</v>
      </c>
      <c r="G880" s="93">
        <v>-687</v>
      </c>
    </row>
    <row r="881" spans="2:7" s="18" customFormat="1" ht="13.5" hidden="1" outlineLevel="1" thickBot="1" x14ac:dyDescent="0.35">
      <c r="B881" s="16" t="s">
        <v>146</v>
      </c>
      <c r="D881" s="70"/>
      <c r="E881" s="93">
        <v>2619</v>
      </c>
      <c r="F881" s="93">
        <v>2151</v>
      </c>
      <c r="G881" s="93">
        <v>468</v>
      </c>
    </row>
    <row r="882" spans="2:7" s="18" customFormat="1" ht="13.5" hidden="1" outlineLevel="1" thickBot="1" x14ac:dyDescent="0.35">
      <c r="B882" s="16" t="s">
        <v>147</v>
      </c>
      <c r="D882" s="70"/>
      <c r="E882" s="93">
        <v>5584</v>
      </c>
      <c r="F882" s="93">
        <v>6588</v>
      </c>
      <c r="G882" s="93">
        <v>-1004</v>
      </c>
    </row>
    <row r="883" spans="2:7" s="18" customFormat="1" ht="13.5" hidden="1" outlineLevel="1" thickBot="1" x14ac:dyDescent="0.35">
      <c r="B883" s="16" t="s">
        <v>148</v>
      </c>
      <c r="D883" s="70"/>
      <c r="E883" s="93">
        <v>1036</v>
      </c>
      <c r="F883" s="93">
        <v>770</v>
      </c>
      <c r="G883" s="93">
        <v>266</v>
      </c>
    </row>
    <row r="884" spans="2:7" s="18" customFormat="1" ht="13.5" hidden="1" outlineLevel="1" thickBot="1" x14ac:dyDescent="0.35">
      <c r="B884" s="16" t="s">
        <v>149</v>
      </c>
      <c r="D884" s="70"/>
      <c r="E884" s="93">
        <v>3731</v>
      </c>
      <c r="F884" s="93">
        <v>3915</v>
      </c>
      <c r="G884" s="93">
        <v>-184</v>
      </c>
    </row>
    <row r="885" spans="2:7" s="18" customFormat="1" ht="13.5" hidden="1" outlineLevel="1" thickBot="1" x14ac:dyDescent="0.35">
      <c r="B885" s="16" t="s">
        <v>150</v>
      </c>
      <c r="D885" s="70"/>
      <c r="E885" s="93">
        <v>3274</v>
      </c>
      <c r="F885" s="93">
        <v>4049</v>
      </c>
      <c r="G885" s="93">
        <v>-775</v>
      </c>
    </row>
    <row r="886" spans="2:7" s="18" customFormat="1" ht="13.5" hidden="1" outlineLevel="1" thickBot="1" x14ac:dyDescent="0.35">
      <c r="B886" s="16" t="s">
        <v>151</v>
      </c>
      <c r="D886" s="70"/>
      <c r="E886" s="93">
        <v>3082</v>
      </c>
      <c r="F886" s="93">
        <v>3041</v>
      </c>
      <c r="G886" s="93">
        <v>41</v>
      </c>
    </row>
    <row r="887" spans="2:7" s="18" customFormat="1" ht="13.5" hidden="1" outlineLevel="1" thickBot="1" x14ac:dyDescent="0.35">
      <c r="B887" s="16" t="s">
        <v>152</v>
      </c>
      <c r="D887" s="70"/>
      <c r="E887" s="93">
        <v>3821</v>
      </c>
      <c r="F887" s="93">
        <v>1847</v>
      </c>
      <c r="G887" s="93">
        <v>1974</v>
      </c>
    </row>
    <row r="888" spans="2:7" s="18" customFormat="1" ht="13.5" hidden="1" outlineLevel="1" thickBot="1" x14ac:dyDescent="0.35">
      <c r="B888" s="16" t="s">
        <v>254</v>
      </c>
      <c r="D888" s="70"/>
      <c r="E888" s="93">
        <v>0</v>
      </c>
      <c r="F888" s="93">
        <v>0</v>
      </c>
      <c r="G888" s="93">
        <v>0</v>
      </c>
    </row>
    <row r="889" spans="2:7" s="18" customFormat="1" ht="13.5" hidden="1" outlineLevel="1" thickBot="1" x14ac:dyDescent="0.35">
      <c r="B889" s="16" t="s">
        <v>153</v>
      </c>
      <c r="D889" s="70"/>
      <c r="E889" s="93">
        <v>5049</v>
      </c>
      <c r="F889" s="93">
        <v>4269</v>
      </c>
      <c r="G889" s="93">
        <v>780</v>
      </c>
    </row>
    <row r="890" spans="2:7" s="18" customFormat="1" ht="13.5" hidden="1" outlineLevel="1" thickBot="1" x14ac:dyDescent="0.35">
      <c r="B890" s="16" t="s">
        <v>154</v>
      </c>
      <c r="D890" s="70"/>
      <c r="E890" s="93">
        <v>2497</v>
      </c>
      <c r="F890" s="93">
        <v>2288</v>
      </c>
      <c r="G890" s="93">
        <v>209</v>
      </c>
    </row>
    <row r="891" spans="2:7" s="18" customFormat="1" ht="13.5" hidden="1" outlineLevel="1" thickBot="1" x14ac:dyDescent="0.35">
      <c r="B891" s="16" t="s">
        <v>155</v>
      </c>
      <c r="D891" s="70"/>
      <c r="E891" s="93">
        <v>2354</v>
      </c>
      <c r="F891" s="93">
        <v>3568</v>
      </c>
      <c r="G891" s="93">
        <v>-1214</v>
      </c>
    </row>
    <row r="892" spans="2:7" s="18" customFormat="1" ht="13.5" hidden="1" outlineLevel="1" thickBot="1" x14ac:dyDescent="0.35">
      <c r="B892" s="16" t="s">
        <v>156</v>
      </c>
      <c r="D892" s="70"/>
      <c r="E892" s="93">
        <v>669</v>
      </c>
      <c r="F892" s="93">
        <v>818</v>
      </c>
      <c r="G892" s="93">
        <v>-149</v>
      </c>
    </row>
    <row r="893" spans="2:7" s="18" customFormat="1" ht="13.5" hidden="1" outlineLevel="1" thickBot="1" x14ac:dyDescent="0.35">
      <c r="B893" s="16" t="s">
        <v>157</v>
      </c>
      <c r="D893" s="70"/>
      <c r="E893" s="93">
        <v>2146</v>
      </c>
      <c r="F893" s="93">
        <v>2268</v>
      </c>
      <c r="G893" s="93">
        <v>-122</v>
      </c>
    </row>
    <row r="894" spans="2:7" s="18" customFormat="1" ht="13.5" hidden="1" outlineLevel="1" thickBot="1" x14ac:dyDescent="0.35">
      <c r="B894" s="16" t="s">
        <v>158</v>
      </c>
      <c r="D894" s="70"/>
      <c r="E894" s="93">
        <v>6492</v>
      </c>
      <c r="F894" s="93">
        <v>6760</v>
      </c>
      <c r="G894" s="93">
        <v>-268</v>
      </c>
    </row>
    <row r="895" spans="2:7" s="18" customFormat="1" ht="13.5" hidden="1" outlineLevel="1" thickBot="1" x14ac:dyDescent="0.35">
      <c r="B895" s="16" t="s">
        <v>159</v>
      </c>
      <c r="D895" s="70"/>
      <c r="E895" s="93">
        <v>3124</v>
      </c>
      <c r="F895" s="93">
        <v>3920</v>
      </c>
      <c r="G895" s="93">
        <v>-796</v>
      </c>
    </row>
    <row r="896" spans="2:7" s="18" customFormat="1" ht="13.5" hidden="1" outlineLevel="1" thickBot="1" x14ac:dyDescent="0.35">
      <c r="B896" s="16" t="s">
        <v>160</v>
      </c>
      <c r="D896" s="70"/>
      <c r="E896" s="93">
        <v>1637</v>
      </c>
      <c r="F896" s="93">
        <v>1460</v>
      </c>
      <c r="G896" s="93">
        <v>177</v>
      </c>
    </row>
    <row r="897" spans="1:7" s="18" customFormat="1" ht="13.5" hidden="1" outlineLevel="1" thickBot="1" x14ac:dyDescent="0.35">
      <c r="B897" s="16" t="s">
        <v>161</v>
      </c>
      <c r="D897" s="70"/>
      <c r="E897" s="93">
        <v>3601.7638400000001</v>
      </c>
      <c r="F897" s="93">
        <v>4066</v>
      </c>
      <c r="G897" s="93">
        <v>-464.23615999999993</v>
      </c>
    </row>
    <row r="898" spans="1:7" s="18" customFormat="1" ht="13.5" hidden="1" outlineLevel="1" thickBot="1" x14ac:dyDescent="0.35">
      <c r="B898" s="16" t="s">
        <v>162</v>
      </c>
      <c r="D898" s="70"/>
      <c r="E898" s="93">
        <v>375</v>
      </c>
      <c r="F898" s="93">
        <v>214</v>
      </c>
      <c r="G898" s="93">
        <v>161</v>
      </c>
    </row>
    <row r="899" spans="1:7" s="18" customFormat="1" ht="13.5" hidden="1" outlineLevel="1" thickBot="1" x14ac:dyDescent="0.35">
      <c r="B899" s="16" t="s">
        <v>163</v>
      </c>
      <c r="D899" s="70"/>
      <c r="E899" s="93">
        <v>3141</v>
      </c>
      <c r="F899" s="93">
        <v>2874</v>
      </c>
      <c r="G899" s="93">
        <v>267</v>
      </c>
    </row>
    <row r="900" spans="1:7" s="18" customFormat="1" ht="13.5" hidden="1" outlineLevel="1" thickBot="1" x14ac:dyDescent="0.35">
      <c r="B900" s="16" t="s">
        <v>164</v>
      </c>
      <c r="D900" s="70"/>
      <c r="E900" s="93">
        <v>2021</v>
      </c>
      <c r="F900" s="93">
        <v>1891</v>
      </c>
      <c r="G900" s="93">
        <v>130</v>
      </c>
    </row>
    <row r="901" spans="1:7" s="18" customFormat="1" ht="13.5" hidden="1" outlineLevel="1" thickBot="1" x14ac:dyDescent="0.35">
      <c r="B901" s="16" t="s">
        <v>276</v>
      </c>
      <c r="D901" s="70"/>
      <c r="E901" s="93">
        <v>217</v>
      </c>
      <c r="F901" s="93">
        <v>393</v>
      </c>
      <c r="G901" s="93">
        <v>-176</v>
      </c>
    </row>
    <row r="902" spans="1:7" s="18" customFormat="1" ht="13.5" hidden="1" outlineLevel="1" thickBot="1" x14ac:dyDescent="0.35">
      <c r="B902" s="16" t="s">
        <v>278</v>
      </c>
      <c r="D902" s="70"/>
      <c r="E902" s="93">
        <v>1192</v>
      </c>
      <c r="F902" s="93">
        <v>606</v>
      </c>
      <c r="G902" s="93">
        <v>586</v>
      </c>
    </row>
    <row r="903" spans="1:7" s="18" customFormat="1" ht="13.5" hidden="1" outlineLevel="1" thickBot="1" x14ac:dyDescent="0.35">
      <c r="B903" s="16" t="s">
        <v>285</v>
      </c>
      <c r="D903" s="70"/>
      <c r="E903" s="93">
        <v>360</v>
      </c>
      <c r="F903" s="93">
        <v>328</v>
      </c>
      <c r="G903" s="93">
        <v>32</v>
      </c>
    </row>
    <row r="904" spans="1:7" s="18" customFormat="1" ht="13.5" hidden="1" outlineLevel="1" thickBot="1" x14ac:dyDescent="0.35">
      <c r="B904" s="16" t="s">
        <v>165</v>
      </c>
      <c r="D904" s="70"/>
      <c r="E904" s="93">
        <v>2189</v>
      </c>
      <c r="F904" s="93">
        <v>2119</v>
      </c>
      <c r="G904" s="93">
        <v>70</v>
      </c>
    </row>
    <row r="905" spans="1:7" s="18" customFormat="1" ht="13.5" hidden="1" outlineLevel="1" thickBot="1" x14ac:dyDescent="0.35">
      <c r="B905" s="16" t="s">
        <v>286</v>
      </c>
      <c r="D905" s="70"/>
      <c r="E905" s="93">
        <v>319</v>
      </c>
      <c r="F905" s="93">
        <v>942</v>
      </c>
      <c r="G905" s="93">
        <v>-623</v>
      </c>
    </row>
    <row r="906" spans="1:7" s="18" customFormat="1" ht="13.5" hidden="1" outlineLevel="1" thickBot="1" x14ac:dyDescent="0.35">
      <c r="B906" s="16" t="s">
        <v>277</v>
      </c>
      <c r="D906" s="70"/>
      <c r="E906" s="93">
        <v>451</v>
      </c>
      <c r="F906" s="93">
        <v>500</v>
      </c>
      <c r="G906" s="93">
        <v>-49</v>
      </c>
    </row>
    <row r="907" spans="1:7" ht="15" customHeight="1" collapsed="1" thickBot="1" x14ac:dyDescent="0.35">
      <c r="A907" s="53"/>
      <c r="B907" s="29" t="s">
        <v>22</v>
      </c>
      <c r="C907" s="53"/>
      <c r="D907" s="53"/>
      <c r="E907" s="134">
        <v>63553.76384</v>
      </c>
      <c r="F907" s="135">
        <v>64904</v>
      </c>
      <c r="G907" s="93">
        <v>-1350.2361600000004</v>
      </c>
    </row>
    <row r="908" spans="1:7" ht="15" customHeight="1" x14ac:dyDescent="0.3">
      <c r="A908" s="53"/>
      <c r="B908" s="53"/>
      <c r="C908" s="53"/>
      <c r="D908" s="85"/>
      <c r="E908" s="133"/>
      <c r="F908" s="133"/>
      <c r="G908" s="93"/>
    </row>
    <row r="909" spans="1:7" x14ac:dyDescent="0.3">
      <c r="A909" s="16">
        <v>5</v>
      </c>
      <c r="B909" s="16" t="s">
        <v>166</v>
      </c>
      <c r="E909" s="128"/>
      <c r="F909" s="129"/>
      <c r="G909" s="93"/>
    </row>
    <row r="910" spans="1:7" s="18" customFormat="1" hidden="1" outlineLevel="1" x14ac:dyDescent="0.3">
      <c r="B910" s="16" t="s">
        <v>145</v>
      </c>
      <c r="E910" s="93">
        <v>0</v>
      </c>
      <c r="F910" s="93">
        <v>0</v>
      </c>
      <c r="G910" s="93">
        <v>0</v>
      </c>
    </row>
    <row r="911" spans="1:7" s="18" customFormat="1" hidden="1" outlineLevel="1" x14ac:dyDescent="0.3">
      <c r="B911" s="16" t="s">
        <v>146</v>
      </c>
      <c r="E911" s="93">
        <v>3</v>
      </c>
      <c r="F911" s="93">
        <v>3</v>
      </c>
      <c r="G911" s="93">
        <v>0</v>
      </c>
    </row>
    <row r="912" spans="1:7" s="18" customFormat="1" hidden="1" outlineLevel="1" x14ac:dyDescent="0.3">
      <c r="B912" s="16" t="s">
        <v>147</v>
      </c>
      <c r="E912" s="93">
        <v>0</v>
      </c>
      <c r="F912" s="93">
        <v>0</v>
      </c>
      <c r="G912" s="93">
        <v>0</v>
      </c>
    </row>
    <row r="913" spans="2:7" s="18" customFormat="1" hidden="1" outlineLevel="1" x14ac:dyDescent="0.3">
      <c r="B913" s="16" t="s">
        <v>148</v>
      </c>
      <c r="E913" s="93">
        <v>0</v>
      </c>
      <c r="F913" s="93">
        <v>0</v>
      </c>
      <c r="G913" s="93">
        <v>0</v>
      </c>
    </row>
    <row r="914" spans="2:7" s="18" customFormat="1" hidden="1" outlineLevel="1" x14ac:dyDescent="0.3">
      <c r="B914" s="16" t="s">
        <v>149</v>
      </c>
      <c r="E914" s="93">
        <v>0</v>
      </c>
      <c r="F914" s="93">
        <v>0</v>
      </c>
      <c r="G914" s="93">
        <v>0</v>
      </c>
    </row>
    <row r="915" spans="2:7" s="18" customFormat="1" hidden="1" outlineLevel="1" x14ac:dyDescent="0.3">
      <c r="B915" s="16" t="s">
        <v>150</v>
      </c>
      <c r="E915" s="93">
        <v>0</v>
      </c>
      <c r="F915" s="93">
        <v>0</v>
      </c>
      <c r="G915" s="93">
        <v>0</v>
      </c>
    </row>
    <row r="916" spans="2:7" s="18" customFormat="1" hidden="1" outlineLevel="1" x14ac:dyDescent="0.3">
      <c r="B916" s="16" t="s">
        <v>151</v>
      </c>
      <c r="E916" s="93">
        <v>0</v>
      </c>
      <c r="F916" s="93">
        <v>0</v>
      </c>
      <c r="G916" s="93">
        <v>0</v>
      </c>
    </row>
    <row r="917" spans="2:7" s="18" customFormat="1" hidden="1" outlineLevel="1" x14ac:dyDescent="0.3">
      <c r="B917" s="16" t="s">
        <v>152</v>
      </c>
      <c r="E917" s="93">
        <v>0</v>
      </c>
      <c r="F917" s="93">
        <v>0</v>
      </c>
      <c r="G917" s="93">
        <v>0</v>
      </c>
    </row>
    <row r="918" spans="2:7" s="18" customFormat="1" hidden="1" outlineLevel="1" x14ac:dyDescent="0.3">
      <c r="B918" s="16" t="s">
        <v>254</v>
      </c>
      <c r="E918" s="93">
        <v>0</v>
      </c>
      <c r="F918" s="93">
        <v>0</v>
      </c>
      <c r="G918" s="93">
        <v>0</v>
      </c>
    </row>
    <row r="919" spans="2:7" s="18" customFormat="1" hidden="1" outlineLevel="1" x14ac:dyDescent="0.3">
      <c r="B919" s="16" t="s">
        <v>153</v>
      </c>
      <c r="E919" s="93">
        <v>0</v>
      </c>
      <c r="F919" s="93">
        <v>0</v>
      </c>
      <c r="G919" s="93">
        <v>0</v>
      </c>
    </row>
    <row r="920" spans="2:7" s="18" customFormat="1" hidden="1" outlineLevel="1" x14ac:dyDescent="0.3">
      <c r="B920" s="16" t="s">
        <v>154</v>
      </c>
      <c r="E920" s="93">
        <v>0</v>
      </c>
      <c r="F920" s="93">
        <v>0</v>
      </c>
      <c r="G920" s="93">
        <v>0</v>
      </c>
    </row>
    <row r="921" spans="2:7" s="18" customFormat="1" hidden="1" outlineLevel="1" x14ac:dyDescent="0.3">
      <c r="B921" s="16" t="s">
        <v>155</v>
      </c>
      <c r="E921" s="93">
        <v>0</v>
      </c>
      <c r="F921" s="93">
        <v>0</v>
      </c>
      <c r="G921" s="93">
        <v>0</v>
      </c>
    </row>
    <row r="922" spans="2:7" s="18" customFormat="1" hidden="1" outlineLevel="1" x14ac:dyDescent="0.3">
      <c r="B922" s="16" t="s">
        <v>156</v>
      </c>
      <c r="E922" s="93">
        <v>0</v>
      </c>
      <c r="F922" s="93">
        <v>0</v>
      </c>
      <c r="G922" s="93">
        <v>0</v>
      </c>
    </row>
    <row r="923" spans="2:7" s="18" customFormat="1" hidden="1" outlineLevel="1" x14ac:dyDescent="0.3">
      <c r="B923" s="16" t="s">
        <v>157</v>
      </c>
      <c r="E923" s="93">
        <v>0</v>
      </c>
      <c r="F923" s="93">
        <v>0</v>
      </c>
      <c r="G923" s="93">
        <v>0</v>
      </c>
    </row>
    <row r="924" spans="2:7" s="18" customFormat="1" hidden="1" outlineLevel="1" x14ac:dyDescent="0.3">
      <c r="B924" s="16" t="s">
        <v>158</v>
      </c>
      <c r="E924" s="93">
        <v>0</v>
      </c>
      <c r="F924" s="93">
        <v>0</v>
      </c>
      <c r="G924" s="93">
        <v>0</v>
      </c>
    </row>
    <row r="925" spans="2:7" s="18" customFormat="1" hidden="1" outlineLevel="1" x14ac:dyDescent="0.3">
      <c r="B925" s="16" t="s">
        <v>159</v>
      </c>
      <c r="E925" s="93">
        <v>0</v>
      </c>
      <c r="F925" s="93">
        <v>0</v>
      </c>
      <c r="G925" s="93">
        <v>0</v>
      </c>
    </row>
    <row r="926" spans="2:7" s="18" customFormat="1" hidden="1" outlineLevel="1" x14ac:dyDescent="0.3">
      <c r="B926" s="16" t="s">
        <v>160</v>
      </c>
      <c r="E926" s="93">
        <v>0</v>
      </c>
      <c r="F926" s="93">
        <v>0</v>
      </c>
      <c r="G926" s="93">
        <v>0</v>
      </c>
    </row>
    <row r="927" spans="2:7" s="18" customFormat="1" hidden="1" outlineLevel="1" x14ac:dyDescent="0.3">
      <c r="B927" s="16" t="s">
        <v>161</v>
      </c>
      <c r="E927" s="93">
        <v>0</v>
      </c>
      <c r="F927" s="93">
        <v>0</v>
      </c>
      <c r="G927" s="93">
        <v>0</v>
      </c>
    </row>
    <row r="928" spans="2:7" s="18" customFormat="1" hidden="1" outlineLevel="1" x14ac:dyDescent="0.3">
      <c r="B928" s="16" t="s">
        <v>162</v>
      </c>
      <c r="E928" s="93">
        <v>0</v>
      </c>
      <c r="F928" s="93">
        <v>0</v>
      </c>
      <c r="G928" s="93">
        <v>0</v>
      </c>
    </row>
    <row r="929" spans="2:7" s="18" customFormat="1" hidden="1" outlineLevel="1" x14ac:dyDescent="0.3">
      <c r="B929" s="16" t="s">
        <v>163</v>
      </c>
      <c r="E929" s="93">
        <v>0</v>
      </c>
      <c r="F929" s="93">
        <v>0</v>
      </c>
      <c r="G929" s="93">
        <v>0</v>
      </c>
    </row>
    <row r="930" spans="2:7" s="18" customFormat="1" hidden="1" outlineLevel="1" x14ac:dyDescent="0.3">
      <c r="B930" s="16" t="s">
        <v>164</v>
      </c>
      <c r="E930" s="93">
        <v>0</v>
      </c>
      <c r="F930" s="93">
        <v>0</v>
      </c>
      <c r="G930" s="93">
        <v>0</v>
      </c>
    </row>
    <row r="931" spans="2:7" s="18" customFormat="1" hidden="1" outlineLevel="1" x14ac:dyDescent="0.3">
      <c r="B931" s="16" t="s">
        <v>276</v>
      </c>
      <c r="E931" s="93">
        <v>0</v>
      </c>
      <c r="F931" s="93">
        <v>0</v>
      </c>
      <c r="G931" s="93">
        <v>0</v>
      </c>
    </row>
    <row r="932" spans="2:7" s="18" customFormat="1" hidden="1" outlineLevel="1" x14ac:dyDescent="0.3">
      <c r="B932" s="16" t="s">
        <v>278</v>
      </c>
      <c r="E932" s="93">
        <v>0</v>
      </c>
      <c r="F932" s="93">
        <v>0</v>
      </c>
      <c r="G932" s="93">
        <v>0</v>
      </c>
    </row>
    <row r="933" spans="2:7" s="18" customFormat="1" hidden="1" outlineLevel="1" x14ac:dyDescent="0.3">
      <c r="B933" s="16" t="s">
        <v>285</v>
      </c>
      <c r="E933" s="93">
        <v>0</v>
      </c>
      <c r="F933" s="93">
        <v>0</v>
      </c>
      <c r="G933" s="93">
        <v>0</v>
      </c>
    </row>
    <row r="934" spans="2:7" s="18" customFormat="1" hidden="1" outlineLevel="1" x14ac:dyDescent="0.3">
      <c r="B934" s="16" t="s">
        <v>165</v>
      </c>
      <c r="E934" s="93">
        <v>0</v>
      </c>
      <c r="F934" s="93">
        <v>0</v>
      </c>
      <c r="G934" s="93">
        <v>0</v>
      </c>
    </row>
    <row r="935" spans="2:7" s="18" customFormat="1" hidden="1" outlineLevel="1" x14ac:dyDescent="0.3">
      <c r="B935" s="16" t="s">
        <v>286</v>
      </c>
      <c r="E935" s="93">
        <v>0</v>
      </c>
      <c r="F935" s="93">
        <v>0</v>
      </c>
      <c r="G935" s="93">
        <v>0</v>
      </c>
    </row>
    <row r="936" spans="2:7" s="18" customFormat="1" hidden="1" outlineLevel="1" x14ac:dyDescent="0.3">
      <c r="B936" s="16" t="s">
        <v>277</v>
      </c>
      <c r="E936" s="93">
        <v>0</v>
      </c>
      <c r="F936" s="93">
        <v>0</v>
      </c>
      <c r="G936" s="93">
        <v>0</v>
      </c>
    </row>
    <row r="937" spans="2:7" collapsed="1" x14ac:dyDescent="0.3">
      <c r="C937" s="16" t="s">
        <v>1</v>
      </c>
      <c r="D937" s="16" t="s">
        <v>240</v>
      </c>
      <c r="E937" s="69">
        <v>3</v>
      </c>
      <c r="F937" s="69">
        <v>3</v>
      </c>
      <c r="G937" s="93">
        <v>0</v>
      </c>
    </row>
    <row r="938" spans="2:7" s="18" customFormat="1" hidden="1" outlineLevel="1" x14ac:dyDescent="0.3">
      <c r="B938" s="16" t="s">
        <v>145</v>
      </c>
      <c r="E938" s="83">
        <v>0</v>
      </c>
      <c r="F938" s="83">
        <v>0</v>
      </c>
      <c r="G938" s="93">
        <v>0</v>
      </c>
    </row>
    <row r="939" spans="2:7" s="18" customFormat="1" hidden="1" outlineLevel="1" x14ac:dyDescent="0.3">
      <c r="B939" s="16" t="s">
        <v>146</v>
      </c>
      <c r="E939" s="83">
        <v>0</v>
      </c>
      <c r="F939" s="83">
        <v>0</v>
      </c>
      <c r="G939" s="93">
        <v>0</v>
      </c>
    </row>
    <row r="940" spans="2:7" s="18" customFormat="1" hidden="1" outlineLevel="1" x14ac:dyDescent="0.3">
      <c r="B940" s="16" t="s">
        <v>147</v>
      </c>
      <c r="E940" s="83">
        <v>0</v>
      </c>
      <c r="F940" s="83">
        <v>0</v>
      </c>
      <c r="G940" s="93">
        <v>0</v>
      </c>
    </row>
    <row r="941" spans="2:7" s="18" customFormat="1" hidden="1" outlineLevel="1" x14ac:dyDescent="0.3">
      <c r="B941" s="16" t="s">
        <v>148</v>
      </c>
      <c r="E941" s="83">
        <v>0</v>
      </c>
      <c r="F941" s="83">
        <v>0</v>
      </c>
      <c r="G941" s="93">
        <v>0</v>
      </c>
    </row>
    <row r="942" spans="2:7" s="18" customFormat="1" hidden="1" outlineLevel="1" x14ac:dyDescent="0.3">
      <c r="B942" s="16" t="s">
        <v>149</v>
      </c>
      <c r="E942" s="83">
        <v>0</v>
      </c>
      <c r="F942" s="83">
        <v>0</v>
      </c>
      <c r="G942" s="93">
        <v>0</v>
      </c>
    </row>
    <row r="943" spans="2:7" s="18" customFormat="1" hidden="1" outlineLevel="1" x14ac:dyDescent="0.3">
      <c r="B943" s="16" t="s">
        <v>150</v>
      </c>
      <c r="E943" s="83">
        <v>0</v>
      </c>
      <c r="F943" s="83">
        <v>0</v>
      </c>
      <c r="G943" s="93">
        <v>0</v>
      </c>
    </row>
    <row r="944" spans="2:7" s="18" customFormat="1" hidden="1" outlineLevel="1" x14ac:dyDescent="0.3">
      <c r="B944" s="16" t="s">
        <v>151</v>
      </c>
      <c r="E944" s="83">
        <v>0</v>
      </c>
      <c r="F944" s="83">
        <v>0</v>
      </c>
      <c r="G944" s="93">
        <v>0</v>
      </c>
    </row>
    <row r="945" spans="2:7" s="18" customFormat="1" hidden="1" outlineLevel="1" x14ac:dyDescent="0.3">
      <c r="B945" s="16" t="s">
        <v>152</v>
      </c>
      <c r="E945" s="83">
        <v>0</v>
      </c>
      <c r="F945" s="83">
        <v>0</v>
      </c>
      <c r="G945" s="93">
        <v>0</v>
      </c>
    </row>
    <row r="946" spans="2:7" s="18" customFormat="1" hidden="1" outlineLevel="1" x14ac:dyDescent="0.3">
      <c r="B946" s="16" t="s">
        <v>254</v>
      </c>
      <c r="E946" s="83">
        <v>0</v>
      </c>
      <c r="F946" s="83">
        <v>0</v>
      </c>
      <c r="G946" s="93">
        <v>0</v>
      </c>
    </row>
    <row r="947" spans="2:7" s="18" customFormat="1" hidden="1" outlineLevel="1" x14ac:dyDescent="0.3">
      <c r="B947" s="16" t="s">
        <v>153</v>
      </c>
      <c r="E947" s="83">
        <v>0</v>
      </c>
      <c r="F947" s="83">
        <v>0</v>
      </c>
      <c r="G947" s="93">
        <v>0</v>
      </c>
    </row>
    <row r="948" spans="2:7" s="18" customFormat="1" hidden="1" outlineLevel="1" x14ac:dyDescent="0.3">
      <c r="B948" s="16" t="s">
        <v>154</v>
      </c>
      <c r="E948" s="83">
        <v>0</v>
      </c>
      <c r="F948" s="83">
        <v>0</v>
      </c>
      <c r="G948" s="93">
        <v>0</v>
      </c>
    </row>
    <row r="949" spans="2:7" s="18" customFormat="1" hidden="1" outlineLevel="1" x14ac:dyDescent="0.3">
      <c r="B949" s="16" t="s">
        <v>155</v>
      </c>
      <c r="E949" s="83">
        <v>0</v>
      </c>
      <c r="F949" s="83">
        <v>0</v>
      </c>
      <c r="G949" s="93">
        <v>0</v>
      </c>
    </row>
    <row r="950" spans="2:7" s="18" customFormat="1" hidden="1" outlineLevel="1" x14ac:dyDescent="0.3">
      <c r="B950" s="16" t="s">
        <v>156</v>
      </c>
      <c r="E950" s="83">
        <v>0</v>
      </c>
      <c r="F950" s="83">
        <v>0</v>
      </c>
      <c r="G950" s="93">
        <v>0</v>
      </c>
    </row>
    <row r="951" spans="2:7" s="18" customFormat="1" hidden="1" outlineLevel="1" x14ac:dyDescent="0.3">
      <c r="B951" s="16" t="s">
        <v>157</v>
      </c>
      <c r="E951" s="83">
        <v>0</v>
      </c>
      <c r="F951" s="83">
        <v>0</v>
      </c>
      <c r="G951" s="93">
        <v>0</v>
      </c>
    </row>
    <row r="952" spans="2:7" s="18" customFormat="1" hidden="1" outlineLevel="1" x14ac:dyDescent="0.3">
      <c r="B952" s="16" t="s">
        <v>158</v>
      </c>
      <c r="E952" s="83">
        <v>0</v>
      </c>
      <c r="F952" s="83">
        <v>0</v>
      </c>
      <c r="G952" s="93">
        <v>0</v>
      </c>
    </row>
    <row r="953" spans="2:7" s="18" customFormat="1" hidden="1" outlineLevel="1" x14ac:dyDescent="0.3">
      <c r="B953" s="16" t="s">
        <v>159</v>
      </c>
      <c r="E953" s="83">
        <v>0</v>
      </c>
      <c r="F953" s="83">
        <v>0</v>
      </c>
      <c r="G953" s="93">
        <v>0</v>
      </c>
    </row>
    <row r="954" spans="2:7" s="18" customFormat="1" hidden="1" outlineLevel="1" x14ac:dyDescent="0.3">
      <c r="B954" s="16" t="s">
        <v>160</v>
      </c>
      <c r="E954" s="83">
        <v>0</v>
      </c>
      <c r="F954" s="83">
        <v>0</v>
      </c>
      <c r="G954" s="93">
        <v>0</v>
      </c>
    </row>
    <row r="955" spans="2:7" s="18" customFormat="1" hidden="1" outlineLevel="1" x14ac:dyDescent="0.3">
      <c r="B955" s="16" t="s">
        <v>161</v>
      </c>
      <c r="E955" s="83">
        <v>0</v>
      </c>
      <c r="F955" s="83">
        <v>0</v>
      </c>
      <c r="G955" s="93">
        <v>0</v>
      </c>
    </row>
    <row r="956" spans="2:7" s="18" customFormat="1" hidden="1" outlineLevel="1" x14ac:dyDescent="0.3">
      <c r="B956" s="16" t="s">
        <v>162</v>
      </c>
      <c r="E956" s="83">
        <v>0</v>
      </c>
      <c r="F956" s="83">
        <v>0</v>
      </c>
      <c r="G956" s="93">
        <v>0</v>
      </c>
    </row>
    <row r="957" spans="2:7" s="18" customFormat="1" hidden="1" outlineLevel="1" x14ac:dyDescent="0.3">
      <c r="B957" s="16" t="s">
        <v>163</v>
      </c>
      <c r="E957" s="83">
        <v>0</v>
      </c>
      <c r="F957" s="83">
        <v>0</v>
      </c>
      <c r="G957" s="93">
        <v>0</v>
      </c>
    </row>
    <row r="958" spans="2:7" s="18" customFormat="1" hidden="1" outlineLevel="1" x14ac:dyDescent="0.3">
      <c r="B958" s="16" t="s">
        <v>164</v>
      </c>
      <c r="E958" s="83">
        <v>0</v>
      </c>
      <c r="F958" s="83">
        <v>0</v>
      </c>
      <c r="G958" s="93">
        <v>0</v>
      </c>
    </row>
    <row r="959" spans="2:7" s="18" customFormat="1" hidden="1" outlineLevel="1" x14ac:dyDescent="0.3">
      <c r="B959" s="16" t="s">
        <v>276</v>
      </c>
      <c r="E959" s="83">
        <v>0</v>
      </c>
      <c r="F959" s="83">
        <v>0</v>
      </c>
      <c r="G959" s="93">
        <v>0</v>
      </c>
    </row>
    <row r="960" spans="2:7" s="18" customFormat="1" hidden="1" outlineLevel="1" x14ac:dyDescent="0.3">
      <c r="B960" s="16" t="s">
        <v>278</v>
      </c>
      <c r="E960" s="83">
        <v>0</v>
      </c>
      <c r="F960" s="83">
        <v>0</v>
      </c>
      <c r="G960" s="93">
        <v>0</v>
      </c>
    </row>
    <row r="961" spans="2:7" s="18" customFormat="1" hidden="1" outlineLevel="1" x14ac:dyDescent="0.3">
      <c r="B961" s="16" t="s">
        <v>285</v>
      </c>
      <c r="E961" s="83">
        <v>0</v>
      </c>
      <c r="F961" s="83">
        <v>0</v>
      </c>
      <c r="G961" s="93">
        <v>0</v>
      </c>
    </row>
    <row r="962" spans="2:7" s="18" customFormat="1" hidden="1" outlineLevel="1" x14ac:dyDescent="0.3">
      <c r="B962" s="16" t="s">
        <v>165</v>
      </c>
      <c r="E962" s="83">
        <v>0</v>
      </c>
      <c r="F962" s="83">
        <v>0</v>
      </c>
      <c r="G962" s="93">
        <v>0</v>
      </c>
    </row>
    <row r="963" spans="2:7" s="18" customFormat="1" hidden="1" outlineLevel="1" x14ac:dyDescent="0.3">
      <c r="B963" s="16" t="s">
        <v>286</v>
      </c>
      <c r="E963" s="83">
        <v>0</v>
      </c>
      <c r="F963" s="83">
        <v>0</v>
      </c>
      <c r="G963" s="93">
        <v>0</v>
      </c>
    </row>
    <row r="964" spans="2:7" s="18" customFormat="1" hidden="1" outlineLevel="1" x14ac:dyDescent="0.3">
      <c r="B964" s="16" t="s">
        <v>277</v>
      </c>
      <c r="E964" s="83">
        <v>0</v>
      </c>
      <c r="F964" s="83">
        <v>0</v>
      </c>
      <c r="G964" s="93">
        <v>0</v>
      </c>
    </row>
    <row r="965" spans="2:7" collapsed="1" x14ac:dyDescent="0.3">
      <c r="C965" s="16" t="s">
        <v>2</v>
      </c>
      <c r="D965" s="16" t="s">
        <v>239</v>
      </c>
      <c r="E965" s="69">
        <v>0</v>
      </c>
      <c r="F965" s="69">
        <v>0</v>
      </c>
      <c r="G965" s="93">
        <v>0</v>
      </c>
    </row>
    <row r="966" spans="2:7" s="18" customFormat="1" hidden="1" outlineLevel="1" x14ac:dyDescent="0.3">
      <c r="B966" s="16" t="s">
        <v>145</v>
      </c>
      <c r="E966" s="83">
        <v>0</v>
      </c>
      <c r="F966" s="83">
        <v>0</v>
      </c>
      <c r="G966" s="93">
        <v>0</v>
      </c>
    </row>
    <row r="967" spans="2:7" s="18" customFormat="1" hidden="1" outlineLevel="1" x14ac:dyDescent="0.3">
      <c r="B967" s="16" t="s">
        <v>146</v>
      </c>
      <c r="E967" s="83">
        <v>0</v>
      </c>
      <c r="F967" s="83">
        <v>0</v>
      </c>
      <c r="G967" s="93">
        <v>0</v>
      </c>
    </row>
    <row r="968" spans="2:7" s="18" customFormat="1" hidden="1" outlineLevel="1" x14ac:dyDescent="0.3">
      <c r="B968" s="16" t="s">
        <v>147</v>
      </c>
      <c r="E968" s="83">
        <v>0</v>
      </c>
      <c r="F968" s="83">
        <v>0</v>
      </c>
      <c r="G968" s="93">
        <v>0</v>
      </c>
    </row>
    <row r="969" spans="2:7" s="18" customFormat="1" hidden="1" outlineLevel="1" x14ac:dyDescent="0.3">
      <c r="B969" s="16" t="s">
        <v>148</v>
      </c>
      <c r="E969" s="83">
        <v>0</v>
      </c>
      <c r="F969" s="83">
        <v>0</v>
      </c>
      <c r="G969" s="93">
        <v>0</v>
      </c>
    </row>
    <row r="970" spans="2:7" s="18" customFormat="1" hidden="1" outlineLevel="1" x14ac:dyDescent="0.3">
      <c r="B970" s="16" t="s">
        <v>149</v>
      </c>
      <c r="E970" s="83">
        <v>0</v>
      </c>
      <c r="F970" s="83">
        <v>0</v>
      </c>
      <c r="G970" s="93">
        <v>0</v>
      </c>
    </row>
    <row r="971" spans="2:7" s="18" customFormat="1" hidden="1" outlineLevel="1" x14ac:dyDescent="0.3">
      <c r="B971" s="16" t="s">
        <v>150</v>
      </c>
      <c r="E971" s="83">
        <v>0</v>
      </c>
      <c r="F971" s="83">
        <v>0</v>
      </c>
      <c r="G971" s="93">
        <v>0</v>
      </c>
    </row>
    <row r="972" spans="2:7" s="18" customFormat="1" hidden="1" outlineLevel="1" x14ac:dyDescent="0.3">
      <c r="B972" s="16" t="s">
        <v>151</v>
      </c>
      <c r="E972" s="83">
        <v>0</v>
      </c>
      <c r="F972" s="83">
        <v>0</v>
      </c>
      <c r="G972" s="93">
        <v>0</v>
      </c>
    </row>
    <row r="973" spans="2:7" s="18" customFormat="1" hidden="1" outlineLevel="1" x14ac:dyDescent="0.3">
      <c r="B973" s="16" t="s">
        <v>152</v>
      </c>
      <c r="E973" s="83">
        <v>0</v>
      </c>
      <c r="F973" s="83">
        <v>0</v>
      </c>
      <c r="G973" s="93">
        <v>0</v>
      </c>
    </row>
    <row r="974" spans="2:7" s="18" customFormat="1" hidden="1" outlineLevel="1" x14ac:dyDescent="0.3">
      <c r="B974" s="16" t="s">
        <v>254</v>
      </c>
      <c r="E974" s="83">
        <v>0</v>
      </c>
      <c r="F974" s="83">
        <v>0</v>
      </c>
      <c r="G974" s="93">
        <v>0</v>
      </c>
    </row>
    <row r="975" spans="2:7" s="18" customFormat="1" hidden="1" outlineLevel="1" x14ac:dyDescent="0.3">
      <c r="B975" s="16" t="s">
        <v>153</v>
      </c>
      <c r="E975" s="83">
        <v>0</v>
      </c>
      <c r="F975" s="83">
        <v>0</v>
      </c>
      <c r="G975" s="93">
        <v>0</v>
      </c>
    </row>
    <row r="976" spans="2:7" s="18" customFormat="1" hidden="1" outlineLevel="1" x14ac:dyDescent="0.3">
      <c r="B976" s="16" t="s">
        <v>154</v>
      </c>
      <c r="E976" s="83">
        <v>0</v>
      </c>
      <c r="F976" s="83">
        <v>0</v>
      </c>
      <c r="G976" s="93">
        <v>0</v>
      </c>
    </row>
    <row r="977" spans="2:7" s="18" customFormat="1" hidden="1" outlineLevel="1" x14ac:dyDescent="0.3">
      <c r="B977" s="16" t="s">
        <v>155</v>
      </c>
      <c r="E977" s="83">
        <v>0</v>
      </c>
      <c r="F977" s="83">
        <v>0</v>
      </c>
      <c r="G977" s="93">
        <v>0</v>
      </c>
    </row>
    <row r="978" spans="2:7" s="18" customFormat="1" hidden="1" outlineLevel="1" x14ac:dyDescent="0.3">
      <c r="B978" s="16" t="s">
        <v>156</v>
      </c>
      <c r="E978" s="83">
        <v>0</v>
      </c>
      <c r="F978" s="83">
        <v>0</v>
      </c>
      <c r="G978" s="93">
        <v>0</v>
      </c>
    </row>
    <row r="979" spans="2:7" s="18" customFormat="1" hidden="1" outlineLevel="1" x14ac:dyDescent="0.3">
      <c r="B979" s="16" t="s">
        <v>157</v>
      </c>
      <c r="E979" s="83">
        <v>0</v>
      </c>
      <c r="F979" s="83">
        <v>0</v>
      </c>
      <c r="G979" s="93">
        <v>0</v>
      </c>
    </row>
    <row r="980" spans="2:7" s="18" customFormat="1" hidden="1" outlineLevel="1" x14ac:dyDescent="0.3">
      <c r="B980" s="16" t="s">
        <v>158</v>
      </c>
      <c r="E980" s="83">
        <v>0</v>
      </c>
      <c r="F980" s="83">
        <v>0</v>
      </c>
      <c r="G980" s="93">
        <v>0</v>
      </c>
    </row>
    <row r="981" spans="2:7" s="18" customFormat="1" hidden="1" outlineLevel="1" x14ac:dyDescent="0.3">
      <c r="B981" s="16" t="s">
        <v>159</v>
      </c>
      <c r="E981" s="83">
        <v>8</v>
      </c>
      <c r="F981" s="83">
        <v>9</v>
      </c>
      <c r="G981" s="93">
        <v>-1</v>
      </c>
    </row>
    <row r="982" spans="2:7" s="18" customFormat="1" hidden="1" outlineLevel="1" x14ac:dyDescent="0.3">
      <c r="B982" s="16" t="s">
        <v>160</v>
      </c>
      <c r="E982" s="83">
        <v>0</v>
      </c>
      <c r="F982" s="83">
        <v>0</v>
      </c>
      <c r="G982" s="93">
        <v>0</v>
      </c>
    </row>
    <row r="983" spans="2:7" s="18" customFormat="1" hidden="1" outlineLevel="1" x14ac:dyDescent="0.3">
      <c r="B983" s="16" t="s">
        <v>161</v>
      </c>
      <c r="E983" s="83">
        <v>12</v>
      </c>
      <c r="F983" s="83">
        <v>13</v>
      </c>
      <c r="G983" s="93">
        <v>-1</v>
      </c>
    </row>
    <row r="984" spans="2:7" s="18" customFormat="1" hidden="1" outlineLevel="1" x14ac:dyDescent="0.3">
      <c r="B984" s="16" t="s">
        <v>162</v>
      </c>
      <c r="E984" s="83">
        <v>0</v>
      </c>
      <c r="F984" s="83">
        <v>0</v>
      </c>
      <c r="G984" s="93">
        <v>0</v>
      </c>
    </row>
    <row r="985" spans="2:7" s="18" customFormat="1" hidden="1" outlineLevel="1" x14ac:dyDescent="0.3">
      <c r="B985" s="16" t="s">
        <v>163</v>
      </c>
      <c r="E985" s="83">
        <v>0</v>
      </c>
      <c r="F985" s="83">
        <v>0</v>
      </c>
      <c r="G985" s="93">
        <v>0</v>
      </c>
    </row>
    <row r="986" spans="2:7" s="18" customFormat="1" hidden="1" outlineLevel="1" x14ac:dyDescent="0.3">
      <c r="B986" s="16" t="s">
        <v>164</v>
      </c>
      <c r="E986" s="83">
        <v>0</v>
      </c>
      <c r="F986" s="83">
        <v>0</v>
      </c>
      <c r="G986" s="93">
        <v>0</v>
      </c>
    </row>
    <row r="987" spans="2:7" s="18" customFormat="1" hidden="1" outlineLevel="1" x14ac:dyDescent="0.3">
      <c r="B987" s="16" t="s">
        <v>276</v>
      </c>
      <c r="E987" s="83">
        <v>0</v>
      </c>
      <c r="F987" s="83">
        <v>0</v>
      </c>
      <c r="G987" s="93">
        <v>0</v>
      </c>
    </row>
    <row r="988" spans="2:7" s="18" customFormat="1" hidden="1" outlineLevel="1" x14ac:dyDescent="0.3">
      <c r="B988" s="16" t="s">
        <v>278</v>
      </c>
      <c r="E988" s="83">
        <v>11</v>
      </c>
      <c r="F988" s="83">
        <v>20</v>
      </c>
      <c r="G988" s="93">
        <v>-9</v>
      </c>
    </row>
    <row r="989" spans="2:7" s="18" customFormat="1" hidden="1" outlineLevel="1" x14ac:dyDescent="0.3">
      <c r="B989" s="16" t="s">
        <v>285</v>
      </c>
      <c r="E989" s="83">
        <v>0</v>
      </c>
      <c r="F989" s="83">
        <v>0</v>
      </c>
      <c r="G989" s="93">
        <v>0</v>
      </c>
    </row>
    <row r="990" spans="2:7" s="18" customFormat="1" hidden="1" outlineLevel="1" x14ac:dyDescent="0.3">
      <c r="B990" s="16" t="s">
        <v>165</v>
      </c>
      <c r="E990" s="83">
        <v>0</v>
      </c>
      <c r="F990" s="83">
        <v>0</v>
      </c>
      <c r="G990" s="93">
        <v>0</v>
      </c>
    </row>
    <row r="991" spans="2:7" s="18" customFormat="1" hidden="1" outlineLevel="1" x14ac:dyDescent="0.3">
      <c r="B991" s="16" t="s">
        <v>286</v>
      </c>
      <c r="E991" s="83">
        <v>0</v>
      </c>
      <c r="F991" s="83">
        <v>0</v>
      </c>
      <c r="G991" s="93">
        <v>0</v>
      </c>
    </row>
    <row r="992" spans="2:7" s="18" customFormat="1" hidden="1" outlineLevel="1" x14ac:dyDescent="0.3">
      <c r="B992" s="16" t="s">
        <v>277</v>
      </c>
      <c r="E992" s="83">
        <v>0</v>
      </c>
      <c r="F992" s="83">
        <v>0</v>
      </c>
      <c r="G992" s="93">
        <v>0</v>
      </c>
    </row>
    <row r="993" spans="2:7" collapsed="1" x14ac:dyDescent="0.3">
      <c r="C993" s="16" t="s">
        <v>3</v>
      </c>
      <c r="D993" s="16" t="s">
        <v>241</v>
      </c>
      <c r="E993" s="69">
        <v>31</v>
      </c>
      <c r="F993" s="69">
        <v>42</v>
      </c>
      <c r="G993" s="93">
        <v>-11</v>
      </c>
    </row>
    <row r="994" spans="2:7" s="18" customFormat="1" hidden="1" outlineLevel="1" x14ac:dyDescent="0.3">
      <c r="B994" s="16" t="s">
        <v>145</v>
      </c>
      <c r="E994" s="83">
        <v>2</v>
      </c>
      <c r="F994" s="83">
        <v>6</v>
      </c>
      <c r="G994" s="93">
        <v>-4</v>
      </c>
    </row>
    <row r="995" spans="2:7" s="18" customFormat="1" hidden="1" outlineLevel="1" x14ac:dyDescent="0.3">
      <c r="B995" s="16" t="s">
        <v>146</v>
      </c>
      <c r="E995" s="83">
        <v>0</v>
      </c>
      <c r="F995" s="83">
        <v>0</v>
      </c>
      <c r="G995" s="93">
        <v>0</v>
      </c>
    </row>
    <row r="996" spans="2:7" s="18" customFormat="1" hidden="1" outlineLevel="1" x14ac:dyDescent="0.3">
      <c r="B996" s="16" t="s">
        <v>147</v>
      </c>
      <c r="E996" s="83">
        <v>5</v>
      </c>
      <c r="F996" s="83">
        <v>31</v>
      </c>
      <c r="G996" s="93">
        <v>-26</v>
      </c>
    </row>
    <row r="997" spans="2:7" s="18" customFormat="1" hidden="1" outlineLevel="1" x14ac:dyDescent="0.3">
      <c r="B997" s="16" t="s">
        <v>148</v>
      </c>
      <c r="E997" s="83">
        <v>0</v>
      </c>
      <c r="F997" s="83">
        <v>0</v>
      </c>
      <c r="G997" s="93">
        <v>0</v>
      </c>
    </row>
    <row r="998" spans="2:7" s="18" customFormat="1" hidden="1" outlineLevel="1" x14ac:dyDescent="0.3">
      <c r="B998" s="16" t="s">
        <v>149</v>
      </c>
      <c r="E998" s="83">
        <v>7</v>
      </c>
      <c r="F998" s="83">
        <v>8</v>
      </c>
      <c r="G998" s="93">
        <v>-1</v>
      </c>
    </row>
    <row r="999" spans="2:7" s="18" customFormat="1" hidden="1" outlineLevel="1" x14ac:dyDescent="0.3">
      <c r="B999" s="16" t="s">
        <v>150</v>
      </c>
      <c r="E999" s="83">
        <v>13</v>
      </c>
      <c r="F999" s="83">
        <v>13</v>
      </c>
      <c r="G999" s="93">
        <v>0</v>
      </c>
    </row>
    <row r="1000" spans="2:7" s="18" customFormat="1" hidden="1" outlineLevel="1" x14ac:dyDescent="0.3">
      <c r="B1000" s="16" t="s">
        <v>151</v>
      </c>
      <c r="E1000" s="83">
        <v>13</v>
      </c>
      <c r="F1000" s="83">
        <v>14</v>
      </c>
      <c r="G1000" s="93">
        <v>-1</v>
      </c>
    </row>
    <row r="1001" spans="2:7" s="18" customFormat="1" hidden="1" outlineLevel="1" x14ac:dyDescent="0.3">
      <c r="B1001" s="16" t="s">
        <v>152</v>
      </c>
      <c r="E1001" s="83">
        <v>0</v>
      </c>
      <c r="F1001" s="83">
        <v>0</v>
      </c>
      <c r="G1001" s="93">
        <v>0</v>
      </c>
    </row>
    <row r="1002" spans="2:7" s="18" customFormat="1" hidden="1" outlineLevel="1" x14ac:dyDescent="0.3">
      <c r="B1002" s="16" t="s">
        <v>254</v>
      </c>
      <c r="E1002" s="83">
        <v>0</v>
      </c>
      <c r="F1002" s="83">
        <v>0</v>
      </c>
      <c r="G1002" s="93">
        <v>0</v>
      </c>
    </row>
    <row r="1003" spans="2:7" s="18" customFormat="1" hidden="1" outlineLevel="1" x14ac:dyDescent="0.3">
      <c r="B1003" s="16" t="s">
        <v>153</v>
      </c>
      <c r="E1003" s="83">
        <v>0</v>
      </c>
      <c r="F1003" s="83">
        <v>1</v>
      </c>
      <c r="G1003" s="93">
        <v>-1</v>
      </c>
    </row>
    <row r="1004" spans="2:7" s="18" customFormat="1" hidden="1" outlineLevel="1" x14ac:dyDescent="0.3">
      <c r="B1004" s="16" t="s">
        <v>154</v>
      </c>
      <c r="E1004" s="83">
        <v>0</v>
      </c>
      <c r="F1004" s="83">
        <v>0</v>
      </c>
      <c r="G1004" s="93">
        <v>0</v>
      </c>
    </row>
    <row r="1005" spans="2:7" s="18" customFormat="1" hidden="1" outlineLevel="1" x14ac:dyDescent="0.3">
      <c r="B1005" s="16" t="s">
        <v>155</v>
      </c>
      <c r="E1005" s="83">
        <v>10</v>
      </c>
      <c r="F1005" s="83">
        <v>11</v>
      </c>
      <c r="G1005" s="93">
        <v>-1</v>
      </c>
    </row>
    <row r="1006" spans="2:7" s="18" customFormat="1" hidden="1" outlineLevel="1" x14ac:dyDescent="0.3">
      <c r="B1006" s="16" t="s">
        <v>156</v>
      </c>
      <c r="E1006" s="83">
        <v>0</v>
      </c>
      <c r="F1006" s="83">
        <v>1</v>
      </c>
      <c r="G1006" s="93">
        <v>-1</v>
      </c>
    </row>
    <row r="1007" spans="2:7" s="18" customFormat="1" hidden="1" outlineLevel="1" x14ac:dyDescent="0.3">
      <c r="B1007" s="16" t="s">
        <v>157</v>
      </c>
      <c r="E1007" s="83">
        <v>0</v>
      </c>
      <c r="F1007" s="83">
        <v>0</v>
      </c>
      <c r="G1007" s="93">
        <v>0</v>
      </c>
    </row>
    <row r="1008" spans="2:7" s="18" customFormat="1" hidden="1" outlineLevel="1" x14ac:dyDescent="0.3">
      <c r="B1008" s="16" t="s">
        <v>158</v>
      </c>
      <c r="E1008" s="83">
        <v>8</v>
      </c>
      <c r="F1008" s="83">
        <v>7</v>
      </c>
      <c r="G1008" s="93">
        <v>1</v>
      </c>
    </row>
    <row r="1009" spans="2:7" s="18" customFormat="1" hidden="1" outlineLevel="1" x14ac:dyDescent="0.3">
      <c r="B1009" s="16" t="s">
        <v>159</v>
      </c>
      <c r="E1009" s="83">
        <v>0</v>
      </c>
      <c r="F1009" s="83">
        <v>0</v>
      </c>
      <c r="G1009" s="93">
        <v>0</v>
      </c>
    </row>
    <row r="1010" spans="2:7" s="18" customFormat="1" hidden="1" outlineLevel="1" x14ac:dyDescent="0.3">
      <c r="B1010" s="16" t="s">
        <v>160</v>
      </c>
      <c r="E1010" s="83">
        <v>0</v>
      </c>
      <c r="F1010" s="83">
        <v>0</v>
      </c>
      <c r="G1010" s="93">
        <v>0</v>
      </c>
    </row>
    <row r="1011" spans="2:7" s="18" customFormat="1" hidden="1" outlineLevel="1" x14ac:dyDescent="0.3">
      <c r="B1011" s="16" t="s">
        <v>161</v>
      </c>
      <c r="E1011" s="83">
        <v>0</v>
      </c>
      <c r="F1011" s="83">
        <v>0</v>
      </c>
      <c r="G1011" s="93">
        <v>0</v>
      </c>
    </row>
    <row r="1012" spans="2:7" s="18" customFormat="1" hidden="1" outlineLevel="1" x14ac:dyDescent="0.3">
      <c r="B1012" s="16" t="s">
        <v>162</v>
      </c>
      <c r="E1012" s="83">
        <v>1</v>
      </c>
      <c r="F1012" s="83">
        <v>0</v>
      </c>
      <c r="G1012" s="93">
        <v>1</v>
      </c>
    </row>
    <row r="1013" spans="2:7" s="18" customFormat="1" hidden="1" outlineLevel="1" x14ac:dyDescent="0.3">
      <c r="B1013" s="16" t="s">
        <v>163</v>
      </c>
      <c r="E1013" s="83">
        <v>1</v>
      </c>
      <c r="F1013" s="83">
        <v>1</v>
      </c>
      <c r="G1013" s="93">
        <v>0</v>
      </c>
    </row>
    <row r="1014" spans="2:7" s="18" customFormat="1" hidden="1" outlineLevel="1" x14ac:dyDescent="0.3">
      <c r="B1014" s="16" t="s">
        <v>164</v>
      </c>
      <c r="E1014" s="83">
        <v>1</v>
      </c>
      <c r="F1014" s="83">
        <v>1</v>
      </c>
      <c r="G1014" s="93">
        <v>0</v>
      </c>
    </row>
    <row r="1015" spans="2:7" s="18" customFormat="1" hidden="1" outlineLevel="1" x14ac:dyDescent="0.3">
      <c r="B1015" s="16" t="s">
        <v>276</v>
      </c>
      <c r="E1015" s="83">
        <v>5</v>
      </c>
      <c r="F1015" s="83">
        <v>7</v>
      </c>
      <c r="G1015" s="93">
        <v>-2</v>
      </c>
    </row>
    <row r="1016" spans="2:7" s="18" customFormat="1" hidden="1" outlineLevel="1" x14ac:dyDescent="0.3">
      <c r="B1016" s="16" t="s">
        <v>278</v>
      </c>
      <c r="E1016" s="83">
        <v>0</v>
      </c>
      <c r="F1016" s="83">
        <v>0</v>
      </c>
      <c r="G1016" s="93">
        <v>0</v>
      </c>
    </row>
    <row r="1017" spans="2:7" s="18" customFormat="1" hidden="1" outlineLevel="1" x14ac:dyDescent="0.3">
      <c r="B1017" s="16" t="s">
        <v>285</v>
      </c>
      <c r="E1017" s="83">
        <v>0</v>
      </c>
      <c r="F1017" s="83">
        <v>0</v>
      </c>
      <c r="G1017" s="93">
        <v>0</v>
      </c>
    </row>
    <row r="1018" spans="2:7" s="18" customFormat="1" hidden="1" outlineLevel="1" x14ac:dyDescent="0.3">
      <c r="B1018" s="16" t="s">
        <v>165</v>
      </c>
      <c r="E1018" s="83">
        <v>0</v>
      </c>
      <c r="F1018" s="83">
        <v>0</v>
      </c>
      <c r="G1018" s="93">
        <v>0</v>
      </c>
    </row>
    <row r="1019" spans="2:7" s="18" customFormat="1" hidden="1" outlineLevel="1" x14ac:dyDescent="0.3">
      <c r="B1019" s="16" t="s">
        <v>286</v>
      </c>
      <c r="E1019" s="83">
        <v>0</v>
      </c>
      <c r="F1019" s="83">
        <v>0</v>
      </c>
      <c r="G1019" s="93">
        <v>0</v>
      </c>
    </row>
    <row r="1020" spans="2:7" s="18" customFormat="1" hidden="1" outlineLevel="1" x14ac:dyDescent="0.3">
      <c r="B1020" s="16" t="s">
        <v>277</v>
      </c>
      <c r="E1020" s="83">
        <v>5</v>
      </c>
      <c r="F1020" s="83">
        <v>2</v>
      </c>
      <c r="G1020" s="93">
        <v>3</v>
      </c>
    </row>
    <row r="1021" spans="2:7" collapsed="1" x14ac:dyDescent="0.3">
      <c r="C1021" s="16" t="s">
        <v>4</v>
      </c>
      <c r="D1021" s="16" t="s">
        <v>249</v>
      </c>
      <c r="E1021" s="69">
        <v>71</v>
      </c>
      <c r="F1021" s="69">
        <v>103</v>
      </c>
      <c r="G1021" s="93">
        <v>-32</v>
      </c>
    </row>
    <row r="1022" spans="2:7" s="18" customFormat="1" hidden="1" outlineLevel="1" x14ac:dyDescent="0.3">
      <c r="B1022" s="16" t="s">
        <v>145</v>
      </c>
      <c r="E1022" s="83">
        <v>0</v>
      </c>
      <c r="F1022" s="83">
        <v>0</v>
      </c>
      <c r="G1022" s="93">
        <v>0</v>
      </c>
    </row>
    <row r="1023" spans="2:7" s="18" customFormat="1" hidden="1" outlineLevel="1" x14ac:dyDescent="0.3">
      <c r="B1023" s="16" t="s">
        <v>146</v>
      </c>
      <c r="E1023" s="83">
        <v>0</v>
      </c>
      <c r="F1023" s="83">
        <v>0</v>
      </c>
      <c r="G1023" s="93">
        <v>0</v>
      </c>
    </row>
    <row r="1024" spans="2:7" s="18" customFormat="1" hidden="1" outlineLevel="1" x14ac:dyDescent="0.3">
      <c r="B1024" s="16" t="s">
        <v>147</v>
      </c>
      <c r="E1024" s="83">
        <v>0</v>
      </c>
      <c r="F1024" s="83">
        <v>0</v>
      </c>
      <c r="G1024" s="93">
        <v>0</v>
      </c>
    </row>
    <row r="1025" spans="2:7" s="18" customFormat="1" hidden="1" outlineLevel="1" x14ac:dyDescent="0.3">
      <c r="B1025" s="16" t="s">
        <v>148</v>
      </c>
      <c r="E1025" s="83">
        <v>0</v>
      </c>
      <c r="F1025" s="83">
        <v>0</v>
      </c>
      <c r="G1025" s="93">
        <v>0</v>
      </c>
    </row>
    <row r="1026" spans="2:7" s="18" customFormat="1" hidden="1" outlineLevel="1" x14ac:dyDescent="0.3">
      <c r="B1026" s="16" t="s">
        <v>149</v>
      </c>
      <c r="E1026" s="83">
        <v>0</v>
      </c>
      <c r="F1026" s="83">
        <v>0</v>
      </c>
      <c r="G1026" s="93">
        <v>0</v>
      </c>
    </row>
    <row r="1027" spans="2:7" s="18" customFormat="1" hidden="1" outlineLevel="1" x14ac:dyDescent="0.3">
      <c r="B1027" s="16" t="s">
        <v>150</v>
      </c>
      <c r="E1027" s="83">
        <v>0</v>
      </c>
      <c r="F1027" s="83">
        <v>0</v>
      </c>
      <c r="G1027" s="93">
        <v>0</v>
      </c>
    </row>
    <row r="1028" spans="2:7" s="18" customFormat="1" hidden="1" outlineLevel="1" x14ac:dyDescent="0.3">
      <c r="B1028" s="16" t="s">
        <v>151</v>
      </c>
      <c r="E1028" s="83">
        <v>26.552</v>
      </c>
      <c r="F1028" s="83">
        <v>10</v>
      </c>
      <c r="G1028" s="93">
        <v>16.552</v>
      </c>
    </row>
    <row r="1029" spans="2:7" s="18" customFormat="1" hidden="1" outlineLevel="1" x14ac:dyDescent="0.3">
      <c r="B1029" s="16" t="s">
        <v>152</v>
      </c>
      <c r="E1029" s="83">
        <v>0</v>
      </c>
      <c r="F1029" s="83">
        <v>0</v>
      </c>
      <c r="G1029" s="93">
        <v>0</v>
      </c>
    </row>
    <row r="1030" spans="2:7" s="18" customFormat="1" hidden="1" outlineLevel="1" x14ac:dyDescent="0.3">
      <c r="B1030" s="16" t="s">
        <v>254</v>
      </c>
      <c r="E1030" s="83">
        <v>0</v>
      </c>
      <c r="F1030" s="83">
        <v>0</v>
      </c>
      <c r="G1030" s="93">
        <v>0</v>
      </c>
    </row>
    <row r="1031" spans="2:7" s="18" customFormat="1" hidden="1" outlineLevel="1" x14ac:dyDescent="0.3">
      <c r="B1031" s="16" t="s">
        <v>153</v>
      </c>
      <c r="E1031" s="83">
        <v>0</v>
      </c>
      <c r="F1031" s="83">
        <v>0</v>
      </c>
      <c r="G1031" s="93">
        <v>0</v>
      </c>
    </row>
    <row r="1032" spans="2:7" s="18" customFormat="1" hidden="1" outlineLevel="1" x14ac:dyDescent="0.3">
      <c r="B1032" s="16" t="s">
        <v>154</v>
      </c>
      <c r="E1032" s="83">
        <v>0</v>
      </c>
      <c r="F1032" s="83">
        <v>0</v>
      </c>
      <c r="G1032" s="93">
        <v>0</v>
      </c>
    </row>
    <row r="1033" spans="2:7" s="18" customFormat="1" hidden="1" outlineLevel="1" x14ac:dyDescent="0.3">
      <c r="B1033" s="16" t="s">
        <v>155</v>
      </c>
      <c r="E1033" s="83">
        <v>0</v>
      </c>
      <c r="F1033" s="83">
        <v>0</v>
      </c>
      <c r="G1033" s="93">
        <v>0</v>
      </c>
    </row>
    <row r="1034" spans="2:7" s="18" customFormat="1" hidden="1" outlineLevel="1" x14ac:dyDescent="0.3">
      <c r="B1034" s="16" t="s">
        <v>156</v>
      </c>
      <c r="E1034" s="83">
        <v>0</v>
      </c>
      <c r="F1034" s="83">
        <v>0</v>
      </c>
      <c r="G1034" s="93">
        <v>0</v>
      </c>
    </row>
    <row r="1035" spans="2:7" s="18" customFormat="1" hidden="1" outlineLevel="1" x14ac:dyDescent="0.3">
      <c r="B1035" s="16" t="s">
        <v>157</v>
      </c>
      <c r="E1035" s="83">
        <v>0</v>
      </c>
      <c r="F1035" s="83">
        <v>0</v>
      </c>
      <c r="G1035" s="93">
        <v>0</v>
      </c>
    </row>
    <row r="1036" spans="2:7" s="18" customFormat="1" hidden="1" outlineLevel="1" x14ac:dyDescent="0.3">
      <c r="B1036" s="16" t="s">
        <v>158</v>
      </c>
      <c r="E1036" s="83">
        <v>0</v>
      </c>
      <c r="F1036" s="83">
        <v>0</v>
      </c>
      <c r="G1036" s="93">
        <v>0</v>
      </c>
    </row>
    <row r="1037" spans="2:7" s="18" customFormat="1" hidden="1" outlineLevel="1" x14ac:dyDescent="0.3">
      <c r="B1037" s="16" t="s">
        <v>159</v>
      </c>
      <c r="E1037" s="83">
        <v>0</v>
      </c>
      <c r="F1037" s="83">
        <v>0</v>
      </c>
      <c r="G1037" s="93">
        <v>0</v>
      </c>
    </row>
    <row r="1038" spans="2:7" s="18" customFormat="1" hidden="1" outlineLevel="1" x14ac:dyDescent="0.3">
      <c r="B1038" s="16" t="s">
        <v>160</v>
      </c>
      <c r="E1038" s="83">
        <v>0</v>
      </c>
      <c r="F1038" s="83">
        <v>0</v>
      </c>
      <c r="G1038" s="93">
        <v>0</v>
      </c>
    </row>
    <row r="1039" spans="2:7" s="18" customFormat="1" hidden="1" outlineLevel="1" x14ac:dyDescent="0.3">
      <c r="B1039" s="16" t="s">
        <v>161</v>
      </c>
      <c r="E1039" s="83">
        <v>0</v>
      </c>
      <c r="F1039" s="83">
        <v>0</v>
      </c>
      <c r="G1039" s="93">
        <v>0</v>
      </c>
    </row>
    <row r="1040" spans="2:7" s="18" customFormat="1" hidden="1" outlineLevel="1" x14ac:dyDescent="0.3">
      <c r="B1040" s="16" t="s">
        <v>162</v>
      </c>
      <c r="E1040" s="83">
        <v>0</v>
      </c>
      <c r="F1040" s="83">
        <v>0</v>
      </c>
      <c r="G1040" s="93">
        <v>0</v>
      </c>
    </row>
    <row r="1041" spans="2:7" s="18" customFormat="1" hidden="1" outlineLevel="1" x14ac:dyDescent="0.3">
      <c r="B1041" s="16" t="s">
        <v>163</v>
      </c>
      <c r="E1041" s="83">
        <v>0</v>
      </c>
      <c r="F1041" s="83">
        <v>0</v>
      </c>
      <c r="G1041" s="93">
        <v>0</v>
      </c>
    </row>
    <row r="1042" spans="2:7" s="18" customFormat="1" hidden="1" outlineLevel="1" x14ac:dyDescent="0.3">
      <c r="B1042" s="16" t="s">
        <v>164</v>
      </c>
      <c r="E1042" s="83">
        <v>0</v>
      </c>
      <c r="F1042" s="83">
        <v>0</v>
      </c>
      <c r="G1042" s="93">
        <v>0</v>
      </c>
    </row>
    <row r="1043" spans="2:7" s="18" customFormat="1" hidden="1" outlineLevel="1" x14ac:dyDescent="0.3">
      <c r="B1043" s="16" t="s">
        <v>276</v>
      </c>
      <c r="E1043" s="83">
        <v>0</v>
      </c>
      <c r="F1043" s="83">
        <v>0</v>
      </c>
      <c r="G1043" s="93">
        <v>0</v>
      </c>
    </row>
    <row r="1044" spans="2:7" s="18" customFormat="1" hidden="1" outlineLevel="1" x14ac:dyDescent="0.3">
      <c r="B1044" s="16" t="s">
        <v>278</v>
      </c>
      <c r="E1044" s="83">
        <v>0</v>
      </c>
      <c r="F1044" s="83">
        <v>0</v>
      </c>
      <c r="G1044" s="93">
        <v>0</v>
      </c>
    </row>
    <row r="1045" spans="2:7" s="18" customFormat="1" hidden="1" outlineLevel="1" x14ac:dyDescent="0.3">
      <c r="B1045" s="16" t="s">
        <v>285</v>
      </c>
      <c r="E1045" s="83">
        <v>0</v>
      </c>
      <c r="F1045" s="83">
        <v>0</v>
      </c>
      <c r="G1045" s="93">
        <v>0</v>
      </c>
    </row>
    <row r="1046" spans="2:7" s="18" customFormat="1" hidden="1" outlineLevel="1" x14ac:dyDescent="0.3">
      <c r="B1046" s="16" t="s">
        <v>165</v>
      </c>
      <c r="E1046" s="83">
        <v>0</v>
      </c>
      <c r="F1046" s="83">
        <v>0</v>
      </c>
      <c r="G1046" s="93">
        <v>0</v>
      </c>
    </row>
    <row r="1047" spans="2:7" s="18" customFormat="1" hidden="1" outlineLevel="1" x14ac:dyDescent="0.3">
      <c r="B1047" s="16" t="s">
        <v>286</v>
      </c>
      <c r="E1047" s="83">
        <v>0</v>
      </c>
      <c r="F1047" s="83">
        <v>0</v>
      </c>
      <c r="G1047" s="93">
        <v>0</v>
      </c>
    </row>
    <row r="1048" spans="2:7" s="18" customFormat="1" hidden="1" outlineLevel="1" x14ac:dyDescent="0.3">
      <c r="B1048" s="16" t="s">
        <v>277</v>
      </c>
      <c r="E1048" s="83">
        <v>0</v>
      </c>
      <c r="F1048" s="83">
        <v>0</v>
      </c>
      <c r="G1048" s="93">
        <v>0</v>
      </c>
    </row>
    <row r="1049" spans="2:7" ht="13.5" collapsed="1" thickBot="1" x14ac:dyDescent="0.35">
      <c r="C1049" s="16" t="s">
        <v>5</v>
      </c>
      <c r="D1049" s="16" t="s">
        <v>242</v>
      </c>
      <c r="E1049" s="69">
        <v>26.552</v>
      </c>
      <c r="F1049" s="69">
        <v>10</v>
      </c>
      <c r="G1049" s="93">
        <v>16.552</v>
      </c>
    </row>
    <row r="1050" spans="2:7" s="18" customFormat="1" ht="13.5" hidden="1" outlineLevel="1" thickBot="1" x14ac:dyDescent="0.35">
      <c r="B1050" s="16" t="s">
        <v>145</v>
      </c>
      <c r="D1050" s="70"/>
      <c r="E1050" s="93">
        <v>2</v>
      </c>
      <c r="F1050" s="93">
        <v>6</v>
      </c>
      <c r="G1050" s="93">
        <v>-4</v>
      </c>
    </row>
    <row r="1051" spans="2:7" s="18" customFormat="1" ht="13.5" hidden="1" outlineLevel="1" thickBot="1" x14ac:dyDescent="0.35">
      <c r="B1051" s="16" t="s">
        <v>146</v>
      </c>
      <c r="D1051" s="70"/>
      <c r="E1051" s="93">
        <v>3</v>
      </c>
      <c r="F1051" s="93">
        <v>3</v>
      </c>
      <c r="G1051" s="93">
        <v>0</v>
      </c>
    </row>
    <row r="1052" spans="2:7" s="18" customFormat="1" ht="13.5" hidden="1" outlineLevel="1" thickBot="1" x14ac:dyDescent="0.35">
      <c r="B1052" s="16" t="s">
        <v>147</v>
      </c>
      <c r="D1052" s="70"/>
      <c r="E1052" s="93">
        <v>5</v>
      </c>
      <c r="F1052" s="93">
        <v>31</v>
      </c>
      <c r="G1052" s="93">
        <v>-26</v>
      </c>
    </row>
    <row r="1053" spans="2:7" s="18" customFormat="1" ht="13.5" hidden="1" outlineLevel="1" thickBot="1" x14ac:dyDescent="0.35">
      <c r="B1053" s="16" t="s">
        <v>148</v>
      </c>
      <c r="D1053" s="70"/>
      <c r="E1053" s="93">
        <v>0</v>
      </c>
      <c r="F1053" s="93">
        <v>0</v>
      </c>
      <c r="G1053" s="93">
        <v>0</v>
      </c>
    </row>
    <row r="1054" spans="2:7" s="18" customFormat="1" ht="13.5" hidden="1" outlineLevel="1" thickBot="1" x14ac:dyDescent="0.35">
      <c r="B1054" s="16" t="s">
        <v>149</v>
      </c>
      <c r="D1054" s="70"/>
      <c r="E1054" s="93">
        <v>7</v>
      </c>
      <c r="F1054" s="93">
        <v>8</v>
      </c>
      <c r="G1054" s="93">
        <v>-1</v>
      </c>
    </row>
    <row r="1055" spans="2:7" s="18" customFormat="1" ht="13.5" hidden="1" outlineLevel="1" thickBot="1" x14ac:dyDescent="0.35">
      <c r="B1055" s="16" t="s">
        <v>150</v>
      </c>
      <c r="D1055" s="70"/>
      <c r="E1055" s="93">
        <v>13</v>
      </c>
      <c r="F1055" s="93">
        <v>13</v>
      </c>
      <c r="G1055" s="93">
        <v>0</v>
      </c>
    </row>
    <row r="1056" spans="2:7" s="18" customFormat="1" ht="13.5" hidden="1" outlineLevel="1" thickBot="1" x14ac:dyDescent="0.35">
      <c r="B1056" s="16" t="s">
        <v>151</v>
      </c>
      <c r="D1056" s="70"/>
      <c r="E1056" s="93">
        <v>39.552</v>
      </c>
      <c r="F1056" s="93">
        <v>24</v>
      </c>
      <c r="G1056" s="93">
        <v>15.552</v>
      </c>
    </row>
    <row r="1057" spans="2:7" s="18" customFormat="1" ht="13.5" hidden="1" outlineLevel="1" thickBot="1" x14ac:dyDescent="0.35">
      <c r="B1057" s="16" t="s">
        <v>152</v>
      </c>
      <c r="D1057" s="70"/>
      <c r="E1057" s="93">
        <v>0</v>
      </c>
      <c r="F1057" s="93">
        <v>0</v>
      </c>
      <c r="G1057" s="93">
        <v>0</v>
      </c>
    </row>
    <row r="1058" spans="2:7" s="18" customFormat="1" ht="13.5" hidden="1" outlineLevel="1" thickBot="1" x14ac:dyDescent="0.35">
      <c r="B1058" s="16" t="s">
        <v>254</v>
      </c>
      <c r="D1058" s="70"/>
      <c r="E1058" s="93">
        <v>0</v>
      </c>
      <c r="F1058" s="93">
        <v>0</v>
      </c>
      <c r="G1058" s="93">
        <v>0</v>
      </c>
    </row>
    <row r="1059" spans="2:7" s="18" customFormat="1" ht="13.5" hidden="1" outlineLevel="1" thickBot="1" x14ac:dyDescent="0.35">
      <c r="B1059" s="16" t="s">
        <v>153</v>
      </c>
      <c r="D1059" s="70"/>
      <c r="E1059" s="93">
        <v>0</v>
      </c>
      <c r="F1059" s="93">
        <v>1</v>
      </c>
      <c r="G1059" s="93">
        <v>-1</v>
      </c>
    </row>
    <row r="1060" spans="2:7" s="18" customFormat="1" ht="13.5" hidden="1" outlineLevel="1" thickBot="1" x14ac:dyDescent="0.35">
      <c r="B1060" s="16" t="s">
        <v>154</v>
      </c>
      <c r="D1060" s="70"/>
      <c r="E1060" s="93">
        <v>0</v>
      </c>
      <c r="F1060" s="93">
        <v>0</v>
      </c>
      <c r="G1060" s="93">
        <v>0</v>
      </c>
    </row>
    <row r="1061" spans="2:7" s="18" customFormat="1" ht="13.5" hidden="1" outlineLevel="1" thickBot="1" x14ac:dyDescent="0.35">
      <c r="B1061" s="16" t="s">
        <v>155</v>
      </c>
      <c r="D1061" s="70"/>
      <c r="E1061" s="93">
        <v>10</v>
      </c>
      <c r="F1061" s="93">
        <v>11</v>
      </c>
      <c r="G1061" s="93">
        <v>-1</v>
      </c>
    </row>
    <row r="1062" spans="2:7" s="18" customFormat="1" ht="13.5" hidden="1" outlineLevel="1" thickBot="1" x14ac:dyDescent="0.35">
      <c r="B1062" s="16" t="s">
        <v>156</v>
      </c>
      <c r="D1062" s="70"/>
      <c r="E1062" s="93">
        <v>0</v>
      </c>
      <c r="F1062" s="93">
        <v>1</v>
      </c>
      <c r="G1062" s="93">
        <v>-1</v>
      </c>
    </row>
    <row r="1063" spans="2:7" s="18" customFormat="1" ht="13.5" hidden="1" outlineLevel="1" thickBot="1" x14ac:dyDescent="0.35">
      <c r="B1063" s="16" t="s">
        <v>157</v>
      </c>
      <c r="D1063" s="70"/>
      <c r="E1063" s="93">
        <v>0</v>
      </c>
      <c r="F1063" s="93">
        <v>0</v>
      </c>
      <c r="G1063" s="93">
        <v>0</v>
      </c>
    </row>
    <row r="1064" spans="2:7" s="18" customFormat="1" ht="13.5" hidden="1" outlineLevel="1" thickBot="1" x14ac:dyDescent="0.35">
      <c r="B1064" s="16" t="s">
        <v>158</v>
      </c>
      <c r="D1064" s="70"/>
      <c r="E1064" s="93">
        <v>8</v>
      </c>
      <c r="F1064" s="93">
        <v>7</v>
      </c>
      <c r="G1064" s="93">
        <v>1</v>
      </c>
    </row>
    <row r="1065" spans="2:7" s="18" customFormat="1" ht="13.5" hidden="1" outlineLevel="1" thickBot="1" x14ac:dyDescent="0.35">
      <c r="B1065" s="16" t="s">
        <v>159</v>
      </c>
      <c r="D1065" s="70"/>
      <c r="E1065" s="93">
        <v>8</v>
      </c>
      <c r="F1065" s="93">
        <v>9</v>
      </c>
      <c r="G1065" s="93">
        <v>-1</v>
      </c>
    </row>
    <row r="1066" spans="2:7" s="18" customFormat="1" ht="13.5" hidden="1" outlineLevel="1" thickBot="1" x14ac:dyDescent="0.35">
      <c r="B1066" s="16" t="s">
        <v>160</v>
      </c>
      <c r="D1066" s="70"/>
      <c r="E1066" s="93">
        <v>0</v>
      </c>
      <c r="F1066" s="93">
        <v>0</v>
      </c>
      <c r="G1066" s="93">
        <v>0</v>
      </c>
    </row>
    <row r="1067" spans="2:7" s="18" customFormat="1" ht="13.5" hidden="1" outlineLevel="1" thickBot="1" x14ac:dyDescent="0.35">
      <c r="B1067" s="16" t="s">
        <v>161</v>
      </c>
      <c r="D1067" s="70"/>
      <c r="E1067" s="93">
        <v>12</v>
      </c>
      <c r="F1067" s="93">
        <v>13</v>
      </c>
      <c r="G1067" s="93">
        <v>-1</v>
      </c>
    </row>
    <row r="1068" spans="2:7" s="18" customFormat="1" ht="13.5" hidden="1" outlineLevel="1" thickBot="1" x14ac:dyDescent="0.35">
      <c r="B1068" s="16" t="s">
        <v>162</v>
      </c>
      <c r="D1068" s="70"/>
      <c r="E1068" s="93">
        <v>1</v>
      </c>
      <c r="F1068" s="93">
        <v>0</v>
      </c>
      <c r="G1068" s="93">
        <v>1</v>
      </c>
    </row>
    <row r="1069" spans="2:7" s="18" customFormat="1" ht="13.5" hidden="1" outlineLevel="1" thickBot="1" x14ac:dyDescent="0.35">
      <c r="B1069" s="16" t="s">
        <v>163</v>
      </c>
      <c r="D1069" s="70"/>
      <c r="E1069" s="93">
        <v>1</v>
      </c>
      <c r="F1069" s="93">
        <v>1</v>
      </c>
      <c r="G1069" s="93">
        <v>0</v>
      </c>
    </row>
    <row r="1070" spans="2:7" s="18" customFormat="1" ht="13.5" hidden="1" outlineLevel="1" thickBot="1" x14ac:dyDescent="0.35">
      <c r="B1070" s="16" t="s">
        <v>164</v>
      </c>
      <c r="D1070" s="70"/>
      <c r="E1070" s="93">
        <v>1</v>
      </c>
      <c r="F1070" s="93">
        <v>1</v>
      </c>
      <c r="G1070" s="93">
        <v>0</v>
      </c>
    </row>
    <row r="1071" spans="2:7" s="18" customFormat="1" ht="13.5" hidden="1" outlineLevel="1" thickBot="1" x14ac:dyDescent="0.35">
      <c r="B1071" s="16" t="s">
        <v>276</v>
      </c>
      <c r="D1071" s="70"/>
      <c r="E1071" s="93">
        <v>5</v>
      </c>
      <c r="F1071" s="93">
        <v>7</v>
      </c>
      <c r="G1071" s="93">
        <v>-2</v>
      </c>
    </row>
    <row r="1072" spans="2:7" s="18" customFormat="1" ht="13.5" hidden="1" outlineLevel="1" thickBot="1" x14ac:dyDescent="0.35">
      <c r="B1072" s="16" t="s">
        <v>278</v>
      </c>
      <c r="D1072" s="70"/>
      <c r="E1072" s="93">
        <v>11</v>
      </c>
      <c r="F1072" s="93">
        <v>20</v>
      </c>
      <c r="G1072" s="93">
        <v>-9</v>
      </c>
    </row>
    <row r="1073" spans="1:7" s="18" customFormat="1" ht="13.5" hidden="1" outlineLevel="1" thickBot="1" x14ac:dyDescent="0.35">
      <c r="B1073" s="16" t="s">
        <v>285</v>
      </c>
      <c r="D1073" s="70"/>
      <c r="E1073" s="93">
        <v>0</v>
      </c>
      <c r="F1073" s="93">
        <v>0</v>
      </c>
      <c r="G1073" s="93">
        <v>0</v>
      </c>
    </row>
    <row r="1074" spans="1:7" s="18" customFormat="1" ht="13.5" hidden="1" outlineLevel="1" thickBot="1" x14ac:dyDescent="0.35">
      <c r="B1074" s="16" t="s">
        <v>165</v>
      </c>
      <c r="D1074" s="70"/>
      <c r="E1074" s="93">
        <v>0</v>
      </c>
      <c r="F1074" s="93">
        <v>0</v>
      </c>
      <c r="G1074" s="93">
        <v>0</v>
      </c>
    </row>
    <row r="1075" spans="1:7" s="18" customFormat="1" ht="13.5" hidden="1" outlineLevel="1" thickBot="1" x14ac:dyDescent="0.35">
      <c r="B1075" s="16" t="s">
        <v>286</v>
      </c>
      <c r="D1075" s="70"/>
      <c r="E1075" s="93">
        <v>0</v>
      </c>
      <c r="F1075" s="93">
        <v>0</v>
      </c>
      <c r="G1075" s="93">
        <v>0</v>
      </c>
    </row>
    <row r="1076" spans="1:7" s="18" customFormat="1" ht="13.5" hidden="1" outlineLevel="1" thickBot="1" x14ac:dyDescent="0.35">
      <c r="B1076" s="16" t="s">
        <v>277</v>
      </c>
      <c r="D1076" s="70"/>
      <c r="E1076" s="93">
        <v>5</v>
      </c>
      <c r="F1076" s="93">
        <v>2</v>
      </c>
      <c r="G1076" s="93">
        <v>3</v>
      </c>
    </row>
    <row r="1077" spans="1:7" ht="13.5" collapsed="1" thickBot="1" x14ac:dyDescent="0.35">
      <c r="B1077" s="16" t="s">
        <v>243</v>
      </c>
      <c r="E1077" s="134">
        <v>131.55199999999999</v>
      </c>
      <c r="F1077" s="135">
        <v>158</v>
      </c>
      <c r="G1077" s="93">
        <v>-26.448000000000008</v>
      </c>
    </row>
    <row r="1078" spans="1:7" x14ac:dyDescent="0.3">
      <c r="D1078" s="85"/>
      <c r="E1078" s="136"/>
      <c r="F1078" s="136"/>
      <c r="G1078" s="93"/>
    </row>
    <row r="1079" spans="1:7" x14ac:dyDescent="0.3">
      <c r="A1079" s="16">
        <v>6</v>
      </c>
      <c r="B1079" s="16" t="s">
        <v>244</v>
      </c>
      <c r="E1079" s="128"/>
      <c r="F1079" s="129"/>
      <c r="G1079" s="93"/>
    </row>
    <row r="1080" spans="1:7" s="18" customFormat="1" hidden="1" outlineLevel="1" x14ac:dyDescent="0.3">
      <c r="B1080" s="16" t="s">
        <v>145</v>
      </c>
      <c r="E1080" s="93">
        <v>0</v>
      </c>
      <c r="F1080" s="93">
        <v>0</v>
      </c>
      <c r="G1080" s="93">
        <v>0</v>
      </c>
    </row>
    <row r="1081" spans="1:7" s="18" customFormat="1" hidden="1" outlineLevel="1" x14ac:dyDescent="0.3">
      <c r="B1081" s="16" t="s">
        <v>146</v>
      </c>
      <c r="E1081" s="93">
        <v>0</v>
      </c>
      <c r="F1081" s="93">
        <v>0</v>
      </c>
      <c r="G1081" s="93">
        <v>0</v>
      </c>
    </row>
    <row r="1082" spans="1:7" s="18" customFormat="1" hidden="1" outlineLevel="1" x14ac:dyDescent="0.3">
      <c r="B1082" s="16" t="s">
        <v>147</v>
      </c>
      <c r="E1082" s="93">
        <v>0</v>
      </c>
      <c r="F1082" s="93">
        <v>0</v>
      </c>
      <c r="G1082" s="93">
        <v>0</v>
      </c>
    </row>
    <row r="1083" spans="1:7" s="18" customFormat="1" hidden="1" outlineLevel="1" x14ac:dyDescent="0.3">
      <c r="B1083" s="16" t="s">
        <v>148</v>
      </c>
      <c r="E1083" s="93">
        <v>0</v>
      </c>
      <c r="F1083" s="93">
        <v>0</v>
      </c>
      <c r="G1083" s="93">
        <v>0</v>
      </c>
    </row>
    <row r="1084" spans="1:7" s="18" customFormat="1" hidden="1" outlineLevel="1" x14ac:dyDescent="0.3">
      <c r="B1084" s="16" t="s">
        <v>149</v>
      </c>
      <c r="E1084" s="93">
        <v>0</v>
      </c>
      <c r="F1084" s="93">
        <v>0</v>
      </c>
      <c r="G1084" s="93">
        <v>0</v>
      </c>
    </row>
    <row r="1085" spans="1:7" s="18" customFormat="1" hidden="1" outlineLevel="1" x14ac:dyDescent="0.3">
      <c r="B1085" s="16" t="s">
        <v>150</v>
      </c>
      <c r="E1085" s="93">
        <v>0</v>
      </c>
      <c r="F1085" s="93">
        <v>0</v>
      </c>
      <c r="G1085" s="93">
        <v>0</v>
      </c>
    </row>
    <row r="1086" spans="1:7" s="18" customFormat="1" hidden="1" outlineLevel="1" x14ac:dyDescent="0.3">
      <c r="B1086" s="16" t="s">
        <v>151</v>
      </c>
      <c r="E1086" s="93">
        <v>0</v>
      </c>
      <c r="F1086" s="93">
        <v>0</v>
      </c>
      <c r="G1086" s="93">
        <v>0</v>
      </c>
    </row>
    <row r="1087" spans="1:7" s="18" customFormat="1" hidden="1" outlineLevel="1" x14ac:dyDescent="0.3">
      <c r="B1087" s="16" t="s">
        <v>152</v>
      </c>
      <c r="E1087" s="93">
        <v>0</v>
      </c>
      <c r="F1087" s="93">
        <v>0</v>
      </c>
      <c r="G1087" s="93">
        <v>0</v>
      </c>
    </row>
    <row r="1088" spans="1:7" s="18" customFormat="1" hidden="1" outlineLevel="1" x14ac:dyDescent="0.3">
      <c r="B1088" s="16" t="s">
        <v>254</v>
      </c>
      <c r="E1088" s="93">
        <v>0</v>
      </c>
      <c r="F1088" s="93">
        <v>0</v>
      </c>
      <c r="G1088" s="93">
        <v>0</v>
      </c>
    </row>
    <row r="1089" spans="2:9" s="18" customFormat="1" hidden="1" outlineLevel="1" x14ac:dyDescent="0.3">
      <c r="B1089" s="16" t="s">
        <v>153</v>
      </c>
      <c r="E1089" s="93">
        <v>0</v>
      </c>
      <c r="F1089" s="93">
        <v>0</v>
      </c>
      <c r="G1089" s="93">
        <v>0</v>
      </c>
    </row>
    <row r="1090" spans="2:9" s="18" customFormat="1" hidden="1" outlineLevel="1" x14ac:dyDescent="0.3">
      <c r="B1090" s="16" t="s">
        <v>154</v>
      </c>
      <c r="E1090" s="93">
        <v>0</v>
      </c>
      <c r="F1090" s="93">
        <v>0</v>
      </c>
      <c r="G1090" s="93">
        <v>0</v>
      </c>
    </row>
    <row r="1091" spans="2:9" s="18" customFormat="1" hidden="1" outlineLevel="1" x14ac:dyDescent="0.3">
      <c r="B1091" s="16" t="s">
        <v>155</v>
      </c>
      <c r="E1091" s="93">
        <v>0</v>
      </c>
      <c r="F1091" s="93">
        <v>0</v>
      </c>
      <c r="G1091" s="93">
        <v>0</v>
      </c>
    </row>
    <row r="1092" spans="2:9" s="18" customFormat="1" hidden="1" outlineLevel="1" x14ac:dyDescent="0.3">
      <c r="B1092" s="16" t="s">
        <v>156</v>
      </c>
      <c r="E1092" s="93">
        <v>0</v>
      </c>
      <c r="F1092" s="93">
        <v>0</v>
      </c>
      <c r="G1092" s="93">
        <v>0</v>
      </c>
    </row>
    <row r="1093" spans="2:9" s="18" customFormat="1" hidden="1" outlineLevel="1" x14ac:dyDescent="0.3">
      <c r="B1093" s="16" t="s">
        <v>157</v>
      </c>
      <c r="E1093" s="93">
        <v>0</v>
      </c>
      <c r="F1093" s="93">
        <v>0</v>
      </c>
      <c r="G1093" s="93">
        <v>0</v>
      </c>
    </row>
    <row r="1094" spans="2:9" s="18" customFormat="1" hidden="1" outlineLevel="1" x14ac:dyDescent="0.3">
      <c r="B1094" s="16" t="s">
        <v>158</v>
      </c>
      <c r="E1094" s="93">
        <v>0</v>
      </c>
      <c r="F1094" s="93">
        <v>0</v>
      </c>
      <c r="G1094" s="93">
        <v>0</v>
      </c>
    </row>
    <row r="1095" spans="2:9" s="18" customFormat="1" hidden="1" outlineLevel="1" x14ac:dyDescent="0.3">
      <c r="B1095" s="16" t="s">
        <v>159</v>
      </c>
      <c r="E1095" s="93">
        <v>0</v>
      </c>
      <c r="F1095" s="93">
        <v>0</v>
      </c>
      <c r="G1095" s="93">
        <v>0</v>
      </c>
    </row>
    <row r="1096" spans="2:9" s="18" customFormat="1" hidden="1" outlineLevel="1" x14ac:dyDescent="0.3">
      <c r="B1096" s="16" t="s">
        <v>160</v>
      </c>
      <c r="E1096" s="93">
        <v>0</v>
      </c>
      <c r="F1096" s="93">
        <v>0</v>
      </c>
      <c r="G1096" s="93">
        <v>0</v>
      </c>
    </row>
    <row r="1097" spans="2:9" s="18" customFormat="1" hidden="1" outlineLevel="1" x14ac:dyDescent="0.3">
      <c r="B1097" s="16" t="s">
        <v>161</v>
      </c>
      <c r="E1097" s="93">
        <v>0</v>
      </c>
      <c r="F1097" s="93">
        <v>0</v>
      </c>
      <c r="G1097" s="93">
        <v>0</v>
      </c>
    </row>
    <row r="1098" spans="2:9" s="18" customFormat="1" hidden="1" outlineLevel="1" x14ac:dyDescent="0.3">
      <c r="B1098" s="16" t="s">
        <v>162</v>
      </c>
      <c r="E1098" s="93">
        <v>0</v>
      </c>
      <c r="F1098" s="93">
        <v>0</v>
      </c>
      <c r="G1098" s="93">
        <v>0</v>
      </c>
    </row>
    <row r="1099" spans="2:9" s="18" customFormat="1" hidden="1" outlineLevel="1" x14ac:dyDescent="0.3">
      <c r="B1099" s="16" t="s">
        <v>163</v>
      </c>
      <c r="E1099" s="93">
        <v>0</v>
      </c>
      <c r="F1099" s="93">
        <v>0</v>
      </c>
      <c r="G1099" s="93">
        <v>0</v>
      </c>
    </row>
    <row r="1100" spans="2:9" s="18" customFormat="1" hidden="1" outlineLevel="1" x14ac:dyDescent="0.3">
      <c r="B1100" s="16" t="s">
        <v>164</v>
      </c>
      <c r="E1100" s="93">
        <v>0</v>
      </c>
      <c r="F1100" s="93">
        <v>0</v>
      </c>
      <c r="G1100" s="93">
        <v>0</v>
      </c>
      <c r="H1100" s="66"/>
      <c r="I1100" s="66"/>
    </row>
    <row r="1101" spans="2:9" s="18" customFormat="1" hidden="1" outlineLevel="1" x14ac:dyDescent="0.3">
      <c r="B1101" s="16" t="s">
        <v>276</v>
      </c>
      <c r="E1101" s="93">
        <v>0</v>
      </c>
      <c r="F1101" s="93">
        <v>0</v>
      </c>
      <c r="G1101" s="93">
        <v>0</v>
      </c>
    </row>
    <row r="1102" spans="2:9" s="18" customFormat="1" hidden="1" outlineLevel="1" x14ac:dyDescent="0.3">
      <c r="B1102" s="16" t="s">
        <v>278</v>
      </c>
      <c r="E1102" s="93">
        <v>0</v>
      </c>
      <c r="F1102" s="93">
        <v>0</v>
      </c>
      <c r="G1102" s="93">
        <v>0</v>
      </c>
    </row>
    <row r="1103" spans="2:9" s="18" customFormat="1" hidden="1" outlineLevel="1" x14ac:dyDescent="0.3">
      <c r="B1103" s="16" t="s">
        <v>285</v>
      </c>
      <c r="E1103" s="93">
        <v>0</v>
      </c>
      <c r="F1103" s="93">
        <v>0</v>
      </c>
      <c r="G1103" s="93">
        <v>0</v>
      </c>
    </row>
    <row r="1104" spans="2:9" s="18" customFormat="1" hidden="1" outlineLevel="1" x14ac:dyDescent="0.3">
      <c r="B1104" s="16" t="s">
        <v>165</v>
      </c>
      <c r="E1104" s="93">
        <v>0</v>
      </c>
      <c r="F1104" s="93">
        <v>0</v>
      </c>
      <c r="G1104" s="93">
        <v>0</v>
      </c>
    </row>
    <row r="1105" spans="2:9" s="18" customFormat="1" hidden="1" outlineLevel="1" x14ac:dyDescent="0.3">
      <c r="B1105" s="16" t="s">
        <v>286</v>
      </c>
      <c r="E1105" s="93">
        <v>0</v>
      </c>
      <c r="F1105" s="93">
        <v>0</v>
      </c>
      <c r="G1105" s="93">
        <v>0</v>
      </c>
    </row>
    <row r="1106" spans="2:9" s="18" customFormat="1" hidden="1" outlineLevel="1" x14ac:dyDescent="0.3">
      <c r="B1106" s="16" t="s">
        <v>277</v>
      </c>
      <c r="E1106" s="93">
        <v>0</v>
      </c>
      <c r="F1106" s="93">
        <v>0</v>
      </c>
      <c r="G1106" s="93">
        <v>0</v>
      </c>
      <c r="H1106" s="66"/>
      <c r="I1106" s="66"/>
    </row>
    <row r="1107" spans="2:9" collapsed="1" x14ac:dyDescent="0.3">
      <c r="C1107" s="16" t="s">
        <v>1</v>
      </c>
      <c r="D1107" s="16" t="s">
        <v>245</v>
      </c>
      <c r="E1107" s="69">
        <v>0</v>
      </c>
      <c r="F1107" s="69">
        <v>0</v>
      </c>
      <c r="G1107" s="93">
        <v>0</v>
      </c>
    </row>
    <row r="1108" spans="2:9" s="18" customFormat="1" hidden="1" outlineLevel="1" x14ac:dyDescent="0.3">
      <c r="B1108" s="16" t="s">
        <v>145</v>
      </c>
      <c r="E1108" s="83">
        <v>0</v>
      </c>
      <c r="F1108" s="83">
        <v>0</v>
      </c>
      <c r="G1108" s="93">
        <v>0</v>
      </c>
    </row>
    <row r="1109" spans="2:9" s="18" customFormat="1" hidden="1" outlineLevel="1" x14ac:dyDescent="0.3">
      <c r="B1109" s="16" t="s">
        <v>146</v>
      </c>
      <c r="E1109" s="83">
        <v>0</v>
      </c>
      <c r="F1109" s="83">
        <v>0</v>
      </c>
      <c r="G1109" s="93">
        <v>0</v>
      </c>
    </row>
    <row r="1110" spans="2:9" s="18" customFormat="1" hidden="1" outlineLevel="1" x14ac:dyDescent="0.3">
      <c r="B1110" s="16" t="s">
        <v>147</v>
      </c>
      <c r="E1110" s="83">
        <v>0</v>
      </c>
      <c r="F1110" s="83">
        <v>0</v>
      </c>
      <c r="G1110" s="93">
        <v>0</v>
      </c>
    </row>
    <row r="1111" spans="2:9" s="18" customFormat="1" hidden="1" outlineLevel="1" x14ac:dyDescent="0.3">
      <c r="B1111" s="16" t="s">
        <v>148</v>
      </c>
      <c r="E1111" s="83">
        <v>0</v>
      </c>
      <c r="F1111" s="83">
        <v>0</v>
      </c>
      <c r="G1111" s="93">
        <v>0</v>
      </c>
    </row>
    <row r="1112" spans="2:9" s="18" customFormat="1" hidden="1" outlineLevel="1" x14ac:dyDescent="0.3">
      <c r="B1112" s="16" t="s">
        <v>149</v>
      </c>
      <c r="E1112" s="83">
        <v>0</v>
      </c>
      <c r="F1112" s="83">
        <v>0</v>
      </c>
      <c r="G1112" s="93">
        <v>0</v>
      </c>
    </row>
    <row r="1113" spans="2:9" s="18" customFormat="1" hidden="1" outlineLevel="1" x14ac:dyDescent="0.3">
      <c r="B1113" s="16" t="s">
        <v>150</v>
      </c>
      <c r="E1113" s="83">
        <v>0</v>
      </c>
      <c r="F1113" s="83">
        <v>0</v>
      </c>
      <c r="G1113" s="93">
        <v>0</v>
      </c>
    </row>
    <row r="1114" spans="2:9" s="18" customFormat="1" hidden="1" outlineLevel="1" x14ac:dyDescent="0.3">
      <c r="B1114" s="16" t="s">
        <v>151</v>
      </c>
      <c r="E1114" s="83">
        <v>0</v>
      </c>
      <c r="F1114" s="83">
        <v>0</v>
      </c>
      <c r="G1114" s="93">
        <v>0</v>
      </c>
    </row>
    <row r="1115" spans="2:9" s="18" customFormat="1" hidden="1" outlineLevel="1" x14ac:dyDescent="0.3">
      <c r="B1115" s="16" t="s">
        <v>152</v>
      </c>
      <c r="E1115" s="83">
        <v>27</v>
      </c>
      <c r="F1115" s="83">
        <v>0</v>
      </c>
      <c r="G1115" s="93">
        <v>27</v>
      </c>
    </row>
    <row r="1116" spans="2:9" s="18" customFormat="1" hidden="1" outlineLevel="1" x14ac:dyDescent="0.3">
      <c r="B1116" s="16" t="s">
        <v>254</v>
      </c>
      <c r="E1116" s="83">
        <v>0</v>
      </c>
      <c r="F1116" s="83">
        <v>0</v>
      </c>
      <c r="G1116" s="93">
        <v>0</v>
      </c>
    </row>
    <row r="1117" spans="2:9" s="18" customFormat="1" hidden="1" outlineLevel="1" x14ac:dyDescent="0.3">
      <c r="B1117" s="16" t="s">
        <v>153</v>
      </c>
      <c r="E1117" s="83">
        <v>0</v>
      </c>
      <c r="F1117" s="83">
        <v>0</v>
      </c>
      <c r="G1117" s="93">
        <v>0</v>
      </c>
    </row>
    <row r="1118" spans="2:9" s="18" customFormat="1" hidden="1" outlineLevel="1" x14ac:dyDescent="0.3">
      <c r="B1118" s="16" t="s">
        <v>154</v>
      </c>
      <c r="E1118" s="83">
        <v>0</v>
      </c>
      <c r="F1118" s="83">
        <v>0</v>
      </c>
      <c r="G1118" s="93">
        <v>0</v>
      </c>
    </row>
    <row r="1119" spans="2:9" s="18" customFormat="1" hidden="1" outlineLevel="1" x14ac:dyDescent="0.3">
      <c r="B1119" s="16" t="s">
        <v>155</v>
      </c>
      <c r="E1119" s="83">
        <v>0</v>
      </c>
      <c r="F1119" s="83">
        <v>0</v>
      </c>
      <c r="G1119" s="93">
        <v>0</v>
      </c>
    </row>
    <row r="1120" spans="2:9" s="18" customFormat="1" hidden="1" outlineLevel="1" x14ac:dyDescent="0.3">
      <c r="B1120" s="16" t="s">
        <v>156</v>
      </c>
      <c r="E1120" s="83">
        <v>0</v>
      </c>
      <c r="F1120" s="83">
        <v>0</v>
      </c>
      <c r="G1120" s="93">
        <v>0</v>
      </c>
    </row>
    <row r="1121" spans="2:7" s="18" customFormat="1" hidden="1" outlineLevel="1" x14ac:dyDescent="0.3">
      <c r="B1121" s="16" t="s">
        <v>157</v>
      </c>
      <c r="E1121" s="83">
        <v>0</v>
      </c>
      <c r="F1121" s="83">
        <v>0</v>
      </c>
      <c r="G1121" s="93">
        <v>0</v>
      </c>
    </row>
    <row r="1122" spans="2:7" s="18" customFormat="1" hidden="1" outlineLevel="1" x14ac:dyDescent="0.3">
      <c r="B1122" s="16" t="s">
        <v>158</v>
      </c>
      <c r="E1122" s="83">
        <v>0</v>
      </c>
      <c r="F1122" s="83">
        <v>0</v>
      </c>
      <c r="G1122" s="93">
        <v>0</v>
      </c>
    </row>
    <row r="1123" spans="2:7" s="18" customFormat="1" hidden="1" outlineLevel="1" x14ac:dyDescent="0.3">
      <c r="B1123" s="16" t="s">
        <v>159</v>
      </c>
      <c r="E1123" s="83">
        <v>0</v>
      </c>
      <c r="F1123" s="83">
        <v>0</v>
      </c>
      <c r="G1123" s="93">
        <v>0</v>
      </c>
    </row>
    <row r="1124" spans="2:7" s="18" customFormat="1" hidden="1" outlineLevel="1" x14ac:dyDescent="0.3">
      <c r="B1124" s="16" t="s">
        <v>160</v>
      </c>
      <c r="E1124" s="83">
        <v>0</v>
      </c>
      <c r="F1124" s="83">
        <v>0</v>
      </c>
      <c r="G1124" s="93">
        <v>0</v>
      </c>
    </row>
    <row r="1125" spans="2:7" s="18" customFormat="1" hidden="1" outlineLevel="1" x14ac:dyDescent="0.3">
      <c r="B1125" s="16" t="s">
        <v>161</v>
      </c>
      <c r="E1125" s="83">
        <v>0</v>
      </c>
      <c r="F1125" s="83">
        <v>0</v>
      </c>
      <c r="G1125" s="93">
        <v>0</v>
      </c>
    </row>
    <row r="1126" spans="2:7" s="18" customFormat="1" hidden="1" outlineLevel="1" x14ac:dyDescent="0.3">
      <c r="B1126" s="16" t="s">
        <v>162</v>
      </c>
      <c r="E1126" s="83">
        <v>0</v>
      </c>
      <c r="F1126" s="83">
        <v>0</v>
      </c>
      <c r="G1126" s="93">
        <v>0</v>
      </c>
    </row>
    <row r="1127" spans="2:7" s="18" customFormat="1" hidden="1" outlineLevel="1" x14ac:dyDescent="0.3">
      <c r="B1127" s="16" t="s">
        <v>163</v>
      </c>
      <c r="E1127" s="83">
        <v>0</v>
      </c>
      <c r="F1127" s="83">
        <v>0</v>
      </c>
      <c r="G1127" s="93">
        <v>0</v>
      </c>
    </row>
    <row r="1128" spans="2:7" s="18" customFormat="1" hidden="1" outlineLevel="1" x14ac:dyDescent="0.3">
      <c r="B1128" s="16" t="s">
        <v>164</v>
      </c>
      <c r="E1128" s="83">
        <v>0</v>
      </c>
      <c r="F1128" s="83">
        <v>0</v>
      </c>
      <c r="G1128" s="93">
        <v>0</v>
      </c>
    </row>
    <row r="1129" spans="2:7" s="18" customFormat="1" hidden="1" outlineLevel="1" x14ac:dyDescent="0.3">
      <c r="B1129" s="16" t="s">
        <v>276</v>
      </c>
      <c r="E1129" s="83">
        <v>0</v>
      </c>
      <c r="F1129" s="83">
        <v>0</v>
      </c>
      <c r="G1129" s="93">
        <v>0</v>
      </c>
    </row>
    <row r="1130" spans="2:7" s="18" customFormat="1" hidden="1" outlineLevel="1" x14ac:dyDescent="0.3">
      <c r="B1130" s="16" t="s">
        <v>278</v>
      </c>
      <c r="E1130" s="83">
        <v>0</v>
      </c>
      <c r="F1130" s="83">
        <v>0</v>
      </c>
      <c r="G1130" s="93">
        <v>0</v>
      </c>
    </row>
    <row r="1131" spans="2:7" s="18" customFormat="1" hidden="1" outlineLevel="1" x14ac:dyDescent="0.3">
      <c r="B1131" s="16" t="s">
        <v>285</v>
      </c>
      <c r="E1131" s="83">
        <v>0</v>
      </c>
      <c r="F1131" s="83">
        <v>0</v>
      </c>
      <c r="G1131" s="93">
        <v>0</v>
      </c>
    </row>
    <row r="1132" spans="2:7" s="18" customFormat="1" hidden="1" outlineLevel="1" x14ac:dyDescent="0.3">
      <c r="B1132" s="16" t="s">
        <v>165</v>
      </c>
      <c r="E1132" s="83">
        <v>0</v>
      </c>
      <c r="F1132" s="83">
        <v>0</v>
      </c>
      <c r="G1132" s="93">
        <v>0</v>
      </c>
    </row>
    <row r="1133" spans="2:7" s="18" customFormat="1" hidden="1" outlineLevel="1" x14ac:dyDescent="0.3">
      <c r="B1133" s="16" t="s">
        <v>286</v>
      </c>
      <c r="E1133" s="83">
        <v>0</v>
      </c>
      <c r="F1133" s="83">
        <v>0</v>
      </c>
      <c r="G1133" s="93">
        <v>0</v>
      </c>
    </row>
    <row r="1134" spans="2:7" s="18" customFormat="1" hidden="1" outlineLevel="1" x14ac:dyDescent="0.3">
      <c r="B1134" s="16" t="s">
        <v>277</v>
      </c>
      <c r="E1134" s="83">
        <v>0</v>
      </c>
      <c r="F1134" s="83">
        <v>0</v>
      </c>
      <c r="G1134" s="93">
        <v>0</v>
      </c>
    </row>
    <row r="1135" spans="2:7" collapsed="1" x14ac:dyDescent="0.3">
      <c r="C1135" s="16" t="s">
        <v>2</v>
      </c>
      <c r="D1135" s="16" t="s">
        <v>246</v>
      </c>
      <c r="E1135" s="69">
        <v>27</v>
      </c>
      <c r="F1135" s="69">
        <v>0</v>
      </c>
      <c r="G1135" s="93">
        <v>27</v>
      </c>
    </row>
    <row r="1136" spans="2:7" s="18" customFormat="1" hidden="1" outlineLevel="1" x14ac:dyDescent="0.3">
      <c r="B1136" s="16" t="s">
        <v>145</v>
      </c>
      <c r="E1136" s="83">
        <v>0</v>
      </c>
      <c r="F1136" s="83">
        <v>0</v>
      </c>
      <c r="G1136" s="93">
        <v>0</v>
      </c>
    </row>
    <row r="1137" spans="2:7" s="18" customFormat="1" hidden="1" outlineLevel="1" x14ac:dyDescent="0.3">
      <c r="B1137" s="16" t="s">
        <v>146</v>
      </c>
      <c r="E1137" s="83">
        <v>0</v>
      </c>
      <c r="F1137" s="83">
        <v>0</v>
      </c>
      <c r="G1137" s="93">
        <v>0</v>
      </c>
    </row>
    <row r="1138" spans="2:7" s="18" customFormat="1" hidden="1" outlineLevel="1" x14ac:dyDescent="0.3">
      <c r="B1138" s="16" t="s">
        <v>147</v>
      </c>
      <c r="E1138" s="83">
        <v>0</v>
      </c>
      <c r="F1138" s="83">
        <v>0</v>
      </c>
      <c r="G1138" s="93">
        <v>0</v>
      </c>
    </row>
    <row r="1139" spans="2:7" s="18" customFormat="1" hidden="1" outlineLevel="1" x14ac:dyDescent="0.3">
      <c r="B1139" s="16" t="s">
        <v>148</v>
      </c>
      <c r="E1139" s="83">
        <v>0</v>
      </c>
      <c r="F1139" s="83">
        <v>0</v>
      </c>
      <c r="G1139" s="93">
        <v>0</v>
      </c>
    </row>
    <row r="1140" spans="2:7" s="18" customFormat="1" hidden="1" outlineLevel="1" x14ac:dyDescent="0.3">
      <c r="B1140" s="16" t="s">
        <v>149</v>
      </c>
      <c r="E1140" s="83">
        <v>0</v>
      </c>
      <c r="F1140" s="83">
        <v>0</v>
      </c>
      <c r="G1140" s="93">
        <v>0</v>
      </c>
    </row>
    <row r="1141" spans="2:7" s="18" customFormat="1" hidden="1" outlineLevel="1" x14ac:dyDescent="0.3">
      <c r="B1141" s="16" t="s">
        <v>150</v>
      </c>
      <c r="E1141" s="83">
        <v>0</v>
      </c>
      <c r="F1141" s="83">
        <v>0</v>
      </c>
      <c r="G1141" s="93">
        <v>0</v>
      </c>
    </row>
    <row r="1142" spans="2:7" s="18" customFormat="1" hidden="1" outlineLevel="1" x14ac:dyDescent="0.3">
      <c r="B1142" s="16" t="s">
        <v>151</v>
      </c>
      <c r="E1142" s="83">
        <v>128</v>
      </c>
      <c r="F1142" s="83">
        <v>124</v>
      </c>
      <c r="G1142" s="93">
        <v>4</v>
      </c>
    </row>
    <row r="1143" spans="2:7" s="18" customFormat="1" hidden="1" outlineLevel="1" x14ac:dyDescent="0.3">
      <c r="B1143" s="16" t="s">
        <v>152</v>
      </c>
      <c r="E1143" s="83">
        <v>0</v>
      </c>
      <c r="F1143" s="83">
        <v>0</v>
      </c>
      <c r="G1143" s="93">
        <v>0</v>
      </c>
    </row>
    <row r="1144" spans="2:7" s="18" customFormat="1" hidden="1" outlineLevel="1" x14ac:dyDescent="0.3">
      <c r="B1144" s="16" t="s">
        <v>254</v>
      </c>
      <c r="E1144" s="83">
        <v>0</v>
      </c>
      <c r="F1144" s="83">
        <v>0</v>
      </c>
      <c r="G1144" s="93">
        <v>0</v>
      </c>
    </row>
    <row r="1145" spans="2:7" s="18" customFormat="1" hidden="1" outlineLevel="1" x14ac:dyDescent="0.3">
      <c r="B1145" s="16" t="s">
        <v>153</v>
      </c>
      <c r="E1145" s="83">
        <v>0</v>
      </c>
      <c r="F1145" s="83">
        <v>0</v>
      </c>
      <c r="G1145" s="93">
        <v>0</v>
      </c>
    </row>
    <row r="1146" spans="2:7" s="18" customFormat="1" hidden="1" outlineLevel="1" x14ac:dyDescent="0.3">
      <c r="B1146" s="16" t="s">
        <v>154</v>
      </c>
      <c r="E1146" s="83">
        <v>0</v>
      </c>
      <c r="F1146" s="83">
        <v>0</v>
      </c>
      <c r="G1146" s="93">
        <v>0</v>
      </c>
    </row>
    <row r="1147" spans="2:7" s="18" customFormat="1" hidden="1" outlineLevel="1" x14ac:dyDescent="0.3">
      <c r="B1147" s="16" t="s">
        <v>155</v>
      </c>
      <c r="E1147" s="83">
        <v>0</v>
      </c>
      <c r="F1147" s="83">
        <v>0</v>
      </c>
      <c r="G1147" s="93">
        <v>0</v>
      </c>
    </row>
    <row r="1148" spans="2:7" s="18" customFormat="1" hidden="1" outlineLevel="1" x14ac:dyDescent="0.3">
      <c r="B1148" s="16" t="s">
        <v>156</v>
      </c>
      <c r="E1148" s="83">
        <v>0</v>
      </c>
      <c r="F1148" s="83">
        <v>0</v>
      </c>
      <c r="G1148" s="93">
        <v>0</v>
      </c>
    </row>
    <row r="1149" spans="2:7" s="18" customFormat="1" hidden="1" outlineLevel="1" x14ac:dyDescent="0.3">
      <c r="B1149" s="16" t="s">
        <v>157</v>
      </c>
      <c r="E1149" s="83">
        <v>0</v>
      </c>
      <c r="F1149" s="83">
        <v>0</v>
      </c>
      <c r="G1149" s="93">
        <v>0</v>
      </c>
    </row>
    <row r="1150" spans="2:7" s="18" customFormat="1" hidden="1" outlineLevel="1" x14ac:dyDescent="0.3">
      <c r="B1150" s="16" t="s">
        <v>158</v>
      </c>
      <c r="E1150" s="83">
        <v>0</v>
      </c>
      <c r="F1150" s="83">
        <v>0</v>
      </c>
      <c r="G1150" s="93">
        <v>0</v>
      </c>
    </row>
    <row r="1151" spans="2:7" s="18" customFormat="1" hidden="1" outlineLevel="1" x14ac:dyDescent="0.3">
      <c r="B1151" s="16" t="s">
        <v>159</v>
      </c>
      <c r="E1151" s="83">
        <v>0</v>
      </c>
      <c r="F1151" s="83">
        <v>0</v>
      </c>
      <c r="G1151" s="93">
        <v>0</v>
      </c>
    </row>
    <row r="1152" spans="2:7" s="18" customFormat="1" hidden="1" outlineLevel="1" x14ac:dyDescent="0.3">
      <c r="B1152" s="16" t="s">
        <v>160</v>
      </c>
      <c r="E1152" s="83">
        <v>0</v>
      </c>
      <c r="F1152" s="83">
        <v>0</v>
      </c>
      <c r="G1152" s="93">
        <v>0</v>
      </c>
    </row>
    <row r="1153" spans="2:7" s="18" customFormat="1" hidden="1" outlineLevel="1" x14ac:dyDescent="0.3">
      <c r="B1153" s="16" t="s">
        <v>161</v>
      </c>
      <c r="E1153" s="83">
        <v>0</v>
      </c>
      <c r="F1153" s="83">
        <v>0</v>
      </c>
      <c r="G1153" s="93">
        <v>0</v>
      </c>
    </row>
    <row r="1154" spans="2:7" s="18" customFormat="1" hidden="1" outlineLevel="1" x14ac:dyDescent="0.3">
      <c r="B1154" s="16" t="s">
        <v>162</v>
      </c>
      <c r="E1154" s="83">
        <v>0</v>
      </c>
      <c r="F1154" s="83">
        <v>0</v>
      </c>
      <c r="G1154" s="93">
        <v>0</v>
      </c>
    </row>
    <row r="1155" spans="2:7" s="18" customFormat="1" hidden="1" outlineLevel="1" x14ac:dyDescent="0.3">
      <c r="B1155" s="16" t="s">
        <v>163</v>
      </c>
      <c r="E1155" s="83">
        <v>0</v>
      </c>
      <c r="F1155" s="83">
        <v>0</v>
      </c>
      <c r="G1155" s="93">
        <v>0</v>
      </c>
    </row>
    <row r="1156" spans="2:7" s="18" customFormat="1" hidden="1" outlineLevel="1" x14ac:dyDescent="0.3">
      <c r="B1156" s="16" t="s">
        <v>164</v>
      </c>
      <c r="E1156" s="83">
        <v>0</v>
      </c>
      <c r="F1156" s="83">
        <v>0</v>
      </c>
      <c r="G1156" s="93">
        <v>0</v>
      </c>
    </row>
    <row r="1157" spans="2:7" s="18" customFormat="1" hidden="1" outlineLevel="1" x14ac:dyDescent="0.3">
      <c r="B1157" s="16" t="s">
        <v>276</v>
      </c>
      <c r="E1157" s="83">
        <v>0</v>
      </c>
      <c r="F1157" s="83">
        <v>0</v>
      </c>
      <c r="G1157" s="93">
        <v>0</v>
      </c>
    </row>
    <row r="1158" spans="2:7" s="18" customFormat="1" hidden="1" outlineLevel="1" x14ac:dyDescent="0.3">
      <c r="B1158" s="16" t="s">
        <v>278</v>
      </c>
      <c r="E1158" s="83">
        <v>0</v>
      </c>
      <c r="F1158" s="83">
        <v>0</v>
      </c>
      <c r="G1158" s="93">
        <v>0</v>
      </c>
    </row>
    <row r="1159" spans="2:7" s="18" customFormat="1" hidden="1" outlineLevel="1" x14ac:dyDescent="0.3">
      <c r="B1159" s="16" t="s">
        <v>285</v>
      </c>
      <c r="E1159" s="83">
        <v>0</v>
      </c>
      <c r="F1159" s="83">
        <v>0</v>
      </c>
      <c r="G1159" s="93">
        <v>0</v>
      </c>
    </row>
    <row r="1160" spans="2:7" s="18" customFormat="1" hidden="1" outlineLevel="1" x14ac:dyDescent="0.3">
      <c r="B1160" s="16" t="s">
        <v>165</v>
      </c>
      <c r="E1160" s="83">
        <v>0</v>
      </c>
      <c r="F1160" s="83">
        <v>4</v>
      </c>
      <c r="G1160" s="93">
        <v>-4</v>
      </c>
    </row>
    <row r="1161" spans="2:7" s="18" customFormat="1" hidden="1" outlineLevel="1" x14ac:dyDescent="0.3">
      <c r="B1161" s="16" t="s">
        <v>286</v>
      </c>
      <c r="E1161" s="83">
        <v>0</v>
      </c>
      <c r="F1161" s="83">
        <v>0</v>
      </c>
      <c r="G1161" s="93">
        <v>0</v>
      </c>
    </row>
    <row r="1162" spans="2:7" s="18" customFormat="1" hidden="1" outlineLevel="1" x14ac:dyDescent="0.3">
      <c r="B1162" s="16" t="s">
        <v>277</v>
      </c>
      <c r="E1162" s="83">
        <v>0</v>
      </c>
      <c r="F1162" s="83">
        <v>0</v>
      </c>
      <c r="G1162" s="93">
        <v>0</v>
      </c>
    </row>
    <row r="1163" spans="2:7" ht="17.25" customHeight="1" collapsed="1" thickBot="1" x14ac:dyDescent="0.35">
      <c r="C1163" s="16" t="s">
        <v>3</v>
      </c>
      <c r="D1163" s="16" t="s">
        <v>247</v>
      </c>
      <c r="E1163" s="69">
        <v>128</v>
      </c>
      <c r="F1163" s="69">
        <v>128</v>
      </c>
      <c r="G1163" s="93">
        <v>0</v>
      </c>
    </row>
    <row r="1164" spans="2:7" s="18" customFormat="1" ht="13.5" hidden="1" outlineLevel="1" thickBot="1" x14ac:dyDescent="0.35">
      <c r="B1164" s="16" t="s">
        <v>145</v>
      </c>
      <c r="E1164" s="93">
        <v>0</v>
      </c>
      <c r="F1164" s="93">
        <v>0</v>
      </c>
      <c r="G1164" s="93">
        <v>0</v>
      </c>
    </row>
    <row r="1165" spans="2:7" s="18" customFormat="1" ht="13.5" hidden="1" outlineLevel="1" thickBot="1" x14ac:dyDescent="0.35">
      <c r="B1165" s="16" t="s">
        <v>146</v>
      </c>
      <c r="E1165" s="93">
        <v>0</v>
      </c>
      <c r="F1165" s="93">
        <v>0</v>
      </c>
      <c r="G1165" s="93">
        <v>0</v>
      </c>
    </row>
    <row r="1166" spans="2:7" s="18" customFormat="1" ht="13.5" hidden="1" outlineLevel="1" thickBot="1" x14ac:dyDescent="0.35">
      <c r="B1166" s="16" t="s">
        <v>147</v>
      </c>
      <c r="E1166" s="93">
        <v>0</v>
      </c>
      <c r="F1166" s="93">
        <v>0</v>
      </c>
      <c r="G1166" s="93">
        <v>0</v>
      </c>
    </row>
    <row r="1167" spans="2:7" s="18" customFormat="1" ht="13.5" hidden="1" outlineLevel="1" thickBot="1" x14ac:dyDescent="0.35">
      <c r="B1167" s="16" t="s">
        <v>148</v>
      </c>
      <c r="E1167" s="93">
        <v>0</v>
      </c>
      <c r="F1167" s="93">
        <v>0</v>
      </c>
      <c r="G1167" s="93">
        <v>0</v>
      </c>
    </row>
    <row r="1168" spans="2:7" s="18" customFormat="1" ht="13.5" hidden="1" outlineLevel="1" thickBot="1" x14ac:dyDescent="0.35">
      <c r="B1168" s="16" t="s">
        <v>149</v>
      </c>
      <c r="E1168" s="93">
        <v>0</v>
      </c>
      <c r="F1168" s="93">
        <v>0</v>
      </c>
      <c r="G1168" s="93">
        <v>0</v>
      </c>
    </row>
    <row r="1169" spans="2:8" s="18" customFormat="1" ht="13.5" hidden="1" outlineLevel="1" thickBot="1" x14ac:dyDescent="0.35">
      <c r="B1169" s="16" t="s">
        <v>150</v>
      </c>
      <c r="E1169" s="93">
        <v>0</v>
      </c>
      <c r="F1169" s="93">
        <v>0</v>
      </c>
      <c r="G1169" s="93">
        <v>0</v>
      </c>
    </row>
    <row r="1170" spans="2:8" s="18" customFormat="1" ht="13.5" hidden="1" outlineLevel="1" thickBot="1" x14ac:dyDescent="0.35">
      <c r="B1170" s="16" t="s">
        <v>151</v>
      </c>
      <c r="E1170" s="93">
        <v>128</v>
      </c>
      <c r="F1170" s="93">
        <v>124</v>
      </c>
      <c r="G1170" s="93">
        <v>4</v>
      </c>
    </row>
    <row r="1171" spans="2:8" s="18" customFormat="1" ht="13.5" hidden="1" outlineLevel="1" thickBot="1" x14ac:dyDescent="0.35">
      <c r="B1171" s="16" t="s">
        <v>152</v>
      </c>
      <c r="E1171" s="93">
        <v>27</v>
      </c>
      <c r="F1171" s="93">
        <v>0</v>
      </c>
      <c r="G1171" s="93">
        <v>27</v>
      </c>
    </row>
    <row r="1172" spans="2:8" s="18" customFormat="1" ht="13.5" hidden="1" outlineLevel="1" thickBot="1" x14ac:dyDescent="0.35">
      <c r="B1172" s="16" t="s">
        <v>254</v>
      </c>
      <c r="E1172" s="93">
        <v>0</v>
      </c>
      <c r="F1172" s="93">
        <v>0</v>
      </c>
      <c r="G1172" s="93">
        <v>0</v>
      </c>
    </row>
    <row r="1173" spans="2:8" s="18" customFormat="1" ht="13.5" hidden="1" outlineLevel="1" thickBot="1" x14ac:dyDescent="0.35">
      <c r="B1173" s="16" t="s">
        <v>153</v>
      </c>
      <c r="E1173" s="93">
        <v>0</v>
      </c>
      <c r="F1173" s="93">
        <v>0</v>
      </c>
      <c r="G1173" s="93">
        <v>0</v>
      </c>
    </row>
    <row r="1174" spans="2:8" s="18" customFormat="1" ht="13.5" hidden="1" outlineLevel="1" thickBot="1" x14ac:dyDescent="0.35">
      <c r="B1174" s="16" t="s">
        <v>154</v>
      </c>
      <c r="E1174" s="93">
        <v>0</v>
      </c>
      <c r="F1174" s="93">
        <v>0</v>
      </c>
      <c r="G1174" s="93">
        <v>0</v>
      </c>
    </row>
    <row r="1175" spans="2:8" s="18" customFormat="1" ht="13.5" hidden="1" outlineLevel="1" thickBot="1" x14ac:dyDescent="0.35">
      <c r="B1175" s="16" t="s">
        <v>155</v>
      </c>
      <c r="E1175" s="93">
        <v>0</v>
      </c>
      <c r="F1175" s="93">
        <v>0</v>
      </c>
      <c r="G1175" s="93">
        <v>0</v>
      </c>
    </row>
    <row r="1176" spans="2:8" s="18" customFormat="1" ht="13.5" hidden="1" outlineLevel="1" thickBot="1" x14ac:dyDescent="0.35">
      <c r="B1176" s="16" t="s">
        <v>156</v>
      </c>
      <c r="E1176" s="93">
        <v>0</v>
      </c>
      <c r="F1176" s="93">
        <v>0</v>
      </c>
      <c r="G1176" s="93">
        <v>0</v>
      </c>
    </row>
    <row r="1177" spans="2:8" s="18" customFormat="1" ht="13.5" hidden="1" outlineLevel="1" thickBot="1" x14ac:dyDescent="0.35">
      <c r="B1177" s="16" t="s">
        <v>157</v>
      </c>
      <c r="E1177" s="93">
        <v>0</v>
      </c>
      <c r="F1177" s="93">
        <v>0</v>
      </c>
      <c r="G1177" s="93">
        <v>0</v>
      </c>
    </row>
    <row r="1178" spans="2:8" s="18" customFormat="1" ht="13.5" hidden="1" outlineLevel="1" thickBot="1" x14ac:dyDescent="0.35">
      <c r="B1178" s="16" t="s">
        <v>158</v>
      </c>
      <c r="E1178" s="93">
        <v>0</v>
      </c>
      <c r="F1178" s="93">
        <v>0</v>
      </c>
      <c r="G1178" s="93">
        <v>0</v>
      </c>
    </row>
    <row r="1179" spans="2:8" s="18" customFormat="1" ht="13.5" hidden="1" outlineLevel="1" thickBot="1" x14ac:dyDescent="0.35">
      <c r="B1179" s="16" t="s">
        <v>159</v>
      </c>
      <c r="E1179" s="93">
        <v>0</v>
      </c>
      <c r="F1179" s="93">
        <v>0</v>
      </c>
      <c r="G1179" s="93">
        <v>0</v>
      </c>
    </row>
    <row r="1180" spans="2:8" s="18" customFormat="1" ht="13.5" hidden="1" outlineLevel="1" thickBot="1" x14ac:dyDescent="0.35">
      <c r="B1180" s="16" t="s">
        <v>160</v>
      </c>
      <c r="E1180" s="93">
        <v>0</v>
      </c>
      <c r="F1180" s="93">
        <v>0</v>
      </c>
      <c r="G1180" s="93">
        <v>0</v>
      </c>
    </row>
    <row r="1181" spans="2:8" s="18" customFormat="1" ht="13.5" hidden="1" outlineLevel="1" thickBot="1" x14ac:dyDescent="0.35">
      <c r="B1181" s="16" t="s">
        <v>161</v>
      </c>
      <c r="E1181" s="93">
        <v>0</v>
      </c>
      <c r="F1181" s="93">
        <v>0</v>
      </c>
      <c r="G1181" s="93">
        <v>0</v>
      </c>
    </row>
    <row r="1182" spans="2:8" s="18" customFormat="1" ht="13.5" hidden="1" outlineLevel="1" thickBot="1" x14ac:dyDescent="0.35">
      <c r="B1182" s="16" t="s">
        <v>162</v>
      </c>
      <c r="E1182" s="93">
        <v>0</v>
      </c>
      <c r="F1182" s="93">
        <v>0</v>
      </c>
      <c r="G1182" s="93">
        <v>0</v>
      </c>
    </row>
    <row r="1183" spans="2:8" s="18" customFormat="1" ht="13.5" hidden="1" outlineLevel="1" thickBot="1" x14ac:dyDescent="0.35">
      <c r="B1183" s="16" t="s">
        <v>163</v>
      </c>
      <c r="E1183" s="93">
        <v>0</v>
      </c>
      <c r="F1183" s="93">
        <v>0</v>
      </c>
      <c r="G1183" s="93">
        <v>0</v>
      </c>
    </row>
    <row r="1184" spans="2:8" s="18" customFormat="1" ht="13.5" hidden="1" outlineLevel="1" thickBot="1" x14ac:dyDescent="0.35">
      <c r="B1184" s="16" t="s">
        <v>164</v>
      </c>
      <c r="E1184" s="93">
        <v>0</v>
      </c>
      <c r="F1184" s="93">
        <v>0</v>
      </c>
      <c r="G1184" s="93">
        <v>0</v>
      </c>
      <c r="H1184" s="66"/>
    </row>
    <row r="1185" spans="2:8" s="18" customFormat="1" ht="13.5" hidden="1" outlineLevel="1" thickBot="1" x14ac:dyDescent="0.35">
      <c r="B1185" s="16" t="s">
        <v>276</v>
      </c>
      <c r="E1185" s="93">
        <v>0</v>
      </c>
      <c r="F1185" s="93">
        <v>0</v>
      </c>
      <c r="G1185" s="93">
        <v>0</v>
      </c>
    </row>
    <row r="1186" spans="2:8" s="18" customFormat="1" ht="13.5" hidden="1" outlineLevel="1" thickBot="1" x14ac:dyDescent="0.35">
      <c r="B1186" s="16" t="s">
        <v>278</v>
      </c>
      <c r="E1186" s="93">
        <v>0</v>
      </c>
      <c r="F1186" s="93">
        <v>0</v>
      </c>
      <c r="G1186" s="93">
        <v>0</v>
      </c>
    </row>
    <row r="1187" spans="2:8" s="18" customFormat="1" ht="13.5" hidden="1" outlineLevel="1" thickBot="1" x14ac:dyDescent="0.35">
      <c r="B1187" s="16" t="s">
        <v>285</v>
      </c>
      <c r="E1187" s="93">
        <v>0</v>
      </c>
      <c r="F1187" s="93">
        <v>0</v>
      </c>
      <c r="G1187" s="93">
        <v>0</v>
      </c>
    </row>
    <row r="1188" spans="2:8" s="18" customFormat="1" ht="13.5" hidden="1" outlineLevel="1" thickBot="1" x14ac:dyDescent="0.35">
      <c r="B1188" s="16" t="s">
        <v>165</v>
      </c>
      <c r="E1188" s="93">
        <v>0</v>
      </c>
      <c r="F1188" s="93">
        <v>4</v>
      </c>
      <c r="G1188" s="93">
        <v>-4</v>
      </c>
    </row>
    <row r="1189" spans="2:8" s="18" customFormat="1" ht="13.5" hidden="1" outlineLevel="1" thickBot="1" x14ac:dyDescent="0.35">
      <c r="B1189" s="16" t="s">
        <v>286</v>
      </c>
      <c r="E1189" s="93">
        <v>0</v>
      </c>
      <c r="F1189" s="93">
        <v>0</v>
      </c>
      <c r="G1189" s="93">
        <v>0</v>
      </c>
    </row>
    <row r="1190" spans="2:8" s="18" customFormat="1" ht="13.5" hidden="1" outlineLevel="1" thickBot="1" x14ac:dyDescent="0.35">
      <c r="B1190" s="16" t="s">
        <v>277</v>
      </c>
      <c r="E1190" s="93">
        <v>0</v>
      </c>
      <c r="F1190" s="93">
        <v>0</v>
      </c>
      <c r="G1190" s="93">
        <v>0</v>
      </c>
      <c r="H1190" s="66"/>
    </row>
    <row r="1191" spans="2:8" ht="13.5" collapsed="1" thickBot="1" x14ac:dyDescent="0.35">
      <c r="B1191" s="16" t="s">
        <v>248</v>
      </c>
      <c r="E1191" s="134">
        <v>155</v>
      </c>
      <c r="F1191" s="135">
        <v>128</v>
      </c>
      <c r="G1191" s="93">
        <v>27</v>
      </c>
    </row>
    <row r="1192" spans="2:8" x14ac:dyDescent="0.3">
      <c r="D1192" s="85"/>
      <c r="E1192" s="72"/>
      <c r="F1192" s="72"/>
    </row>
  </sheetData>
  <phoneticPr fontId="0" type="noConversion"/>
  <dataValidations count="1">
    <dataValidation type="whole" allowBlank="1" showInputMessage="1" showErrorMessage="1" sqref="E541:F541 E146:F146 E823:F823 E34:F34 E62:F62 E90:F90 E118:F118 E259:F259 E287:F287 E315:F315 E343:F343 E371:F371 E399:F399 E513:F513 E599:F599 E627:F627 E655:F655 E455:F455 E767:F767 E739:F739 E795:F795 E427:F427 E683:F683 E711:F711 E851:F851 E879:F879">
      <formula1>-1E+30</formula1>
      <formula2>1E+30</formula2>
    </dataValidation>
  </dataValidations>
  <pageMargins left="0.74803149606299213" right="0.74803149606299213" top="0.59055118110236227" bottom="0.6692913385826772" header="0.51181102362204722" footer="0.51181102362204722"/>
  <pageSetup paperSize="9" scale="61" orientation="landscape" r:id="rId1"/>
  <headerFooter alignWithMargins="0"/>
  <ignoredErrors>
    <ignoredError sqref="E4:G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J3631"/>
  <sheetViews>
    <sheetView showGridLines="0" zoomScale="70" zoomScaleNormal="70" zoomScaleSheetLayoutView="110" workbookViewId="0">
      <selection activeCell="D146" sqref="D146"/>
    </sheetView>
  </sheetViews>
  <sheetFormatPr defaultColWidth="9.1796875" defaultRowHeight="13" outlineLevelRow="1" x14ac:dyDescent="0.3"/>
  <cols>
    <col min="1" max="1" width="3.54296875" style="16" customWidth="1"/>
    <col min="2" max="2" width="32.453125" style="16" customWidth="1"/>
    <col min="3" max="3" width="4.1796875" style="16" customWidth="1"/>
    <col min="4" max="4" width="48.7265625" style="16" customWidth="1"/>
    <col min="5" max="5" width="11.7265625" style="21" customWidth="1"/>
    <col min="6" max="6" width="11.26953125" style="51" customWidth="1"/>
    <col min="7" max="7" width="12.453125" style="21" customWidth="1"/>
    <col min="8" max="8" width="4.7265625" style="18" customWidth="1"/>
    <col min="9" max="16384" width="9.1796875" style="16"/>
  </cols>
  <sheetData>
    <row r="1" spans="1:8" ht="17" x14ac:dyDescent="0.3">
      <c r="B1" s="55" t="s">
        <v>144</v>
      </c>
      <c r="C1" s="18"/>
      <c r="D1" s="18"/>
      <c r="E1" s="51"/>
      <c r="G1" s="51"/>
    </row>
    <row r="2" spans="1:8" x14ac:dyDescent="0.3">
      <c r="B2" s="30" t="s">
        <v>46</v>
      </c>
      <c r="C2" s="18"/>
      <c r="D2" s="18"/>
      <c r="E2" s="51"/>
      <c r="G2" s="51"/>
    </row>
    <row r="3" spans="1:8" s="25" customFormat="1" ht="52.5" customHeight="1" x14ac:dyDescent="0.25">
      <c r="B3" s="19"/>
      <c r="C3" s="19"/>
      <c r="D3" s="19"/>
      <c r="E3" s="109" t="str">
        <f>SoCIE!E3</f>
        <v>Accounts 2019-20</v>
      </c>
      <c r="F3" s="109" t="str">
        <f>SoCIE!F3</f>
        <v>Accounts 2018-19</v>
      </c>
      <c r="G3" s="107" t="s">
        <v>292</v>
      </c>
      <c r="H3" s="129"/>
    </row>
    <row r="4" spans="1:8" x14ac:dyDescent="0.3">
      <c r="A4" s="17" t="s">
        <v>23</v>
      </c>
      <c r="B4" s="18"/>
      <c r="C4" s="18"/>
      <c r="D4" s="18"/>
      <c r="E4" s="92" t="s">
        <v>54</v>
      </c>
      <c r="F4" s="92" t="s">
        <v>54</v>
      </c>
      <c r="G4" s="92" t="s">
        <v>54</v>
      </c>
      <c r="H4" s="137"/>
    </row>
    <row r="5" spans="1:8" x14ac:dyDescent="0.3">
      <c r="A5" s="17"/>
      <c r="E5" s="68"/>
      <c r="F5" s="111"/>
      <c r="G5" s="68"/>
      <c r="H5" s="111"/>
    </row>
    <row r="6" spans="1:8" x14ac:dyDescent="0.3">
      <c r="E6" s="68"/>
      <c r="F6" s="111"/>
      <c r="G6" s="68"/>
      <c r="H6" s="111"/>
    </row>
    <row r="7" spans="1:8" s="18" customFormat="1" hidden="1" outlineLevel="1" x14ac:dyDescent="0.3">
      <c r="B7" s="16" t="s">
        <v>145</v>
      </c>
      <c r="E7" s="93">
        <f>[1]Expenditure!$E$7</f>
        <v>18153</v>
      </c>
      <c r="F7" s="93">
        <f>[1]Expenditure!$F$7</f>
        <v>16475</v>
      </c>
      <c r="G7" s="93">
        <f>E7-F7</f>
        <v>1678</v>
      </c>
      <c r="H7" s="111"/>
    </row>
    <row r="8" spans="1:8" s="18" customFormat="1" hidden="1" outlineLevel="1" x14ac:dyDescent="0.3">
      <c r="B8" s="16" t="s">
        <v>146</v>
      </c>
      <c r="E8" s="93">
        <f>[2]Expenditure!$E$7</f>
        <v>4562</v>
      </c>
      <c r="F8" s="93">
        <f>[2]Expenditure!$F$7</f>
        <v>4116</v>
      </c>
      <c r="G8" s="93">
        <f t="shared" ref="G8:G27" si="0">E8-F8</f>
        <v>446</v>
      </c>
      <c r="H8" s="111"/>
    </row>
    <row r="9" spans="1:8" s="18" customFormat="1" hidden="1" outlineLevel="1" x14ac:dyDescent="0.3">
      <c r="B9" s="16" t="s">
        <v>147</v>
      </c>
      <c r="E9" s="93">
        <f>[3]Expenditure!E$7</f>
        <v>38537</v>
      </c>
      <c r="F9" s="93">
        <f>[3]Expenditure!F$7</f>
        <v>33215</v>
      </c>
      <c r="G9" s="93">
        <f t="shared" ref="G9" si="1">E9-F9</f>
        <v>5322</v>
      </c>
      <c r="H9" s="111"/>
    </row>
    <row r="10" spans="1:8" s="18" customFormat="1" hidden="1" outlineLevel="1" x14ac:dyDescent="0.3">
      <c r="B10" s="16" t="s">
        <v>148</v>
      </c>
      <c r="E10" s="93">
        <f>[4]Expenditure!$E$7</f>
        <v>5907</v>
      </c>
      <c r="F10" s="93">
        <f>[4]Expenditure!$F$7</f>
        <v>5186</v>
      </c>
      <c r="G10" s="93">
        <f t="shared" si="0"/>
        <v>721</v>
      </c>
      <c r="H10" s="111"/>
    </row>
    <row r="11" spans="1:8" s="18" customFormat="1" hidden="1" outlineLevel="1" x14ac:dyDescent="0.3">
      <c r="B11" s="16" t="s">
        <v>149</v>
      </c>
      <c r="E11" s="93">
        <f>[5]Expenditure!$E$7</f>
        <v>19663</v>
      </c>
      <c r="F11" s="93">
        <f>[5]Expenditure!$F$7</f>
        <v>17319</v>
      </c>
      <c r="G11" s="93">
        <f t="shared" si="0"/>
        <v>2344</v>
      </c>
      <c r="H11" s="111"/>
    </row>
    <row r="12" spans="1:8" s="18" customFormat="1" hidden="1" outlineLevel="1" x14ac:dyDescent="0.3">
      <c r="B12" s="16" t="s">
        <v>150</v>
      </c>
      <c r="E12" s="93">
        <f>[6]Expenditure!$E$7</f>
        <v>26703</v>
      </c>
      <c r="F12" s="93">
        <f>[6]Expenditure!$F$7</f>
        <v>24857</v>
      </c>
      <c r="G12" s="93">
        <f t="shared" si="0"/>
        <v>1846</v>
      </c>
      <c r="H12" s="111"/>
    </row>
    <row r="13" spans="1:8" s="18" customFormat="1" hidden="1" outlineLevel="1" x14ac:dyDescent="0.3">
      <c r="B13" s="16" t="s">
        <v>151</v>
      </c>
      <c r="E13" s="93">
        <f>[7]Expenditure!$E$7</f>
        <v>18041</v>
      </c>
      <c r="F13" s="93">
        <f>[7]Expenditure!$F$7</f>
        <v>17814</v>
      </c>
      <c r="G13" s="93">
        <f t="shared" si="0"/>
        <v>227</v>
      </c>
      <c r="H13" s="111"/>
    </row>
    <row r="14" spans="1:8" s="18" customFormat="1" hidden="1" outlineLevel="1" x14ac:dyDescent="0.3">
      <c r="B14" s="16" t="s">
        <v>152</v>
      </c>
      <c r="E14" s="93">
        <f>[8]Expenditure!$E$7</f>
        <v>16628</v>
      </c>
      <c r="F14" s="93">
        <f>[8]Expenditure!$F$7</f>
        <v>15435</v>
      </c>
      <c r="G14" s="93">
        <f t="shared" si="0"/>
        <v>1193</v>
      </c>
      <c r="H14" s="111"/>
    </row>
    <row r="15" spans="1:8" s="18" customFormat="1" hidden="1" outlineLevel="1" x14ac:dyDescent="0.3">
      <c r="B15" s="16" t="s">
        <v>254</v>
      </c>
      <c r="E15" s="93">
        <f>[9]Expenditure!E$7</f>
        <v>0</v>
      </c>
      <c r="F15" s="93">
        <f>[9]Expenditure!F$7</f>
        <v>0</v>
      </c>
      <c r="G15" s="93">
        <f t="shared" si="0"/>
        <v>0</v>
      </c>
      <c r="H15" s="111"/>
    </row>
    <row r="16" spans="1:8" s="18" customFormat="1" hidden="1" outlineLevel="1" x14ac:dyDescent="0.3">
      <c r="B16" s="16" t="s">
        <v>153</v>
      </c>
      <c r="E16" s="93">
        <f>[10]Expenditure!E$7</f>
        <v>24427</v>
      </c>
      <c r="F16" s="93">
        <f>[10]Expenditure!F$7</f>
        <v>22913</v>
      </c>
      <c r="G16" s="93">
        <f t="shared" ref="G16:G17" si="2">E16-F16</f>
        <v>1514</v>
      </c>
      <c r="H16" s="111"/>
    </row>
    <row r="17" spans="2:8" s="18" customFormat="1" hidden="1" outlineLevel="1" x14ac:dyDescent="0.3">
      <c r="B17" s="16" t="s">
        <v>154</v>
      </c>
      <c r="E17" s="93">
        <f>[11]Expenditure!E$7</f>
        <v>14680</v>
      </c>
      <c r="F17" s="93">
        <f>[11]Expenditure!F$7</f>
        <v>14383</v>
      </c>
      <c r="G17" s="93">
        <f t="shared" si="2"/>
        <v>297</v>
      </c>
      <c r="H17" s="111"/>
    </row>
    <row r="18" spans="2:8" s="18" customFormat="1" hidden="1" outlineLevel="1" x14ac:dyDescent="0.3">
      <c r="B18" s="16" t="s">
        <v>155</v>
      </c>
      <c r="E18" s="93">
        <f>[12]Expenditure!$E$7</f>
        <v>9135</v>
      </c>
      <c r="F18" s="93">
        <f>[12]Expenditure!$F$7</f>
        <v>8805</v>
      </c>
      <c r="G18" s="93">
        <f t="shared" si="0"/>
        <v>330</v>
      </c>
      <c r="H18" s="111"/>
    </row>
    <row r="19" spans="2:8" s="18" customFormat="1" hidden="1" outlineLevel="1" x14ac:dyDescent="0.3">
      <c r="B19" s="16" t="s">
        <v>156</v>
      </c>
      <c r="E19" s="93">
        <f>[13]Expenditure!$E$7</f>
        <v>3185</v>
      </c>
      <c r="F19" s="93">
        <f>[13]Expenditure!$F$7</f>
        <v>2742</v>
      </c>
      <c r="G19" s="93">
        <f t="shared" si="0"/>
        <v>443</v>
      </c>
      <c r="H19" s="111"/>
    </row>
    <row r="20" spans="2:8" s="18" customFormat="1" hidden="1" outlineLevel="1" x14ac:dyDescent="0.3">
      <c r="B20" s="16" t="s">
        <v>157</v>
      </c>
      <c r="E20" s="93">
        <f>[14]Expenditure!$E$7</f>
        <v>5753</v>
      </c>
      <c r="F20" s="93">
        <f>[14]Expenditure!$F$7</f>
        <v>5401</v>
      </c>
      <c r="G20" s="93">
        <f t="shared" si="0"/>
        <v>352</v>
      </c>
      <c r="H20" s="111"/>
    </row>
    <row r="21" spans="2:8" s="18" customFormat="1" hidden="1" outlineLevel="1" x14ac:dyDescent="0.3">
      <c r="B21" s="16" t="s">
        <v>158</v>
      </c>
      <c r="E21" s="93">
        <f>[15]Expenditure!$E$7</f>
        <v>24542</v>
      </c>
      <c r="F21" s="93">
        <f>[15]Expenditure!$F$7</f>
        <v>21803</v>
      </c>
      <c r="G21" s="93">
        <f t="shared" si="0"/>
        <v>2739</v>
      </c>
      <c r="H21" s="111"/>
    </row>
    <row r="22" spans="2:8" s="18" customFormat="1" hidden="1" outlineLevel="1" x14ac:dyDescent="0.3">
      <c r="B22" s="16" t="s">
        <v>159</v>
      </c>
      <c r="E22" s="93">
        <f>[16]Expenditure!$E$7</f>
        <v>17792</v>
      </c>
      <c r="F22" s="93">
        <f>[16]Expenditure!$F$7</f>
        <v>15146</v>
      </c>
      <c r="G22" s="93">
        <f t="shared" si="0"/>
        <v>2646</v>
      </c>
      <c r="H22" s="111"/>
    </row>
    <row r="23" spans="2:8" s="18" customFormat="1" hidden="1" outlineLevel="1" x14ac:dyDescent="0.3">
      <c r="B23" s="16" t="s">
        <v>160</v>
      </c>
      <c r="E23" s="93">
        <f>[17]Expenditure!$E$7</f>
        <v>3970</v>
      </c>
      <c r="F23" s="93">
        <f>[17]Expenditure!$F$7</f>
        <v>3683</v>
      </c>
      <c r="G23" s="93">
        <f t="shared" si="0"/>
        <v>287</v>
      </c>
      <c r="H23" s="111"/>
    </row>
    <row r="24" spans="2:8" s="18" customFormat="1" hidden="1" outlineLevel="1" x14ac:dyDescent="0.3">
      <c r="B24" s="16" t="s">
        <v>161</v>
      </c>
      <c r="E24" s="93">
        <f>[18]Expenditure!$E$7</f>
        <v>12846</v>
      </c>
      <c r="F24" s="93">
        <f>[18]Expenditure!$F$7</f>
        <v>11551</v>
      </c>
      <c r="G24" s="93">
        <f t="shared" si="0"/>
        <v>1295</v>
      </c>
      <c r="H24" s="111"/>
    </row>
    <row r="25" spans="2:8" s="18" customFormat="1" hidden="1" outlineLevel="1" x14ac:dyDescent="0.3">
      <c r="B25" s="16" t="s">
        <v>162</v>
      </c>
      <c r="E25" s="93">
        <f>[19]Expenditure!E$7</f>
        <v>8104</v>
      </c>
      <c r="F25" s="93">
        <f>[19]Expenditure!F$7</f>
        <v>7134</v>
      </c>
      <c r="G25" s="93">
        <f t="shared" ref="G25" si="3">E25-F25</f>
        <v>970</v>
      </c>
      <c r="H25" s="111"/>
    </row>
    <row r="26" spans="2:8" s="18" customFormat="1" hidden="1" outlineLevel="1" x14ac:dyDescent="0.3">
      <c r="B26" s="16" t="s">
        <v>163</v>
      </c>
      <c r="E26" s="93">
        <f>[20]Expenditure!$E$7</f>
        <v>25197</v>
      </c>
      <c r="F26" s="93">
        <f>[20]Expenditure!$F$7</f>
        <v>23529</v>
      </c>
      <c r="G26" s="93">
        <f t="shared" si="0"/>
        <v>1668</v>
      </c>
      <c r="H26" s="111"/>
    </row>
    <row r="27" spans="2:8" s="18" customFormat="1" hidden="1" outlineLevel="1" x14ac:dyDescent="0.3">
      <c r="B27" s="16" t="s">
        <v>164</v>
      </c>
      <c r="E27" s="93">
        <f>[21]Expenditure!E$7</f>
        <v>8191</v>
      </c>
      <c r="F27" s="93">
        <f>[21]Expenditure!F$7</f>
        <v>7656</v>
      </c>
      <c r="G27" s="93">
        <f t="shared" si="0"/>
        <v>535</v>
      </c>
      <c r="H27" s="111"/>
    </row>
    <row r="28" spans="2:8" s="18" customFormat="1" hidden="1" outlineLevel="1" x14ac:dyDescent="0.3">
      <c r="B28" s="16" t="s">
        <v>276</v>
      </c>
      <c r="E28" s="93">
        <f>[22]Expenditure!E$7</f>
        <v>2101</v>
      </c>
      <c r="F28" s="93">
        <f>[22]Expenditure!F$7</f>
        <v>2287</v>
      </c>
      <c r="G28" s="93">
        <f t="shared" ref="G28:G33" si="4">E28-F28</f>
        <v>-186</v>
      </c>
      <c r="H28" s="111"/>
    </row>
    <row r="29" spans="2:8" s="18" customFormat="1" hidden="1" outlineLevel="1" x14ac:dyDescent="0.3">
      <c r="B29" s="16" t="s">
        <v>278</v>
      </c>
      <c r="E29" s="93">
        <f>[23]Expenditure!E$7</f>
        <v>335</v>
      </c>
      <c r="F29" s="93">
        <f>[23]Expenditure!F$7</f>
        <v>306</v>
      </c>
      <c r="G29" s="93">
        <f t="shared" si="4"/>
        <v>29</v>
      </c>
      <c r="H29" s="111"/>
    </row>
    <row r="30" spans="2:8" s="18" customFormat="1" hidden="1" outlineLevel="1" x14ac:dyDescent="0.3">
      <c r="B30" s="16" t="s">
        <v>285</v>
      </c>
      <c r="E30" s="93">
        <f>[24]Expenditure!E$7</f>
        <v>2407</v>
      </c>
      <c r="F30" s="93">
        <f>[24]Expenditure!F$7</f>
        <v>2020</v>
      </c>
      <c r="G30" s="93">
        <f t="shared" si="4"/>
        <v>387</v>
      </c>
      <c r="H30" s="111"/>
    </row>
    <row r="31" spans="2:8" s="18" customFormat="1" hidden="1" outlineLevel="1" x14ac:dyDescent="0.3">
      <c r="B31" s="16" t="s">
        <v>289</v>
      </c>
      <c r="E31" s="93">
        <f>[25]Expenditure!E$7</f>
        <v>1139</v>
      </c>
      <c r="F31" s="93">
        <f>[25]Expenditure!F$7</f>
        <v>1213</v>
      </c>
      <c r="G31" s="93">
        <f t="shared" si="4"/>
        <v>-74</v>
      </c>
      <c r="H31" s="111"/>
    </row>
    <row r="32" spans="2:8" s="18" customFormat="1" hidden="1" outlineLevel="1" x14ac:dyDescent="0.3">
      <c r="B32" s="16" t="s">
        <v>286</v>
      </c>
      <c r="E32" s="93">
        <f>[26]Expenditure!E$7</f>
        <v>1959</v>
      </c>
      <c r="F32" s="93">
        <f>[26]Expenditure!F$7</f>
        <v>1824</v>
      </c>
      <c r="G32" s="93">
        <f t="shared" si="4"/>
        <v>135</v>
      </c>
      <c r="H32" s="111"/>
    </row>
    <row r="33" spans="1:8" s="18" customFormat="1" hidden="1" outlineLevel="1" x14ac:dyDescent="0.3">
      <c r="B33" s="16" t="s">
        <v>277</v>
      </c>
      <c r="E33" s="93">
        <f>[27]Expenditure!E$7</f>
        <v>2498</v>
      </c>
      <c r="F33" s="93">
        <f>[27]Expenditure!F$7</f>
        <v>1870</v>
      </c>
      <c r="G33" s="93">
        <f t="shared" si="4"/>
        <v>628</v>
      </c>
      <c r="H33" s="111"/>
    </row>
    <row r="34" spans="1:8" ht="15" customHeight="1" collapsed="1" x14ac:dyDescent="0.3">
      <c r="A34" s="17">
        <v>1</v>
      </c>
      <c r="B34" s="16" t="s">
        <v>24</v>
      </c>
      <c r="E34" s="138">
        <v>316455</v>
      </c>
      <c r="F34" s="138">
        <v>288683</v>
      </c>
      <c r="G34" s="93">
        <v>27772</v>
      </c>
      <c r="H34" s="139"/>
    </row>
    <row r="35" spans="1:8" s="18" customFormat="1" hidden="1" outlineLevel="1" x14ac:dyDescent="0.3">
      <c r="B35" s="16" t="s">
        <v>145</v>
      </c>
      <c r="E35" s="93">
        <v>5200</v>
      </c>
      <c r="F35" s="93">
        <v>5592</v>
      </c>
      <c r="G35" s="93">
        <v>-392</v>
      </c>
      <c r="H35" s="111"/>
    </row>
    <row r="36" spans="1:8" s="18" customFormat="1" hidden="1" outlineLevel="1" x14ac:dyDescent="0.3">
      <c r="B36" s="16" t="s">
        <v>146</v>
      </c>
      <c r="E36" s="93">
        <v>796</v>
      </c>
      <c r="F36" s="93">
        <v>638</v>
      </c>
      <c r="G36" s="93">
        <v>158</v>
      </c>
      <c r="H36" s="111"/>
    </row>
    <row r="37" spans="1:8" s="18" customFormat="1" hidden="1" outlineLevel="1" x14ac:dyDescent="0.3">
      <c r="B37" s="16" t="s">
        <v>147</v>
      </c>
      <c r="E37" s="93">
        <v>3310</v>
      </c>
      <c r="F37" s="93">
        <v>3954</v>
      </c>
      <c r="G37" s="93">
        <v>-644</v>
      </c>
      <c r="H37" s="111"/>
    </row>
    <row r="38" spans="1:8" s="18" customFormat="1" hidden="1" outlineLevel="1" x14ac:dyDescent="0.3">
      <c r="B38" s="16" t="s">
        <v>148</v>
      </c>
      <c r="E38" s="93">
        <v>1290</v>
      </c>
      <c r="F38" s="93">
        <v>1407</v>
      </c>
      <c r="G38" s="93">
        <v>-117</v>
      </c>
      <c r="H38" s="111"/>
    </row>
    <row r="39" spans="1:8" s="18" customFormat="1" hidden="1" outlineLevel="1" x14ac:dyDescent="0.3">
      <c r="B39" s="16" t="s">
        <v>149</v>
      </c>
      <c r="E39" s="93">
        <v>627</v>
      </c>
      <c r="F39" s="93">
        <v>593</v>
      </c>
      <c r="G39" s="93">
        <v>34</v>
      </c>
      <c r="H39" s="111"/>
    </row>
    <row r="40" spans="1:8" s="18" customFormat="1" hidden="1" outlineLevel="1" x14ac:dyDescent="0.3">
      <c r="B40" s="16" t="s">
        <v>150</v>
      </c>
      <c r="E40" s="93">
        <v>846</v>
      </c>
      <c r="F40" s="93">
        <v>881</v>
      </c>
      <c r="G40" s="93">
        <v>-35</v>
      </c>
      <c r="H40" s="111"/>
    </row>
    <row r="41" spans="1:8" s="18" customFormat="1" hidden="1" outlineLevel="1" x14ac:dyDescent="0.3">
      <c r="B41" s="16" t="s">
        <v>151</v>
      </c>
      <c r="E41" s="93">
        <v>11333</v>
      </c>
      <c r="F41" s="93">
        <v>10727</v>
      </c>
      <c r="G41" s="93">
        <v>606</v>
      </c>
      <c r="H41" s="111"/>
    </row>
    <row r="42" spans="1:8" s="18" customFormat="1" hidden="1" outlineLevel="1" x14ac:dyDescent="0.3">
      <c r="B42" s="16" t="s">
        <v>152</v>
      </c>
      <c r="E42" s="93">
        <v>3942</v>
      </c>
      <c r="F42" s="93">
        <v>3890</v>
      </c>
      <c r="G42" s="93">
        <v>52</v>
      </c>
      <c r="H42" s="111"/>
    </row>
    <row r="43" spans="1:8" s="18" customFormat="1" hidden="1" outlineLevel="1" x14ac:dyDescent="0.3">
      <c r="B43" s="16" t="s">
        <v>254</v>
      </c>
      <c r="E43" s="93">
        <v>0</v>
      </c>
      <c r="F43" s="93">
        <v>0</v>
      </c>
      <c r="G43" s="93">
        <v>0</v>
      </c>
      <c r="H43" s="111"/>
    </row>
    <row r="44" spans="1:8" s="18" customFormat="1" hidden="1" outlineLevel="1" x14ac:dyDescent="0.3">
      <c r="B44" s="16" t="s">
        <v>153</v>
      </c>
      <c r="E44" s="93">
        <v>4582</v>
      </c>
      <c r="F44" s="93">
        <v>4214</v>
      </c>
      <c r="G44" s="93">
        <v>368</v>
      </c>
      <c r="H44" s="111"/>
    </row>
    <row r="45" spans="1:8" s="18" customFormat="1" hidden="1" outlineLevel="1" x14ac:dyDescent="0.3">
      <c r="B45" s="16" t="s">
        <v>154</v>
      </c>
      <c r="E45" s="93">
        <v>4565</v>
      </c>
      <c r="F45" s="93">
        <v>4823</v>
      </c>
      <c r="G45" s="93">
        <v>-258</v>
      </c>
      <c r="H45" s="111"/>
    </row>
    <row r="46" spans="1:8" s="18" customFormat="1" hidden="1" outlineLevel="1" x14ac:dyDescent="0.3">
      <c r="B46" s="16" t="s">
        <v>155</v>
      </c>
      <c r="E46" s="93">
        <v>707</v>
      </c>
      <c r="F46" s="93">
        <v>807</v>
      </c>
      <c r="G46" s="93">
        <v>-100</v>
      </c>
      <c r="H46" s="111"/>
    </row>
    <row r="47" spans="1:8" s="18" customFormat="1" hidden="1" outlineLevel="1" x14ac:dyDescent="0.3">
      <c r="B47" s="16" t="s">
        <v>156</v>
      </c>
      <c r="E47" s="93">
        <v>197</v>
      </c>
      <c r="F47" s="93">
        <v>159</v>
      </c>
      <c r="G47" s="93">
        <v>38</v>
      </c>
      <c r="H47" s="111"/>
    </row>
    <row r="48" spans="1:8" s="18" customFormat="1" hidden="1" outlineLevel="1" x14ac:dyDescent="0.3">
      <c r="B48" s="16" t="s">
        <v>157</v>
      </c>
      <c r="E48" s="93">
        <v>1069</v>
      </c>
      <c r="F48" s="93">
        <v>1031</v>
      </c>
      <c r="G48" s="93">
        <v>38</v>
      </c>
      <c r="H48" s="111"/>
    </row>
    <row r="49" spans="1:8" s="18" customFormat="1" hidden="1" outlineLevel="1" x14ac:dyDescent="0.3">
      <c r="B49" s="16" t="s">
        <v>158</v>
      </c>
      <c r="E49" s="93">
        <v>3217</v>
      </c>
      <c r="F49" s="93">
        <v>3005</v>
      </c>
      <c r="G49" s="93">
        <v>212</v>
      </c>
      <c r="H49" s="111"/>
    </row>
    <row r="50" spans="1:8" s="18" customFormat="1" hidden="1" outlineLevel="1" x14ac:dyDescent="0.3">
      <c r="B50" s="16" t="s">
        <v>159</v>
      </c>
      <c r="E50" s="93">
        <v>954</v>
      </c>
      <c r="F50" s="93">
        <v>825</v>
      </c>
      <c r="G50" s="93">
        <v>129</v>
      </c>
      <c r="H50" s="111"/>
    </row>
    <row r="51" spans="1:8" s="18" customFormat="1" hidden="1" outlineLevel="1" x14ac:dyDescent="0.3">
      <c r="B51" s="16" t="s">
        <v>160</v>
      </c>
      <c r="E51" s="93">
        <v>413</v>
      </c>
      <c r="F51" s="93">
        <v>388</v>
      </c>
      <c r="G51" s="93">
        <v>25</v>
      </c>
      <c r="H51" s="111"/>
    </row>
    <row r="52" spans="1:8" s="18" customFormat="1" hidden="1" outlineLevel="1" x14ac:dyDescent="0.3">
      <c r="B52" s="16" t="s">
        <v>161</v>
      </c>
      <c r="E52" s="93">
        <v>1833</v>
      </c>
      <c r="F52" s="93">
        <v>1916</v>
      </c>
      <c r="G52" s="93">
        <v>-83</v>
      </c>
      <c r="H52" s="111"/>
    </row>
    <row r="53" spans="1:8" s="18" customFormat="1" hidden="1" outlineLevel="1" x14ac:dyDescent="0.3">
      <c r="B53" s="16" t="s">
        <v>162</v>
      </c>
      <c r="E53" s="93">
        <v>1652</v>
      </c>
      <c r="F53" s="93">
        <v>1545</v>
      </c>
      <c r="G53" s="93">
        <v>107</v>
      </c>
      <c r="H53" s="111"/>
    </row>
    <row r="54" spans="1:8" s="18" customFormat="1" hidden="1" outlineLevel="1" x14ac:dyDescent="0.3">
      <c r="B54" s="16" t="s">
        <v>163</v>
      </c>
      <c r="E54" s="93">
        <v>4744</v>
      </c>
      <c r="F54" s="93">
        <v>4399</v>
      </c>
      <c r="G54" s="93">
        <v>345</v>
      </c>
      <c r="H54" s="111"/>
    </row>
    <row r="55" spans="1:8" s="18" customFormat="1" hidden="1" outlineLevel="1" x14ac:dyDescent="0.3">
      <c r="B55" s="16" t="s">
        <v>164</v>
      </c>
      <c r="E55" s="93">
        <v>1126</v>
      </c>
      <c r="F55" s="93">
        <v>1051</v>
      </c>
      <c r="G55" s="93">
        <v>75</v>
      </c>
      <c r="H55" s="111"/>
    </row>
    <row r="56" spans="1:8" s="18" customFormat="1" hidden="1" outlineLevel="1" x14ac:dyDescent="0.3">
      <c r="B56" s="16" t="s">
        <v>276</v>
      </c>
      <c r="E56" s="93">
        <v>339</v>
      </c>
      <c r="F56" s="93">
        <v>369</v>
      </c>
      <c r="G56" s="93">
        <v>-30</v>
      </c>
      <c r="H56" s="111"/>
    </row>
    <row r="57" spans="1:8" s="18" customFormat="1" hidden="1" outlineLevel="1" x14ac:dyDescent="0.3">
      <c r="B57" s="16" t="s">
        <v>278</v>
      </c>
      <c r="E57" s="93">
        <v>0</v>
      </c>
      <c r="F57" s="93">
        <v>0</v>
      </c>
      <c r="G57" s="93">
        <v>0</v>
      </c>
      <c r="H57" s="111"/>
    </row>
    <row r="58" spans="1:8" s="18" customFormat="1" hidden="1" outlineLevel="1" x14ac:dyDescent="0.3">
      <c r="B58" s="16" t="s">
        <v>285</v>
      </c>
      <c r="E58" s="93">
        <v>74</v>
      </c>
      <c r="F58" s="93">
        <v>90</v>
      </c>
      <c r="G58" s="93">
        <v>-16</v>
      </c>
      <c r="H58" s="111"/>
    </row>
    <row r="59" spans="1:8" s="18" customFormat="1" hidden="1" outlineLevel="1" x14ac:dyDescent="0.3">
      <c r="B59" s="16" t="s">
        <v>289</v>
      </c>
      <c r="E59" s="93">
        <v>456</v>
      </c>
      <c r="F59" s="93">
        <v>321</v>
      </c>
      <c r="G59" s="93">
        <v>135</v>
      </c>
      <c r="H59" s="111"/>
    </row>
    <row r="60" spans="1:8" s="18" customFormat="1" hidden="1" outlineLevel="1" x14ac:dyDescent="0.3">
      <c r="B60" s="16" t="s">
        <v>286</v>
      </c>
      <c r="E60" s="93">
        <v>0</v>
      </c>
      <c r="F60" s="93">
        <v>0</v>
      </c>
      <c r="G60" s="93">
        <v>0</v>
      </c>
      <c r="H60" s="111"/>
    </row>
    <row r="61" spans="1:8" s="18" customFormat="1" hidden="1" outlineLevel="1" x14ac:dyDescent="0.3">
      <c r="B61" s="16" t="s">
        <v>277</v>
      </c>
      <c r="E61" s="93">
        <v>940</v>
      </c>
      <c r="F61" s="93">
        <v>929</v>
      </c>
      <c r="G61" s="93">
        <v>11</v>
      </c>
      <c r="H61" s="111"/>
    </row>
    <row r="62" spans="1:8" ht="15" customHeight="1" collapsed="1" x14ac:dyDescent="0.3">
      <c r="A62" s="17">
        <v>2</v>
      </c>
      <c r="B62" s="16" t="s">
        <v>25</v>
      </c>
      <c r="E62" s="138">
        <v>54212</v>
      </c>
      <c r="F62" s="138">
        <v>53554</v>
      </c>
      <c r="G62" s="93">
        <v>658</v>
      </c>
      <c r="H62" s="139"/>
    </row>
    <row r="63" spans="1:8" s="18" customFormat="1" hidden="1" outlineLevel="1" x14ac:dyDescent="0.3">
      <c r="B63" s="16" t="s">
        <v>145</v>
      </c>
      <c r="E63" s="93">
        <v>0</v>
      </c>
      <c r="F63" s="93">
        <v>0</v>
      </c>
      <c r="G63" s="93">
        <v>0</v>
      </c>
      <c r="H63" s="111"/>
    </row>
    <row r="64" spans="1:8" s="18" customFormat="1" hidden="1" outlineLevel="1" x14ac:dyDescent="0.3">
      <c r="B64" s="16" t="s">
        <v>146</v>
      </c>
      <c r="E64" s="93">
        <v>0</v>
      </c>
      <c r="F64" s="93">
        <v>0</v>
      </c>
      <c r="G64" s="93">
        <v>0</v>
      </c>
      <c r="H64" s="111"/>
    </row>
    <row r="65" spans="2:8" s="18" customFormat="1" hidden="1" outlineLevel="1" x14ac:dyDescent="0.3">
      <c r="B65" s="16" t="s">
        <v>147</v>
      </c>
      <c r="E65" s="93">
        <v>0</v>
      </c>
      <c r="F65" s="93">
        <v>0</v>
      </c>
      <c r="G65" s="93">
        <v>0</v>
      </c>
      <c r="H65" s="111"/>
    </row>
    <row r="66" spans="2:8" s="18" customFormat="1" hidden="1" outlineLevel="1" x14ac:dyDescent="0.3">
      <c r="B66" s="16" t="s">
        <v>148</v>
      </c>
      <c r="E66" s="93">
        <v>0</v>
      </c>
      <c r="F66" s="93">
        <v>0</v>
      </c>
      <c r="G66" s="93">
        <v>0</v>
      </c>
      <c r="H66" s="111"/>
    </row>
    <row r="67" spans="2:8" s="18" customFormat="1" hidden="1" outlineLevel="1" x14ac:dyDescent="0.3">
      <c r="B67" s="16" t="s">
        <v>149</v>
      </c>
      <c r="E67" s="93">
        <v>0</v>
      </c>
      <c r="F67" s="93">
        <v>0</v>
      </c>
      <c r="G67" s="93">
        <v>0</v>
      </c>
      <c r="H67" s="111"/>
    </row>
    <row r="68" spans="2:8" s="18" customFormat="1" hidden="1" outlineLevel="1" x14ac:dyDescent="0.3">
      <c r="B68" s="16" t="s">
        <v>150</v>
      </c>
      <c r="E68" s="93">
        <v>645</v>
      </c>
      <c r="F68" s="93">
        <v>608</v>
      </c>
      <c r="G68" s="93">
        <v>37</v>
      </c>
      <c r="H68" s="111"/>
    </row>
    <row r="69" spans="2:8" s="18" customFormat="1" hidden="1" outlineLevel="1" x14ac:dyDescent="0.3">
      <c r="B69" s="16" t="s">
        <v>151</v>
      </c>
      <c r="E69" s="93">
        <v>1629</v>
      </c>
      <c r="F69" s="93">
        <v>1919</v>
      </c>
      <c r="G69" s="93">
        <v>-290</v>
      </c>
      <c r="H69" s="111"/>
    </row>
    <row r="70" spans="2:8" s="18" customFormat="1" hidden="1" outlineLevel="1" x14ac:dyDescent="0.3">
      <c r="B70" s="16" t="s">
        <v>152</v>
      </c>
      <c r="E70" s="93">
        <v>0</v>
      </c>
      <c r="F70" s="93">
        <v>0</v>
      </c>
      <c r="G70" s="93">
        <v>0</v>
      </c>
      <c r="H70" s="111"/>
    </row>
    <row r="71" spans="2:8" s="18" customFormat="1" hidden="1" outlineLevel="1" x14ac:dyDescent="0.3">
      <c r="B71" s="16" t="s">
        <v>254</v>
      </c>
      <c r="E71" s="93">
        <v>0</v>
      </c>
      <c r="F71" s="93">
        <v>0</v>
      </c>
      <c r="G71" s="93">
        <v>0</v>
      </c>
      <c r="H71" s="111"/>
    </row>
    <row r="72" spans="2:8" s="18" customFormat="1" hidden="1" outlineLevel="1" x14ac:dyDescent="0.3">
      <c r="B72" s="16" t="s">
        <v>153</v>
      </c>
      <c r="E72" s="93">
        <v>0</v>
      </c>
      <c r="F72" s="93">
        <v>0</v>
      </c>
      <c r="G72" s="93">
        <v>0</v>
      </c>
      <c r="H72" s="111"/>
    </row>
    <row r="73" spans="2:8" s="18" customFormat="1" hidden="1" outlineLevel="1" x14ac:dyDescent="0.3">
      <c r="B73" s="16" t="s">
        <v>154</v>
      </c>
      <c r="E73" s="93">
        <v>0</v>
      </c>
      <c r="F73" s="93">
        <v>0</v>
      </c>
      <c r="G73" s="93">
        <v>0</v>
      </c>
      <c r="H73" s="111"/>
    </row>
    <row r="74" spans="2:8" s="18" customFormat="1" hidden="1" outlineLevel="1" x14ac:dyDescent="0.3">
      <c r="B74" s="16" t="s">
        <v>155</v>
      </c>
      <c r="E74" s="93">
        <v>709</v>
      </c>
      <c r="F74" s="93">
        <v>655</v>
      </c>
      <c r="G74" s="93">
        <v>54</v>
      </c>
      <c r="H74" s="111"/>
    </row>
    <row r="75" spans="2:8" s="18" customFormat="1" hidden="1" outlineLevel="1" x14ac:dyDescent="0.3">
      <c r="B75" s="16" t="s">
        <v>156</v>
      </c>
      <c r="E75" s="93">
        <v>100</v>
      </c>
      <c r="F75" s="93">
        <v>80</v>
      </c>
      <c r="G75" s="93">
        <v>20</v>
      </c>
      <c r="H75" s="111"/>
    </row>
    <row r="76" spans="2:8" s="18" customFormat="1" hidden="1" outlineLevel="1" x14ac:dyDescent="0.3">
      <c r="B76" s="16" t="s">
        <v>157</v>
      </c>
      <c r="E76" s="93">
        <v>0</v>
      </c>
      <c r="F76" s="93">
        <v>0</v>
      </c>
      <c r="G76" s="93">
        <v>0</v>
      </c>
      <c r="H76" s="111"/>
    </row>
    <row r="77" spans="2:8" s="18" customFormat="1" hidden="1" outlineLevel="1" x14ac:dyDescent="0.3">
      <c r="B77" s="16" t="s">
        <v>158</v>
      </c>
      <c r="E77" s="93">
        <v>0</v>
      </c>
      <c r="F77" s="93">
        <v>0</v>
      </c>
      <c r="G77" s="93">
        <v>0</v>
      </c>
      <c r="H77" s="111"/>
    </row>
    <row r="78" spans="2:8" s="18" customFormat="1" hidden="1" outlineLevel="1" x14ac:dyDescent="0.3">
      <c r="B78" s="16" t="s">
        <v>159</v>
      </c>
      <c r="E78" s="93">
        <v>0</v>
      </c>
      <c r="F78" s="93">
        <v>0</v>
      </c>
      <c r="G78" s="93">
        <v>0</v>
      </c>
      <c r="H78" s="111"/>
    </row>
    <row r="79" spans="2:8" s="18" customFormat="1" hidden="1" outlineLevel="1" x14ac:dyDescent="0.3">
      <c r="B79" s="16" t="s">
        <v>160</v>
      </c>
      <c r="E79" s="93">
        <v>0</v>
      </c>
      <c r="F79" s="93">
        <v>0</v>
      </c>
      <c r="G79" s="93">
        <v>0</v>
      </c>
      <c r="H79" s="111"/>
    </row>
    <row r="80" spans="2:8" s="18" customFormat="1" hidden="1" outlineLevel="1" x14ac:dyDescent="0.3">
      <c r="B80" s="16" t="s">
        <v>161</v>
      </c>
      <c r="E80" s="93">
        <v>0</v>
      </c>
      <c r="F80" s="93">
        <v>0</v>
      </c>
      <c r="G80" s="93">
        <v>0</v>
      </c>
      <c r="H80" s="111"/>
    </row>
    <row r="81" spans="1:8" s="18" customFormat="1" hidden="1" outlineLevel="1" x14ac:dyDescent="0.3">
      <c r="B81" s="16" t="s">
        <v>162</v>
      </c>
      <c r="E81" s="93">
        <v>254</v>
      </c>
      <c r="F81" s="93">
        <v>257</v>
      </c>
      <c r="G81" s="93">
        <v>-3</v>
      </c>
      <c r="H81" s="111"/>
    </row>
    <row r="82" spans="1:8" s="18" customFormat="1" hidden="1" outlineLevel="1" x14ac:dyDescent="0.3">
      <c r="B82" s="16" t="s">
        <v>163</v>
      </c>
      <c r="E82" s="93">
        <v>0</v>
      </c>
      <c r="F82" s="93">
        <v>0</v>
      </c>
      <c r="G82" s="93">
        <v>0</v>
      </c>
      <c r="H82" s="111"/>
    </row>
    <row r="83" spans="1:8" s="18" customFormat="1" hidden="1" outlineLevel="1" x14ac:dyDescent="0.3">
      <c r="B83" s="16" t="s">
        <v>164</v>
      </c>
      <c r="E83" s="93">
        <v>0</v>
      </c>
      <c r="F83" s="93">
        <v>0</v>
      </c>
      <c r="G83" s="93">
        <v>0</v>
      </c>
      <c r="H83" s="111"/>
    </row>
    <row r="84" spans="1:8" s="18" customFormat="1" hidden="1" outlineLevel="1" x14ac:dyDescent="0.3">
      <c r="B84" s="16" t="s">
        <v>276</v>
      </c>
      <c r="E84" s="93">
        <v>219</v>
      </c>
      <c r="F84" s="93">
        <v>238</v>
      </c>
      <c r="G84" s="93">
        <v>-19</v>
      </c>
      <c r="H84" s="111"/>
    </row>
    <row r="85" spans="1:8" s="18" customFormat="1" hidden="1" outlineLevel="1" x14ac:dyDescent="0.3">
      <c r="B85" s="16" t="s">
        <v>278</v>
      </c>
      <c r="E85" s="93">
        <v>0</v>
      </c>
      <c r="F85" s="93">
        <v>0</v>
      </c>
      <c r="G85" s="93">
        <v>0</v>
      </c>
      <c r="H85" s="111"/>
    </row>
    <row r="86" spans="1:8" s="18" customFormat="1" hidden="1" outlineLevel="1" x14ac:dyDescent="0.3">
      <c r="B86" s="16" t="s">
        <v>285</v>
      </c>
      <c r="E86" s="93">
        <v>0</v>
      </c>
      <c r="F86" s="93">
        <v>0</v>
      </c>
      <c r="G86" s="93">
        <v>0</v>
      </c>
      <c r="H86" s="111"/>
    </row>
    <row r="87" spans="1:8" s="18" customFormat="1" hidden="1" outlineLevel="1" x14ac:dyDescent="0.3">
      <c r="B87" s="16" t="s">
        <v>289</v>
      </c>
      <c r="E87" s="93">
        <v>86</v>
      </c>
      <c r="F87" s="93">
        <v>99</v>
      </c>
      <c r="G87" s="93">
        <v>-13</v>
      </c>
      <c r="H87" s="111"/>
    </row>
    <row r="88" spans="1:8" s="18" customFormat="1" hidden="1" outlineLevel="1" x14ac:dyDescent="0.3">
      <c r="B88" s="16" t="s">
        <v>286</v>
      </c>
      <c r="E88" s="93">
        <v>184</v>
      </c>
      <c r="F88" s="93">
        <v>187</v>
      </c>
      <c r="G88" s="93">
        <v>-3</v>
      </c>
      <c r="H88" s="111"/>
    </row>
    <row r="89" spans="1:8" s="18" customFormat="1" hidden="1" outlineLevel="1" x14ac:dyDescent="0.3">
      <c r="B89" s="16" t="s">
        <v>277</v>
      </c>
      <c r="E89" s="93">
        <v>0</v>
      </c>
      <c r="F89" s="93">
        <v>0</v>
      </c>
      <c r="G89" s="93">
        <v>0</v>
      </c>
      <c r="H89" s="111"/>
    </row>
    <row r="90" spans="1:8" ht="15" customHeight="1" collapsed="1" x14ac:dyDescent="0.3">
      <c r="A90" s="17">
        <v>3</v>
      </c>
      <c r="B90" s="16" t="s">
        <v>26</v>
      </c>
      <c r="E90" s="138">
        <v>3826</v>
      </c>
      <c r="F90" s="138">
        <v>4043</v>
      </c>
      <c r="G90" s="93">
        <v>-217</v>
      </c>
      <c r="H90" s="139"/>
    </row>
    <row r="91" spans="1:8" s="18" customFormat="1" hidden="1" outlineLevel="1" x14ac:dyDescent="0.3">
      <c r="B91" s="16" t="s">
        <v>145</v>
      </c>
      <c r="E91" s="93">
        <v>7275</v>
      </c>
      <c r="F91" s="93">
        <v>7249</v>
      </c>
      <c r="G91" s="93">
        <v>26</v>
      </c>
      <c r="H91" s="111"/>
    </row>
    <row r="92" spans="1:8" s="18" customFormat="1" hidden="1" outlineLevel="1" x14ac:dyDescent="0.3">
      <c r="B92" s="16" t="s">
        <v>146</v>
      </c>
      <c r="E92" s="93">
        <v>4135</v>
      </c>
      <c r="F92" s="93">
        <v>4130</v>
      </c>
      <c r="G92" s="93">
        <v>5</v>
      </c>
      <c r="H92" s="111"/>
    </row>
    <row r="93" spans="1:8" s="18" customFormat="1" hidden="1" outlineLevel="1" x14ac:dyDescent="0.3">
      <c r="B93" s="16" t="s">
        <v>147</v>
      </c>
      <c r="E93" s="93">
        <v>7899</v>
      </c>
      <c r="F93" s="93">
        <v>6530</v>
      </c>
      <c r="G93" s="93">
        <v>1369</v>
      </c>
      <c r="H93" s="111"/>
    </row>
    <row r="94" spans="1:8" s="18" customFormat="1" hidden="1" outlineLevel="1" x14ac:dyDescent="0.3">
      <c r="B94" s="16" t="s">
        <v>148</v>
      </c>
      <c r="E94" s="93">
        <v>3442</v>
      </c>
      <c r="F94" s="93">
        <v>3287</v>
      </c>
      <c r="G94" s="93">
        <v>155</v>
      </c>
      <c r="H94" s="111"/>
    </row>
    <row r="95" spans="1:8" s="18" customFormat="1" hidden="1" outlineLevel="1" x14ac:dyDescent="0.3">
      <c r="B95" s="16" t="s">
        <v>149</v>
      </c>
      <c r="E95" s="93">
        <v>8396</v>
      </c>
      <c r="F95" s="93">
        <v>7834</v>
      </c>
      <c r="G95" s="93">
        <v>562</v>
      </c>
      <c r="H95" s="111"/>
    </row>
    <row r="96" spans="1:8" s="18" customFormat="1" hidden="1" outlineLevel="1" x14ac:dyDescent="0.3">
      <c r="B96" s="16" t="s">
        <v>150</v>
      </c>
      <c r="E96" s="93">
        <v>17331</v>
      </c>
      <c r="F96" s="93">
        <v>16727</v>
      </c>
      <c r="G96" s="93">
        <v>604</v>
      </c>
      <c r="H96" s="111"/>
    </row>
    <row r="97" spans="2:8" s="18" customFormat="1" hidden="1" outlineLevel="1" x14ac:dyDescent="0.3">
      <c r="B97" s="16" t="s">
        <v>151</v>
      </c>
      <c r="E97" s="93">
        <v>3489</v>
      </c>
      <c r="F97" s="93">
        <v>2975</v>
      </c>
      <c r="G97" s="93">
        <v>514</v>
      </c>
      <c r="H97" s="111"/>
    </row>
    <row r="98" spans="2:8" s="18" customFormat="1" hidden="1" outlineLevel="1" x14ac:dyDescent="0.3">
      <c r="B98" s="16" t="s">
        <v>152</v>
      </c>
      <c r="E98" s="93">
        <v>4050</v>
      </c>
      <c r="F98" s="93">
        <v>3733</v>
      </c>
      <c r="G98" s="93">
        <v>317</v>
      </c>
      <c r="H98" s="111"/>
    </row>
    <row r="99" spans="2:8" s="18" customFormat="1" hidden="1" outlineLevel="1" x14ac:dyDescent="0.3">
      <c r="B99" s="16" t="s">
        <v>254</v>
      </c>
      <c r="E99" s="93">
        <v>330</v>
      </c>
      <c r="F99" s="93">
        <v>371</v>
      </c>
      <c r="G99" s="93">
        <v>-41</v>
      </c>
      <c r="H99" s="111"/>
    </row>
    <row r="100" spans="2:8" s="18" customFormat="1" hidden="1" outlineLevel="1" x14ac:dyDescent="0.3">
      <c r="B100" s="16" t="s">
        <v>153</v>
      </c>
      <c r="E100" s="93">
        <v>5470</v>
      </c>
      <c r="F100" s="93">
        <v>5411</v>
      </c>
      <c r="G100" s="93">
        <v>59</v>
      </c>
      <c r="H100" s="111"/>
    </row>
    <row r="101" spans="2:8" s="18" customFormat="1" hidden="1" outlineLevel="1" x14ac:dyDescent="0.3">
      <c r="B101" s="16" t="s">
        <v>154</v>
      </c>
      <c r="E101" s="93">
        <v>3252</v>
      </c>
      <c r="F101" s="93">
        <v>2803</v>
      </c>
      <c r="G101" s="93">
        <v>449</v>
      </c>
      <c r="H101" s="111"/>
    </row>
    <row r="102" spans="2:8" s="18" customFormat="1" hidden="1" outlineLevel="1" x14ac:dyDescent="0.3">
      <c r="B102" s="16" t="s">
        <v>155</v>
      </c>
      <c r="E102" s="93">
        <v>7746</v>
      </c>
      <c r="F102" s="93">
        <v>5773</v>
      </c>
      <c r="G102" s="93">
        <v>1973</v>
      </c>
      <c r="H102" s="111"/>
    </row>
    <row r="103" spans="2:8" s="18" customFormat="1" hidden="1" outlineLevel="1" x14ac:dyDescent="0.3">
      <c r="B103" s="16" t="s">
        <v>156</v>
      </c>
      <c r="E103" s="93">
        <v>1094</v>
      </c>
      <c r="F103" s="93">
        <v>883</v>
      </c>
      <c r="G103" s="93">
        <v>211</v>
      </c>
      <c r="H103" s="111"/>
    </row>
    <row r="104" spans="2:8" s="18" customFormat="1" hidden="1" outlineLevel="1" x14ac:dyDescent="0.3">
      <c r="B104" s="16" t="s">
        <v>157</v>
      </c>
      <c r="E104" s="93">
        <v>2739</v>
      </c>
      <c r="F104" s="93">
        <v>2253</v>
      </c>
      <c r="G104" s="93">
        <v>486</v>
      </c>
      <c r="H104" s="111"/>
    </row>
    <row r="105" spans="2:8" s="18" customFormat="1" hidden="1" outlineLevel="1" x14ac:dyDescent="0.3">
      <c r="B105" s="16" t="s">
        <v>158</v>
      </c>
      <c r="E105" s="93">
        <v>9856</v>
      </c>
      <c r="F105" s="93">
        <v>9389</v>
      </c>
      <c r="G105" s="93">
        <v>467</v>
      </c>
      <c r="H105" s="111"/>
    </row>
    <row r="106" spans="2:8" s="18" customFormat="1" hidden="1" outlineLevel="1" x14ac:dyDescent="0.3">
      <c r="B106" s="16" t="s">
        <v>159</v>
      </c>
      <c r="E106" s="93">
        <v>11877</v>
      </c>
      <c r="F106" s="93">
        <v>9344</v>
      </c>
      <c r="G106" s="93">
        <v>2533</v>
      </c>
      <c r="H106" s="111"/>
    </row>
    <row r="107" spans="2:8" s="18" customFormat="1" hidden="1" outlineLevel="1" x14ac:dyDescent="0.3">
      <c r="B107" s="16" t="s">
        <v>160</v>
      </c>
      <c r="E107" s="93">
        <v>1570</v>
      </c>
      <c r="F107" s="93">
        <v>1392</v>
      </c>
      <c r="G107" s="93">
        <v>178</v>
      </c>
      <c r="H107" s="111"/>
    </row>
    <row r="108" spans="2:8" s="18" customFormat="1" hidden="1" outlineLevel="1" x14ac:dyDescent="0.3">
      <c r="B108" s="16" t="s">
        <v>161</v>
      </c>
      <c r="E108" s="93">
        <v>2751</v>
      </c>
      <c r="F108" s="93">
        <v>2655</v>
      </c>
      <c r="G108" s="93">
        <v>96</v>
      </c>
      <c r="H108" s="111"/>
    </row>
    <row r="109" spans="2:8" s="18" customFormat="1" hidden="1" outlineLevel="1" x14ac:dyDescent="0.3">
      <c r="B109" s="16" t="s">
        <v>162</v>
      </c>
      <c r="E109" s="93">
        <v>2534</v>
      </c>
      <c r="F109" s="93">
        <v>2089</v>
      </c>
      <c r="G109" s="93">
        <v>445</v>
      </c>
      <c r="H109" s="111"/>
    </row>
    <row r="110" spans="2:8" s="18" customFormat="1" hidden="1" outlineLevel="1" x14ac:dyDescent="0.3">
      <c r="B110" s="16" t="s">
        <v>163</v>
      </c>
      <c r="E110" s="93">
        <v>8967</v>
      </c>
      <c r="F110" s="93">
        <v>8233</v>
      </c>
      <c r="G110" s="93">
        <v>734</v>
      </c>
      <c r="H110" s="111"/>
    </row>
    <row r="111" spans="2:8" s="18" customFormat="1" hidden="1" outlineLevel="1" x14ac:dyDescent="0.3">
      <c r="B111" s="16" t="s">
        <v>164</v>
      </c>
      <c r="E111" s="93">
        <v>1714</v>
      </c>
      <c r="F111" s="93">
        <v>1676</v>
      </c>
      <c r="G111" s="93">
        <v>38</v>
      </c>
      <c r="H111" s="111"/>
    </row>
    <row r="112" spans="2:8" s="18" customFormat="1" hidden="1" outlineLevel="1" x14ac:dyDescent="0.3">
      <c r="B112" s="16" t="s">
        <v>276</v>
      </c>
      <c r="E112" s="93">
        <v>636</v>
      </c>
      <c r="F112" s="93">
        <v>692</v>
      </c>
      <c r="G112" s="93">
        <v>-56</v>
      </c>
      <c r="H112" s="111"/>
    </row>
    <row r="113" spans="1:8" s="18" customFormat="1" hidden="1" outlineLevel="1" x14ac:dyDescent="0.3">
      <c r="B113" s="16" t="s">
        <v>278</v>
      </c>
      <c r="E113" s="93">
        <v>441</v>
      </c>
      <c r="F113" s="93">
        <v>413</v>
      </c>
      <c r="G113" s="93">
        <v>28</v>
      </c>
      <c r="H113" s="111"/>
    </row>
    <row r="114" spans="1:8" s="18" customFormat="1" hidden="1" outlineLevel="1" x14ac:dyDescent="0.3">
      <c r="B114" s="16" t="s">
        <v>285</v>
      </c>
      <c r="E114" s="93">
        <v>840</v>
      </c>
      <c r="F114" s="93">
        <v>863</v>
      </c>
      <c r="G114" s="93">
        <v>-23</v>
      </c>
      <c r="H114" s="111"/>
    </row>
    <row r="115" spans="1:8" s="18" customFormat="1" hidden="1" outlineLevel="1" x14ac:dyDescent="0.3">
      <c r="B115" s="16" t="s">
        <v>289</v>
      </c>
      <c r="E115" s="93">
        <v>443</v>
      </c>
      <c r="F115" s="93">
        <v>417</v>
      </c>
      <c r="G115" s="93">
        <v>26</v>
      </c>
      <c r="H115" s="111"/>
    </row>
    <row r="116" spans="1:8" s="18" customFormat="1" hidden="1" outlineLevel="1" x14ac:dyDescent="0.3">
      <c r="B116" s="16" t="s">
        <v>286</v>
      </c>
      <c r="E116" s="93">
        <v>623</v>
      </c>
      <c r="F116" s="93">
        <v>565</v>
      </c>
      <c r="G116" s="93">
        <v>58</v>
      </c>
      <c r="H116" s="111"/>
    </row>
    <row r="117" spans="1:8" s="18" customFormat="1" hidden="1" outlineLevel="1" x14ac:dyDescent="0.3">
      <c r="B117" s="16" t="s">
        <v>277</v>
      </c>
      <c r="E117" s="93">
        <v>582</v>
      </c>
      <c r="F117" s="93">
        <v>493</v>
      </c>
      <c r="G117" s="93">
        <v>89</v>
      </c>
      <c r="H117" s="111"/>
    </row>
    <row r="118" spans="1:8" ht="15" customHeight="1" collapsed="1" x14ac:dyDescent="0.3">
      <c r="A118" s="17">
        <v>4</v>
      </c>
      <c r="B118" s="16" t="s">
        <v>27</v>
      </c>
      <c r="E118" s="138">
        <v>119482</v>
      </c>
      <c r="F118" s="138">
        <v>108180</v>
      </c>
      <c r="G118" s="93">
        <v>11302</v>
      </c>
      <c r="H118" s="139"/>
    </row>
    <row r="119" spans="1:8" s="18" customFormat="1" hidden="1" outlineLevel="1" x14ac:dyDescent="0.3">
      <c r="B119" s="16" t="s">
        <v>145</v>
      </c>
      <c r="E119" s="93">
        <v>1339</v>
      </c>
      <c r="F119" s="93">
        <v>1396</v>
      </c>
      <c r="G119" s="93">
        <v>-57</v>
      </c>
      <c r="H119" s="111"/>
    </row>
    <row r="120" spans="1:8" s="18" customFormat="1" hidden="1" outlineLevel="1" x14ac:dyDescent="0.3">
      <c r="B120" s="16" t="s">
        <v>146</v>
      </c>
      <c r="E120" s="93">
        <v>474</v>
      </c>
      <c r="F120" s="93">
        <v>578</v>
      </c>
      <c r="G120" s="93">
        <v>-104</v>
      </c>
      <c r="H120" s="111"/>
    </row>
    <row r="121" spans="1:8" s="18" customFormat="1" hidden="1" outlineLevel="1" x14ac:dyDescent="0.3">
      <c r="B121" s="16" t="s">
        <v>147</v>
      </c>
      <c r="E121" s="93">
        <v>1879</v>
      </c>
      <c r="F121" s="93">
        <v>1940</v>
      </c>
      <c r="G121" s="93">
        <v>-61</v>
      </c>
      <c r="H121" s="111"/>
    </row>
    <row r="122" spans="1:8" s="18" customFormat="1" hidden="1" outlineLevel="1" x14ac:dyDescent="0.3">
      <c r="B122" s="16" t="s">
        <v>148</v>
      </c>
      <c r="E122" s="93">
        <v>486</v>
      </c>
      <c r="F122" s="93">
        <v>475</v>
      </c>
      <c r="G122" s="93">
        <v>11</v>
      </c>
      <c r="H122" s="111"/>
    </row>
    <row r="123" spans="1:8" s="18" customFormat="1" hidden="1" outlineLevel="1" x14ac:dyDescent="0.3">
      <c r="B123" s="16" t="s">
        <v>149</v>
      </c>
      <c r="E123" s="93">
        <v>1575</v>
      </c>
      <c r="F123" s="93">
        <v>1535</v>
      </c>
      <c r="G123" s="93">
        <v>40</v>
      </c>
      <c r="H123" s="111"/>
    </row>
    <row r="124" spans="1:8" s="18" customFormat="1" hidden="1" outlineLevel="1" x14ac:dyDescent="0.3">
      <c r="B124" s="16" t="s">
        <v>150</v>
      </c>
      <c r="E124" s="93">
        <v>1126</v>
      </c>
      <c r="F124" s="93">
        <v>1201</v>
      </c>
      <c r="G124" s="93">
        <v>-75</v>
      </c>
      <c r="H124" s="111"/>
    </row>
    <row r="125" spans="1:8" s="18" customFormat="1" hidden="1" outlineLevel="1" x14ac:dyDescent="0.3">
      <c r="B125" s="16" t="s">
        <v>151</v>
      </c>
      <c r="E125" s="93">
        <v>1396</v>
      </c>
      <c r="F125" s="93">
        <v>1344</v>
      </c>
      <c r="G125" s="93">
        <v>52</v>
      </c>
      <c r="H125" s="111"/>
    </row>
    <row r="126" spans="1:8" s="18" customFormat="1" hidden="1" outlineLevel="1" x14ac:dyDescent="0.3">
      <c r="B126" s="16" t="s">
        <v>152</v>
      </c>
      <c r="E126" s="93">
        <v>995</v>
      </c>
      <c r="F126" s="93">
        <v>772</v>
      </c>
      <c r="G126" s="93">
        <v>223</v>
      </c>
      <c r="H126" s="111"/>
    </row>
    <row r="127" spans="1:8" s="18" customFormat="1" hidden="1" outlineLevel="1" x14ac:dyDescent="0.3">
      <c r="B127" s="16" t="s">
        <v>254</v>
      </c>
      <c r="E127" s="93">
        <v>0</v>
      </c>
      <c r="F127" s="93">
        <v>0</v>
      </c>
      <c r="G127" s="93">
        <v>0</v>
      </c>
      <c r="H127" s="111"/>
    </row>
    <row r="128" spans="1:8" s="18" customFormat="1" hidden="1" outlineLevel="1" x14ac:dyDescent="0.3">
      <c r="B128" s="16" t="s">
        <v>153</v>
      </c>
      <c r="E128" s="93">
        <v>1205</v>
      </c>
      <c r="F128" s="93">
        <v>1294</v>
      </c>
      <c r="G128" s="93">
        <v>-89</v>
      </c>
      <c r="H128" s="111"/>
    </row>
    <row r="129" spans="2:8" s="18" customFormat="1" hidden="1" outlineLevel="1" x14ac:dyDescent="0.3">
      <c r="B129" s="16" t="s">
        <v>154</v>
      </c>
      <c r="E129" s="93">
        <v>780</v>
      </c>
      <c r="F129" s="93">
        <v>792</v>
      </c>
      <c r="G129" s="93">
        <v>-12</v>
      </c>
      <c r="H129" s="111"/>
    </row>
    <row r="130" spans="2:8" s="18" customFormat="1" hidden="1" outlineLevel="1" x14ac:dyDescent="0.3">
      <c r="B130" s="16" t="s">
        <v>155</v>
      </c>
      <c r="E130" s="93">
        <v>260</v>
      </c>
      <c r="F130" s="93">
        <v>270</v>
      </c>
      <c r="G130" s="93">
        <v>-10</v>
      </c>
      <c r="H130" s="111"/>
    </row>
    <row r="131" spans="2:8" s="18" customFormat="1" hidden="1" outlineLevel="1" x14ac:dyDescent="0.3">
      <c r="B131" s="16" t="s">
        <v>156</v>
      </c>
      <c r="E131" s="93">
        <v>394</v>
      </c>
      <c r="F131" s="93">
        <v>370</v>
      </c>
      <c r="G131" s="93">
        <v>24</v>
      </c>
      <c r="H131" s="111"/>
    </row>
    <row r="132" spans="2:8" s="18" customFormat="1" hidden="1" outlineLevel="1" x14ac:dyDescent="0.3">
      <c r="B132" s="16" t="s">
        <v>157</v>
      </c>
      <c r="E132" s="93">
        <v>321</v>
      </c>
      <c r="F132" s="93">
        <v>325</v>
      </c>
      <c r="G132" s="93">
        <v>-4</v>
      </c>
      <c r="H132" s="111"/>
    </row>
    <row r="133" spans="2:8" s="18" customFormat="1" hidden="1" outlineLevel="1" x14ac:dyDescent="0.3">
      <c r="B133" s="16" t="s">
        <v>158</v>
      </c>
      <c r="E133" s="93">
        <v>1046</v>
      </c>
      <c r="F133" s="93">
        <v>1050</v>
      </c>
      <c r="G133" s="93">
        <v>-4</v>
      </c>
      <c r="H133" s="111"/>
    </row>
    <row r="134" spans="2:8" s="18" customFormat="1" hidden="1" outlineLevel="1" x14ac:dyDescent="0.3">
      <c r="B134" s="16" t="s">
        <v>159</v>
      </c>
      <c r="E134" s="93">
        <v>74</v>
      </c>
      <c r="F134" s="93">
        <v>71</v>
      </c>
      <c r="G134" s="93">
        <v>3</v>
      </c>
      <c r="H134" s="111"/>
    </row>
    <row r="135" spans="2:8" s="18" customFormat="1" hidden="1" outlineLevel="1" x14ac:dyDescent="0.3">
      <c r="B135" s="16" t="s">
        <v>160</v>
      </c>
      <c r="E135" s="93">
        <v>378</v>
      </c>
      <c r="F135" s="93">
        <v>365</v>
      </c>
      <c r="G135" s="93">
        <v>13</v>
      </c>
      <c r="H135" s="111"/>
    </row>
    <row r="136" spans="2:8" s="18" customFormat="1" hidden="1" outlineLevel="1" x14ac:dyDescent="0.3">
      <c r="B136" s="16" t="s">
        <v>161</v>
      </c>
      <c r="E136" s="93">
        <v>788</v>
      </c>
      <c r="F136" s="93">
        <v>853</v>
      </c>
      <c r="G136" s="93">
        <v>-65</v>
      </c>
      <c r="H136" s="111"/>
    </row>
    <row r="137" spans="2:8" s="18" customFormat="1" hidden="1" outlineLevel="1" x14ac:dyDescent="0.3">
      <c r="B137" s="16" t="s">
        <v>162</v>
      </c>
      <c r="E137" s="93">
        <v>759</v>
      </c>
      <c r="F137" s="93">
        <v>747</v>
      </c>
      <c r="G137" s="93">
        <v>12</v>
      </c>
      <c r="H137" s="111"/>
    </row>
    <row r="138" spans="2:8" s="18" customFormat="1" hidden="1" outlineLevel="1" x14ac:dyDescent="0.3">
      <c r="B138" s="16" t="s">
        <v>163</v>
      </c>
      <c r="E138" s="93">
        <v>2298</v>
      </c>
      <c r="F138" s="93">
        <v>2332</v>
      </c>
      <c r="G138" s="93">
        <v>-34</v>
      </c>
      <c r="H138" s="111"/>
    </row>
    <row r="139" spans="2:8" s="18" customFormat="1" hidden="1" outlineLevel="1" x14ac:dyDescent="0.3">
      <c r="B139" s="16" t="s">
        <v>164</v>
      </c>
      <c r="E139" s="93">
        <v>686</v>
      </c>
      <c r="F139" s="93">
        <v>660</v>
      </c>
      <c r="G139" s="93">
        <v>26</v>
      </c>
      <c r="H139" s="111"/>
    </row>
    <row r="140" spans="2:8" s="18" customFormat="1" hidden="1" outlineLevel="1" x14ac:dyDescent="0.3">
      <c r="B140" s="16" t="s">
        <v>276</v>
      </c>
      <c r="E140" s="93">
        <v>305</v>
      </c>
      <c r="F140" s="93">
        <v>332</v>
      </c>
      <c r="G140" s="93">
        <v>-27</v>
      </c>
      <c r="H140" s="111"/>
    </row>
    <row r="141" spans="2:8" s="18" customFormat="1" hidden="1" outlineLevel="1" x14ac:dyDescent="0.3">
      <c r="B141" s="16" t="s">
        <v>278</v>
      </c>
      <c r="E141" s="93">
        <v>171</v>
      </c>
      <c r="F141" s="93">
        <v>168</v>
      </c>
      <c r="G141" s="93">
        <v>3</v>
      </c>
      <c r="H141" s="111"/>
    </row>
    <row r="142" spans="2:8" s="18" customFormat="1" hidden="1" outlineLevel="1" x14ac:dyDescent="0.3">
      <c r="B142" s="16" t="s">
        <v>285</v>
      </c>
      <c r="E142" s="93">
        <v>42</v>
      </c>
      <c r="F142" s="93">
        <v>29</v>
      </c>
      <c r="G142" s="93">
        <v>13</v>
      </c>
      <c r="H142" s="111"/>
    </row>
    <row r="143" spans="2:8" s="18" customFormat="1" hidden="1" outlineLevel="1" x14ac:dyDescent="0.3">
      <c r="B143" s="16" t="s">
        <v>289</v>
      </c>
      <c r="E143" s="93">
        <v>428</v>
      </c>
      <c r="F143" s="93">
        <v>403</v>
      </c>
      <c r="G143" s="93">
        <v>25</v>
      </c>
      <c r="H143" s="111"/>
    </row>
    <row r="144" spans="2:8" s="18" customFormat="1" hidden="1" outlineLevel="1" x14ac:dyDescent="0.3">
      <c r="B144" s="16" t="s">
        <v>286</v>
      </c>
      <c r="E144" s="93">
        <v>0</v>
      </c>
      <c r="F144" s="93">
        <v>0</v>
      </c>
      <c r="G144" s="93">
        <v>0</v>
      </c>
      <c r="H144" s="111"/>
    </row>
    <row r="145" spans="1:8" s="18" customFormat="1" hidden="1" outlineLevel="1" x14ac:dyDescent="0.3">
      <c r="B145" s="16" t="s">
        <v>277</v>
      </c>
      <c r="E145" s="93">
        <v>126</v>
      </c>
      <c r="F145" s="93">
        <v>122</v>
      </c>
      <c r="G145" s="93">
        <v>4</v>
      </c>
      <c r="H145" s="111"/>
    </row>
    <row r="146" spans="1:8" ht="15" customHeight="1" collapsed="1" x14ac:dyDescent="0.3">
      <c r="A146" s="17">
        <v>5</v>
      </c>
      <c r="B146" s="16" t="s">
        <v>28</v>
      </c>
      <c r="E146" s="138">
        <v>19331</v>
      </c>
      <c r="F146" s="138">
        <v>19424</v>
      </c>
      <c r="G146" s="93">
        <v>-93</v>
      </c>
      <c r="H146" s="139"/>
    </row>
    <row r="147" spans="1:8" s="18" customFormat="1" hidden="1" outlineLevel="1" x14ac:dyDescent="0.3">
      <c r="B147" s="16" t="s">
        <v>145</v>
      </c>
      <c r="E147" s="93">
        <v>703</v>
      </c>
      <c r="F147" s="93">
        <v>676</v>
      </c>
      <c r="G147" s="93">
        <v>27</v>
      </c>
      <c r="H147" s="111"/>
    </row>
    <row r="148" spans="1:8" s="18" customFormat="1" hidden="1" outlineLevel="1" x14ac:dyDescent="0.3">
      <c r="B148" s="16" t="s">
        <v>146</v>
      </c>
      <c r="E148" s="93">
        <v>0</v>
      </c>
      <c r="F148" s="93">
        <v>0</v>
      </c>
      <c r="G148" s="93">
        <v>0</v>
      </c>
      <c r="H148" s="111"/>
    </row>
    <row r="149" spans="1:8" s="18" customFormat="1" hidden="1" outlineLevel="1" x14ac:dyDescent="0.3">
      <c r="B149" s="16" t="s">
        <v>147</v>
      </c>
      <c r="E149" s="93">
        <v>956</v>
      </c>
      <c r="F149" s="93">
        <v>1352</v>
      </c>
      <c r="G149" s="93">
        <v>-396</v>
      </c>
      <c r="H149" s="111"/>
    </row>
    <row r="150" spans="1:8" s="18" customFormat="1" hidden="1" outlineLevel="1" x14ac:dyDescent="0.3">
      <c r="B150" s="16" t="s">
        <v>148</v>
      </c>
      <c r="E150" s="93">
        <v>0</v>
      </c>
      <c r="F150" s="93">
        <v>0</v>
      </c>
      <c r="G150" s="93">
        <v>0</v>
      </c>
      <c r="H150" s="111"/>
    </row>
    <row r="151" spans="1:8" s="18" customFormat="1" hidden="1" outlineLevel="1" x14ac:dyDescent="0.3">
      <c r="B151" s="16" t="s">
        <v>149</v>
      </c>
      <c r="E151" s="93">
        <v>664</v>
      </c>
      <c r="F151" s="93">
        <v>664</v>
      </c>
      <c r="G151" s="93">
        <v>0</v>
      </c>
      <c r="H151" s="111"/>
    </row>
    <row r="152" spans="1:8" s="18" customFormat="1" hidden="1" outlineLevel="1" x14ac:dyDescent="0.3">
      <c r="B152" s="16" t="s">
        <v>150</v>
      </c>
      <c r="E152" s="93">
        <v>34</v>
      </c>
      <c r="F152" s="93">
        <v>606</v>
      </c>
      <c r="G152" s="93">
        <v>-572</v>
      </c>
      <c r="H152" s="111"/>
    </row>
    <row r="153" spans="1:8" s="18" customFormat="1" hidden="1" outlineLevel="1" x14ac:dyDescent="0.3">
      <c r="B153" s="16" t="s">
        <v>151</v>
      </c>
      <c r="E153" s="93">
        <v>0</v>
      </c>
      <c r="F153" s="93">
        <v>0</v>
      </c>
      <c r="G153" s="93">
        <v>0</v>
      </c>
      <c r="H153" s="111"/>
    </row>
    <row r="154" spans="1:8" s="18" customFormat="1" hidden="1" outlineLevel="1" x14ac:dyDescent="0.3">
      <c r="B154" s="16" t="s">
        <v>152</v>
      </c>
      <c r="E154" s="93">
        <v>355</v>
      </c>
      <c r="F154" s="93">
        <v>327</v>
      </c>
      <c r="G154" s="93">
        <v>28</v>
      </c>
      <c r="H154" s="111"/>
    </row>
    <row r="155" spans="1:8" s="18" customFormat="1" hidden="1" outlineLevel="1" x14ac:dyDescent="0.3">
      <c r="B155" s="16" t="s">
        <v>254</v>
      </c>
      <c r="E155" s="93">
        <v>0</v>
      </c>
      <c r="F155" s="93">
        <v>0</v>
      </c>
      <c r="G155" s="93">
        <v>0</v>
      </c>
      <c r="H155" s="111"/>
    </row>
    <row r="156" spans="1:8" s="18" customFormat="1" hidden="1" outlineLevel="1" x14ac:dyDescent="0.3">
      <c r="B156" s="16" t="s">
        <v>153</v>
      </c>
      <c r="E156" s="93">
        <v>343</v>
      </c>
      <c r="F156" s="93">
        <v>352</v>
      </c>
      <c r="G156" s="93">
        <v>-9</v>
      </c>
      <c r="H156" s="111"/>
    </row>
    <row r="157" spans="1:8" s="18" customFormat="1" hidden="1" outlineLevel="1" x14ac:dyDescent="0.3">
      <c r="B157" s="16" t="s">
        <v>154</v>
      </c>
      <c r="E157" s="93">
        <v>0</v>
      </c>
      <c r="F157" s="93">
        <v>0</v>
      </c>
      <c r="G157" s="93">
        <v>0</v>
      </c>
      <c r="H157" s="111"/>
    </row>
    <row r="158" spans="1:8" s="18" customFormat="1" hidden="1" outlineLevel="1" x14ac:dyDescent="0.3">
      <c r="B158" s="16" t="s">
        <v>155</v>
      </c>
      <c r="E158" s="93">
        <v>368</v>
      </c>
      <c r="F158" s="93">
        <v>355</v>
      </c>
      <c r="G158" s="93">
        <v>13</v>
      </c>
      <c r="H158" s="111"/>
    </row>
    <row r="159" spans="1:8" s="18" customFormat="1" hidden="1" outlineLevel="1" x14ac:dyDescent="0.3">
      <c r="B159" s="16" t="s">
        <v>156</v>
      </c>
      <c r="E159" s="93">
        <v>366</v>
      </c>
      <c r="F159" s="93">
        <v>333</v>
      </c>
      <c r="G159" s="93">
        <v>33</v>
      </c>
      <c r="H159" s="111"/>
    </row>
    <row r="160" spans="1:8" s="18" customFormat="1" hidden="1" outlineLevel="1" x14ac:dyDescent="0.3">
      <c r="B160" s="16" t="s">
        <v>157</v>
      </c>
      <c r="E160" s="93">
        <v>230</v>
      </c>
      <c r="F160" s="93">
        <v>219</v>
      </c>
      <c r="G160" s="93">
        <v>11</v>
      </c>
      <c r="H160" s="111"/>
    </row>
    <row r="161" spans="1:8" s="18" customFormat="1" hidden="1" outlineLevel="1" x14ac:dyDescent="0.3">
      <c r="B161" s="16" t="s">
        <v>158</v>
      </c>
      <c r="E161" s="93">
        <v>840</v>
      </c>
      <c r="F161" s="93">
        <v>918</v>
      </c>
      <c r="G161" s="93">
        <v>-78</v>
      </c>
      <c r="H161" s="111"/>
    </row>
    <row r="162" spans="1:8" s="18" customFormat="1" hidden="1" outlineLevel="1" x14ac:dyDescent="0.3">
      <c r="B162" s="16" t="s">
        <v>159</v>
      </c>
      <c r="E162" s="93">
        <v>0</v>
      </c>
      <c r="F162" s="93">
        <v>0</v>
      </c>
      <c r="G162" s="93">
        <v>0</v>
      </c>
      <c r="H162" s="111"/>
    </row>
    <row r="163" spans="1:8" s="18" customFormat="1" hidden="1" outlineLevel="1" x14ac:dyDescent="0.3">
      <c r="B163" s="16" t="s">
        <v>160</v>
      </c>
      <c r="E163" s="93">
        <v>51</v>
      </c>
      <c r="F163" s="93">
        <v>47</v>
      </c>
      <c r="G163" s="93">
        <v>4</v>
      </c>
      <c r="H163" s="111"/>
    </row>
    <row r="164" spans="1:8" s="18" customFormat="1" hidden="1" outlineLevel="1" x14ac:dyDescent="0.3">
      <c r="B164" s="16" t="s">
        <v>161</v>
      </c>
      <c r="E164" s="93">
        <v>0</v>
      </c>
      <c r="F164" s="93">
        <v>0</v>
      </c>
      <c r="G164" s="93">
        <v>0</v>
      </c>
      <c r="H164" s="111"/>
    </row>
    <row r="165" spans="1:8" s="18" customFormat="1" hidden="1" outlineLevel="1" x14ac:dyDescent="0.3">
      <c r="B165" s="16" t="s">
        <v>162</v>
      </c>
      <c r="E165" s="93">
        <v>0</v>
      </c>
      <c r="F165" s="93">
        <v>0</v>
      </c>
      <c r="G165" s="93">
        <v>0</v>
      </c>
      <c r="H165" s="111"/>
    </row>
    <row r="166" spans="1:8" s="18" customFormat="1" hidden="1" outlineLevel="1" x14ac:dyDescent="0.3">
      <c r="B166" s="16" t="s">
        <v>163</v>
      </c>
      <c r="E166" s="93">
        <v>667</v>
      </c>
      <c r="F166" s="93">
        <v>692</v>
      </c>
      <c r="G166" s="93">
        <v>-25</v>
      </c>
      <c r="H166" s="111"/>
    </row>
    <row r="167" spans="1:8" s="18" customFormat="1" hidden="1" outlineLevel="1" x14ac:dyDescent="0.3">
      <c r="B167" s="16" t="s">
        <v>164</v>
      </c>
      <c r="E167" s="93">
        <v>204</v>
      </c>
      <c r="F167" s="93">
        <v>201</v>
      </c>
      <c r="G167" s="93">
        <v>3</v>
      </c>
      <c r="H167" s="111"/>
    </row>
    <row r="168" spans="1:8" s="18" customFormat="1" hidden="1" outlineLevel="1" x14ac:dyDescent="0.3">
      <c r="B168" s="16" t="s">
        <v>276</v>
      </c>
      <c r="E168" s="93">
        <v>0</v>
      </c>
      <c r="F168" s="93">
        <v>0</v>
      </c>
      <c r="G168" s="93">
        <v>0</v>
      </c>
      <c r="H168" s="111"/>
    </row>
    <row r="169" spans="1:8" s="18" customFormat="1" hidden="1" outlineLevel="1" x14ac:dyDescent="0.3">
      <c r="B169" s="16" t="s">
        <v>278</v>
      </c>
      <c r="E169" s="93">
        <v>143</v>
      </c>
      <c r="F169" s="93">
        <v>132</v>
      </c>
      <c r="G169" s="93">
        <v>11</v>
      </c>
      <c r="H169" s="111"/>
    </row>
    <row r="170" spans="1:8" s="18" customFormat="1" hidden="1" outlineLevel="1" x14ac:dyDescent="0.3">
      <c r="B170" s="16" t="s">
        <v>285</v>
      </c>
      <c r="E170" s="93">
        <v>55</v>
      </c>
      <c r="F170" s="93">
        <v>54</v>
      </c>
      <c r="G170" s="93">
        <v>1</v>
      </c>
      <c r="H170" s="111"/>
    </row>
    <row r="171" spans="1:8" s="18" customFormat="1" hidden="1" outlineLevel="1" x14ac:dyDescent="0.3">
      <c r="B171" s="16" t="s">
        <v>289</v>
      </c>
      <c r="E171" s="93">
        <v>218</v>
      </c>
      <c r="F171" s="93">
        <v>230</v>
      </c>
      <c r="G171" s="93">
        <v>-12</v>
      </c>
      <c r="H171" s="111"/>
    </row>
    <row r="172" spans="1:8" s="18" customFormat="1" hidden="1" outlineLevel="1" x14ac:dyDescent="0.3">
      <c r="B172" s="16" t="s">
        <v>286</v>
      </c>
      <c r="E172" s="93">
        <v>53</v>
      </c>
      <c r="F172" s="93">
        <v>52</v>
      </c>
      <c r="G172" s="93">
        <v>1</v>
      </c>
      <c r="H172" s="111"/>
    </row>
    <row r="173" spans="1:8" s="18" customFormat="1" hidden="1" outlineLevel="1" x14ac:dyDescent="0.3">
      <c r="B173" s="16" t="s">
        <v>277</v>
      </c>
      <c r="E173" s="93">
        <v>68</v>
      </c>
      <c r="F173" s="93">
        <v>63</v>
      </c>
      <c r="G173" s="93">
        <v>5</v>
      </c>
      <c r="H173" s="111"/>
    </row>
    <row r="174" spans="1:8" ht="15" customHeight="1" collapsed="1" x14ac:dyDescent="0.3">
      <c r="A174" s="17">
        <v>6</v>
      </c>
      <c r="B174" s="16" t="s">
        <v>29</v>
      </c>
      <c r="E174" s="138">
        <v>6318</v>
      </c>
      <c r="F174" s="138">
        <v>7273</v>
      </c>
      <c r="G174" s="93">
        <v>-955</v>
      </c>
      <c r="H174" s="139"/>
    </row>
    <row r="175" spans="1:8" s="18" customFormat="1" hidden="1" outlineLevel="1" x14ac:dyDescent="0.3">
      <c r="B175" s="16" t="s">
        <v>145</v>
      </c>
      <c r="E175" s="93">
        <v>0</v>
      </c>
      <c r="F175" s="93">
        <v>0</v>
      </c>
      <c r="G175" s="93">
        <v>0</v>
      </c>
      <c r="H175" s="111"/>
    </row>
    <row r="176" spans="1:8" s="18" customFormat="1" hidden="1" outlineLevel="1" x14ac:dyDescent="0.3">
      <c r="B176" s="16" t="s">
        <v>146</v>
      </c>
      <c r="E176" s="93">
        <v>0</v>
      </c>
      <c r="F176" s="93">
        <v>0</v>
      </c>
      <c r="G176" s="93">
        <v>0</v>
      </c>
      <c r="H176" s="111"/>
    </row>
    <row r="177" spans="2:8" s="18" customFormat="1" hidden="1" outlineLevel="1" x14ac:dyDescent="0.3">
      <c r="B177" s="16" t="s">
        <v>147</v>
      </c>
      <c r="E177" s="93">
        <v>1204</v>
      </c>
      <c r="F177" s="93">
        <v>1002</v>
      </c>
      <c r="G177" s="93">
        <v>202</v>
      </c>
      <c r="H177" s="111"/>
    </row>
    <row r="178" spans="2:8" s="18" customFormat="1" hidden="1" outlineLevel="1" x14ac:dyDescent="0.3">
      <c r="B178" s="16" t="s">
        <v>148</v>
      </c>
      <c r="E178" s="93">
        <v>139</v>
      </c>
      <c r="F178" s="93">
        <v>151</v>
      </c>
      <c r="G178" s="93">
        <v>-12</v>
      </c>
      <c r="H178" s="111"/>
    </row>
    <row r="179" spans="2:8" s="18" customFormat="1" hidden="1" outlineLevel="1" x14ac:dyDescent="0.3">
      <c r="B179" s="16" t="s">
        <v>149</v>
      </c>
      <c r="E179" s="93">
        <v>72</v>
      </c>
      <c r="F179" s="93">
        <v>131</v>
      </c>
      <c r="G179" s="93">
        <v>-59</v>
      </c>
      <c r="H179" s="111"/>
    </row>
    <row r="180" spans="2:8" s="18" customFormat="1" hidden="1" outlineLevel="1" x14ac:dyDescent="0.3">
      <c r="B180" s="16" t="s">
        <v>150</v>
      </c>
      <c r="E180" s="93">
        <v>1244</v>
      </c>
      <c r="F180" s="93">
        <v>1257</v>
      </c>
      <c r="G180" s="93">
        <v>-13</v>
      </c>
      <c r="H180" s="111"/>
    </row>
    <row r="181" spans="2:8" s="18" customFormat="1" hidden="1" outlineLevel="1" x14ac:dyDescent="0.3">
      <c r="B181" s="16" t="s">
        <v>151</v>
      </c>
      <c r="E181" s="93">
        <v>1419</v>
      </c>
      <c r="F181" s="93">
        <v>1492</v>
      </c>
      <c r="G181" s="93">
        <v>-73</v>
      </c>
      <c r="H181" s="111"/>
    </row>
    <row r="182" spans="2:8" s="18" customFormat="1" hidden="1" outlineLevel="1" x14ac:dyDescent="0.3">
      <c r="B182" s="16" t="s">
        <v>152</v>
      </c>
      <c r="E182" s="93">
        <v>540</v>
      </c>
      <c r="F182" s="93">
        <v>499</v>
      </c>
      <c r="G182" s="93">
        <v>41</v>
      </c>
      <c r="H182" s="111"/>
    </row>
    <row r="183" spans="2:8" s="18" customFormat="1" hidden="1" outlineLevel="1" x14ac:dyDescent="0.3">
      <c r="B183" s="16" t="s">
        <v>254</v>
      </c>
      <c r="E183" s="93">
        <v>0</v>
      </c>
      <c r="F183" s="93">
        <v>0</v>
      </c>
      <c r="G183" s="93">
        <v>0</v>
      </c>
      <c r="H183" s="111"/>
    </row>
    <row r="184" spans="2:8" s="18" customFormat="1" hidden="1" outlineLevel="1" x14ac:dyDescent="0.3">
      <c r="B184" s="16" t="s">
        <v>153</v>
      </c>
      <c r="E184" s="93">
        <v>0</v>
      </c>
      <c r="F184" s="93">
        <v>0</v>
      </c>
      <c r="G184" s="93">
        <v>0</v>
      </c>
      <c r="H184" s="111"/>
    </row>
    <row r="185" spans="2:8" s="18" customFormat="1" hidden="1" outlineLevel="1" x14ac:dyDescent="0.3">
      <c r="B185" s="16" t="s">
        <v>154</v>
      </c>
      <c r="E185" s="93">
        <v>0</v>
      </c>
      <c r="F185" s="93">
        <v>0</v>
      </c>
      <c r="G185" s="93">
        <v>0</v>
      </c>
      <c r="H185" s="111"/>
    </row>
    <row r="186" spans="2:8" s="18" customFormat="1" hidden="1" outlineLevel="1" x14ac:dyDescent="0.3">
      <c r="B186" s="16" t="s">
        <v>155</v>
      </c>
      <c r="E186" s="93">
        <v>616</v>
      </c>
      <c r="F186" s="93">
        <v>620</v>
      </c>
      <c r="G186" s="93">
        <v>-4</v>
      </c>
      <c r="H186" s="111"/>
    </row>
    <row r="187" spans="2:8" s="18" customFormat="1" hidden="1" outlineLevel="1" x14ac:dyDescent="0.3">
      <c r="B187" s="16" t="s">
        <v>156</v>
      </c>
      <c r="E187" s="93">
        <v>0</v>
      </c>
      <c r="F187" s="93">
        <v>0</v>
      </c>
      <c r="G187" s="93">
        <v>0</v>
      </c>
      <c r="H187" s="111"/>
    </row>
    <row r="188" spans="2:8" s="18" customFormat="1" hidden="1" outlineLevel="1" x14ac:dyDescent="0.3">
      <c r="B188" s="16" t="s">
        <v>157</v>
      </c>
      <c r="E188" s="93">
        <v>0</v>
      </c>
      <c r="F188" s="93">
        <v>0</v>
      </c>
      <c r="G188" s="93">
        <v>0</v>
      </c>
      <c r="H188" s="111"/>
    </row>
    <row r="189" spans="2:8" s="18" customFormat="1" hidden="1" outlineLevel="1" x14ac:dyDescent="0.3">
      <c r="B189" s="16" t="s">
        <v>158</v>
      </c>
      <c r="E189" s="93">
        <v>0</v>
      </c>
      <c r="F189" s="93">
        <v>0</v>
      </c>
      <c r="G189" s="93">
        <v>0</v>
      </c>
      <c r="H189" s="111"/>
    </row>
    <row r="190" spans="2:8" s="18" customFormat="1" ht="14.25" hidden="1" customHeight="1" outlineLevel="1" x14ac:dyDescent="0.3">
      <c r="B190" s="16" t="s">
        <v>159</v>
      </c>
      <c r="E190" s="93">
        <v>0</v>
      </c>
      <c r="F190" s="93">
        <v>0</v>
      </c>
      <c r="G190" s="93">
        <v>0</v>
      </c>
      <c r="H190" s="111"/>
    </row>
    <row r="191" spans="2:8" s="18" customFormat="1" hidden="1" outlineLevel="1" x14ac:dyDescent="0.3">
      <c r="B191" s="16" t="s">
        <v>160</v>
      </c>
      <c r="E191" s="93">
        <v>36</v>
      </c>
      <c r="F191" s="93">
        <v>0</v>
      </c>
      <c r="G191" s="93">
        <v>36</v>
      </c>
      <c r="H191" s="111"/>
    </row>
    <row r="192" spans="2:8" s="18" customFormat="1" hidden="1" outlineLevel="1" x14ac:dyDescent="0.3">
      <c r="B192" s="16" t="s">
        <v>161</v>
      </c>
      <c r="E192" s="93">
        <v>1220</v>
      </c>
      <c r="F192" s="93">
        <v>1289</v>
      </c>
      <c r="G192" s="93">
        <v>-69</v>
      </c>
      <c r="H192" s="111"/>
    </row>
    <row r="193" spans="1:8" s="18" customFormat="1" hidden="1" outlineLevel="1" x14ac:dyDescent="0.3">
      <c r="B193" s="16" t="s">
        <v>162</v>
      </c>
      <c r="E193" s="93">
        <v>0</v>
      </c>
      <c r="F193" s="93">
        <v>0</v>
      </c>
      <c r="G193" s="93">
        <v>0</v>
      </c>
      <c r="H193" s="111"/>
    </row>
    <row r="194" spans="1:8" s="18" customFormat="1" hidden="1" outlineLevel="1" x14ac:dyDescent="0.3">
      <c r="B194" s="16" t="s">
        <v>163</v>
      </c>
      <c r="E194" s="93">
        <v>1527</v>
      </c>
      <c r="F194" s="93">
        <v>1519</v>
      </c>
      <c r="G194" s="93">
        <v>8</v>
      </c>
      <c r="H194" s="111"/>
    </row>
    <row r="195" spans="1:8" s="18" customFormat="1" hidden="1" outlineLevel="1" x14ac:dyDescent="0.3">
      <c r="B195" s="16" t="s">
        <v>164</v>
      </c>
      <c r="E195" s="93">
        <v>777</v>
      </c>
      <c r="F195" s="93">
        <v>762</v>
      </c>
      <c r="G195" s="93">
        <v>15</v>
      </c>
      <c r="H195" s="111"/>
    </row>
    <row r="196" spans="1:8" s="18" customFormat="1" ht="14.25" hidden="1" customHeight="1" outlineLevel="1" x14ac:dyDescent="0.3">
      <c r="B196" s="16" t="s">
        <v>276</v>
      </c>
      <c r="E196" s="93">
        <v>65</v>
      </c>
      <c r="F196" s="93">
        <v>70</v>
      </c>
      <c r="G196" s="93">
        <v>-5</v>
      </c>
      <c r="H196" s="111"/>
    </row>
    <row r="197" spans="1:8" s="18" customFormat="1" hidden="1" outlineLevel="1" x14ac:dyDescent="0.3">
      <c r="B197" s="16" t="s">
        <v>278</v>
      </c>
      <c r="E197" s="93">
        <v>70</v>
      </c>
      <c r="F197" s="93">
        <v>79</v>
      </c>
      <c r="G197" s="93">
        <v>-9</v>
      </c>
      <c r="H197" s="111"/>
    </row>
    <row r="198" spans="1:8" s="18" customFormat="1" hidden="1" outlineLevel="1" x14ac:dyDescent="0.3">
      <c r="B198" s="16" t="s">
        <v>285</v>
      </c>
      <c r="E198" s="93">
        <v>575</v>
      </c>
      <c r="F198" s="93">
        <v>510</v>
      </c>
      <c r="G198" s="93">
        <v>65</v>
      </c>
      <c r="H198" s="111"/>
    </row>
    <row r="199" spans="1:8" s="18" customFormat="1" hidden="1" outlineLevel="1" x14ac:dyDescent="0.3">
      <c r="B199" s="16" t="s">
        <v>289</v>
      </c>
      <c r="E199" s="93">
        <v>673</v>
      </c>
      <c r="F199" s="93">
        <v>689</v>
      </c>
      <c r="G199" s="93">
        <v>-16</v>
      </c>
      <c r="H199" s="111"/>
    </row>
    <row r="200" spans="1:8" s="18" customFormat="1" hidden="1" outlineLevel="1" x14ac:dyDescent="0.3">
      <c r="B200" s="16" t="s">
        <v>286</v>
      </c>
      <c r="E200" s="93">
        <v>0</v>
      </c>
      <c r="F200" s="93">
        <v>0</v>
      </c>
      <c r="G200" s="93">
        <v>0</v>
      </c>
      <c r="H200" s="111"/>
    </row>
    <row r="201" spans="1:8" s="18" customFormat="1" hidden="1" outlineLevel="1" x14ac:dyDescent="0.3">
      <c r="B201" s="16" t="s">
        <v>277</v>
      </c>
      <c r="E201" s="93">
        <v>279</v>
      </c>
      <c r="F201" s="93">
        <v>242</v>
      </c>
      <c r="G201" s="93">
        <v>37</v>
      </c>
      <c r="H201" s="111"/>
    </row>
    <row r="202" spans="1:8" ht="15" customHeight="1" collapsed="1" x14ac:dyDescent="0.3">
      <c r="A202" s="17">
        <v>7</v>
      </c>
      <c r="B202" s="16" t="s">
        <v>19</v>
      </c>
      <c r="E202" s="138">
        <v>10456</v>
      </c>
      <c r="F202" s="138">
        <v>10312</v>
      </c>
      <c r="G202" s="93">
        <v>144</v>
      </c>
      <c r="H202" s="139"/>
    </row>
    <row r="203" spans="1:8" s="18" customFormat="1" hidden="1" outlineLevel="1" x14ac:dyDescent="0.3">
      <c r="B203" s="16" t="s">
        <v>145</v>
      </c>
      <c r="E203" s="93">
        <v>858</v>
      </c>
      <c r="F203" s="93">
        <v>787</v>
      </c>
      <c r="G203" s="93">
        <v>71</v>
      </c>
      <c r="H203" s="111"/>
    </row>
    <row r="204" spans="1:8" s="18" customFormat="1" hidden="1" outlineLevel="1" x14ac:dyDescent="0.3">
      <c r="B204" s="16" t="s">
        <v>146</v>
      </c>
      <c r="E204" s="93">
        <v>0</v>
      </c>
      <c r="F204" s="93">
        <v>0</v>
      </c>
      <c r="G204" s="93">
        <v>0</v>
      </c>
      <c r="H204" s="111"/>
    </row>
    <row r="205" spans="1:8" s="18" customFormat="1" hidden="1" outlineLevel="1" x14ac:dyDescent="0.3">
      <c r="B205" s="16" t="s">
        <v>147</v>
      </c>
      <c r="E205" s="93">
        <v>0</v>
      </c>
      <c r="F205" s="93">
        <v>0</v>
      </c>
      <c r="G205" s="93">
        <v>0</v>
      </c>
      <c r="H205" s="111"/>
    </row>
    <row r="206" spans="1:8" s="18" customFormat="1" hidden="1" outlineLevel="1" x14ac:dyDescent="0.3">
      <c r="B206" s="16" t="s">
        <v>148</v>
      </c>
      <c r="E206" s="93">
        <v>57</v>
      </c>
      <c r="F206" s="93">
        <v>226</v>
      </c>
      <c r="G206" s="93">
        <v>-169</v>
      </c>
      <c r="H206" s="111"/>
    </row>
    <row r="207" spans="1:8" s="18" customFormat="1" hidden="1" outlineLevel="1" x14ac:dyDescent="0.3">
      <c r="B207" s="16" t="s">
        <v>149</v>
      </c>
      <c r="E207" s="93">
        <v>0</v>
      </c>
      <c r="F207" s="93">
        <v>0</v>
      </c>
      <c r="G207" s="93">
        <v>0</v>
      </c>
      <c r="H207" s="111"/>
    </row>
    <row r="208" spans="1:8" s="18" customFormat="1" hidden="1" outlineLevel="1" x14ac:dyDescent="0.3">
      <c r="B208" s="16" t="s">
        <v>150</v>
      </c>
      <c r="E208" s="93">
        <v>1205</v>
      </c>
      <c r="F208" s="93">
        <v>935</v>
      </c>
      <c r="G208" s="93">
        <v>270</v>
      </c>
      <c r="H208" s="111"/>
    </row>
    <row r="209" spans="2:8" s="18" customFormat="1" hidden="1" outlineLevel="1" x14ac:dyDescent="0.3">
      <c r="B209" s="16" t="s">
        <v>151</v>
      </c>
      <c r="E209" s="93">
        <v>140</v>
      </c>
      <c r="F209" s="93">
        <v>143</v>
      </c>
      <c r="G209" s="93">
        <v>-3</v>
      </c>
      <c r="H209" s="111"/>
    </row>
    <row r="210" spans="2:8" s="18" customFormat="1" hidden="1" outlineLevel="1" x14ac:dyDescent="0.3">
      <c r="B210" s="16" t="s">
        <v>152</v>
      </c>
      <c r="E210" s="93">
        <v>0</v>
      </c>
      <c r="F210" s="93">
        <v>79</v>
      </c>
      <c r="G210" s="93">
        <v>-79</v>
      </c>
      <c r="H210" s="111"/>
    </row>
    <row r="211" spans="2:8" s="18" customFormat="1" hidden="1" outlineLevel="1" x14ac:dyDescent="0.3">
      <c r="B211" s="16" t="s">
        <v>254</v>
      </c>
      <c r="E211" s="93">
        <v>0</v>
      </c>
      <c r="F211" s="93">
        <v>0</v>
      </c>
      <c r="G211" s="93">
        <v>0</v>
      </c>
      <c r="H211" s="111"/>
    </row>
    <row r="212" spans="2:8" s="18" customFormat="1" hidden="1" outlineLevel="1" x14ac:dyDescent="0.3">
      <c r="B212" s="16" t="s">
        <v>153</v>
      </c>
      <c r="E212" s="93">
        <v>0</v>
      </c>
      <c r="F212" s="93">
        <v>0</v>
      </c>
      <c r="G212" s="93">
        <v>0</v>
      </c>
      <c r="H212" s="111"/>
    </row>
    <row r="213" spans="2:8" s="18" customFormat="1" hidden="1" outlineLevel="1" x14ac:dyDescent="0.3">
      <c r="B213" s="16" t="s">
        <v>154</v>
      </c>
      <c r="E213" s="93">
        <v>0</v>
      </c>
      <c r="F213" s="93">
        <v>-214</v>
      </c>
      <c r="G213" s="93">
        <v>214</v>
      </c>
      <c r="H213" s="111"/>
    </row>
    <row r="214" spans="2:8" s="18" customFormat="1" hidden="1" outlineLevel="1" x14ac:dyDescent="0.3">
      <c r="B214" s="16" t="s">
        <v>155</v>
      </c>
      <c r="E214" s="93">
        <v>0</v>
      </c>
      <c r="F214" s="93">
        <v>0</v>
      </c>
      <c r="G214" s="93">
        <v>0</v>
      </c>
      <c r="H214" s="111"/>
    </row>
    <row r="215" spans="2:8" s="18" customFormat="1" hidden="1" outlineLevel="1" x14ac:dyDescent="0.3">
      <c r="B215" s="16" t="s">
        <v>156</v>
      </c>
      <c r="E215" s="93">
        <v>253</v>
      </c>
      <c r="F215" s="93">
        <v>200</v>
      </c>
      <c r="G215" s="93">
        <v>53</v>
      </c>
      <c r="H215" s="111"/>
    </row>
    <row r="216" spans="2:8" s="18" customFormat="1" hidden="1" outlineLevel="1" x14ac:dyDescent="0.3">
      <c r="B216" s="16" t="s">
        <v>157</v>
      </c>
      <c r="E216" s="93">
        <v>952</v>
      </c>
      <c r="F216" s="93">
        <v>793</v>
      </c>
      <c r="G216" s="93">
        <v>159</v>
      </c>
      <c r="H216" s="111"/>
    </row>
    <row r="217" spans="2:8" s="18" customFormat="1" hidden="1" outlineLevel="1" x14ac:dyDescent="0.3">
      <c r="B217" s="16" t="s">
        <v>158</v>
      </c>
      <c r="E217" s="93">
        <v>2736</v>
      </c>
      <c r="F217" s="93">
        <v>2495</v>
      </c>
      <c r="G217" s="93">
        <v>241</v>
      </c>
      <c r="H217" s="111"/>
    </row>
    <row r="218" spans="2:8" s="18" customFormat="1" hidden="1" outlineLevel="1" x14ac:dyDescent="0.3">
      <c r="B218" s="16" t="s">
        <v>159</v>
      </c>
      <c r="E218" s="93">
        <v>0</v>
      </c>
      <c r="F218" s="93">
        <v>0</v>
      </c>
      <c r="G218" s="93">
        <v>0</v>
      </c>
      <c r="H218" s="111"/>
    </row>
    <row r="219" spans="2:8" s="18" customFormat="1" hidden="1" outlineLevel="1" x14ac:dyDescent="0.3">
      <c r="B219" s="16" t="s">
        <v>160</v>
      </c>
      <c r="E219" s="93">
        <v>1014</v>
      </c>
      <c r="F219" s="93">
        <v>892</v>
      </c>
      <c r="G219" s="93">
        <v>122</v>
      </c>
      <c r="H219" s="111"/>
    </row>
    <row r="220" spans="2:8" s="18" customFormat="1" hidden="1" outlineLevel="1" x14ac:dyDescent="0.3">
      <c r="B220" s="16" t="s">
        <v>161</v>
      </c>
      <c r="E220" s="93">
        <v>0</v>
      </c>
      <c r="F220" s="93">
        <v>0</v>
      </c>
      <c r="G220" s="93">
        <v>0</v>
      </c>
      <c r="H220" s="111"/>
    </row>
    <row r="221" spans="2:8" s="18" customFormat="1" hidden="1" outlineLevel="1" x14ac:dyDescent="0.3">
      <c r="B221" s="16" t="s">
        <v>162</v>
      </c>
      <c r="E221" s="93">
        <v>0</v>
      </c>
      <c r="F221" s="93">
        <v>0</v>
      </c>
      <c r="G221" s="93">
        <v>0</v>
      </c>
      <c r="H221" s="111"/>
    </row>
    <row r="222" spans="2:8" s="18" customFormat="1" hidden="1" outlineLevel="1" x14ac:dyDescent="0.3">
      <c r="B222" s="16" t="s">
        <v>163</v>
      </c>
      <c r="E222" s="93">
        <v>935</v>
      </c>
      <c r="F222" s="93">
        <v>857</v>
      </c>
      <c r="G222" s="93">
        <v>78</v>
      </c>
      <c r="H222" s="111"/>
    </row>
    <row r="223" spans="2:8" s="18" customFormat="1" hidden="1" outlineLevel="1" x14ac:dyDescent="0.3">
      <c r="B223" s="16" t="s">
        <v>164</v>
      </c>
      <c r="E223" s="93">
        <v>476</v>
      </c>
      <c r="F223" s="93">
        <v>423</v>
      </c>
      <c r="G223" s="93">
        <v>53</v>
      </c>
      <c r="H223" s="111"/>
    </row>
    <row r="224" spans="2:8" s="18" customFormat="1" hidden="1" outlineLevel="1" x14ac:dyDescent="0.3">
      <c r="B224" s="16" t="s">
        <v>276</v>
      </c>
      <c r="E224" s="93">
        <v>0</v>
      </c>
      <c r="F224" s="93">
        <v>0</v>
      </c>
      <c r="G224" s="93">
        <v>0</v>
      </c>
      <c r="H224" s="111"/>
    </row>
    <row r="225" spans="1:8" s="18" customFormat="1" hidden="1" outlineLevel="1" x14ac:dyDescent="0.3">
      <c r="B225" s="16" t="s">
        <v>278</v>
      </c>
      <c r="E225" s="93">
        <v>0</v>
      </c>
      <c r="F225" s="93">
        <v>0</v>
      </c>
      <c r="G225" s="93">
        <v>0</v>
      </c>
      <c r="H225" s="111"/>
    </row>
    <row r="226" spans="1:8" s="18" customFormat="1" hidden="1" outlineLevel="1" x14ac:dyDescent="0.3">
      <c r="B226" s="16" t="s">
        <v>285</v>
      </c>
      <c r="E226" s="93">
        <v>407</v>
      </c>
      <c r="F226" s="93">
        <v>18</v>
      </c>
      <c r="G226" s="93">
        <v>389</v>
      </c>
      <c r="H226" s="111"/>
    </row>
    <row r="227" spans="1:8" s="18" customFormat="1" hidden="1" outlineLevel="1" x14ac:dyDescent="0.3">
      <c r="B227" s="16" t="s">
        <v>289</v>
      </c>
      <c r="E227" s="93">
        <v>32</v>
      </c>
      <c r="F227" s="93">
        <v>29</v>
      </c>
      <c r="G227" s="93">
        <v>3</v>
      </c>
      <c r="H227" s="111"/>
    </row>
    <row r="228" spans="1:8" s="18" customFormat="1" hidden="1" outlineLevel="1" x14ac:dyDescent="0.3">
      <c r="B228" s="16" t="s">
        <v>286</v>
      </c>
      <c r="E228" s="93">
        <v>0</v>
      </c>
      <c r="F228" s="93">
        <v>0</v>
      </c>
      <c r="G228" s="93">
        <v>0</v>
      </c>
      <c r="H228" s="111"/>
    </row>
    <row r="229" spans="1:8" s="18" customFormat="1" hidden="1" outlineLevel="1" x14ac:dyDescent="0.3">
      <c r="B229" s="16" t="s">
        <v>277</v>
      </c>
      <c r="E229" s="93">
        <v>0</v>
      </c>
      <c r="F229" s="93">
        <v>0</v>
      </c>
      <c r="G229" s="93">
        <v>0</v>
      </c>
      <c r="H229" s="111"/>
    </row>
    <row r="230" spans="1:8" ht="15" customHeight="1" collapsed="1" x14ac:dyDescent="0.3">
      <c r="A230" s="17">
        <v>8</v>
      </c>
      <c r="B230" s="16" t="s">
        <v>30</v>
      </c>
      <c r="E230" s="138">
        <v>9065</v>
      </c>
      <c r="F230" s="138">
        <v>7663</v>
      </c>
      <c r="G230" s="93">
        <v>1402</v>
      </c>
      <c r="H230" s="139"/>
    </row>
    <row r="231" spans="1:8" s="18" customFormat="1" hidden="1" outlineLevel="1" x14ac:dyDescent="0.3">
      <c r="B231" s="16" t="s">
        <v>145</v>
      </c>
      <c r="E231" s="93">
        <v>2669</v>
      </c>
      <c r="F231" s="93">
        <v>2658</v>
      </c>
      <c r="G231" s="93">
        <v>11</v>
      </c>
      <c r="H231" s="111"/>
    </row>
    <row r="232" spans="1:8" s="18" customFormat="1" hidden="1" outlineLevel="1" x14ac:dyDescent="0.3">
      <c r="B232" s="16" t="s">
        <v>146</v>
      </c>
      <c r="E232" s="93">
        <v>0</v>
      </c>
      <c r="F232" s="93">
        <v>0</v>
      </c>
      <c r="G232" s="93">
        <v>0</v>
      </c>
      <c r="H232" s="111"/>
    </row>
    <row r="233" spans="1:8" s="18" customFormat="1" hidden="1" outlineLevel="1" x14ac:dyDescent="0.3">
      <c r="B233" s="16" t="s">
        <v>147</v>
      </c>
      <c r="E233" s="93">
        <v>2507</v>
      </c>
      <c r="F233" s="93">
        <v>2923</v>
      </c>
      <c r="G233" s="93">
        <v>-416</v>
      </c>
      <c r="H233" s="111"/>
    </row>
    <row r="234" spans="1:8" s="18" customFormat="1" hidden="1" outlineLevel="1" x14ac:dyDescent="0.3">
      <c r="B234" s="16" t="s">
        <v>148</v>
      </c>
      <c r="E234" s="93">
        <v>0</v>
      </c>
      <c r="F234" s="93">
        <v>0</v>
      </c>
      <c r="G234" s="93">
        <v>0</v>
      </c>
      <c r="H234" s="111"/>
    </row>
    <row r="235" spans="1:8" s="18" customFormat="1" hidden="1" outlineLevel="1" x14ac:dyDescent="0.3">
      <c r="B235" s="16" t="s">
        <v>149</v>
      </c>
      <c r="E235" s="93">
        <v>1993</v>
      </c>
      <c r="F235" s="93">
        <v>2060</v>
      </c>
      <c r="G235" s="93">
        <v>-67</v>
      </c>
      <c r="H235" s="111"/>
    </row>
    <row r="236" spans="1:8" s="18" customFormat="1" hidden="1" outlineLevel="1" x14ac:dyDescent="0.3">
      <c r="B236" s="16" t="s">
        <v>150</v>
      </c>
      <c r="E236" s="93">
        <v>2032</v>
      </c>
      <c r="F236" s="93">
        <v>3887</v>
      </c>
      <c r="G236" s="93">
        <v>-1855</v>
      </c>
      <c r="H236" s="111"/>
    </row>
    <row r="237" spans="1:8" s="18" customFormat="1" hidden="1" outlineLevel="1" x14ac:dyDescent="0.3">
      <c r="B237" s="16" t="s">
        <v>151</v>
      </c>
      <c r="E237" s="93">
        <v>2396</v>
      </c>
      <c r="F237" s="93">
        <v>2084</v>
      </c>
      <c r="G237" s="93">
        <v>312</v>
      </c>
      <c r="H237" s="111"/>
    </row>
    <row r="238" spans="1:8" s="18" customFormat="1" hidden="1" outlineLevel="1" x14ac:dyDescent="0.3">
      <c r="B238" s="16" t="s">
        <v>152</v>
      </c>
      <c r="E238" s="93">
        <v>1779</v>
      </c>
      <c r="F238" s="93">
        <v>1380</v>
      </c>
      <c r="G238" s="93">
        <v>399</v>
      </c>
      <c r="H238" s="111"/>
    </row>
    <row r="239" spans="1:8" s="18" customFormat="1" hidden="1" outlineLevel="1" x14ac:dyDescent="0.3">
      <c r="B239" s="16" t="s">
        <v>254</v>
      </c>
      <c r="E239" s="93">
        <v>47</v>
      </c>
      <c r="F239" s="93">
        <v>20</v>
      </c>
      <c r="G239" s="93">
        <v>27</v>
      </c>
      <c r="H239" s="111"/>
    </row>
    <row r="240" spans="1:8" s="18" customFormat="1" hidden="1" outlineLevel="1" x14ac:dyDescent="0.3">
      <c r="B240" s="16" t="s">
        <v>153</v>
      </c>
      <c r="E240" s="93">
        <v>1621</v>
      </c>
      <c r="F240" s="93">
        <v>2399</v>
      </c>
      <c r="G240" s="93">
        <v>-778</v>
      </c>
      <c r="H240" s="111"/>
    </row>
    <row r="241" spans="2:8" s="18" customFormat="1" hidden="1" outlineLevel="1" x14ac:dyDescent="0.3">
      <c r="B241" s="16" t="s">
        <v>154</v>
      </c>
      <c r="E241" s="93">
        <v>1230</v>
      </c>
      <c r="F241" s="93">
        <v>1694</v>
      </c>
      <c r="G241" s="93">
        <v>-464</v>
      </c>
      <c r="H241" s="111"/>
    </row>
    <row r="242" spans="2:8" s="18" customFormat="1" hidden="1" outlineLevel="1" x14ac:dyDescent="0.3">
      <c r="B242" s="16" t="s">
        <v>155</v>
      </c>
      <c r="E242" s="93">
        <v>0</v>
      </c>
      <c r="F242" s="93">
        <v>0</v>
      </c>
      <c r="G242" s="93">
        <v>0</v>
      </c>
      <c r="H242" s="111"/>
    </row>
    <row r="243" spans="2:8" s="18" customFormat="1" hidden="1" outlineLevel="1" x14ac:dyDescent="0.3">
      <c r="B243" s="16" t="s">
        <v>156</v>
      </c>
      <c r="E243" s="93">
        <v>0</v>
      </c>
      <c r="F243" s="93">
        <v>297</v>
      </c>
      <c r="G243" s="93">
        <v>-297</v>
      </c>
      <c r="H243" s="111"/>
    </row>
    <row r="244" spans="2:8" s="18" customFormat="1" hidden="1" outlineLevel="1" x14ac:dyDescent="0.3">
      <c r="B244" s="16" t="s">
        <v>157</v>
      </c>
      <c r="E244" s="93">
        <v>772</v>
      </c>
      <c r="F244" s="93">
        <v>445</v>
      </c>
      <c r="G244" s="93">
        <v>327</v>
      </c>
      <c r="H244" s="111"/>
    </row>
    <row r="245" spans="2:8" s="18" customFormat="1" hidden="1" outlineLevel="1" x14ac:dyDescent="0.3">
      <c r="B245" s="16" t="s">
        <v>158</v>
      </c>
      <c r="E245" s="93">
        <v>2428</v>
      </c>
      <c r="F245" s="93">
        <v>2480</v>
      </c>
      <c r="G245" s="93">
        <v>-52</v>
      </c>
      <c r="H245" s="111"/>
    </row>
    <row r="246" spans="2:8" s="18" customFormat="1" hidden="1" outlineLevel="1" x14ac:dyDescent="0.3">
      <c r="B246" s="16" t="s">
        <v>159</v>
      </c>
      <c r="E246" s="93">
        <v>0</v>
      </c>
      <c r="F246" s="93">
        <v>0</v>
      </c>
      <c r="G246" s="93">
        <v>0</v>
      </c>
      <c r="H246" s="111"/>
    </row>
    <row r="247" spans="2:8" s="18" customFormat="1" hidden="1" outlineLevel="1" x14ac:dyDescent="0.3">
      <c r="B247" s="16" t="s">
        <v>160</v>
      </c>
      <c r="E247" s="93">
        <v>694</v>
      </c>
      <c r="F247" s="93">
        <v>641</v>
      </c>
      <c r="G247" s="93">
        <v>53</v>
      </c>
      <c r="H247" s="111"/>
    </row>
    <row r="248" spans="2:8" s="18" customFormat="1" hidden="1" outlineLevel="1" x14ac:dyDescent="0.3">
      <c r="B248" s="16" t="s">
        <v>161</v>
      </c>
      <c r="E248" s="93">
        <v>1019</v>
      </c>
      <c r="F248" s="93">
        <v>1024</v>
      </c>
      <c r="G248" s="93">
        <v>-5</v>
      </c>
      <c r="H248" s="111"/>
    </row>
    <row r="249" spans="2:8" s="18" customFormat="1" hidden="1" outlineLevel="1" x14ac:dyDescent="0.3">
      <c r="B249" s="16" t="s">
        <v>162</v>
      </c>
      <c r="E249" s="93">
        <v>650</v>
      </c>
      <c r="F249" s="93">
        <v>652</v>
      </c>
      <c r="G249" s="93">
        <v>-2</v>
      </c>
      <c r="H249" s="111"/>
    </row>
    <row r="250" spans="2:8" s="18" customFormat="1" hidden="1" outlineLevel="1" x14ac:dyDescent="0.3">
      <c r="B250" s="16" t="s">
        <v>163</v>
      </c>
      <c r="E250" s="93">
        <v>2760</v>
      </c>
      <c r="F250" s="93">
        <v>2444</v>
      </c>
      <c r="G250" s="93">
        <v>316</v>
      </c>
      <c r="H250" s="111"/>
    </row>
    <row r="251" spans="2:8" s="18" customFormat="1" hidden="1" outlineLevel="1" x14ac:dyDescent="0.3">
      <c r="B251" s="16" t="s">
        <v>164</v>
      </c>
      <c r="E251" s="93">
        <v>1510</v>
      </c>
      <c r="F251" s="93">
        <v>1157</v>
      </c>
      <c r="G251" s="93">
        <v>353</v>
      </c>
      <c r="H251" s="111"/>
    </row>
    <row r="252" spans="2:8" s="18" customFormat="1" hidden="1" outlineLevel="1" x14ac:dyDescent="0.3">
      <c r="B252" s="16" t="s">
        <v>276</v>
      </c>
      <c r="E252" s="93">
        <v>168</v>
      </c>
      <c r="F252" s="93">
        <v>249</v>
      </c>
      <c r="G252" s="93">
        <v>-81</v>
      </c>
      <c r="H252" s="111"/>
    </row>
    <row r="253" spans="2:8" s="18" customFormat="1" hidden="1" outlineLevel="1" x14ac:dyDescent="0.3">
      <c r="B253" s="16" t="s">
        <v>278</v>
      </c>
      <c r="E253" s="93">
        <v>88</v>
      </c>
      <c r="F253" s="93">
        <v>134</v>
      </c>
      <c r="G253" s="93">
        <v>-46</v>
      </c>
      <c r="H253" s="111"/>
    </row>
    <row r="254" spans="2:8" s="18" customFormat="1" hidden="1" outlineLevel="1" x14ac:dyDescent="0.3">
      <c r="B254" s="16" t="s">
        <v>285</v>
      </c>
      <c r="E254" s="93">
        <v>0</v>
      </c>
      <c r="F254" s="93">
        <v>0</v>
      </c>
      <c r="G254" s="93">
        <v>0</v>
      </c>
      <c r="H254" s="111"/>
    </row>
    <row r="255" spans="2:8" s="18" customFormat="1" hidden="1" outlineLevel="1" x14ac:dyDescent="0.3">
      <c r="B255" s="16" t="s">
        <v>289</v>
      </c>
      <c r="E255" s="93">
        <v>0</v>
      </c>
      <c r="F255" s="93">
        <v>0</v>
      </c>
      <c r="G255" s="93">
        <v>0</v>
      </c>
      <c r="H255" s="111"/>
    </row>
    <row r="256" spans="2:8" s="18" customFormat="1" hidden="1" outlineLevel="1" x14ac:dyDescent="0.3">
      <c r="B256" s="16" t="s">
        <v>286</v>
      </c>
      <c r="E256" s="93">
        <v>0</v>
      </c>
      <c r="F256" s="93">
        <v>0</v>
      </c>
      <c r="G256" s="93">
        <v>0</v>
      </c>
      <c r="H256" s="111"/>
    </row>
    <row r="257" spans="1:8" s="18" customFormat="1" hidden="1" outlineLevel="1" x14ac:dyDescent="0.3">
      <c r="B257" s="16" t="s">
        <v>277</v>
      </c>
      <c r="E257" s="93">
        <v>0</v>
      </c>
      <c r="F257" s="93">
        <v>0</v>
      </c>
      <c r="G257" s="93">
        <v>0</v>
      </c>
      <c r="H257" s="111"/>
    </row>
    <row r="258" spans="1:8" ht="15" customHeight="1" collapsed="1" thickBot="1" x14ac:dyDescent="0.35">
      <c r="A258" s="17">
        <v>9</v>
      </c>
      <c r="B258" s="23" t="s">
        <v>130</v>
      </c>
      <c r="E258" s="138">
        <v>26363</v>
      </c>
      <c r="F258" s="138">
        <v>28628</v>
      </c>
      <c r="G258" s="93">
        <v>-2265</v>
      </c>
      <c r="H258" s="139"/>
    </row>
    <row r="259" spans="1:8" s="18" customFormat="1" ht="13.5" hidden="1" outlineLevel="1" thickBot="1" x14ac:dyDescent="0.35">
      <c r="B259" s="16" t="s">
        <v>145</v>
      </c>
      <c r="E259" s="93">
        <v>36197</v>
      </c>
      <c r="F259" s="93">
        <v>34833</v>
      </c>
      <c r="G259" s="93">
        <v>1364</v>
      </c>
      <c r="H259" s="111"/>
    </row>
    <row r="260" spans="1:8" s="18" customFormat="1" ht="13.5" hidden="1" outlineLevel="1" thickBot="1" x14ac:dyDescent="0.35">
      <c r="B260" s="16" t="s">
        <v>146</v>
      </c>
      <c r="E260" s="93">
        <v>9967</v>
      </c>
      <c r="F260" s="93">
        <v>9462</v>
      </c>
      <c r="G260" s="93">
        <v>505</v>
      </c>
      <c r="H260" s="111"/>
    </row>
    <row r="261" spans="1:8" s="18" customFormat="1" ht="13.5" hidden="1" outlineLevel="1" thickBot="1" x14ac:dyDescent="0.35">
      <c r="B261" s="16" t="s">
        <v>147</v>
      </c>
      <c r="E261" s="93">
        <v>56292</v>
      </c>
      <c r="F261" s="93">
        <v>50916</v>
      </c>
      <c r="G261" s="93">
        <v>5376</v>
      </c>
      <c r="H261" s="111"/>
    </row>
    <row r="262" spans="1:8" s="18" customFormat="1" ht="13.5" hidden="1" outlineLevel="1" thickBot="1" x14ac:dyDescent="0.35">
      <c r="B262" s="16" t="s">
        <v>148</v>
      </c>
      <c r="E262" s="93">
        <v>11321</v>
      </c>
      <c r="F262" s="93">
        <v>10732</v>
      </c>
      <c r="G262" s="93">
        <v>589</v>
      </c>
      <c r="H262" s="111"/>
    </row>
    <row r="263" spans="1:8" s="18" customFormat="1" ht="13.5" hidden="1" outlineLevel="1" thickBot="1" x14ac:dyDescent="0.35">
      <c r="B263" s="16" t="s">
        <v>149</v>
      </c>
      <c r="E263" s="93">
        <v>32990</v>
      </c>
      <c r="F263" s="93">
        <v>30136</v>
      </c>
      <c r="G263" s="93">
        <v>2854</v>
      </c>
      <c r="H263" s="111"/>
    </row>
    <row r="264" spans="1:8" s="18" customFormat="1" ht="13.5" hidden="1" outlineLevel="1" thickBot="1" x14ac:dyDescent="0.35">
      <c r="B264" s="16" t="s">
        <v>150</v>
      </c>
      <c r="E264" s="93">
        <v>51166</v>
      </c>
      <c r="F264" s="93">
        <v>50959</v>
      </c>
      <c r="G264" s="93">
        <v>207</v>
      </c>
      <c r="H264" s="111"/>
    </row>
    <row r="265" spans="1:8" s="18" customFormat="1" ht="13.5" hidden="1" outlineLevel="1" thickBot="1" x14ac:dyDescent="0.35">
      <c r="B265" s="16" t="s">
        <v>151</v>
      </c>
      <c r="E265" s="93">
        <v>39843</v>
      </c>
      <c r="F265" s="93">
        <v>38498</v>
      </c>
      <c r="G265" s="93">
        <v>1345</v>
      </c>
      <c r="H265" s="111"/>
    </row>
    <row r="266" spans="1:8" s="18" customFormat="1" ht="13.5" hidden="1" outlineLevel="1" thickBot="1" x14ac:dyDescent="0.35">
      <c r="B266" s="16" t="s">
        <v>152</v>
      </c>
      <c r="E266" s="93">
        <v>28289</v>
      </c>
      <c r="F266" s="93">
        <v>26115</v>
      </c>
      <c r="G266" s="93">
        <v>2174</v>
      </c>
      <c r="H266" s="111"/>
    </row>
    <row r="267" spans="1:8" s="18" customFormat="1" ht="13.5" hidden="1" outlineLevel="1" thickBot="1" x14ac:dyDescent="0.35">
      <c r="B267" s="16" t="s">
        <v>254</v>
      </c>
      <c r="E267" s="93">
        <v>377</v>
      </c>
      <c r="F267" s="93">
        <v>391</v>
      </c>
      <c r="G267" s="93">
        <v>-14</v>
      </c>
      <c r="H267" s="111"/>
    </row>
    <row r="268" spans="1:8" s="18" customFormat="1" ht="13.5" hidden="1" outlineLevel="1" thickBot="1" x14ac:dyDescent="0.35">
      <c r="B268" s="16" t="s">
        <v>153</v>
      </c>
      <c r="E268" s="93">
        <v>37648</v>
      </c>
      <c r="F268" s="93">
        <v>36583</v>
      </c>
      <c r="G268" s="93">
        <v>1065</v>
      </c>
      <c r="H268" s="111"/>
    </row>
    <row r="269" spans="1:8" s="18" customFormat="1" ht="13.5" hidden="1" outlineLevel="1" thickBot="1" x14ac:dyDescent="0.35">
      <c r="B269" s="16" t="s">
        <v>154</v>
      </c>
      <c r="E269" s="93">
        <v>24507</v>
      </c>
      <c r="F269" s="93">
        <v>24281</v>
      </c>
      <c r="G269" s="93">
        <v>226</v>
      </c>
      <c r="H269" s="111"/>
    </row>
    <row r="270" spans="1:8" s="18" customFormat="1" ht="13.5" hidden="1" outlineLevel="1" thickBot="1" x14ac:dyDescent="0.35">
      <c r="B270" s="16" t="s">
        <v>155</v>
      </c>
      <c r="E270" s="93">
        <v>19541</v>
      </c>
      <c r="F270" s="93">
        <v>17285</v>
      </c>
      <c r="G270" s="93">
        <v>2256</v>
      </c>
      <c r="H270" s="111"/>
    </row>
    <row r="271" spans="1:8" s="18" customFormat="1" ht="13.5" hidden="1" outlineLevel="1" thickBot="1" x14ac:dyDescent="0.35">
      <c r="B271" s="16" t="s">
        <v>156</v>
      </c>
      <c r="E271" s="93">
        <v>5589</v>
      </c>
      <c r="F271" s="93">
        <v>5064</v>
      </c>
      <c r="G271" s="93">
        <v>525</v>
      </c>
      <c r="H271" s="111"/>
    </row>
    <row r="272" spans="1:8" s="18" customFormat="1" ht="13.5" hidden="1" outlineLevel="1" thickBot="1" x14ac:dyDescent="0.35">
      <c r="B272" s="16" t="s">
        <v>157</v>
      </c>
      <c r="E272" s="93">
        <v>11836</v>
      </c>
      <c r="F272" s="93">
        <v>10467</v>
      </c>
      <c r="G272" s="93">
        <v>1369</v>
      </c>
      <c r="H272" s="111"/>
    </row>
    <row r="273" spans="1:8" s="18" customFormat="1" ht="13.5" hidden="1" outlineLevel="1" thickBot="1" x14ac:dyDescent="0.35">
      <c r="B273" s="16" t="s">
        <v>158</v>
      </c>
      <c r="E273" s="93">
        <v>44665</v>
      </c>
      <c r="F273" s="93">
        <v>41140</v>
      </c>
      <c r="G273" s="93">
        <v>3525</v>
      </c>
      <c r="H273" s="111"/>
    </row>
    <row r="274" spans="1:8" s="18" customFormat="1" ht="13.5" hidden="1" outlineLevel="1" thickBot="1" x14ac:dyDescent="0.35">
      <c r="B274" s="16" t="s">
        <v>159</v>
      </c>
      <c r="E274" s="93">
        <v>30697</v>
      </c>
      <c r="F274" s="93">
        <v>25386</v>
      </c>
      <c r="G274" s="93">
        <v>5311</v>
      </c>
      <c r="H274" s="111"/>
    </row>
    <row r="275" spans="1:8" s="18" customFormat="1" ht="13.5" hidden="1" outlineLevel="1" thickBot="1" x14ac:dyDescent="0.35">
      <c r="B275" s="16" t="s">
        <v>160</v>
      </c>
      <c r="E275" s="93">
        <v>8126</v>
      </c>
      <c r="F275" s="93">
        <v>7408</v>
      </c>
      <c r="G275" s="93">
        <v>718</v>
      </c>
      <c r="H275" s="111"/>
    </row>
    <row r="276" spans="1:8" s="18" customFormat="1" ht="13.5" hidden="1" outlineLevel="1" thickBot="1" x14ac:dyDescent="0.35">
      <c r="B276" s="16" t="s">
        <v>161</v>
      </c>
      <c r="E276" s="93">
        <v>20457</v>
      </c>
      <c r="F276" s="93">
        <v>19288</v>
      </c>
      <c r="G276" s="93">
        <v>1169</v>
      </c>
      <c r="H276" s="111"/>
    </row>
    <row r="277" spans="1:8" s="18" customFormat="1" ht="13.5" hidden="1" outlineLevel="1" thickBot="1" x14ac:dyDescent="0.35">
      <c r="B277" s="16" t="s">
        <v>162</v>
      </c>
      <c r="E277" s="93">
        <v>13953</v>
      </c>
      <c r="F277" s="93">
        <v>12424</v>
      </c>
      <c r="G277" s="93">
        <v>1529</v>
      </c>
      <c r="H277" s="111"/>
    </row>
    <row r="278" spans="1:8" s="18" customFormat="1" ht="13.5" hidden="1" outlineLevel="1" thickBot="1" x14ac:dyDescent="0.35">
      <c r="B278" s="16" t="s">
        <v>163</v>
      </c>
      <c r="E278" s="93">
        <v>47095</v>
      </c>
      <c r="F278" s="93">
        <v>44005</v>
      </c>
      <c r="G278" s="93">
        <v>3090</v>
      </c>
      <c r="H278" s="111"/>
    </row>
    <row r="279" spans="1:8" s="18" customFormat="1" ht="13.5" hidden="1" outlineLevel="1" thickBot="1" x14ac:dyDescent="0.35">
      <c r="B279" s="16" t="s">
        <v>164</v>
      </c>
      <c r="E279" s="93">
        <v>14684</v>
      </c>
      <c r="F279" s="93">
        <v>13586</v>
      </c>
      <c r="G279" s="93">
        <v>1098</v>
      </c>
      <c r="H279" s="111"/>
    </row>
    <row r="280" spans="1:8" s="18" customFormat="1" ht="13.5" hidden="1" outlineLevel="1" thickBot="1" x14ac:dyDescent="0.35">
      <c r="B280" s="16" t="s">
        <v>276</v>
      </c>
      <c r="E280" s="93">
        <v>3833</v>
      </c>
      <c r="F280" s="93">
        <v>4237</v>
      </c>
      <c r="G280" s="93">
        <v>-404</v>
      </c>
      <c r="H280" s="111"/>
    </row>
    <row r="281" spans="1:8" s="18" customFormat="1" ht="13.5" hidden="1" outlineLevel="1" thickBot="1" x14ac:dyDescent="0.35">
      <c r="B281" s="16" t="s">
        <v>278</v>
      </c>
      <c r="E281" s="93">
        <v>1248</v>
      </c>
      <c r="F281" s="93">
        <v>1232</v>
      </c>
      <c r="G281" s="93">
        <v>16</v>
      </c>
      <c r="H281" s="111"/>
    </row>
    <row r="282" spans="1:8" s="18" customFormat="1" ht="13.5" hidden="1" outlineLevel="1" thickBot="1" x14ac:dyDescent="0.35">
      <c r="B282" s="16" t="s">
        <v>285</v>
      </c>
      <c r="E282" s="93">
        <v>4400</v>
      </c>
      <c r="F282" s="93">
        <v>3584</v>
      </c>
      <c r="G282" s="93">
        <v>816</v>
      </c>
      <c r="H282" s="111"/>
    </row>
    <row r="283" spans="1:8" s="18" customFormat="1" ht="13.5" hidden="1" outlineLevel="1" thickBot="1" x14ac:dyDescent="0.35">
      <c r="B283" s="16" t="s">
        <v>289</v>
      </c>
      <c r="E283" s="93">
        <v>3475</v>
      </c>
      <c r="F283" s="93">
        <v>3401</v>
      </c>
      <c r="G283" s="93">
        <v>74</v>
      </c>
      <c r="H283" s="111"/>
    </row>
    <row r="284" spans="1:8" s="18" customFormat="1" ht="13.5" hidden="1" outlineLevel="1" thickBot="1" x14ac:dyDescent="0.35">
      <c r="B284" s="16" t="s">
        <v>286</v>
      </c>
      <c r="E284" s="93">
        <v>2819</v>
      </c>
      <c r="F284" s="93">
        <v>2628</v>
      </c>
      <c r="G284" s="93">
        <v>191</v>
      </c>
      <c r="H284" s="111"/>
    </row>
    <row r="285" spans="1:8" s="18" customFormat="1" ht="13.5" hidden="1" outlineLevel="1" thickBot="1" x14ac:dyDescent="0.35">
      <c r="B285" s="16" t="s">
        <v>277</v>
      </c>
      <c r="E285" s="93">
        <v>4493</v>
      </c>
      <c r="F285" s="93">
        <v>3719</v>
      </c>
      <c r="G285" s="93">
        <v>774</v>
      </c>
      <c r="H285" s="111"/>
    </row>
    <row r="286" spans="1:8" ht="15" customHeight="1" collapsed="1" thickBot="1" x14ac:dyDescent="0.35">
      <c r="A286" s="28"/>
      <c r="B286" s="61" t="s">
        <v>53</v>
      </c>
      <c r="C286" s="61"/>
      <c r="D286" s="61"/>
      <c r="E286" s="118">
        <v>565508</v>
      </c>
      <c r="F286" s="140">
        <v>527760</v>
      </c>
      <c r="G286" s="93">
        <v>37748</v>
      </c>
      <c r="H286" s="139"/>
    </row>
    <row r="287" spans="1:8" ht="15" customHeight="1" x14ac:dyDescent="0.3">
      <c r="D287" s="85"/>
      <c r="E287" s="141"/>
      <c r="F287" s="141"/>
      <c r="G287" s="93"/>
      <c r="H287" s="139"/>
    </row>
    <row r="288" spans="1:8" s="18" customFormat="1" hidden="1" outlineLevel="1" x14ac:dyDescent="0.3">
      <c r="B288" s="16" t="s">
        <v>145</v>
      </c>
      <c r="E288" s="93">
        <v>10</v>
      </c>
      <c r="F288" s="93">
        <v>982</v>
      </c>
      <c r="G288" s="93">
        <v>-972</v>
      </c>
      <c r="H288" s="111"/>
    </row>
    <row r="289" spans="2:8" s="18" customFormat="1" hidden="1" outlineLevel="1" x14ac:dyDescent="0.3">
      <c r="B289" s="16" t="s">
        <v>146</v>
      </c>
      <c r="E289" s="93">
        <v>86</v>
      </c>
      <c r="F289" s="93">
        <v>84</v>
      </c>
      <c r="G289" s="93">
        <v>2</v>
      </c>
      <c r="H289" s="111"/>
    </row>
    <row r="290" spans="2:8" s="18" customFormat="1" hidden="1" outlineLevel="1" x14ac:dyDescent="0.3">
      <c r="B290" s="16" t="s">
        <v>287</v>
      </c>
      <c r="E290" s="93">
        <v>0</v>
      </c>
      <c r="F290" s="93">
        <v>638</v>
      </c>
      <c r="G290" s="93">
        <v>-638</v>
      </c>
      <c r="H290" s="111"/>
    </row>
    <row r="291" spans="2:8" s="18" customFormat="1" hidden="1" outlineLevel="1" x14ac:dyDescent="0.3">
      <c r="B291" s="16" t="s">
        <v>148</v>
      </c>
      <c r="E291" s="93">
        <v>0</v>
      </c>
      <c r="F291" s="93">
        <v>0</v>
      </c>
      <c r="G291" s="93">
        <v>0</v>
      </c>
      <c r="H291" s="111"/>
    </row>
    <row r="292" spans="2:8" s="18" customFormat="1" hidden="1" outlineLevel="1" x14ac:dyDescent="0.3">
      <c r="B292" s="16" t="s">
        <v>149</v>
      </c>
      <c r="E292" s="93">
        <v>170</v>
      </c>
      <c r="F292" s="93">
        <v>219</v>
      </c>
      <c r="G292" s="93">
        <v>-49</v>
      </c>
      <c r="H292" s="111"/>
    </row>
    <row r="293" spans="2:8" s="18" customFormat="1" hidden="1" outlineLevel="1" x14ac:dyDescent="0.3">
      <c r="B293" s="16" t="s">
        <v>150</v>
      </c>
      <c r="E293" s="93">
        <v>-22</v>
      </c>
      <c r="F293" s="93">
        <v>98</v>
      </c>
      <c r="G293" s="93">
        <v>-120</v>
      </c>
      <c r="H293" s="111"/>
    </row>
    <row r="294" spans="2:8" s="18" customFormat="1" hidden="1" outlineLevel="1" x14ac:dyDescent="0.3">
      <c r="B294" s="16" t="s">
        <v>151</v>
      </c>
      <c r="E294" s="93">
        <v>428</v>
      </c>
      <c r="F294" s="93">
        <v>1171</v>
      </c>
      <c r="G294" s="93">
        <v>-743</v>
      </c>
      <c r="H294" s="111"/>
    </row>
    <row r="295" spans="2:8" s="18" customFormat="1" hidden="1" outlineLevel="1" x14ac:dyDescent="0.3">
      <c r="B295" s="16" t="s">
        <v>152</v>
      </c>
      <c r="E295" s="93">
        <v>223</v>
      </c>
      <c r="F295" s="93">
        <v>95</v>
      </c>
      <c r="G295" s="93">
        <v>128</v>
      </c>
      <c r="H295" s="111"/>
    </row>
    <row r="296" spans="2:8" s="18" customFormat="1" hidden="1" outlineLevel="1" x14ac:dyDescent="0.3">
      <c r="B296" s="16" t="s">
        <v>254</v>
      </c>
      <c r="E296" s="93">
        <v>0</v>
      </c>
      <c r="F296" s="93">
        <v>0</v>
      </c>
      <c r="G296" s="93">
        <v>0</v>
      </c>
      <c r="H296" s="111"/>
    </row>
    <row r="297" spans="2:8" s="18" customFormat="1" hidden="1" outlineLevel="1" x14ac:dyDescent="0.3">
      <c r="B297" s="16" t="s">
        <v>153</v>
      </c>
      <c r="E297" s="93">
        <v>586</v>
      </c>
      <c r="F297" s="93">
        <v>67</v>
      </c>
      <c r="G297" s="93">
        <v>519</v>
      </c>
      <c r="H297" s="111"/>
    </row>
    <row r="298" spans="2:8" s="18" customFormat="1" hidden="1" outlineLevel="1" x14ac:dyDescent="0.3">
      <c r="B298" s="16" t="s">
        <v>154</v>
      </c>
      <c r="E298" s="93">
        <v>237</v>
      </c>
      <c r="F298" s="93">
        <v>0</v>
      </c>
      <c r="G298" s="93">
        <v>237</v>
      </c>
      <c r="H298" s="111"/>
    </row>
    <row r="299" spans="2:8" s="18" customFormat="1" hidden="1" outlineLevel="1" x14ac:dyDescent="0.3">
      <c r="B299" s="16" t="s">
        <v>155</v>
      </c>
      <c r="E299" s="93">
        <v>0</v>
      </c>
      <c r="F299" s="93">
        <v>0</v>
      </c>
      <c r="G299" s="93">
        <v>0</v>
      </c>
      <c r="H299" s="111"/>
    </row>
    <row r="300" spans="2:8" s="18" customFormat="1" hidden="1" outlineLevel="1" x14ac:dyDescent="0.3">
      <c r="B300" s="16" t="s">
        <v>156</v>
      </c>
      <c r="E300" s="93">
        <v>0</v>
      </c>
      <c r="F300" s="93">
        <v>0</v>
      </c>
      <c r="G300" s="93">
        <v>0</v>
      </c>
      <c r="H300" s="111"/>
    </row>
    <row r="301" spans="2:8" s="18" customFormat="1" hidden="1" outlineLevel="1" x14ac:dyDescent="0.3">
      <c r="B301" s="16" t="s">
        <v>157</v>
      </c>
      <c r="E301" s="93">
        <v>0</v>
      </c>
      <c r="F301" s="93">
        <v>0</v>
      </c>
      <c r="G301" s="93">
        <v>0</v>
      </c>
      <c r="H301" s="111"/>
    </row>
    <row r="302" spans="2:8" s="18" customFormat="1" hidden="1" outlineLevel="1" x14ac:dyDescent="0.3">
      <c r="B302" s="16" t="s">
        <v>158</v>
      </c>
      <c r="E302" s="93">
        <v>0</v>
      </c>
      <c r="F302" s="93">
        <v>696</v>
      </c>
      <c r="G302" s="93">
        <v>-696</v>
      </c>
      <c r="H302" s="111"/>
    </row>
    <row r="303" spans="2:8" s="18" customFormat="1" hidden="1" outlineLevel="1" x14ac:dyDescent="0.3">
      <c r="B303" s="16" t="s">
        <v>159</v>
      </c>
      <c r="E303" s="93">
        <v>368</v>
      </c>
      <c r="F303" s="93">
        <v>374</v>
      </c>
      <c r="G303" s="93">
        <v>-6</v>
      </c>
      <c r="H303" s="111"/>
    </row>
    <row r="304" spans="2:8" s="18" customFormat="1" hidden="1" outlineLevel="1" x14ac:dyDescent="0.3">
      <c r="B304" s="16" t="s">
        <v>160</v>
      </c>
      <c r="E304" s="93">
        <v>0</v>
      </c>
      <c r="F304" s="93">
        <v>0</v>
      </c>
      <c r="G304" s="93">
        <v>0</v>
      </c>
      <c r="H304" s="111"/>
    </row>
    <row r="305" spans="1:8" s="18" customFormat="1" hidden="1" outlineLevel="1" x14ac:dyDescent="0.3">
      <c r="B305" s="16" t="s">
        <v>161</v>
      </c>
      <c r="E305" s="93">
        <v>0</v>
      </c>
      <c r="F305" s="93">
        <v>0</v>
      </c>
      <c r="G305" s="93">
        <v>0</v>
      </c>
      <c r="H305" s="111"/>
    </row>
    <row r="306" spans="1:8" s="18" customFormat="1" hidden="1" outlineLevel="1" x14ac:dyDescent="0.3">
      <c r="B306" s="16" t="s">
        <v>162</v>
      </c>
      <c r="E306" s="93">
        <v>0</v>
      </c>
      <c r="F306" s="93">
        <v>0</v>
      </c>
      <c r="G306" s="93">
        <v>0</v>
      </c>
      <c r="H306" s="111"/>
    </row>
    <row r="307" spans="1:8" s="18" customFormat="1" hidden="1" outlineLevel="1" x14ac:dyDescent="0.3">
      <c r="B307" s="16" t="s">
        <v>163</v>
      </c>
      <c r="E307" s="93">
        <v>31</v>
      </c>
      <c r="F307" s="93">
        <v>1014</v>
      </c>
      <c r="G307" s="93">
        <v>-983</v>
      </c>
      <c r="H307" s="111"/>
    </row>
    <row r="308" spans="1:8" s="18" customFormat="1" hidden="1" outlineLevel="1" x14ac:dyDescent="0.3">
      <c r="B308" s="16" t="s">
        <v>164</v>
      </c>
      <c r="E308" s="93">
        <v>98</v>
      </c>
      <c r="F308" s="93">
        <v>40</v>
      </c>
      <c r="G308" s="93">
        <v>58</v>
      </c>
      <c r="H308" s="111"/>
    </row>
    <row r="309" spans="1:8" s="18" customFormat="1" hidden="1" outlineLevel="1" x14ac:dyDescent="0.3">
      <c r="B309" s="16" t="s">
        <v>276</v>
      </c>
      <c r="E309" s="93">
        <v>12</v>
      </c>
      <c r="F309" s="93">
        <v>0</v>
      </c>
      <c r="G309" s="93">
        <v>12</v>
      </c>
      <c r="H309" s="111"/>
    </row>
    <row r="310" spans="1:8" s="18" customFormat="1" hidden="1" outlineLevel="1" x14ac:dyDescent="0.3">
      <c r="B310" s="16" t="s">
        <v>278</v>
      </c>
      <c r="E310" s="93">
        <v>0</v>
      </c>
      <c r="F310" s="93">
        <v>0</v>
      </c>
      <c r="G310" s="93">
        <v>0</v>
      </c>
      <c r="H310" s="111"/>
    </row>
    <row r="311" spans="1:8" s="18" customFormat="1" hidden="1" outlineLevel="1" x14ac:dyDescent="0.3">
      <c r="B311" s="16" t="s">
        <v>285</v>
      </c>
      <c r="E311" s="93">
        <v>0</v>
      </c>
      <c r="F311" s="93">
        <v>0</v>
      </c>
      <c r="G311" s="93">
        <v>0</v>
      </c>
      <c r="H311" s="111"/>
    </row>
    <row r="312" spans="1:8" s="18" customFormat="1" hidden="1" outlineLevel="1" x14ac:dyDescent="0.3">
      <c r="B312" s="16" t="s">
        <v>289</v>
      </c>
      <c r="E312" s="93">
        <v>0</v>
      </c>
      <c r="F312" s="93">
        <v>0</v>
      </c>
      <c r="G312" s="93">
        <v>0</v>
      </c>
      <c r="H312" s="111"/>
    </row>
    <row r="313" spans="1:8" s="18" customFormat="1" hidden="1" outlineLevel="1" x14ac:dyDescent="0.3">
      <c r="B313" s="16" t="s">
        <v>286</v>
      </c>
      <c r="E313" s="93">
        <v>0</v>
      </c>
      <c r="F313" s="93">
        <v>0</v>
      </c>
      <c r="G313" s="93">
        <v>0</v>
      </c>
      <c r="H313" s="111"/>
    </row>
    <row r="314" spans="1:8" s="18" customFormat="1" hidden="1" outlineLevel="1" x14ac:dyDescent="0.3">
      <c r="B314" s="16" t="s">
        <v>277</v>
      </c>
      <c r="E314" s="93">
        <v>0</v>
      </c>
      <c r="F314" s="93">
        <v>0</v>
      </c>
      <c r="G314" s="93">
        <v>0</v>
      </c>
      <c r="H314" s="111"/>
    </row>
    <row r="315" spans="1:8" ht="15" customHeight="1" collapsed="1" x14ac:dyDescent="0.3">
      <c r="A315" s="17">
        <v>10</v>
      </c>
      <c r="B315" s="16" t="s">
        <v>31</v>
      </c>
      <c r="E315" s="138">
        <v>2227</v>
      </c>
      <c r="F315" s="138">
        <v>5478</v>
      </c>
      <c r="G315" s="93">
        <v>-3251</v>
      </c>
      <c r="H315" s="139"/>
    </row>
    <row r="316" spans="1:8" s="18" customFormat="1" hidden="1" outlineLevel="1" x14ac:dyDescent="0.3">
      <c r="B316" s="16" t="s">
        <v>145</v>
      </c>
      <c r="E316" s="93">
        <v>36207</v>
      </c>
      <c r="F316" s="93">
        <v>35815</v>
      </c>
      <c r="G316" s="93">
        <v>392</v>
      </c>
      <c r="H316" s="111"/>
    </row>
    <row r="317" spans="1:8" s="18" customFormat="1" hidden="1" outlineLevel="1" x14ac:dyDescent="0.3">
      <c r="B317" s="16" t="s">
        <v>146</v>
      </c>
      <c r="E317" s="93">
        <v>10053</v>
      </c>
      <c r="F317" s="93">
        <v>9546</v>
      </c>
      <c r="G317" s="93">
        <v>507</v>
      </c>
      <c r="H317" s="111"/>
    </row>
    <row r="318" spans="1:8" s="18" customFormat="1" hidden="1" outlineLevel="1" x14ac:dyDescent="0.3">
      <c r="B318" s="16" t="s">
        <v>287</v>
      </c>
      <c r="E318" s="93">
        <v>56292</v>
      </c>
      <c r="F318" s="93">
        <v>51554</v>
      </c>
      <c r="G318" s="93">
        <v>4738</v>
      </c>
      <c r="H318" s="111"/>
    </row>
    <row r="319" spans="1:8" s="18" customFormat="1" hidden="1" outlineLevel="1" x14ac:dyDescent="0.3">
      <c r="B319" s="16" t="s">
        <v>148</v>
      </c>
      <c r="E319" s="93">
        <v>11321</v>
      </c>
      <c r="F319" s="93">
        <v>10732</v>
      </c>
      <c r="G319" s="93">
        <v>589</v>
      </c>
      <c r="H319" s="111"/>
    </row>
    <row r="320" spans="1:8" s="18" customFormat="1" hidden="1" outlineLevel="1" x14ac:dyDescent="0.3">
      <c r="B320" s="16" t="s">
        <v>149</v>
      </c>
      <c r="E320" s="93">
        <v>33160</v>
      </c>
      <c r="F320" s="93">
        <v>30355</v>
      </c>
      <c r="G320" s="93">
        <v>2805</v>
      </c>
      <c r="H320" s="111"/>
    </row>
    <row r="321" spans="2:8" s="18" customFormat="1" hidden="1" outlineLevel="1" x14ac:dyDescent="0.3">
      <c r="B321" s="16" t="s">
        <v>150</v>
      </c>
      <c r="E321" s="93">
        <v>51144</v>
      </c>
      <c r="F321" s="93">
        <v>51057</v>
      </c>
      <c r="G321" s="93">
        <v>87</v>
      </c>
      <c r="H321" s="111"/>
    </row>
    <row r="322" spans="2:8" s="18" customFormat="1" hidden="1" outlineLevel="1" x14ac:dyDescent="0.3">
      <c r="B322" s="16" t="s">
        <v>151</v>
      </c>
      <c r="E322" s="93">
        <v>40271</v>
      </c>
      <c r="F322" s="93">
        <v>39669</v>
      </c>
      <c r="G322" s="93">
        <v>602</v>
      </c>
      <c r="H322" s="111"/>
    </row>
    <row r="323" spans="2:8" s="18" customFormat="1" hidden="1" outlineLevel="1" x14ac:dyDescent="0.3">
      <c r="B323" s="16" t="s">
        <v>152</v>
      </c>
      <c r="E323" s="93">
        <v>28512</v>
      </c>
      <c r="F323" s="93">
        <v>26210</v>
      </c>
      <c r="G323" s="93">
        <v>2302</v>
      </c>
      <c r="H323" s="111"/>
    </row>
    <row r="324" spans="2:8" s="18" customFormat="1" hidden="1" outlineLevel="1" x14ac:dyDescent="0.3">
      <c r="B324" s="16" t="s">
        <v>254</v>
      </c>
      <c r="E324" s="93">
        <v>377</v>
      </c>
      <c r="F324" s="93">
        <v>391</v>
      </c>
      <c r="G324" s="93">
        <v>-14</v>
      </c>
      <c r="H324" s="111"/>
    </row>
    <row r="325" spans="2:8" s="18" customFormat="1" hidden="1" outlineLevel="1" x14ac:dyDescent="0.3">
      <c r="B325" s="16" t="s">
        <v>153</v>
      </c>
      <c r="E325" s="93">
        <v>38234</v>
      </c>
      <c r="F325" s="93">
        <v>36650</v>
      </c>
      <c r="G325" s="93">
        <v>1584</v>
      </c>
      <c r="H325" s="111"/>
    </row>
    <row r="326" spans="2:8" s="18" customFormat="1" hidden="1" outlineLevel="1" x14ac:dyDescent="0.3">
      <c r="B326" s="16" t="s">
        <v>154</v>
      </c>
      <c r="E326" s="93">
        <v>24744</v>
      </c>
      <c r="F326" s="93">
        <v>24281</v>
      </c>
      <c r="G326" s="93">
        <v>463</v>
      </c>
      <c r="H326" s="111"/>
    </row>
    <row r="327" spans="2:8" s="18" customFormat="1" hidden="1" outlineLevel="1" x14ac:dyDescent="0.3">
      <c r="B327" s="16" t="s">
        <v>155</v>
      </c>
      <c r="E327" s="93">
        <v>19541</v>
      </c>
      <c r="F327" s="93">
        <v>17285</v>
      </c>
      <c r="G327" s="93">
        <v>2256</v>
      </c>
      <c r="H327" s="111"/>
    </row>
    <row r="328" spans="2:8" s="18" customFormat="1" hidden="1" outlineLevel="1" x14ac:dyDescent="0.3">
      <c r="B328" s="16" t="s">
        <v>156</v>
      </c>
      <c r="E328" s="93">
        <v>5589</v>
      </c>
      <c r="F328" s="93">
        <v>5064</v>
      </c>
      <c r="G328" s="93">
        <v>525</v>
      </c>
      <c r="H328" s="111"/>
    </row>
    <row r="329" spans="2:8" s="18" customFormat="1" hidden="1" outlineLevel="1" x14ac:dyDescent="0.3">
      <c r="B329" s="16" t="s">
        <v>157</v>
      </c>
      <c r="E329" s="93">
        <v>11836</v>
      </c>
      <c r="F329" s="93">
        <v>10467</v>
      </c>
      <c r="G329" s="93">
        <v>1369</v>
      </c>
      <c r="H329" s="111"/>
    </row>
    <row r="330" spans="2:8" s="18" customFormat="1" hidden="1" outlineLevel="1" x14ac:dyDescent="0.3">
      <c r="B330" s="16" t="s">
        <v>158</v>
      </c>
      <c r="E330" s="93">
        <v>44665</v>
      </c>
      <c r="F330" s="93">
        <v>41836</v>
      </c>
      <c r="G330" s="93">
        <v>2829</v>
      </c>
      <c r="H330" s="111"/>
    </row>
    <row r="331" spans="2:8" s="18" customFormat="1" hidden="1" outlineLevel="1" x14ac:dyDescent="0.3">
      <c r="B331" s="16" t="s">
        <v>159</v>
      </c>
      <c r="E331" s="93">
        <v>31065</v>
      </c>
      <c r="F331" s="93">
        <v>25760</v>
      </c>
      <c r="G331" s="93">
        <v>5305</v>
      </c>
      <c r="H331" s="111"/>
    </row>
    <row r="332" spans="2:8" s="18" customFormat="1" hidden="1" outlineLevel="1" x14ac:dyDescent="0.3">
      <c r="B332" s="16" t="s">
        <v>160</v>
      </c>
      <c r="E332" s="93">
        <v>8126</v>
      </c>
      <c r="F332" s="93">
        <v>7408</v>
      </c>
      <c r="G332" s="93">
        <v>718</v>
      </c>
      <c r="H332" s="111"/>
    </row>
    <row r="333" spans="2:8" s="18" customFormat="1" hidden="1" outlineLevel="1" x14ac:dyDescent="0.3">
      <c r="B333" s="16" t="s">
        <v>161</v>
      </c>
      <c r="E333" s="93">
        <v>20457</v>
      </c>
      <c r="F333" s="93">
        <v>19288</v>
      </c>
      <c r="G333" s="93">
        <v>1169</v>
      </c>
      <c r="H333" s="111"/>
    </row>
    <row r="334" spans="2:8" s="18" customFormat="1" hidden="1" outlineLevel="1" x14ac:dyDescent="0.3">
      <c r="B334" s="16" t="s">
        <v>162</v>
      </c>
      <c r="E334" s="93">
        <v>13953</v>
      </c>
      <c r="F334" s="93">
        <v>12424</v>
      </c>
      <c r="G334" s="93">
        <v>1529</v>
      </c>
      <c r="H334" s="111"/>
    </row>
    <row r="335" spans="2:8" s="18" customFormat="1" hidden="1" outlineLevel="1" x14ac:dyDescent="0.3">
      <c r="B335" s="16" t="s">
        <v>163</v>
      </c>
      <c r="E335" s="93">
        <v>47126</v>
      </c>
      <c r="F335" s="93">
        <v>45019</v>
      </c>
      <c r="G335" s="93">
        <v>2107</v>
      </c>
      <c r="H335" s="111"/>
    </row>
    <row r="336" spans="2:8" s="18" customFormat="1" hidden="1" outlineLevel="1" x14ac:dyDescent="0.3">
      <c r="B336" s="16" t="s">
        <v>164</v>
      </c>
      <c r="E336" s="93">
        <v>14782</v>
      </c>
      <c r="F336" s="93">
        <v>13626</v>
      </c>
      <c r="G336" s="93">
        <v>1156</v>
      </c>
      <c r="H336" s="111"/>
    </row>
    <row r="337" spans="2:8" s="18" customFormat="1" hidden="1" outlineLevel="1" x14ac:dyDescent="0.3">
      <c r="B337" s="16" t="s">
        <v>276</v>
      </c>
      <c r="E337" s="93">
        <v>3845</v>
      </c>
      <c r="F337" s="93">
        <v>4237</v>
      </c>
      <c r="G337" s="93">
        <v>-392</v>
      </c>
      <c r="H337" s="111"/>
    </row>
    <row r="338" spans="2:8" s="18" customFormat="1" hidden="1" outlineLevel="1" x14ac:dyDescent="0.3">
      <c r="B338" s="16" t="s">
        <v>278</v>
      </c>
      <c r="E338" s="93">
        <v>1248</v>
      </c>
      <c r="F338" s="93">
        <v>1232</v>
      </c>
      <c r="G338" s="93">
        <v>16</v>
      </c>
      <c r="H338" s="111"/>
    </row>
    <row r="339" spans="2:8" s="18" customFormat="1" hidden="1" outlineLevel="1" x14ac:dyDescent="0.3">
      <c r="B339" s="16" t="s">
        <v>285</v>
      </c>
      <c r="E339" s="93">
        <v>4400</v>
      </c>
      <c r="F339" s="93">
        <v>3584</v>
      </c>
      <c r="G339" s="93">
        <v>816</v>
      </c>
      <c r="H339" s="111"/>
    </row>
    <row r="340" spans="2:8" s="18" customFormat="1" hidden="1" outlineLevel="1" x14ac:dyDescent="0.3">
      <c r="B340" s="16" t="s">
        <v>289</v>
      </c>
      <c r="E340" s="93">
        <v>3475</v>
      </c>
      <c r="F340" s="93">
        <v>3401</v>
      </c>
      <c r="G340" s="93">
        <v>74</v>
      </c>
      <c r="H340" s="111"/>
    </row>
    <row r="341" spans="2:8" s="18" customFormat="1" hidden="1" outlineLevel="1" x14ac:dyDescent="0.3">
      <c r="B341" s="16" t="s">
        <v>286</v>
      </c>
      <c r="E341" s="93">
        <v>2819</v>
      </c>
      <c r="F341" s="93">
        <v>2628</v>
      </c>
      <c r="G341" s="93">
        <v>191</v>
      </c>
      <c r="H341" s="111"/>
    </row>
    <row r="342" spans="2:8" s="18" customFormat="1" hidden="1" outlineLevel="1" x14ac:dyDescent="0.3">
      <c r="B342" s="16" t="s">
        <v>277</v>
      </c>
      <c r="E342" s="93">
        <v>4493</v>
      </c>
      <c r="F342" s="93">
        <v>3719</v>
      </c>
      <c r="G342" s="93">
        <v>774</v>
      </c>
      <c r="H342" s="111"/>
    </row>
    <row r="343" spans="2:8" ht="15" customHeight="1" collapsed="1" thickBot="1" x14ac:dyDescent="0.35">
      <c r="B343" s="17" t="s">
        <v>32</v>
      </c>
      <c r="C343" s="17"/>
      <c r="D343" s="17"/>
      <c r="E343" s="142">
        <v>567735</v>
      </c>
      <c r="F343" s="143">
        <v>533238</v>
      </c>
      <c r="G343" s="93">
        <v>34497</v>
      </c>
      <c r="H343" s="144"/>
    </row>
    <row r="344" spans="2:8" ht="15" customHeight="1" x14ac:dyDescent="0.3">
      <c r="B344" s="17"/>
      <c r="C344" s="17"/>
      <c r="D344" s="87"/>
      <c r="E344" s="145"/>
      <c r="F344" s="145"/>
      <c r="G344" s="93"/>
      <c r="H344" s="144"/>
    </row>
    <row r="345" spans="2:8" ht="15" customHeight="1" x14ac:dyDescent="0.3">
      <c r="E345" s="115"/>
      <c r="F345" s="146"/>
      <c r="G345" s="93"/>
      <c r="H345" s="144"/>
    </row>
    <row r="346" spans="2:8" s="18" customFormat="1" hidden="1" outlineLevel="1" x14ac:dyDescent="0.3">
      <c r="B346" s="16" t="s">
        <v>145</v>
      </c>
      <c r="E346" s="93">
        <v>0</v>
      </c>
      <c r="F346" s="93">
        <v>1477</v>
      </c>
      <c r="G346" s="93">
        <v>-1477</v>
      </c>
      <c r="H346" s="111"/>
    </row>
    <row r="347" spans="2:8" s="18" customFormat="1" hidden="1" outlineLevel="1" x14ac:dyDescent="0.3">
      <c r="B347" s="16" t="s">
        <v>146</v>
      </c>
      <c r="E347" s="93">
        <v>200</v>
      </c>
      <c r="F347" s="93">
        <v>0</v>
      </c>
      <c r="G347" s="93">
        <v>200</v>
      </c>
      <c r="H347" s="111"/>
    </row>
    <row r="348" spans="2:8" s="18" customFormat="1" hidden="1" outlineLevel="1" x14ac:dyDescent="0.3">
      <c r="B348" s="16" t="s">
        <v>147</v>
      </c>
      <c r="E348" s="93">
        <v>0</v>
      </c>
      <c r="F348" s="93">
        <v>0</v>
      </c>
      <c r="G348" s="93">
        <v>0</v>
      </c>
      <c r="H348" s="111"/>
    </row>
    <row r="349" spans="2:8" s="18" customFormat="1" hidden="1" outlineLevel="1" x14ac:dyDescent="0.3">
      <c r="B349" s="16" t="s">
        <v>148</v>
      </c>
      <c r="E349" s="93">
        <v>0</v>
      </c>
      <c r="F349" s="93">
        <v>0</v>
      </c>
      <c r="G349" s="93">
        <v>0</v>
      </c>
      <c r="H349" s="111"/>
    </row>
    <row r="350" spans="2:8" s="18" customFormat="1" hidden="1" outlineLevel="1" x14ac:dyDescent="0.3">
      <c r="B350" s="16" t="s">
        <v>149</v>
      </c>
      <c r="E350" s="93">
        <v>0</v>
      </c>
      <c r="F350" s="93">
        <v>0</v>
      </c>
      <c r="G350" s="93">
        <v>0</v>
      </c>
      <c r="H350" s="111"/>
    </row>
    <row r="351" spans="2:8" s="18" customFormat="1" hidden="1" outlineLevel="1" x14ac:dyDescent="0.3">
      <c r="B351" s="16" t="s">
        <v>150</v>
      </c>
      <c r="E351" s="93">
        <v>636</v>
      </c>
      <c r="F351" s="93">
        <v>871</v>
      </c>
      <c r="G351" s="93">
        <v>-235</v>
      </c>
      <c r="H351" s="111"/>
    </row>
    <row r="352" spans="2:8" s="18" customFormat="1" hidden="1" outlineLevel="1" x14ac:dyDescent="0.3">
      <c r="B352" s="16" t="s">
        <v>151</v>
      </c>
      <c r="E352" s="93">
        <v>0</v>
      </c>
      <c r="F352" s="93">
        <v>0</v>
      </c>
      <c r="G352" s="93">
        <v>0</v>
      </c>
      <c r="H352" s="111"/>
    </row>
    <row r="353" spans="2:8" s="18" customFormat="1" hidden="1" outlineLevel="1" x14ac:dyDescent="0.3">
      <c r="B353" s="16" t="s">
        <v>152</v>
      </c>
      <c r="E353" s="93">
        <v>1887</v>
      </c>
      <c r="F353" s="93">
        <v>0</v>
      </c>
      <c r="G353" s="93">
        <v>1887</v>
      </c>
      <c r="H353" s="111"/>
    </row>
    <row r="354" spans="2:8" s="18" customFormat="1" hidden="1" outlineLevel="1" x14ac:dyDescent="0.3">
      <c r="B354" s="16" t="s">
        <v>254</v>
      </c>
      <c r="E354" s="93">
        <v>0</v>
      </c>
      <c r="F354" s="93">
        <v>0</v>
      </c>
      <c r="G354" s="93">
        <v>0</v>
      </c>
      <c r="H354" s="111"/>
    </row>
    <row r="355" spans="2:8" s="18" customFormat="1" hidden="1" outlineLevel="1" x14ac:dyDescent="0.3">
      <c r="B355" s="16" t="s">
        <v>153</v>
      </c>
      <c r="E355" s="93">
        <v>0</v>
      </c>
      <c r="F355" s="93">
        <v>0</v>
      </c>
      <c r="G355" s="93">
        <v>0</v>
      </c>
      <c r="H355" s="111"/>
    </row>
    <row r="356" spans="2:8" s="18" customFormat="1" hidden="1" outlineLevel="1" x14ac:dyDescent="0.3">
      <c r="B356" s="16" t="s">
        <v>154</v>
      </c>
      <c r="E356" s="93">
        <v>0</v>
      </c>
      <c r="F356" s="93">
        <v>0</v>
      </c>
      <c r="G356" s="93">
        <v>0</v>
      </c>
      <c r="H356" s="111"/>
    </row>
    <row r="357" spans="2:8" s="18" customFormat="1" hidden="1" outlineLevel="1" x14ac:dyDescent="0.3">
      <c r="B357" s="16" t="s">
        <v>155</v>
      </c>
      <c r="E357" s="93">
        <v>0</v>
      </c>
      <c r="F357" s="93">
        <v>0</v>
      </c>
      <c r="G357" s="93">
        <v>0</v>
      </c>
      <c r="H357" s="111"/>
    </row>
    <row r="358" spans="2:8" s="18" customFormat="1" hidden="1" outlineLevel="1" x14ac:dyDescent="0.3">
      <c r="B358" s="16" t="s">
        <v>156</v>
      </c>
      <c r="E358" s="93">
        <v>0</v>
      </c>
      <c r="F358" s="93">
        <v>0</v>
      </c>
      <c r="G358" s="93">
        <v>0</v>
      </c>
      <c r="H358" s="111"/>
    </row>
    <row r="359" spans="2:8" s="18" customFormat="1" hidden="1" outlineLevel="1" x14ac:dyDescent="0.3">
      <c r="B359" s="16" t="s">
        <v>157</v>
      </c>
      <c r="E359" s="93">
        <v>0</v>
      </c>
      <c r="F359" s="93">
        <v>0</v>
      </c>
      <c r="G359" s="93">
        <v>0</v>
      </c>
      <c r="H359" s="111"/>
    </row>
    <row r="360" spans="2:8" s="18" customFormat="1" hidden="1" outlineLevel="1" x14ac:dyDescent="0.3">
      <c r="B360" s="16" t="s">
        <v>158</v>
      </c>
      <c r="E360" s="93">
        <v>0</v>
      </c>
      <c r="F360" s="93">
        <v>0</v>
      </c>
      <c r="G360" s="93">
        <v>0</v>
      </c>
      <c r="H360" s="111"/>
    </row>
    <row r="361" spans="2:8" s="18" customFormat="1" hidden="1" outlineLevel="1" x14ac:dyDescent="0.3">
      <c r="B361" s="16" t="s">
        <v>159</v>
      </c>
      <c r="E361" s="93">
        <v>0</v>
      </c>
      <c r="F361" s="93">
        <v>0</v>
      </c>
      <c r="G361" s="93">
        <v>0</v>
      </c>
      <c r="H361" s="111"/>
    </row>
    <row r="362" spans="2:8" s="18" customFormat="1" hidden="1" outlineLevel="1" x14ac:dyDescent="0.3">
      <c r="B362" s="16" t="s">
        <v>160</v>
      </c>
      <c r="E362" s="93">
        <v>0</v>
      </c>
      <c r="F362" s="93">
        <v>0</v>
      </c>
      <c r="G362" s="93">
        <v>0</v>
      </c>
      <c r="H362" s="111"/>
    </row>
    <row r="363" spans="2:8" s="18" customFormat="1" hidden="1" outlineLevel="1" x14ac:dyDescent="0.3">
      <c r="B363" s="16" t="s">
        <v>161</v>
      </c>
      <c r="E363" s="93">
        <v>0</v>
      </c>
      <c r="F363" s="93">
        <v>0</v>
      </c>
      <c r="G363" s="93">
        <v>0</v>
      </c>
      <c r="H363" s="111"/>
    </row>
    <row r="364" spans="2:8" s="18" customFormat="1" hidden="1" outlineLevel="1" x14ac:dyDescent="0.3">
      <c r="B364" s="16" t="s">
        <v>162</v>
      </c>
      <c r="E364" s="93">
        <v>0</v>
      </c>
      <c r="F364" s="93">
        <v>0</v>
      </c>
      <c r="G364" s="93">
        <v>0</v>
      </c>
      <c r="H364" s="111"/>
    </row>
    <row r="365" spans="2:8" s="18" customFormat="1" hidden="1" outlineLevel="1" x14ac:dyDescent="0.3">
      <c r="B365" s="16" t="s">
        <v>163</v>
      </c>
      <c r="E365" s="93">
        <v>25</v>
      </c>
      <c r="F365" s="93">
        <v>0</v>
      </c>
      <c r="G365" s="93">
        <v>25</v>
      </c>
      <c r="H365" s="111"/>
    </row>
    <row r="366" spans="2:8" s="18" customFormat="1" hidden="1" outlineLevel="1" x14ac:dyDescent="0.3">
      <c r="B366" s="16" t="s">
        <v>164</v>
      </c>
      <c r="E366" s="93">
        <v>0</v>
      </c>
      <c r="F366" s="93">
        <v>0</v>
      </c>
      <c r="G366" s="93">
        <v>0</v>
      </c>
      <c r="H366" s="111"/>
    </row>
    <row r="367" spans="2:8" s="18" customFormat="1" hidden="1" outlineLevel="1" x14ac:dyDescent="0.3">
      <c r="B367" s="16" t="s">
        <v>276</v>
      </c>
      <c r="E367" s="93">
        <v>0</v>
      </c>
      <c r="F367" s="93">
        <v>0</v>
      </c>
      <c r="G367" s="93">
        <v>0</v>
      </c>
      <c r="H367" s="111"/>
    </row>
    <row r="368" spans="2:8" s="18" customFormat="1" hidden="1" outlineLevel="1" x14ac:dyDescent="0.3">
      <c r="B368" s="16" t="s">
        <v>278</v>
      </c>
      <c r="E368" s="93">
        <v>0</v>
      </c>
      <c r="F368" s="93">
        <v>0</v>
      </c>
      <c r="G368" s="93">
        <v>0</v>
      </c>
      <c r="H368" s="111"/>
    </row>
    <row r="369" spans="1:8" s="18" customFormat="1" hidden="1" outlineLevel="1" x14ac:dyDescent="0.3">
      <c r="B369" s="16" t="s">
        <v>285</v>
      </c>
      <c r="E369" s="93">
        <v>0</v>
      </c>
      <c r="F369" s="93">
        <v>0</v>
      </c>
      <c r="G369" s="93">
        <v>0</v>
      </c>
      <c r="H369" s="111"/>
    </row>
    <row r="370" spans="1:8" s="18" customFormat="1" hidden="1" outlineLevel="1" x14ac:dyDescent="0.3">
      <c r="B370" s="16" t="s">
        <v>289</v>
      </c>
      <c r="E370" s="93">
        <v>0</v>
      </c>
      <c r="F370" s="93">
        <v>0</v>
      </c>
      <c r="G370" s="93">
        <v>0</v>
      </c>
      <c r="H370" s="111"/>
    </row>
    <row r="371" spans="1:8" s="18" customFormat="1" hidden="1" outlineLevel="1" x14ac:dyDescent="0.3">
      <c r="B371" s="16" t="s">
        <v>286</v>
      </c>
      <c r="E371" s="93">
        <v>0</v>
      </c>
      <c r="F371" s="93">
        <v>0</v>
      </c>
      <c r="G371" s="93">
        <v>0</v>
      </c>
      <c r="H371" s="111"/>
    </row>
    <row r="372" spans="1:8" s="18" customFormat="1" hidden="1" outlineLevel="1" x14ac:dyDescent="0.3">
      <c r="B372" s="16" t="s">
        <v>277</v>
      </c>
      <c r="E372" s="93">
        <v>0</v>
      </c>
      <c r="F372" s="93">
        <v>0</v>
      </c>
      <c r="G372" s="93">
        <v>0</v>
      </c>
      <c r="H372" s="111"/>
    </row>
    <row r="373" spans="1:8" ht="15" customHeight="1" collapsed="1" thickBot="1" x14ac:dyDescent="0.35">
      <c r="A373" s="30">
        <v>1</v>
      </c>
      <c r="B373" s="17" t="s">
        <v>171</v>
      </c>
      <c r="E373" s="147">
        <v>2748</v>
      </c>
      <c r="F373" s="138">
        <v>2348</v>
      </c>
      <c r="G373" s="93">
        <v>400</v>
      </c>
      <c r="H373" s="144"/>
    </row>
    <row r="374" spans="1:8" ht="15" customHeight="1" x14ac:dyDescent="0.3">
      <c r="A374" s="17"/>
      <c r="E374" s="115"/>
      <c r="F374" s="146"/>
      <c r="G374" s="93"/>
      <c r="H374" s="144"/>
    </row>
    <row r="375" spans="1:8" ht="15" customHeight="1" x14ac:dyDescent="0.3">
      <c r="E375" s="115"/>
      <c r="F375" s="146"/>
      <c r="G375" s="93"/>
      <c r="H375" s="144"/>
    </row>
    <row r="376" spans="1:8" s="18" customFormat="1" hidden="1" outlineLevel="1" x14ac:dyDescent="0.3">
      <c r="B376" s="16" t="s">
        <v>145</v>
      </c>
      <c r="E376" s="93">
        <v>1550</v>
      </c>
      <c r="F376" s="93">
        <v>1672</v>
      </c>
      <c r="G376" s="93">
        <v>-122</v>
      </c>
      <c r="H376" s="111"/>
    </row>
    <row r="377" spans="1:8" s="18" customFormat="1" hidden="1" outlineLevel="1" x14ac:dyDescent="0.3">
      <c r="B377" s="16" t="s">
        <v>146</v>
      </c>
      <c r="E377" s="93">
        <v>755</v>
      </c>
      <c r="F377" s="93">
        <v>766</v>
      </c>
      <c r="G377" s="93">
        <v>-11</v>
      </c>
      <c r="H377" s="111"/>
    </row>
    <row r="378" spans="1:8" s="18" customFormat="1" hidden="1" outlineLevel="1" x14ac:dyDescent="0.3">
      <c r="B378" s="16" t="s">
        <v>147</v>
      </c>
      <c r="E378" s="93">
        <v>1774</v>
      </c>
      <c r="F378" s="93">
        <v>2563</v>
      </c>
      <c r="G378" s="93">
        <v>-789</v>
      </c>
      <c r="H378" s="111"/>
    </row>
    <row r="379" spans="1:8" s="18" customFormat="1" hidden="1" outlineLevel="1" x14ac:dyDescent="0.3">
      <c r="B379" s="16" t="s">
        <v>148</v>
      </c>
      <c r="E379" s="93">
        <v>579</v>
      </c>
      <c r="F379" s="93">
        <v>742</v>
      </c>
      <c r="G379" s="93">
        <v>-163</v>
      </c>
      <c r="H379" s="111"/>
    </row>
    <row r="380" spans="1:8" s="18" customFormat="1" hidden="1" outlineLevel="1" x14ac:dyDescent="0.3">
      <c r="B380" s="16" t="s">
        <v>149</v>
      </c>
      <c r="E380" s="93">
        <v>895</v>
      </c>
      <c r="F380" s="93">
        <v>1115</v>
      </c>
      <c r="G380" s="93">
        <v>-220</v>
      </c>
      <c r="H380" s="111"/>
    </row>
    <row r="381" spans="1:8" s="18" customFormat="1" hidden="1" outlineLevel="1" x14ac:dyDescent="0.3">
      <c r="B381" s="16" t="s">
        <v>150</v>
      </c>
      <c r="E381" s="93">
        <v>3007</v>
      </c>
      <c r="F381" s="93">
        <v>3035</v>
      </c>
      <c r="G381" s="93">
        <v>-28</v>
      </c>
      <c r="H381" s="111"/>
    </row>
    <row r="382" spans="1:8" s="18" customFormat="1" hidden="1" outlineLevel="1" x14ac:dyDescent="0.3">
      <c r="B382" s="16" t="s">
        <v>151</v>
      </c>
      <c r="E382" s="93">
        <v>1982</v>
      </c>
      <c r="F382" s="93">
        <v>1998</v>
      </c>
      <c r="G382" s="93">
        <v>-16</v>
      </c>
      <c r="H382" s="111"/>
    </row>
    <row r="383" spans="1:8" s="18" customFormat="1" hidden="1" outlineLevel="1" x14ac:dyDescent="0.3">
      <c r="B383" s="16" t="s">
        <v>152</v>
      </c>
      <c r="E383" s="93">
        <v>1884</v>
      </c>
      <c r="F383" s="93">
        <v>2008</v>
      </c>
      <c r="G383" s="93">
        <v>-124</v>
      </c>
      <c r="H383" s="111"/>
    </row>
    <row r="384" spans="1:8" s="18" customFormat="1" hidden="1" outlineLevel="1" x14ac:dyDescent="0.3">
      <c r="B384" s="16" t="s">
        <v>254</v>
      </c>
      <c r="E384" s="93">
        <v>0</v>
      </c>
      <c r="F384" s="93">
        <v>0</v>
      </c>
      <c r="G384" s="93">
        <v>0</v>
      </c>
      <c r="H384" s="111"/>
    </row>
    <row r="385" spans="2:8" s="18" customFormat="1" hidden="1" outlineLevel="1" x14ac:dyDescent="0.3">
      <c r="B385" s="16" t="s">
        <v>153</v>
      </c>
      <c r="E385" s="93">
        <v>1902</v>
      </c>
      <c r="F385" s="93">
        <v>2333</v>
      </c>
      <c r="G385" s="93">
        <v>-431</v>
      </c>
      <c r="H385" s="111"/>
    </row>
    <row r="386" spans="2:8" s="18" customFormat="1" hidden="1" outlineLevel="1" x14ac:dyDescent="0.3">
      <c r="B386" s="16" t="s">
        <v>154</v>
      </c>
      <c r="E386" s="93">
        <v>995</v>
      </c>
      <c r="F386" s="93">
        <v>1034</v>
      </c>
      <c r="G386" s="93">
        <v>-39</v>
      </c>
      <c r="H386" s="111"/>
    </row>
    <row r="387" spans="2:8" s="18" customFormat="1" hidden="1" outlineLevel="1" x14ac:dyDescent="0.3">
      <c r="B387" s="16" t="s">
        <v>155</v>
      </c>
      <c r="E387" s="93">
        <v>1094</v>
      </c>
      <c r="F387" s="93">
        <v>875</v>
      </c>
      <c r="G387" s="93">
        <v>219</v>
      </c>
      <c r="H387" s="111"/>
    </row>
    <row r="388" spans="2:8" s="18" customFormat="1" hidden="1" outlineLevel="1" x14ac:dyDescent="0.3">
      <c r="B388" s="16" t="s">
        <v>156</v>
      </c>
      <c r="E388" s="93">
        <v>150</v>
      </c>
      <c r="F388" s="93">
        <v>247</v>
      </c>
      <c r="G388" s="93">
        <v>-97</v>
      </c>
      <c r="H388" s="111"/>
    </row>
    <row r="389" spans="2:8" s="18" customFormat="1" hidden="1" outlineLevel="1" x14ac:dyDescent="0.3">
      <c r="B389" s="16" t="s">
        <v>157</v>
      </c>
      <c r="E389" s="93">
        <v>754</v>
      </c>
      <c r="F389" s="93">
        <v>815</v>
      </c>
      <c r="G389" s="93">
        <v>-61</v>
      </c>
      <c r="H389" s="111"/>
    </row>
    <row r="390" spans="2:8" s="18" customFormat="1" hidden="1" outlineLevel="1" x14ac:dyDescent="0.3">
      <c r="B390" s="16" t="s">
        <v>158</v>
      </c>
      <c r="E390" s="93">
        <v>1629</v>
      </c>
      <c r="F390" s="93">
        <v>2683</v>
      </c>
      <c r="G390" s="93">
        <v>-1054</v>
      </c>
      <c r="H390" s="111"/>
    </row>
    <row r="391" spans="2:8" s="18" customFormat="1" hidden="1" outlineLevel="1" x14ac:dyDescent="0.3">
      <c r="B391" s="16" t="s">
        <v>159</v>
      </c>
      <c r="E391" s="93">
        <v>4408</v>
      </c>
      <c r="F391" s="93">
        <v>5058</v>
      </c>
      <c r="G391" s="93">
        <v>-650</v>
      </c>
      <c r="H391" s="111"/>
    </row>
    <row r="392" spans="2:8" s="18" customFormat="1" hidden="1" outlineLevel="1" x14ac:dyDescent="0.3">
      <c r="B392" s="16" t="s">
        <v>160</v>
      </c>
      <c r="E392" s="93">
        <v>1240</v>
      </c>
      <c r="F392" s="93">
        <v>3076</v>
      </c>
      <c r="G392" s="93">
        <v>-1836</v>
      </c>
      <c r="H392" s="111"/>
    </row>
    <row r="393" spans="2:8" s="18" customFormat="1" hidden="1" outlineLevel="1" x14ac:dyDescent="0.3">
      <c r="B393" s="16" t="s">
        <v>161</v>
      </c>
      <c r="E393" s="93">
        <v>536.51057999999989</v>
      </c>
      <c r="F393" s="93">
        <v>1157</v>
      </c>
      <c r="G393" s="93">
        <v>-620.48942000000011</v>
      </c>
      <c r="H393" s="111"/>
    </row>
    <row r="394" spans="2:8" s="18" customFormat="1" hidden="1" outlineLevel="1" x14ac:dyDescent="0.3">
      <c r="B394" s="16" t="s">
        <v>162</v>
      </c>
      <c r="E394" s="93">
        <v>781</v>
      </c>
      <c r="F394" s="93">
        <v>911</v>
      </c>
      <c r="G394" s="93">
        <v>-130</v>
      </c>
      <c r="H394" s="111"/>
    </row>
    <row r="395" spans="2:8" s="18" customFormat="1" hidden="1" outlineLevel="1" x14ac:dyDescent="0.3">
      <c r="B395" s="16" t="s">
        <v>163</v>
      </c>
      <c r="E395" s="93">
        <v>1953</v>
      </c>
      <c r="F395" s="93">
        <v>2315</v>
      </c>
      <c r="G395" s="93">
        <v>-362</v>
      </c>
      <c r="H395" s="111"/>
    </row>
    <row r="396" spans="2:8" s="18" customFormat="1" hidden="1" outlineLevel="1" x14ac:dyDescent="0.3">
      <c r="B396" s="16" t="s">
        <v>164</v>
      </c>
      <c r="E396" s="93">
        <v>834</v>
      </c>
      <c r="F396" s="93">
        <v>732</v>
      </c>
      <c r="G396" s="93">
        <v>102</v>
      </c>
      <c r="H396" s="111"/>
    </row>
    <row r="397" spans="2:8" s="18" customFormat="1" hidden="1" outlineLevel="1" x14ac:dyDescent="0.3">
      <c r="B397" s="16" t="s">
        <v>276</v>
      </c>
      <c r="E397" s="93">
        <v>218</v>
      </c>
      <c r="F397" s="93">
        <v>238</v>
      </c>
      <c r="G397" s="93">
        <v>-20</v>
      </c>
      <c r="H397" s="111"/>
    </row>
    <row r="398" spans="2:8" s="18" customFormat="1" hidden="1" outlineLevel="1" x14ac:dyDescent="0.3">
      <c r="B398" s="16" t="s">
        <v>278</v>
      </c>
      <c r="E398" s="93">
        <v>0</v>
      </c>
      <c r="F398" s="93">
        <v>0</v>
      </c>
      <c r="G398" s="93">
        <v>0</v>
      </c>
      <c r="H398" s="111"/>
    </row>
    <row r="399" spans="2:8" s="18" customFormat="1" hidden="1" outlineLevel="1" x14ac:dyDescent="0.3">
      <c r="B399" s="16" t="s">
        <v>285</v>
      </c>
      <c r="E399" s="93">
        <v>376</v>
      </c>
      <c r="F399" s="93">
        <v>377</v>
      </c>
      <c r="G399" s="93">
        <v>-1</v>
      </c>
      <c r="H399" s="111"/>
    </row>
    <row r="400" spans="2:8" s="18" customFormat="1" hidden="1" outlineLevel="1" x14ac:dyDescent="0.3">
      <c r="B400" s="16" t="s">
        <v>289</v>
      </c>
      <c r="E400" s="93">
        <v>152</v>
      </c>
      <c r="F400" s="93">
        <v>175</v>
      </c>
      <c r="G400" s="93">
        <v>-23</v>
      </c>
      <c r="H400" s="111"/>
    </row>
    <row r="401" spans="1:8" s="18" customFormat="1" hidden="1" outlineLevel="1" x14ac:dyDescent="0.3">
      <c r="B401" s="16" t="s">
        <v>286</v>
      </c>
      <c r="E401" s="93">
        <v>230</v>
      </c>
      <c r="F401" s="93">
        <v>215</v>
      </c>
      <c r="G401" s="93">
        <v>15</v>
      </c>
      <c r="H401" s="111"/>
    </row>
    <row r="402" spans="1:8" s="18" customFormat="1" hidden="1" outlineLevel="1" x14ac:dyDescent="0.3">
      <c r="B402" s="16" t="s">
        <v>277</v>
      </c>
      <c r="E402" s="93">
        <v>321</v>
      </c>
      <c r="F402" s="93">
        <v>420</v>
      </c>
      <c r="G402" s="93">
        <v>-99</v>
      </c>
      <c r="H402" s="111"/>
    </row>
    <row r="403" spans="1:8" ht="15" customHeight="1" collapsed="1" x14ac:dyDescent="0.3">
      <c r="A403" s="17">
        <v>2</v>
      </c>
      <c r="B403" s="17" t="s">
        <v>48</v>
      </c>
      <c r="C403" s="16" t="s">
        <v>1</v>
      </c>
      <c r="D403" s="16" t="s">
        <v>24</v>
      </c>
      <c r="E403" s="138">
        <v>29999.510579999998</v>
      </c>
      <c r="F403" s="138">
        <v>36560</v>
      </c>
      <c r="G403" s="93">
        <v>-6560.4894200000017</v>
      </c>
      <c r="H403" s="139"/>
    </row>
    <row r="404" spans="1:8" s="18" customFormat="1" hidden="1" outlineLevel="1" x14ac:dyDescent="0.3">
      <c r="B404" s="16" t="s">
        <v>145</v>
      </c>
      <c r="E404" s="93">
        <v>0</v>
      </c>
      <c r="F404" s="93">
        <v>0</v>
      </c>
      <c r="G404" s="93">
        <v>0</v>
      </c>
      <c r="H404" s="111"/>
    </row>
    <row r="405" spans="1:8" s="18" customFormat="1" hidden="1" outlineLevel="1" x14ac:dyDescent="0.3">
      <c r="B405" s="16" t="s">
        <v>146</v>
      </c>
      <c r="E405" s="93">
        <v>20</v>
      </c>
      <c r="F405" s="93">
        <v>27</v>
      </c>
      <c r="G405" s="93">
        <v>-7</v>
      </c>
      <c r="H405" s="111"/>
    </row>
    <row r="406" spans="1:8" s="18" customFormat="1" hidden="1" outlineLevel="1" x14ac:dyDescent="0.3">
      <c r="B406" s="16" t="s">
        <v>147</v>
      </c>
      <c r="E406" s="93">
        <v>916</v>
      </c>
      <c r="F406" s="93">
        <v>1376</v>
      </c>
      <c r="G406" s="93">
        <v>-460</v>
      </c>
      <c r="H406" s="111"/>
    </row>
    <row r="407" spans="1:8" s="18" customFormat="1" hidden="1" outlineLevel="1" x14ac:dyDescent="0.3">
      <c r="B407" s="16" t="s">
        <v>148</v>
      </c>
      <c r="E407" s="93">
        <v>0</v>
      </c>
      <c r="F407" s="93">
        <v>0</v>
      </c>
      <c r="G407" s="93">
        <v>0</v>
      </c>
      <c r="H407" s="111"/>
    </row>
    <row r="408" spans="1:8" s="18" customFormat="1" hidden="1" outlineLevel="1" x14ac:dyDescent="0.3">
      <c r="B408" s="16" t="s">
        <v>149</v>
      </c>
      <c r="E408" s="93">
        <v>119</v>
      </c>
      <c r="F408" s="93">
        <v>102</v>
      </c>
      <c r="G408" s="93">
        <v>17</v>
      </c>
      <c r="H408" s="111"/>
    </row>
    <row r="409" spans="1:8" s="18" customFormat="1" hidden="1" outlineLevel="1" x14ac:dyDescent="0.3">
      <c r="B409" s="16" t="s">
        <v>150</v>
      </c>
      <c r="E409" s="93">
        <v>1483</v>
      </c>
      <c r="F409" s="93">
        <v>1786</v>
      </c>
      <c r="G409" s="93">
        <v>-303</v>
      </c>
      <c r="H409" s="111"/>
    </row>
    <row r="410" spans="1:8" s="18" customFormat="1" hidden="1" outlineLevel="1" x14ac:dyDescent="0.3">
      <c r="B410" s="16" t="s">
        <v>151</v>
      </c>
      <c r="E410" s="93">
        <v>370</v>
      </c>
      <c r="F410" s="93">
        <v>602</v>
      </c>
      <c r="G410" s="93">
        <v>-232</v>
      </c>
      <c r="H410" s="111"/>
    </row>
    <row r="411" spans="1:8" s="18" customFormat="1" hidden="1" outlineLevel="1" x14ac:dyDescent="0.3">
      <c r="B411" s="16" t="s">
        <v>152</v>
      </c>
      <c r="E411" s="93">
        <v>0</v>
      </c>
      <c r="F411" s="93">
        <v>0</v>
      </c>
      <c r="G411" s="93">
        <v>0</v>
      </c>
      <c r="H411" s="111"/>
    </row>
    <row r="412" spans="1:8" s="18" customFormat="1" hidden="1" outlineLevel="1" x14ac:dyDescent="0.3">
      <c r="B412" s="16" t="s">
        <v>254</v>
      </c>
      <c r="E412" s="93">
        <v>0</v>
      </c>
      <c r="F412" s="93">
        <v>0</v>
      </c>
      <c r="G412" s="93">
        <v>0</v>
      </c>
      <c r="H412" s="111"/>
    </row>
    <row r="413" spans="1:8" s="18" customFormat="1" hidden="1" outlineLevel="1" x14ac:dyDescent="0.3">
      <c r="B413" s="16" t="s">
        <v>153</v>
      </c>
      <c r="E413" s="93">
        <v>0</v>
      </c>
      <c r="F413" s="93">
        <v>0</v>
      </c>
      <c r="G413" s="93">
        <v>0</v>
      </c>
      <c r="H413" s="111"/>
    </row>
    <row r="414" spans="1:8" s="18" customFormat="1" hidden="1" outlineLevel="1" x14ac:dyDescent="0.3">
      <c r="B414" s="16" t="s">
        <v>154</v>
      </c>
      <c r="E414" s="93">
        <v>1660</v>
      </c>
      <c r="F414" s="93">
        <v>1993</v>
      </c>
      <c r="G414" s="93">
        <v>-333</v>
      </c>
      <c r="H414" s="111"/>
    </row>
    <row r="415" spans="1:8" s="18" customFormat="1" hidden="1" outlineLevel="1" x14ac:dyDescent="0.3">
      <c r="B415" s="16" t="s">
        <v>155</v>
      </c>
      <c r="E415" s="93">
        <v>0</v>
      </c>
      <c r="F415" s="93">
        <v>0</v>
      </c>
      <c r="G415" s="93">
        <v>0</v>
      </c>
      <c r="H415" s="111"/>
    </row>
    <row r="416" spans="1:8" s="18" customFormat="1" hidden="1" outlineLevel="1" x14ac:dyDescent="0.3">
      <c r="B416" s="16" t="s">
        <v>156</v>
      </c>
      <c r="E416" s="93">
        <v>48</v>
      </c>
      <c r="F416" s="93">
        <v>50</v>
      </c>
      <c r="G416" s="93">
        <v>-2</v>
      </c>
      <c r="H416" s="111"/>
    </row>
    <row r="417" spans="1:8" s="18" customFormat="1" hidden="1" outlineLevel="1" x14ac:dyDescent="0.3">
      <c r="B417" s="16" t="s">
        <v>157</v>
      </c>
      <c r="E417" s="93">
        <v>0</v>
      </c>
      <c r="F417" s="93">
        <v>0</v>
      </c>
      <c r="G417" s="93">
        <v>0</v>
      </c>
      <c r="H417" s="111"/>
    </row>
    <row r="418" spans="1:8" s="18" customFormat="1" hidden="1" outlineLevel="1" x14ac:dyDescent="0.3">
      <c r="B418" s="16" t="s">
        <v>158</v>
      </c>
      <c r="E418" s="93">
        <v>0</v>
      </c>
      <c r="F418" s="93">
        <v>0</v>
      </c>
      <c r="G418" s="93">
        <v>0</v>
      </c>
      <c r="H418" s="111"/>
    </row>
    <row r="419" spans="1:8" s="18" customFormat="1" hidden="1" outlineLevel="1" x14ac:dyDescent="0.3">
      <c r="B419" s="16" t="s">
        <v>159</v>
      </c>
      <c r="E419" s="93">
        <v>2337</v>
      </c>
      <c r="F419" s="93">
        <v>2532</v>
      </c>
      <c r="G419" s="93">
        <v>-195</v>
      </c>
      <c r="H419" s="111"/>
    </row>
    <row r="420" spans="1:8" s="18" customFormat="1" hidden="1" outlineLevel="1" x14ac:dyDescent="0.3">
      <c r="B420" s="16" t="s">
        <v>160</v>
      </c>
      <c r="E420" s="93">
        <v>0</v>
      </c>
      <c r="F420" s="93">
        <v>0</v>
      </c>
      <c r="G420" s="93">
        <v>0</v>
      </c>
      <c r="H420" s="111"/>
    </row>
    <row r="421" spans="1:8" s="18" customFormat="1" hidden="1" outlineLevel="1" x14ac:dyDescent="0.3">
      <c r="B421" s="16" t="s">
        <v>161</v>
      </c>
      <c r="E421" s="93">
        <v>506</v>
      </c>
      <c r="F421" s="93">
        <v>674</v>
      </c>
      <c r="G421" s="93">
        <v>-168</v>
      </c>
      <c r="H421" s="111"/>
    </row>
    <row r="422" spans="1:8" s="18" customFormat="1" hidden="1" outlineLevel="1" x14ac:dyDescent="0.3">
      <c r="B422" s="16" t="s">
        <v>162</v>
      </c>
      <c r="E422" s="93">
        <v>257</v>
      </c>
      <c r="F422" s="93">
        <v>161</v>
      </c>
      <c r="G422" s="93">
        <v>96</v>
      </c>
      <c r="H422" s="111"/>
    </row>
    <row r="423" spans="1:8" s="18" customFormat="1" hidden="1" outlineLevel="1" x14ac:dyDescent="0.3">
      <c r="B423" s="16" t="s">
        <v>163</v>
      </c>
      <c r="E423" s="93">
        <v>0</v>
      </c>
      <c r="F423" s="93">
        <v>0</v>
      </c>
      <c r="G423" s="93">
        <v>0</v>
      </c>
      <c r="H423" s="111"/>
    </row>
    <row r="424" spans="1:8" s="18" customFormat="1" hidden="1" outlineLevel="1" x14ac:dyDescent="0.3">
      <c r="B424" s="16" t="s">
        <v>164</v>
      </c>
      <c r="E424" s="93">
        <v>216</v>
      </c>
      <c r="F424" s="93">
        <v>360</v>
      </c>
      <c r="G424" s="93">
        <v>-144</v>
      </c>
      <c r="H424" s="93"/>
    </row>
    <row r="425" spans="1:8" s="18" customFormat="1" hidden="1" outlineLevel="1" x14ac:dyDescent="0.3">
      <c r="B425" s="16" t="s">
        <v>276</v>
      </c>
      <c r="E425" s="93">
        <v>61</v>
      </c>
      <c r="F425" s="93">
        <v>70</v>
      </c>
      <c r="G425" s="93">
        <v>-9</v>
      </c>
      <c r="H425" s="111"/>
    </row>
    <row r="426" spans="1:8" s="18" customFormat="1" hidden="1" outlineLevel="1" x14ac:dyDescent="0.3">
      <c r="B426" s="16" t="s">
        <v>278</v>
      </c>
      <c r="E426" s="93">
        <v>16</v>
      </c>
      <c r="F426" s="93">
        <v>15</v>
      </c>
      <c r="G426" s="93">
        <v>1</v>
      </c>
      <c r="H426" s="111"/>
    </row>
    <row r="427" spans="1:8" s="18" customFormat="1" hidden="1" outlineLevel="1" x14ac:dyDescent="0.3">
      <c r="B427" s="16" t="s">
        <v>285</v>
      </c>
      <c r="E427" s="93">
        <v>0</v>
      </c>
      <c r="F427" s="93">
        <v>0</v>
      </c>
      <c r="G427" s="93">
        <v>0</v>
      </c>
      <c r="H427" s="111"/>
    </row>
    <row r="428" spans="1:8" s="18" customFormat="1" hidden="1" outlineLevel="1" x14ac:dyDescent="0.3">
      <c r="B428" s="16" t="s">
        <v>289</v>
      </c>
      <c r="E428" s="93">
        <v>0</v>
      </c>
      <c r="F428" s="93">
        <v>0</v>
      </c>
      <c r="G428" s="93">
        <v>0</v>
      </c>
      <c r="H428" s="111"/>
    </row>
    <row r="429" spans="1:8" s="18" customFormat="1" hidden="1" outlineLevel="1" x14ac:dyDescent="0.3">
      <c r="B429" s="16" t="s">
        <v>286</v>
      </c>
      <c r="E429" s="93">
        <v>0</v>
      </c>
      <c r="F429" s="93">
        <v>0</v>
      </c>
      <c r="G429" s="93">
        <v>0</v>
      </c>
      <c r="H429" s="111"/>
    </row>
    <row r="430" spans="1:8" s="18" customFormat="1" hidden="1" outlineLevel="1" x14ac:dyDescent="0.3">
      <c r="B430" s="16" t="s">
        <v>277</v>
      </c>
      <c r="E430" s="93">
        <v>98</v>
      </c>
      <c r="F430" s="93">
        <v>0</v>
      </c>
      <c r="G430" s="93">
        <v>98</v>
      </c>
      <c r="H430" s="93"/>
    </row>
    <row r="431" spans="1:8" ht="15" customHeight="1" collapsed="1" x14ac:dyDescent="0.3">
      <c r="A431" s="17"/>
      <c r="C431" s="16" t="s">
        <v>2</v>
      </c>
      <c r="D431" s="16" t="s">
        <v>25</v>
      </c>
      <c r="E431" s="138">
        <v>8107</v>
      </c>
      <c r="F431" s="138">
        <v>9748</v>
      </c>
      <c r="G431" s="93">
        <v>-1641</v>
      </c>
      <c r="H431" s="139"/>
    </row>
    <row r="432" spans="1:8" s="18" customFormat="1" hidden="1" outlineLevel="1" x14ac:dyDescent="0.3">
      <c r="B432" s="16" t="s">
        <v>145</v>
      </c>
      <c r="E432" s="93">
        <v>0</v>
      </c>
      <c r="F432" s="93">
        <v>0</v>
      </c>
      <c r="G432" s="93">
        <v>0</v>
      </c>
      <c r="H432" s="111"/>
    </row>
    <row r="433" spans="2:8" s="18" customFormat="1" hidden="1" outlineLevel="1" x14ac:dyDescent="0.3">
      <c r="B433" s="16" t="s">
        <v>146</v>
      </c>
      <c r="E433" s="93">
        <v>0</v>
      </c>
      <c r="F433" s="93">
        <v>0</v>
      </c>
      <c r="G433" s="93">
        <v>0</v>
      </c>
      <c r="H433" s="111"/>
    </row>
    <row r="434" spans="2:8" s="18" customFormat="1" hidden="1" outlineLevel="1" x14ac:dyDescent="0.3">
      <c r="B434" s="16" t="s">
        <v>147</v>
      </c>
      <c r="E434" s="93">
        <v>0</v>
      </c>
      <c r="F434" s="93">
        <v>0</v>
      </c>
      <c r="G434" s="93">
        <v>0</v>
      </c>
      <c r="H434" s="111"/>
    </row>
    <row r="435" spans="2:8" s="18" customFormat="1" hidden="1" outlineLevel="1" x14ac:dyDescent="0.3">
      <c r="B435" s="16" t="s">
        <v>148</v>
      </c>
      <c r="E435" s="93">
        <v>0</v>
      </c>
      <c r="F435" s="93">
        <v>0</v>
      </c>
      <c r="G435" s="93">
        <v>0</v>
      </c>
      <c r="H435" s="111"/>
    </row>
    <row r="436" spans="2:8" s="18" customFormat="1" hidden="1" outlineLevel="1" x14ac:dyDescent="0.3">
      <c r="B436" s="16" t="s">
        <v>149</v>
      </c>
      <c r="E436" s="93">
        <v>0</v>
      </c>
      <c r="F436" s="93">
        <v>0</v>
      </c>
      <c r="G436" s="93">
        <v>0</v>
      </c>
      <c r="H436" s="111"/>
    </row>
    <row r="437" spans="2:8" s="18" customFormat="1" hidden="1" outlineLevel="1" x14ac:dyDescent="0.3">
      <c r="B437" s="16" t="s">
        <v>150</v>
      </c>
      <c r="E437" s="93">
        <v>35</v>
      </c>
      <c r="F437" s="93">
        <v>235</v>
      </c>
      <c r="G437" s="93">
        <v>-200</v>
      </c>
      <c r="H437" s="111"/>
    </row>
    <row r="438" spans="2:8" s="18" customFormat="1" hidden="1" outlineLevel="1" x14ac:dyDescent="0.3">
      <c r="B438" s="16" t="s">
        <v>151</v>
      </c>
      <c r="E438" s="93">
        <v>70</v>
      </c>
      <c r="F438" s="93">
        <v>61</v>
      </c>
      <c r="G438" s="93">
        <v>9</v>
      </c>
      <c r="H438" s="111"/>
    </row>
    <row r="439" spans="2:8" s="18" customFormat="1" hidden="1" outlineLevel="1" x14ac:dyDescent="0.3">
      <c r="B439" s="16" t="s">
        <v>152</v>
      </c>
      <c r="E439" s="93">
        <v>0</v>
      </c>
      <c r="F439" s="93">
        <v>0</v>
      </c>
      <c r="G439" s="93">
        <v>0</v>
      </c>
      <c r="H439" s="111"/>
    </row>
    <row r="440" spans="2:8" s="18" customFormat="1" hidden="1" outlineLevel="1" x14ac:dyDescent="0.3">
      <c r="B440" s="16" t="s">
        <v>254</v>
      </c>
      <c r="E440" s="93">
        <v>0</v>
      </c>
      <c r="F440" s="93">
        <v>0</v>
      </c>
      <c r="G440" s="93">
        <v>0</v>
      </c>
      <c r="H440" s="111"/>
    </row>
    <row r="441" spans="2:8" s="18" customFormat="1" hidden="1" outlineLevel="1" x14ac:dyDescent="0.3">
      <c r="B441" s="16" t="s">
        <v>153</v>
      </c>
      <c r="E441" s="93">
        <v>0</v>
      </c>
      <c r="F441" s="93">
        <v>0</v>
      </c>
      <c r="G441" s="93">
        <v>0</v>
      </c>
      <c r="H441" s="111"/>
    </row>
    <row r="442" spans="2:8" s="18" customFormat="1" hidden="1" outlineLevel="1" x14ac:dyDescent="0.3">
      <c r="B442" s="16" t="s">
        <v>154</v>
      </c>
      <c r="E442" s="93">
        <v>0</v>
      </c>
      <c r="F442" s="93">
        <v>0</v>
      </c>
      <c r="G442" s="93">
        <v>0</v>
      </c>
      <c r="H442" s="111"/>
    </row>
    <row r="443" spans="2:8" s="18" customFormat="1" hidden="1" outlineLevel="1" x14ac:dyDescent="0.3">
      <c r="B443" s="16" t="s">
        <v>155</v>
      </c>
      <c r="E443" s="93">
        <v>227</v>
      </c>
      <c r="F443" s="93">
        <v>282</v>
      </c>
      <c r="G443" s="93">
        <v>-55</v>
      </c>
      <c r="H443" s="111"/>
    </row>
    <row r="444" spans="2:8" s="18" customFormat="1" hidden="1" outlineLevel="1" x14ac:dyDescent="0.3">
      <c r="B444" s="16" t="s">
        <v>156</v>
      </c>
      <c r="E444" s="93">
        <v>0</v>
      </c>
      <c r="F444" s="93">
        <v>0</v>
      </c>
      <c r="G444" s="93">
        <v>0</v>
      </c>
      <c r="H444" s="111"/>
    </row>
    <row r="445" spans="2:8" s="18" customFormat="1" hidden="1" outlineLevel="1" x14ac:dyDescent="0.3">
      <c r="B445" s="16" t="s">
        <v>157</v>
      </c>
      <c r="E445" s="93">
        <v>0</v>
      </c>
      <c r="F445" s="93">
        <v>0</v>
      </c>
      <c r="G445" s="93">
        <v>0</v>
      </c>
      <c r="H445" s="111"/>
    </row>
    <row r="446" spans="2:8" s="18" customFormat="1" hidden="1" outlineLevel="1" x14ac:dyDescent="0.3">
      <c r="B446" s="16" t="s">
        <v>158</v>
      </c>
      <c r="E446" s="93">
        <v>0</v>
      </c>
      <c r="F446" s="93">
        <v>0</v>
      </c>
      <c r="G446" s="93">
        <v>0</v>
      </c>
      <c r="H446" s="111"/>
    </row>
    <row r="447" spans="2:8" s="18" customFormat="1" hidden="1" outlineLevel="1" x14ac:dyDescent="0.3">
      <c r="B447" s="16" t="s">
        <v>159</v>
      </c>
      <c r="E447" s="93">
        <v>0</v>
      </c>
      <c r="F447" s="93">
        <v>0</v>
      </c>
      <c r="G447" s="93">
        <v>0</v>
      </c>
      <c r="H447" s="111"/>
    </row>
    <row r="448" spans="2:8" s="18" customFormat="1" hidden="1" outlineLevel="1" x14ac:dyDescent="0.3">
      <c r="B448" s="16" t="s">
        <v>160</v>
      </c>
      <c r="E448" s="93">
        <v>0</v>
      </c>
      <c r="F448" s="93">
        <v>0</v>
      </c>
      <c r="G448" s="93">
        <v>0</v>
      </c>
      <c r="H448" s="111"/>
    </row>
    <row r="449" spans="1:8" s="18" customFormat="1" hidden="1" outlineLevel="1" x14ac:dyDescent="0.3">
      <c r="B449" s="16" t="s">
        <v>161</v>
      </c>
      <c r="E449" s="93">
        <v>0</v>
      </c>
      <c r="F449" s="93">
        <v>0</v>
      </c>
      <c r="G449" s="93">
        <v>0</v>
      </c>
      <c r="H449" s="111"/>
    </row>
    <row r="450" spans="1:8" s="18" customFormat="1" hidden="1" outlineLevel="1" x14ac:dyDescent="0.3">
      <c r="B450" s="16" t="s">
        <v>162</v>
      </c>
      <c r="E450" s="93">
        <v>0</v>
      </c>
      <c r="F450" s="93">
        <v>0</v>
      </c>
      <c r="G450" s="93">
        <v>0</v>
      </c>
      <c r="H450" s="111"/>
    </row>
    <row r="451" spans="1:8" s="18" customFormat="1" hidden="1" outlineLevel="1" x14ac:dyDescent="0.3">
      <c r="B451" s="16" t="s">
        <v>163</v>
      </c>
      <c r="E451" s="93">
        <v>1718</v>
      </c>
      <c r="F451" s="93">
        <v>2165</v>
      </c>
      <c r="G451" s="93">
        <v>-447</v>
      </c>
      <c r="H451" s="111"/>
    </row>
    <row r="452" spans="1:8" s="18" customFormat="1" hidden="1" outlineLevel="1" x14ac:dyDescent="0.3">
      <c r="B452" s="16" t="s">
        <v>164</v>
      </c>
      <c r="E452" s="93">
        <v>0</v>
      </c>
      <c r="F452" s="93">
        <v>0</v>
      </c>
      <c r="G452" s="93">
        <v>0</v>
      </c>
      <c r="H452" s="111"/>
    </row>
    <row r="453" spans="1:8" s="18" customFormat="1" hidden="1" outlineLevel="1" x14ac:dyDescent="0.3">
      <c r="B453" s="16" t="s">
        <v>276</v>
      </c>
      <c r="E453" s="93">
        <v>25</v>
      </c>
      <c r="F453" s="93">
        <v>28</v>
      </c>
      <c r="G453" s="93">
        <v>-3</v>
      </c>
      <c r="H453" s="111"/>
    </row>
    <row r="454" spans="1:8" s="18" customFormat="1" hidden="1" outlineLevel="1" x14ac:dyDescent="0.3">
      <c r="B454" s="16" t="s">
        <v>278</v>
      </c>
      <c r="E454" s="93">
        <v>0</v>
      </c>
      <c r="F454" s="93">
        <v>0</v>
      </c>
      <c r="G454" s="93">
        <v>0</v>
      </c>
      <c r="H454" s="111"/>
    </row>
    <row r="455" spans="1:8" s="18" customFormat="1" hidden="1" outlineLevel="1" x14ac:dyDescent="0.3">
      <c r="B455" s="16" t="s">
        <v>285</v>
      </c>
      <c r="E455" s="93">
        <v>18</v>
      </c>
      <c r="F455" s="93">
        <v>14</v>
      </c>
      <c r="G455" s="93">
        <v>4</v>
      </c>
      <c r="H455" s="111"/>
    </row>
    <row r="456" spans="1:8" s="18" customFormat="1" hidden="1" outlineLevel="1" x14ac:dyDescent="0.3">
      <c r="B456" s="16" t="s">
        <v>289</v>
      </c>
      <c r="E456" s="93">
        <v>0</v>
      </c>
      <c r="F456" s="93">
        <v>0</v>
      </c>
      <c r="G456" s="93">
        <v>0</v>
      </c>
      <c r="H456" s="111"/>
    </row>
    <row r="457" spans="1:8" s="18" customFormat="1" hidden="1" outlineLevel="1" x14ac:dyDescent="0.3">
      <c r="B457" s="16" t="s">
        <v>286</v>
      </c>
      <c r="E457" s="93">
        <v>26</v>
      </c>
      <c r="F457" s="93">
        <v>25</v>
      </c>
      <c r="G457" s="93">
        <v>1</v>
      </c>
      <c r="H457" s="111"/>
    </row>
    <row r="458" spans="1:8" s="18" customFormat="1" hidden="1" outlineLevel="1" x14ac:dyDescent="0.3">
      <c r="B458" s="16" t="s">
        <v>277</v>
      </c>
      <c r="E458" s="93">
        <v>0</v>
      </c>
      <c r="F458" s="93">
        <v>0</v>
      </c>
      <c r="G458" s="93">
        <v>0</v>
      </c>
      <c r="H458" s="111"/>
    </row>
    <row r="459" spans="1:8" ht="15" customHeight="1" collapsed="1" x14ac:dyDescent="0.3">
      <c r="A459" s="28"/>
      <c r="C459" s="46" t="s">
        <v>3</v>
      </c>
      <c r="D459" s="16" t="s">
        <v>26</v>
      </c>
      <c r="E459" s="138">
        <v>2119</v>
      </c>
      <c r="F459" s="138">
        <v>2810</v>
      </c>
      <c r="G459" s="93">
        <v>-691</v>
      </c>
      <c r="H459" s="139"/>
    </row>
    <row r="460" spans="1:8" s="18" customFormat="1" hidden="1" outlineLevel="1" x14ac:dyDescent="0.3">
      <c r="B460" s="16" t="s">
        <v>145</v>
      </c>
      <c r="E460" s="93">
        <v>2201</v>
      </c>
      <c r="F460" s="93">
        <v>2649</v>
      </c>
      <c r="G460" s="93">
        <v>-448</v>
      </c>
      <c r="H460" s="111"/>
    </row>
    <row r="461" spans="1:8" s="18" customFormat="1" hidden="1" outlineLevel="1" x14ac:dyDescent="0.3">
      <c r="B461" s="16" t="s">
        <v>146</v>
      </c>
      <c r="E461" s="93">
        <v>1071</v>
      </c>
      <c r="F461" s="93">
        <v>1279</v>
      </c>
      <c r="G461" s="93">
        <v>-208</v>
      </c>
      <c r="H461" s="111"/>
    </row>
    <row r="462" spans="1:8" s="18" customFormat="1" hidden="1" outlineLevel="1" x14ac:dyDescent="0.3">
      <c r="B462" s="16" t="s">
        <v>147</v>
      </c>
      <c r="E462" s="93">
        <v>3826</v>
      </c>
      <c r="F462" s="93">
        <v>3800</v>
      </c>
      <c r="G462" s="93">
        <v>26</v>
      </c>
      <c r="H462" s="111"/>
    </row>
    <row r="463" spans="1:8" s="18" customFormat="1" hidden="1" outlineLevel="1" x14ac:dyDescent="0.3">
      <c r="B463" s="16" t="s">
        <v>148</v>
      </c>
      <c r="E463" s="93">
        <v>1306</v>
      </c>
      <c r="F463" s="93">
        <v>1154</v>
      </c>
      <c r="G463" s="93">
        <v>152</v>
      </c>
      <c r="H463" s="111"/>
    </row>
    <row r="464" spans="1:8" s="18" customFormat="1" hidden="1" outlineLevel="1" x14ac:dyDescent="0.3">
      <c r="B464" s="16" t="s">
        <v>149</v>
      </c>
      <c r="E464" s="93">
        <v>3154</v>
      </c>
      <c r="F464" s="93">
        <v>3743</v>
      </c>
      <c r="G464" s="93">
        <v>-589</v>
      </c>
      <c r="H464" s="111"/>
    </row>
    <row r="465" spans="2:8" s="18" customFormat="1" hidden="1" outlineLevel="1" x14ac:dyDescent="0.3">
      <c r="B465" s="16" t="s">
        <v>150</v>
      </c>
      <c r="E465" s="93">
        <v>3754</v>
      </c>
      <c r="F465" s="93">
        <v>4510</v>
      </c>
      <c r="G465" s="93">
        <v>-756</v>
      </c>
      <c r="H465" s="111"/>
    </row>
    <row r="466" spans="2:8" s="18" customFormat="1" hidden="1" outlineLevel="1" x14ac:dyDescent="0.3">
      <c r="B466" s="16" t="s">
        <v>151</v>
      </c>
      <c r="E466" s="93">
        <v>2977</v>
      </c>
      <c r="F466" s="93">
        <v>3304</v>
      </c>
      <c r="G466" s="93">
        <v>-327</v>
      </c>
      <c r="H466" s="111"/>
    </row>
    <row r="467" spans="2:8" s="18" customFormat="1" hidden="1" outlineLevel="1" x14ac:dyDescent="0.3">
      <c r="B467" s="16" t="s">
        <v>152</v>
      </c>
      <c r="E467" s="93">
        <v>1359</v>
      </c>
      <c r="F467" s="93">
        <v>1350</v>
      </c>
      <c r="G467" s="93">
        <v>9</v>
      </c>
      <c r="H467" s="111"/>
    </row>
    <row r="468" spans="2:8" s="18" customFormat="1" hidden="1" outlineLevel="1" x14ac:dyDescent="0.3">
      <c r="B468" s="16" t="s">
        <v>254</v>
      </c>
      <c r="E468" s="93">
        <v>89</v>
      </c>
      <c r="F468" s="93">
        <v>80</v>
      </c>
      <c r="G468" s="93">
        <v>9</v>
      </c>
      <c r="H468" s="111"/>
    </row>
    <row r="469" spans="2:8" s="18" customFormat="1" hidden="1" outlineLevel="1" x14ac:dyDescent="0.3">
      <c r="B469" s="16" t="s">
        <v>153</v>
      </c>
      <c r="E469" s="93">
        <v>939</v>
      </c>
      <c r="F469" s="93">
        <v>1437</v>
      </c>
      <c r="G469" s="93">
        <v>-498</v>
      </c>
      <c r="H469" s="111"/>
    </row>
    <row r="470" spans="2:8" s="18" customFormat="1" hidden="1" outlineLevel="1" x14ac:dyDescent="0.3">
      <c r="B470" s="16" t="s">
        <v>154</v>
      </c>
      <c r="E470" s="93">
        <v>1505</v>
      </c>
      <c r="F470" s="93">
        <v>863</v>
      </c>
      <c r="G470" s="93">
        <v>642</v>
      </c>
      <c r="H470" s="111"/>
    </row>
    <row r="471" spans="2:8" s="18" customFormat="1" hidden="1" outlineLevel="1" x14ac:dyDescent="0.3">
      <c r="B471" s="16" t="s">
        <v>155</v>
      </c>
      <c r="E471" s="93">
        <v>1501</v>
      </c>
      <c r="F471" s="93">
        <v>3473</v>
      </c>
      <c r="G471" s="93">
        <v>-1972</v>
      </c>
      <c r="H471" s="111"/>
    </row>
    <row r="472" spans="2:8" s="18" customFormat="1" hidden="1" outlineLevel="1" x14ac:dyDescent="0.3">
      <c r="B472" s="16" t="s">
        <v>156</v>
      </c>
      <c r="E472" s="93">
        <v>620</v>
      </c>
      <c r="F472" s="93">
        <v>361</v>
      </c>
      <c r="G472" s="93">
        <v>259</v>
      </c>
      <c r="H472" s="111"/>
    </row>
    <row r="473" spans="2:8" s="18" customFormat="1" hidden="1" outlineLevel="1" x14ac:dyDescent="0.3">
      <c r="B473" s="16" t="s">
        <v>157</v>
      </c>
      <c r="E473" s="93">
        <v>701</v>
      </c>
      <c r="F473" s="93">
        <v>705</v>
      </c>
      <c r="G473" s="93">
        <v>-4</v>
      </c>
      <c r="H473" s="111"/>
    </row>
    <row r="474" spans="2:8" s="18" customFormat="1" hidden="1" outlineLevel="1" x14ac:dyDescent="0.3">
      <c r="B474" s="16" t="s">
        <v>158</v>
      </c>
      <c r="E474" s="93">
        <v>3754</v>
      </c>
      <c r="F474" s="93">
        <v>4104</v>
      </c>
      <c r="G474" s="93">
        <v>-350</v>
      </c>
      <c r="H474" s="111"/>
    </row>
    <row r="475" spans="2:8" s="18" customFormat="1" hidden="1" outlineLevel="1" x14ac:dyDescent="0.3">
      <c r="B475" s="16" t="s">
        <v>159</v>
      </c>
      <c r="E475" s="93">
        <v>2662</v>
      </c>
      <c r="F475" s="93">
        <v>3194</v>
      </c>
      <c r="G475" s="93">
        <v>-532</v>
      </c>
      <c r="H475" s="111"/>
    </row>
    <row r="476" spans="2:8" s="18" customFormat="1" hidden="1" outlineLevel="1" x14ac:dyDescent="0.3">
      <c r="B476" s="16" t="s">
        <v>160</v>
      </c>
      <c r="E476" s="93">
        <v>591</v>
      </c>
      <c r="F476" s="93">
        <v>755</v>
      </c>
      <c r="G476" s="93">
        <v>-164</v>
      </c>
      <c r="H476" s="111"/>
    </row>
    <row r="477" spans="2:8" s="18" customFormat="1" hidden="1" outlineLevel="1" x14ac:dyDescent="0.3">
      <c r="B477" s="16" t="s">
        <v>161</v>
      </c>
      <c r="E477" s="93">
        <v>1474</v>
      </c>
      <c r="F477" s="93">
        <v>1620</v>
      </c>
      <c r="G477" s="93">
        <v>-146</v>
      </c>
      <c r="H477" s="111"/>
    </row>
    <row r="478" spans="2:8" s="18" customFormat="1" hidden="1" outlineLevel="1" x14ac:dyDescent="0.3">
      <c r="B478" s="16" t="s">
        <v>162</v>
      </c>
      <c r="E478" s="93">
        <v>920</v>
      </c>
      <c r="F478" s="93">
        <v>942</v>
      </c>
      <c r="G478" s="93">
        <v>-22</v>
      </c>
      <c r="H478" s="111"/>
    </row>
    <row r="479" spans="2:8" s="18" customFormat="1" hidden="1" outlineLevel="1" x14ac:dyDescent="0.3">
      <c r="B479" s="16" t="s">
        <v>163</v>
      </c>
      <c r="E479" s="93">
        <v>3956</v>
      </c>
      <c r="F479" s="93">
        <v>3775</v>
      </c>
      <c r="G479" s="93">
        <v>181</v>
      </c>
      <c r="H479" s="111"/>
    </row>
    <row r="480" spans="2:8" s="18" customFormat="1" hidden="1" outlineLevel="1" x14ac:dyDescent="0.3">
      <c r="B480" s="16" t="s">
        <v>164</v>
      </c>
      <c r="E480" s="93">
        <v>1420</v>
      </c>
      <c r="F480" s="93">
        <v>1568</v>
      </c>
      <c r="G480" s="93">
        <v>-148</v>
      </c>
      <c r="H480" s="111"/>
    </row>
    <row r="481" spans="1:8" s="18" customFormat="1" hidden="1" outlineLevel="1" x14ac:dyDescent="0.3">
      <c r="B481" s="16" t="s">
        <v>276</v>
      </c>
      <c r="E481" s="93">
        <v>246</v>
      </c>
      <c r="F481" s="93">
        <v>280</v>
      </c>
      <c r="G481" s="93">
        <v>-34</v>
      </c>
      <c r="H481" s="111"/>
    </row>
    <row r="482" spans="1:8" s="18" customFormat="1" hidden="1" outlineLevel="1" x14ac:dyDescent="0.3">
      <c r="B482" s="16" t="s">
        <v>278</v>
      </c>
      <c r="E482" s="93">
        <v>241</v>
      </c>
      <c r="F482" s="93">
        <v>330</v>
      </c>
      <c r="G482" s="93">
        <v>-89</v>
      </c>
      <c r="H482" s="111"/>
    </row>
    <row r="483" spans="1:8" s="18" customFormat="1" hidden="1" outlineLevel="1" x14ac:dyDescent="0.3">
      <c r="B483" s="16" t="s">
        <v>285</v>
      </c>
      <c r="E483" s="93">
        <v>210</v>
      </c>
      <c r="F483" s="93">
        <v>248</v>
      </c>
      <c r="G483" s="93">
        <v>-38</v>
      </c>
      <c r="H483" s="111"/>
    </row>
    <row r="484" spans="1:8" s="18" customFormat="1" hidden="1" outlineLevel="1" x14ac:dyDescent="0.3">
      <c r="B484" s="16" t="s">
        <v>289</v>
      </c>
      <c r="E484" s="93">
        <v>274</v>
      </c>
      <c r="F484" s="93">
        <v>296</v>
      </c>
      <c r="G484" s="93">
        <v>-22</v>
      </c>
      <c r="H484" s="111"/>
    </row>
    <row r="485" spans="1:8" s="18" customFormat="1" hidden="1" outlineLevel="1" x14ac:dyDescent="0.3">
      <c r="B485" s="16" t="s">
        <v>286</v>
      </c>
      <c r="E485" s="93">
        <v>473</v>
      </c>
      <c r="F485" s="93">
        <v>332</v>
      </c>
      <c r="G485" s="93">
        <v>141</v>
      </c>
      <c r="H485" s="111"/>
    </row>
    <row r="486" spans="1:8" s="18" customFormat="1" hidden="1" outlineLevel="1" x14ac:dyDescent="0.3">
      <c r="B486" s="16" t="s">
        <v>277</v>
      </c>
      <c r="E486" s="93">
        <v>379</v>
      </c>
      <c r="F486" s="93">
        <v>505</v>
      </c>
      <c r="G486" s="93">
        <v>-126</v>
      </c>
      <c r="H486" s="111"/>
    </row>
    <row r="487" spans="1:8" ht="15" customHeight="1" collapsed="1" x14ac:dyDescent="0.3">
      <c r="A487" s="17"/>
      <c r="C487" s="16" t="s">
        <v>4</v>
      </c>
      <c r="D487" s="16" t="s">
        <v>27</v>
      </c>
      <c r="E487" s="138">
        <v>41603</v>
      </c>
      <c r="F487" s="138">
        <v>46657</v>
      </c>
      <c r="G487" s="93">
        <v>-5054</v>
      </c>
      <c r="H487" s="139"/>
    </row>
    <row r="488" spans="1:8" s="18" customFormat="1" hidden="1" outlineLevel="1" x14ac:dyDescent="0.3">
      <c r="B488" s="16" t="s">
        <v>145</v>
      </c>
      <c r="E488" s="93">
        <v>0</v>
      </c>
      <c r="F488" s="93">
        <v>0</v>
      </c>
      <c r="G488" s="93">
        <v>0</v>
      </c>
      <c r="H488" s="111"/>
    </row>
    <row r="489" spans="1:8" s="18" customFormat="1" hidden="1" outlineLevel="1" x14ac:dyDescent="0.3">
      <c r="B489" s="16" t="s">
        <v>146</v>
      </c>
      <c r="E489" s="93">
        <v>0</v>
      </c>
      <c r="F489" s="93">
        <v>0</v>
      </c>
      <c r="G489" s="93">
        <v>0</v>
      </c>
      <c r="H489" s="111"/>
    </row>
    <row r="490" spans="1:8" s="18" customFormat="1" hidden="1" outlineLevel="1" x14ac:dyDescent="0.3">
      <c r="B490" s="16" t="s">
        <v>147</v>
      </c>
      <c r="E490" s="93">
        <v>0</v>
      </c>
      <c r="F490" s="93">
        <v>0</v>
      </c>
      <c r="G490" s="93">
        <v>0</v>
      </c>
      <c r="H490" s="111"/>
    </row>
    <row r="491" spans="1:8" s="18" customFormat="1" hidden="1" outlineLevel="1" x14ac:dyDescent="0.3">
      <c r="B491" s="16" t="s">
        <v>148</v>
      </c>
      <c r="E491" s="93">
        <v>0</v>
      </c>
      <c r="F491" s="93">
        <v>0</v>
      </c>
      <c r="G491" s="93">
        <v>0</v>
      </c>
      <c r="H491" s="111"/>
    </row>
    <row r="492" spans="1:8" s="18" customFormat="1" hidden="1" outlineLevel="1" x14ac:dyDescent="0.3">
      <c r="B492" s="16" t="s">
        <v>149</v>
      </c>
      <c r="E492" s="93">
        <v>0</v>
      </c>
      <c r="F492" s="93">
        <v>0</v>
      </c>
      <c r="G492" s="93">
        <v>0</v>
      </c>
      <c r="H492" s="111"/>
    </row>
    <row r="493" spans="1:8" s="18" customFormat="1" hidden="1" outlineLevel="1" x14ac:dyDescent="0.3">
      <c r="B493" s="16" t="s">
        <v>150</v>
      </c>
      <c r="E493" s="93">
        <v>0</v>
      </c>
      <c r="F493" s="93">
        <v>0</v>
      </c>
      <c r="G493" s="93">
        <v>0</v>
      </c>
      <c r="H493" s="111"/>
    </row>
    <row r="494" spans="1:8" s="18" customFormat="1" hidden="1" outlineLevel="1" x14ac:dyDescent="0.3">
      <c r="B494" s="16" t="s">
        <v>151</v>
      </c>
      <c r="E494" s="93">
        <v>1418</v>
      </c>
      <c r="F494" s="93">
        <v>1327</v>
      </c>
      <c r="G494" s="93">
        <v>91</v>
      </c>
      <c r="H494" s="111"/>
    </row>
    <row r="495" spans="1:8" s="18" customFormat="1" hidden="1" outlineLevel="1" x14ac:dyDescent="0.3">
      <c r="B495" s="16" t="s">
        <v>152</v>
      </c>
      <c r="E495" s="93">
        <v>0</v>
      </c>
      <c r="F495" s="93">
        <v>0</v>
      </c>
      <c r="G495" s="93">
        <v>0</v>
      </c>
      <c r="H495" s="111"/>
    </row>
    <row r="496" spans="1:8" s="18" customFormat="1" hidden="1" outlineLevel="1" x14ac:dyDescent="0.3">
      <c r="B496" s="16" t="s">
        <v>254</v>
      </c>
      <c r="E496" s="93">
        <v>0</v>
      </c>
      <c r="F496" s="93">
        <v>0</v>
      </c>
      <c r="G496" s="93">
        <v>0</v>
      </c>
      <c r="H496" s="111"/>
    </row>
    <row r="497" spans="2:8" s="18" customFormat="1" hidden="1" outlineLevel="1" x14ac:dyDescent="0.3">
      <c r="B497" s="16" t="s">
        <v>153</v>
      </c>
      <c r="E497" s="93">
        <v>0</v>
      </c>
      <c r="F497" s="93">
        <v>0</v>
      </c>
      <c r="G497" s="93">
        <v>0</v>
      </c>
      <c r="H497" s="111"/>
    </row>
    <row r="498" spans="2:8" s="18" customFormat="1" hidden="1" outlineLevel="1" x14ac:dyDescent="0.3">
      <c r="B498" s="16" t="s">
        <v>154</v>
      </c>
      <c r="E498" s="93">
        <v>0</v>
      </c>
      <c r="F498" s="93">
        <v>0</v>
      </c>
      <c r="G498" s="93">
        <v>0</v>
      </c>
      <c r="H498" s="111"/>
    </row>
    <row r="499" spans="2:8" s="18" customFormat="1" hidden="1" outlineLevel="1" x14ac:dyDescent="0.3">
      <c r="B499" s="16" t="s">
        <v>155</v>
      </c>
      <c r="E499" s="93">
        <v>0</v>
      </c>
      <c r="F499" s="93">
        <v>0</v>
      </c>
      <c r="G499" s="93">
        <v>0</v>
      </c>
      <c r="H499" s="111"/>
    </row>
    <row r="500" spans="2:8" s="18" customFormat="1" hidden="1" outlineLevel="1" x14ac:dyDescent="0.3">
      <c r="B500" s="16" t="s">
        <v>156</v>
      </c>
      <c r="E500" s="93">
        <v>0</v>
      </c>
      <c r="F500" s="93">
        <v>0</v>
      </c>
      <c r="G500" s="93">
        <v>0</v>
      </c>
      <c r="H500" s="111"/>
    </row>
    <row r="501" spans="2:8" s="18" customFormat="1" hidden="1" outlineLevel="1" x14ac:dyDescent="0.3">
      <c r="B501" s="16" t="s">
        <v>157</v>
      </c>
      <c r="E501" s="93">
        <v>0</v>
      </c>
      <c r="F501" s="93">
        <v>0</v>
      </c>
      <c r="G501" s="93">
        <v>0</v>
      </c>
      <c r="H501" s="111"/>
    </row>
    <row r="502" spans="2:8" s="18" customFormat="1" hidden="1" outlineLevel="1" x14ac:dyDescent="0.3">
      <c r="B502" s="16" t="s">
        <v>158</v>
      </c>
      <c r="E502" s="93">
        <v>0</v>
      </c>
      <c r="F502" s="93">
        <v>0</v>
      </c>
      <c r="G502" s="93">
        <v>0</v>
      </c>
      <c r="H502" s="111"/>
    </row>
    <row r="503" spans="2:8" s="18" customFormat="1" hidden="1" outlineLevel="1" x14ac:dyDescent="0.3">
      <c r="B503" s="16" t="s">
        <v>159</v>
      </c>
      <c r="E503" s="93">
        <v>0</v>
      </c>
      <c r="F503" s="93">
        <v>0</v>
      </c>
      <c r="G503" s="93">
        <v>0</v>
      </c>
      <c r="H503" s="111"/>
    </row>
    <row r="504" spans="2:8" s="18" customFormat="1" hidden="1" outlineLevel="1" x14ac:dyDescent="0.3">
      <c r="B504" s="16" t="s">
        <v>160</v>
      </c>
      <c r="E504" s="93">
        <v>62</v>
      </c>
      <c r="F504" s="93">
        <v>93</v>
      </c>
      <c r="G504" s="93">
        <v>-31</v>
      </c>
      <c r="H504" s="111"/>
    </row>
    <row r="505" spans="2:8" s="18" customFormat="1" hidden="1" outlineLevel="1" x14ac:dyDescent="0.3">
      <c r="B505" s="16" t="s">
        <v>161</v>
      </c>
      <c r="E505" s="93">
        <v>0</v>
      </c>
      <c r="F505" s="93">
        <v>0</v>
      </c>
      <c r="G505" s="93">
        <v>0</v>
      </c>
      <c r="H505" s="111"/>
    </row>
    <row r="506" spans="2:8" s="18" customFormat="1" hidden="1" outlineLevel="1" x14ac:dyDescent="0.3">
      <c r="B506" s="16" t="s">
        <v>162</v>
      </c>
      <c r="E506" s="93">
        <v>0</v>
      </c>
      <c r="F506" s="93">
        <v>0</v>
      </c>
      <c r="G506" s="93">
        <v>0</v>
      </c>
      <c r="H506" s="111"/>
    </row>
    <row r="507" spans="2:8" s="18" customFormat="1" hidden="1" outlineLevel="1" x14ac:dyDescent="0.3">
      <c r="B507" s="16" t="s">
        <v>163</v>
      </c>
      <c r="E507" s="93">
        <v>0</v>
      </c>
      <c r="F507" s="93">
        <v>0</v>
      </c>
      <c r="G507" s="93">
        <v>0</v>
      </c>
      <c r="H507" s="111"/>
    </row>
    <row r="508" spans="2:8" s="18" customFormat="1" hidden="1" outlineLevel="1" x14ac:dyDescent="0.3">
      <c r="B508" s="16" t="s">
        <v>164</v>
      </c>
      <c r="E508" s="93">
        <v>0</v>
      </c>
      <c r="F508" s="93">
        <v>0</v>
      </c>
      <c r="G508" s="93">
        <v>0</v>
      </c>
      <c r="H508" s="111"/>
    </row>
    <row r="509" spans="2:8" s="18" customFormat="1" hidden="1" outlineLevel="1" x14ac:dyDescent="0.3">
      <c r="B509" s="16" t="s">
        <v>276</v>
      </c>
      <c r="E509" s="93">
        <v>0</v>
      </c>
      <c r="F509" s="93">
        <v>0</v>
      </c>
      <c r="G509" s="93">
        <v>0</v>
      </c>
      <c r="H509" s="111"/>
    </row>
    <row r="510" spans="2:8" s="18" customFormat="1" hidden="1" outlineLevel="1" x14ac:dyDescent="0.3">
      <c r="B510" s="16" t="s">
        <v>278</v>
      </c>
      <c r="E510" s="93">
        <v>0</v>
      </c>
      <c r="F510" s="93">
        <v>0</v>
      </c>
      <c r="G510" s="93">
        <v>0</v>
      </c>
      <c r="H510" s="111"/>
    </row>
    <row r="511" spans="2:8" s="18" customFormat="1" hidden="1" outlineLevel="1" x14ac:dyDescent="0.3">
      <c r="B511" s="16" t="s">
        <v>285</v>
      </c>
      <c r="E511" s="93">
        <v>29</v>
      </c>
      <c r="F511" s="93">
        <v>55</v>
      </c>
      <c r="G511" s="93">
        <v>-26</v>
      </c>
      <c r="H511" s="111"/>
    </row>
    <row r="512" spans="2:8" s="18" customFormat="1" hidden="1" outlineLevel="1" x14ac:dyDescent="0.3">
      <c r="B512" s="16" t="s">
        <v>289</v>
      </c>
      <c r="E512" s="93">
        <v>0</v>
      </c>
      <c r="F512" s="93">
        <v>0</v>
      </c>
      <c r="G512" s="93">
        <v>0</v>
      </c>
      <c r="H512" s="111"/>
    </row>
    <row r="513" spans="1:8" s="18" customFormat="1" hidden="1" outlineLevel="1" x14ac:dyDescent="0.3">
      <c r="B513" s="16" t="s">
        <v>286</v>
      </c>
      <c r="E513" s="93">
        <v>16</v>
      </c>
      <c r="F513" s="93">
        <v>40</v>
      </c>
      <c r="G513" s="93">
        <v>-24</v>
      </c>
      <c r="H513" s="111"/>
    </row>
    <row r="514" spans="1:8" s="18" customFormat="1" hidden="1" outlineLevel="1" x14ac:dyDescent="0.3">
      <c r="B514" s="16" t="s">
        <v>277</v>
      </c>
      <c r="E514" s="93">
        <v>0</v>
      </c>
      <c r="F514" s="93">
        <v>0</v>
      </c>
      <c r="G514" s="93">
        <v>0</v>
      </c>
      <c r="H514" s="111"/>
    </row>
    <row r="515" spans="1:8" ht="15" customHeight="1" collapsed="1" x14ac:dyDescent="0.3">
      <c r="A515" s="17"/>
      <c r="C515" s="16" t="s">
        <v>5</v>
      </c>
      <c r="D515" s="16" t="s">
        <v>33</v>
      </c>
      <c r="E515" s="138">
        <v>1525</v>
      </c>
      <c r="F515" s="138">
        <v>1515</v>
      </c>
      <c r="G515" s="93">
        <v>10</v>
      </c>
      <c r="H515" s="139"/>
    </row>
    <row r="516" spans="1:8" s="18" customFormat="1" hidden="1" outlineLevel="1" x14ac:dyDescent="0.3">
      <c r="B516" s="16" t="s">
        <v>145</v>
      </c>
      <c r="E516" s="93">
        <v>2866</v>
      </c>
      <c r="F516" s="93">
        <v>3956</v>
      </c>
      <c r="G516" s="93">
        <v>-1090</v>
      </c>
      <c r="H516" s="111"/>
    </row>
    <row r="517" spans="1:8" s="18" customFormat="1" hidden="1" outlineLevel="1" x14ac:dyDescent="0.3">
      <c r="B517" s="16" t="s">
        <v>146</v>
      </c>
      <c r="E517" s="93">
        <v>801</v>
      </c>
      <c r="F517" s="93">
        <v>804</v>
      </c>
      <c r="G517" s="93">
        <v>-3</v>
      </c>
      <c r="H517" s="111"/>
    </row>
    <row r="518" spans="1:8" s="18" customFormat="1" hidden="1" outlineLevel="1" x14ac:dyDescent="0.3">
      <c r="B518" s="16" t="s">
        <v>147</v>
      </c>
      <c r="E518" s="93">
        <v>6568</v>
      </c>
      <c r="F518" s="93">
        <v>6916</v>
      </c>
      <c r="G518" s="93">
        <v>-348</v>
      </c>
      <c r="H518" s="111"/>
    </row>
    <row r="519" spans="1:8" s="18" customFormat="1" hidden="1" outlineLevel="1" x14ac:dyDescent="0.3">
      <c r="B519" s="16" t="s">
        <v>148</v>
      </c>
      <c r="E519" s="93">
        <v>506</v>
      </c>
      <c r="F519" s="93">
        <v>731</v>
      </c>
      <c r="G519" s="93">
        <v>-225</v>
      </c>
      <c r="H519" s="111"/>
    </row>
    <row r="520" spans="1:8" s="18" customFormat="1" hidden="1" outlineLevel="1" x14ac:dyDescent="0.3">
      <c r="B520" s="16" t="s">
        <v>149</v>
      </c>
      <c r="E520" s="93">
        <v>3946</v>
      </c>
      <c r="F520" s="93">
        <v>3023</v>
      </c>
      <c r="G520" s="93">
        <v>923</v>
      </c>
      <c r="H520" s="111"/>
    </row>
    <row r="521" spans="1:8" s="18" customFormat="1" hidden="1" outlineLevel="1" x14ac:dyDescent="0.3">
      <c r="B521" s="16" t="s">
        <v>150</v>
      </c>
      <c r="E521" s="93">
        <v>4588</v>
      </c>
      <c r="F521" s="93">
        <v>4756</v>
      </c>
      <c r="G521" s="93">
        <v>-168</v>
      </c>
      <c r="H521" s="111"/>
    </row>
    <row r="522" spans="1:8" s="18" customFormat="1" hidden="1" outlineLevel="1" x14ac:dyDescent="0.3">
      <c r="B522" s="16" t="s">
        <v>151</v>
      </c>
      <c r="E522" s="93">
        <v>5443</v>
      </c>
      <c r="F522" s="93">
        <v>4945</v>
      </c>
      <c r="G522" s="93">
        <v>498</v>
      </c>
      <c r="H522" s="111"/>
    </row>
    <row r="523" spans="1:8" s="18" customFormat="1" hidden="1" outlineLevel="1" x14ac:dyDescent="0.3">
      <c r="B523" s="16" t="s">
        <v>152</v>
      </c>
      <c r="E523" s="93">
        <v>1696</v>
      </c>
      <c r="F523" s="93">
        <v>1554</v>
      </c>
      <c r="G523" s="93">
        <v>142</v>
      </c>
      <c r="H523" s="111"/>
    </row>
    <row r="524" spans="1:8" s="18" customFormat="1" hidden="1" outlineLevel="1" x14ac:dyDescent="0.3">
      <c r="B524" s="16" t="s">
        <v>254</v>
      </c>
      <c r="E524" s="93">
        <v>0</v>
      </c>
      <c r="F524" s="93">
        <v>0</v>
      </c>
      <c r="G524" s="93">
        <v>0</v>
      </c>
      <c r="H524" s="111"/>
    </row>
    <row r="525" spans="1:8" s="18" customFormat="1" hidden="1" outlineLevel="1" x14ac:dyDescent="0.3">
      <c r="B525" s="16" t="s">
        <v>153</v>
      </c>
      <c r="E525" s="93">
        <v>2518</v>
      </c>
      <c r="F525" s="93">
        <v>2862</v>
      </c>
      <c r="G525" s="93">
        <v>-344</v>
      </c>
      <c r="H525" s="111"/>
    </row>
    <row r="526" spans="1:8" s="18" customFormat="1" hidden="1" outlineLevel="1" x14ac:dyDescent="0.3">
      <c r="B526" s="16" t="s">
        <v>154</v>
      </c>
      <c r="E526" s="93">
        <v>2130</v>
      </c>
      <c r="F526" s="93">
        <v>2354</v>
      </c>
      <c r="G526" s="93">
        <v>-224</v>
      </c>
      <c r="H526" s="111"/>
    </row>
    <row r="527" spans="1:8" s="18" customFormat="1" hidden="1" outlineLevel="1" x14ac:dyDescent="0.3">
      <c r="B527" s="16" t="s">
        <v>155</v>
      </c>
      <c r="E527" s="93">
        <v>2008</v>
      </c>
      <c r="F527" s="93">
        <v>1048</v>
      </c>
      <c r="G527" s="93">
        <v>960</v>
      </c>
      <c r="H527" s="111"/>
    </row>
    <row r="528" spans="1:8" s="18" customFormat="1" hidden="1" outlineLevel="1" x14ac:dyDescent="0.3">
      <c r="B528" s="16" t="s">
        <v>156</v>
      </c>
      <c r="E528" s="93">
        <v>417</v>
      </c>
      <c r="F528" s="93">
        <v>449</v>
      </c>
      <c r="G528" s="93">
        <v>-32</v>
      </c>
      <c r="H528" s="111"/>
    </row>
    <row r="529" spans="1:8" s="18" customFormat="1" hidden="1" outlineLevel="1" x14ac:dyDescent="0.3">
      <c r="B529" s="16" t="s">
        <v>157</v>
      </c>
      <c r="E529" s="93">
        <v>657</v>
      </c>
      <c r="F529" s="93">
        <v>819</v>
      </c>
      <c r="G529" s="93">
        <v>-162</v>
      </c>
      <c r="H529" s="111"/>
    </row>
    <row r="530" spans="1:8" s="18" customFormat="1" hidden="1" outlineLevel="1" x14ac:dyDescent="0.3">
      <c r="B530" s="16" t="s">
        <v>158</v>
      </c>
      <c r="E530" s="93">
        <v>2909</v>
      </c>
      <c r="F530" s="93">
        <v>3914</v>
      </c>
      <c r="G530" s="93">
        <v>-1005</v>
      </c>
      <c r="H530" s="111"/>
    </row>
    <row r="531" spans="1:8" s="18" customFormat="1" hidden="1" outlineLevel="1" x14ac:dyDescent="0.3">
      <c r="B531" s="16" t="s">
        <v>159</v>
      </c>
      <c r="E531" s="93">
        <v>7039</v>
      </c>
      <c r="F531" s="93">
        <v>8608</v>
      </c>
      <c r="G531" s="93">
        <v>-1569</v>
      </c>
      <c r="H531" s="111"/>
    </row>
    <row r="532" spans="1:8" s="18" customFormat="1" hidden="1" outlineLevel="1" x14ac:dyDescent="0.3">
      <c r="B532" s="16" t="s">
        <v>160</v>
      </c>
      <c r="E532" s="93">
        <v>745</v>
      </c>
      <c r="F532" s="93">
        <v>687</v>
      </c>
      <c r="G532" s="93">
        <v>58</v>
      </c>
      <c r="H532" s="111"/>
    </row>
    <row r="533" spans="1:8" s="18" customFormat="1" hidden="1" outlineLevel="1" x14ac:dyDescent="0.3">
      <c r="B533" s="16" t="s">
        <v>161</v>
      </c>
      <c r="E533" s="93">
        <v>1502.4421499999999</v>
      </c>
      <c r="F533" s="93">
        <v>1527</v>
      </c>
      <c r="G533" s="93">
        <v>-24.557850000000144</v>
      </c>
      <c r="H533" s="111"/>
    </row>
    <row r="534" spans="1:8" s="18" customFormat="1" hidden="1" outlineLevel="1" x14ac:dyDescent="0.3">
      <c r="B534" s="16" t="s">
        <v>162</v>
      </c>
      <c r="E534" s="93">
        <v>1235</v>
      </c>
      <c r="F534" s="93">
        <v>1547</v>
      </c>
      <c r="G534" s="93">
        <v>-312</v>
      </c>
      <c r="H534" s="111"/>
    </row>
    <row r="535" spans="1:8" s="18" customFormat="1" hidden="1" outlineLevel="1" x14ac:dyDescent="0.3">
      <c r="B535" s="16" t="s">
        <v>163</v>
      </c>
      <c r="E535" s="93">
        <v>5065</v>
      </c>
      <c r="F535" s="93">
        <v>5099</v>
      </c>
      <c r="G535" s="93">
        <v>-34</v>
      </c>
      <c r="H535" s="111"/>
    </row>
    <row r="536" spans="1:8" s="18" customFormat="1" hidden="1" outlineLevel="1" x14ac:dyDescent="0.3">
      <c r="B536" s="16" t="s">
        <v>164</v>
      </c>
      <c r="E536" s="93">
        <v>806</v>
      </c>
      <c r="F536" s="93">
        <v>1118</v>
      </c>
      <c r="G536" s="93">
        <v>-312</v>
      </c>
      <c r="H536" s="111"/>
    </row>
    <row r="537" spans="1:8" s="18" customFormat="1" hidden="1" outlineLevel="1" x14ac:dyDescent="0.3">
      <c r="B537" s="16" t="s">
        <v>276</v>
      </c>
      <c r="E537" s="93">
        <v>380</v>
      </c>
      <c r="F537" s="93">
        <v>489</v>
      </c>
      <c r="G537" s="93">
        <v>-109</v>
      </c>
      <c r="H537" s="111"/>
    </row>
    <row r="538" spans="1:8" s="18" customFormat="1" hidden="1" outlineLevel="1" x14ac:dyDescent="0.3">
      <c r="B538" s="16" t="s">
        <v>278</v>
      </c>
      <c r="E538" s="93">
        <v>929</v>
      </c>
      <c r="F538" s="93">
        <v>336</v>
      </c>
      <c r="G538" s="93">
        <v>593</v>
      </c>
      <c r="H538" s="111"/>
    </row>
    <row r="539" spans="1:8" s="18" customFormat="1" hidden="1" outlineLevel="1" x14ac:dyDescent="0.3">
      <c r="B539" s="16" t="s">
        <v>285</v>
      </c>
      <c r="E539" s="93">
        <v>494</v>
      </c>
      <c r="F539" s="93">
        <v>453</v>
      </c>
      <c r="G539" s="93">
        <v>41</v>
      </c>
      <c r="H539" s="111"/>
    </row>
    <row r="540" spans="1:8" s="18" customFormat="1" hidden="1" outlineLevel="1" x14ac:dyDescent="0.3">
      <c r="B540" s="16" t="s">
        <v>289</v>
      </c>
      <c r="E540" s="93">
        <v>495</v>
      </c>
      <c r="F540" s="93">
        <v>466</v>
      </c>
      <c r="G540" s="93">
        <v>29</v>
      </c>
      <c r="H540" s="111"/>
    </row>
    <row r="541" spans="1:8" s="18" customFormat="1" hidden="1" outlineLevel="1" x14ac:dyDescent="0.3">
      <c r="B541" s="16" t="s">
        <v>286</v>
      </c>
      <c r="E541" s="93">
        <v>493</v>
      </c>
      <c r="F541" s="93">
        <v>378</v>
      </c>
      <c r="G541" s="93">
        <v>115</v>
      </c>
      <c r="H541" s="111"/>
    </row>
    <row r="542" spans="1:8" s="18" customFormat="1" hidden="1" outlineLevel="1" x14ac:dyDescent="0.3">
      <c r="B542" s="16" t="s">
        <v>277</v>
      </c>
      <c r="E542" s="93">
        <v>252</v>
      </c>
      <c r="F542" s="93">
        <v>282</v>
      </c>
      <c r="G542" s="93">
        <v>-30</v>
      </c>
      <c r="H542" s="111"/>
    </row>
    <row r="543" spans="1:8" ht="15" customHeight="1" collapsed="1" x14ac:dyDescent="0.3">
      <c r="A543" s="17"/>
      <c r="C543" s="31" t="s">
        <v>6</v>
      </c>
      <c r="D543" s="31" t="s">
        <v>28</v>
      </c>
      <c r="E543" s="148">
        <v>56488.442150000003</v>
      </c>
      <c r="F543" s="148">
        <v>59121</v>
      </c>
      <c r="G543" s="93">
        <v>-2632.5578499999974</v>
      </c>
      <c r="H543" s="139"/>
    </row>
    <row r="544" spans="1:8" s="18" customFormat="1" hidden="1" outlineLevel="1" x14ac:dyDescent="0.3">
      <c r="B544" s="16" t="s">
        <v>145</v>
      </c>
      <c r="E544" s="93">
        <v>501</v>
      </c>
      <c r="F544" s="93">
        <v>880</v>
      </c>
      <c r="G544" s="93">
        <v>-379</v>
      </c>
      <c r="H544" s="111"/>
    </row>
    <row r="545" spans="2:8" s="18" customFormat="1" hidden="1" outlineLevel="1" x14ac:dyDescent="0.3">
      <c r="B545" s="16" t="s">
        <v>146</v>
      </c>
      <c r="E545" s="93">
        <v>215</v>
      </c>
      <c r="F545" s="93">
        <v>108</v>
      </c>
      <c r="G545" s="93">
        <v>107</v>
      </c>
      <c r="H545" s="111"/>
    </row>
    <row r="546" spans="2:8" s="18" customFormat="1" hidden="1" outlineLevel="1" x14ac:dyDescent="0.3">
      <c r="B546" s="16" t="s">
        <v>147</v>
      </c>
      <c r="E546" s="93">
        <v>134</v>
      </c>
      <c r="F546" s="93">
        <v>459</v>
      </c>
      <c r="G546" s="93">
        <v>-325</v>
      </c>
      <c r="H546" s="111"/>
    </row>
    <row r="547" spans="2:8" s="18" customFormat="1" hidden="1" outlineLevel="1" x14ac:dyDescent="0.3">
      <c r="B547" s="16" t="s">
        <v>148</v>
      </c>
      <c r="E547" s="93">
        <v>119</v>
      </c>
      <c r="F547" s="93">
        <v>185</v>
      </c>
      <c r="G547" s="93">
        <v>-66</v>
      </c>
      <c r="H547" s="111"/>
    </row>
    <row r="548" spans="2:8" s="18" customFormat="1" hidden="1" outlineLevel="1" x14ac:dyDescent="0.3">
      <c r="B548" s="16" t="s">
        <v>149</v>
      </c>
      <c r="E548" s="93">
        <v>2319</v>
      </c>
      <c r="F548" s="93">
        <v>1254</v>
      </c>
      <c r="G548" s="93">
        <v>1065</v>
      </c>
      <c r="H548" s="111"/>
    </row>
    <row r="549" spans="2:8" s="18" customFormat="1" hidden="1" outlineLevel="1" x14ac:dyDescent="0.3">
      <c r="B549" s="16" t="s">
        <v>150</v>
      </c>
      <c r="E549" s="93">
        <v>859</v>
      </c>
      <c r="F549" s="93">
        <v>1106</v>
      </c>
      <c r="G549" s="93">
        <v>-247</v>
      </c>
      <c r="H549" s="111"/>
    </row>
    <row r="550" spans="2:8" s="18" customFormat="1" hidden="1" outlineLevel="1" x14ac:dyDescent="0.3">
      <c r="B550" s="16" t="s">
        <v>151</v>
      </c>
      <c r="E550" s="93">
        <v>145</v>
      </c>
      <c r="F550" s="93">
        <v>322</v>
      </c>
      <c r="G550" s="93">
        <v>-177</v>
      </c>
      <c r="H550" s="111"/>
    </row>
    <row r="551" spans="2:8" s="18" customFormat="1" hidden="1" outlineLevel="1" x14ac:dyDescent="0.3">
      <c r="B551" s="16" t="s">
        <v>152</v>
      </c>
      <c r="E551" s="93">
        <v>841</v>
      </c>
      <c r="F551" s="93">
        <v>809</v>
      </c>
      <c r="G551" s="93">
        <v>32</v>
      </c>
      <c r="H551" s="111"/>
    </row>
    <row r="552" spans="2:8" s="18" customFormat="1" hidden="1" outlineLevel="1" x14ac:dyDescent="0.3">
      <c r="B552" s="16" t="s">
        <v>254</v>
      </c>
      <c r="E552" s="93">
        <v>0</v>
      </c>
      <c r="F552" s="93">
        <v>0</v>
      </c>
      <c r="G552" s="93">
        <v>0</v>
      </c>
      <c r="H552" s="111"/>
    </row>
    <row r="553" spans="2:8" s="18" customFormat="1" hidden="1" outlineLevel="1" x14ac:dyDescent="0.3">
      <c r="B553" s="16" t="s">
        <v>153</v>
      </c>
      <c r="E553" s="93">
        <v>550</v>
      </c>
      <c r="F553" s="93">
        <v>619</v>
      </c>
      <c r="G553" s="93">
        <v>-69</v>
      </c>
      <c r="H553" s="111"/>
    </row>
    <row r="554" spans="2:8" s="18" customFormat="1" hidden="1" outlineLevel="1" x14ac:dyDescent="0.3">
      <c r="B554" s="16" t="s">
        <v>154</v>
      </c>
      <c r="E554" s="93">
        <v>579</v>
      </c>
      <c r="F554" s="93">
        <v>840</v>
      </c>
      <c r="G554" s="93">
        <v>-261</v>
      </c>
      <c r="H554" s="111"/>
    </row>
    <row r="555" spans="2:8" s="18" customFormat="1" hidden="1" outlineLevel="1" x14ac:dyDescent="0.3">
      <c r="B555" s="16" t="s">
        <v>155</v>
      </c>
      <c r="E555" s="93">
        <v>778</v>
      </c>
      <c r="F555" s="93">
        <v>406</v>
      </c>
      <c r="G555" s="93">
        <v>372</v>
      </c>
      <c r="H555" s="111"/>
    </row>
    <row r="556" spans="2:8" s="18" customFormat="1" hidden="1" outlineLevel="1" x14ac:dyDescent="0.3">
      <c r="B556" s="16" t="s">
        <v>156</v>
      </c>
      <c r="E556" s="93">
        <v>52</v>
      </c>
      <c r="F556" s="93">
        <v>56</v>
      </c>
      <c r="G556" s="93">
        <v>-4</v>
      </c>
      <c r="H556" s="111"/>
    </row>
    <row r="557" spans="2:8" s="18" customFormat="1" hidden="1" outlineLevel="1" x14ac:dyDescent="0.3">
      <c r="B557" s="16" t="s">
        <v>157</v>
      </c>
      <c r="E557" s="93">
        <v>174</v>
      </c>
      <c r="F557" s="93">
        <v>179</v>
      </c>
      <c r="G557" s="93">
        <v>-5</v>
      </c>
      <c r="H557" s="111"/>
    </row>
    <row r="558" spans="2:8" s="18" customFormat="1" hidden="1" outlineLevel="1" x14ac:dyDescent="0.3">
      <c r="B558" s="16" t="s">
        <v>158</v>
      </c>
      <c r="E558" s="93">
        <v>1537</v>
      </c>
      <c r="F558" s="93">
        <v>2151</v>
      </c>
      <c r="G558" s="93">
        <v>-614</v>
      </c>
      <c r="H558" s="111"/>
    </row>
    <row r="559" spans="2:8" s="18" customFormat="1" hidden="1" outlineLevel="1" x14ac:dyDescent="0.3">
      <c r="B559" s="16" t="s">
        <v>159</v>
      </c>
      <c r="E559" s="93">
        <v>4428</v>
      </c>
      <c r="F559" s="93">
        <v>5602</v>
      </c>
      <c r="G559" s="93">
        <v>-1174</v>
      </c>
      <c r="H559" s="111"/>
    </row>
    <row r="560" spans="2:8" s="18" customFormat="1" hidden="1" outlineLevel="1" x14ac:dyDescent="0.3">
      <c r="B560" s="16" t="s">
        <v>160</v>
      </c>
      <c r="E560" s="93">
        <v>200</v>
      </c>
      <c r="F560" s="93">
        <v>115</v>
      </c>
      <c r="G560" s="93">
        <v>85</v>
      </c>
      <c r="H560" s="111"/>
    </row>
    <row r="561" spans="1:8" s="18" customFormat="1" hidden="1" outlineLevel="1" x14ac:dyDescent="0.3">
      <c r="B561" s="16" t="s">
        <v>161</v>
      </c>
      <c r="E561" s="93">
        <v>767.36414999999988</v>
      </c>
      <c r="F561" s="93">
        <v>735</v>
      </c>
      <c r="G561" s="93">
        <v>32.364149999999881</v>
      </c>
      <c r="H561" s="111"/>
    </row>
    <row r="562" spans="1:8" s="18" customFormat="1" hidden="1" outlineLevel="1" x14ac:dyDescent="0.3">
      <c r="B562" s="16" t="s">
        <v>162</v>
      </c>
      <c r="E562" s="93">
        <v>697</v>
      </c>
      <c r="F562" s="93">
        <v>877</v>
      </c>
      <c r="G562" s="93">
        <v>-180</v>
      </c>
      <c r="H562" s="111"/>
    </row>
    <row r="563" spans="1:8" s="18" customFormat="1" hidden="1" outlineLevel="1" x14ac:dyDescent="0.3">
      <c r="B563" s="16" t="s">
        <v>163</v>
      </c>
      <c r="E563" s="93">
        <v>2749</v>
      </c>
      <c r="F563" s="93">
        <v>2862</v>
      </c>
      <c r="G563" s="93">
        <v>-113</v>
      </c>
      <c r="H563" s="111"/>
    </row>
    <row r="564" spans="1:8" s="18" customFormat="1" hidden="1" outlineLevel="1" x14ac:dyDescent="0.3">
      <c r="B564" s="16" t="s">
        <v>164</v>
      </c>
      <c r="E564" s="93">
        <v>256</v>
      </c>
      <c r="F564" s="93">
        <v>338</v>
      </c>
      <c r="G564" s="93">
        <v>-82</v>
      </c>
      <c r="H564" s="93"/>
    </row>
    <row r="565" spans="1:8" s="18" customFormat="1" hidden="1" outlineLevel="1" x14ac:dyDescent="0.3">
      <c r="B565" s="16" t="s">
        <v>276</v>
      </c>
      <c r="E565" s="93">
        <v>60</v>
      </c>
      <c r="F565" s="93">
        <v>67</v>
      </c>
      <c r="G565" s="93">
        <v>-7</v>
      </c>
      <c r="H565" s="111"/>
    </row>
    <row r="566" spans="1:8" s="18" customFormat="1" hidden="1" outlineLevel="1" x14ac:dyDescent="0.3">
      <c r="B566" s="16" t="s">
        <v>278</v>
      </c>
      <c r="E566" s="93">
        <v>48</v>
      </c>
      <c r="F566" s="93">
        <v>126</v>
      </c>
      <c r="G566" s="93">
        <v>-78</v>
      </c>
      <c r="H566" s="111"/>
    </row>
    <row r="567" spans="1:8" s="18" customFormat="1" hidden="1" outlineLevel="1" x14ac:dyDescent="0.3">
      <c r="B567" s="16" t="s">
        <v>285</v>
      </c>
      <c r="E567" s="93">
        <v>101</v>
      </c>
      <c r="F567" s="93">
        <v>87</v>
      </c>
      <c r="G567" s="93">
        <v>14</v>
      </c>
      <c r="H567" s="111"/>
    </row>
    <row r="568" spans="1:8" s="18" customFormat="1" hidden="1" outlineLevel="1" x14ac:dyDescent="0.3">
      <c r="B568" s="16" t="s">
        <v>289</v>
      </c>
      <c r="E568" s="93">
        <v>235</v>
      </c>
      <c r="F568" s="93">
        <v>200</v>
      </c>
      <c r="G568" s="93">
        <v>35</v>
      </c>
      <c r="H568" s="111"/>
    </row>
    <row r="569" spans="1:8" s="18" customFormat="1" hidden="1" outlineLevel="1" x14ac:dyDescent="0.3">
      <c r="B569" s="16" t="s">
        <v>286</v>
      </c>
      <c r="E569" s="93">
        <v>87</v>
      </c>
      <c r="F569" s="93">
        <v>82</v>
      </c>
      <c r="G569" s="93">
        <v>5</v>
      </c>
      <c r="H569" s="111"/>
    </row>
    <row r="570" spans="1:8" s="18" customFormat="1" hidden="1" outlineLevel="1" x14ac:dyDescent="0.3">
      <c r="B570" s="16" t="s">
        <v>277</v>
      </c>
      <c r="E570" s="93">
        <v>102</v>
      </c>
      <c r="F570" s="93">
        <v>138</v>
      </c>
      <c r="G570" s="93">
        <v>-36</v>
      </c>
      <c r="H570" s="93"/>
    </row>
    <row r="571" spans="1:8" ht="15" customHeight="1" collapsed="1" x14ac:dyDescent="0.3">
      <c r="A571" s="17"/>
      <c r="C571" s="21" t="s">
        <v>84</v>
      </c>
      <c r="D571" s="21" t="s">
        <v>87</v>
      </c>
      <c r="E571" s="138">
        <v>18533.364150000001</v>
      </c>
      <c r="F571" s="138">
        <v>20603</v>
      </c>
      <c r="G571" s="93">
        <v>-2069.6358499999988</v>
      </c>
      <c r="H571" s="139"/>
    </row>
    <row r="572" spans="1:8" s="18" customFormat="1" hidden="1" outlineLevel="1" x14ac:dyDescent="0.3">
      <c r="B572" s="16" t="s">
        <v>145</v>
      </c>
      <c r="E572" s="93">
        <v>767</v>
      </c>
      <c r="F572" s="93">
        <v>881</v>
      </c>
      <c r="G572" s="93">
        <v>-114</v>
      </c>
      <c r="H572" s="111"/>
    </row>
    <row r="573" spans="1:8" s="18" customFormat="1" hidden="1" outlineLevel="1" x14ac:dyDescent="0.3">
      <c r="B573" s="16" t="s">
        <v>146</v>
      </c>
      <c r="E573" s="93">
        <v>208</v>
      </c>
      <c r="F573" s="93">
        <v>284</v>
      </c>
      <c r="G573" s="93">
        <v>-76</v>
      </c>
      <c r="H573" s="111"/>
    </row>
    <row r="574" spans="1:8" s="18" customFormat="1" hidden="1" outlineLevel="1" x14ac:dyDescent="0.3">
      <c r="B574" s="16" t="s">
        <v>147</v>
      </c>
      <c r="E574" s="93">
        <v>1091</v>
      </c>
      <c r="F574" s="93">
        <v>1468</v>
      </c>
      <c r="G574" s="93">
        <v>-377</v>
      </c>
      <c r="H574" s="111"/>
    </row>
    <row r="575" spans="1:8" s="18" customFormat="1" hidden="1" outlineLevel="1" x14ac:dyDescent="0.3">
      <c r="B575" s="16" t="s">
        <v>148</v>
      </c>
      <c r="E575" s="93">
        <v>358</v>
      </c>
      <c r="F575" s="93">
        <v>421</v>
      </c>
      <c r="G575" s="93">
        <v>-63</v>
      </c>
      <c r="H575" s="111"/>
    </row>
    <row r="576" spans="1:8" s="18" customFormat="1" hidden="1" outlineLevel="1" x14ac:dyDescent="0.3">
      <c r="B576" s="16" t="s">
        <v>149</v>
      </c>
      <c r="E576" s="93">
        <v>868</v>
      </c>
      <c r="F576" s="93">
        <v>892</v>
      </c>
      <c r="G576" s="93">
        <v>-24</v>
      </c>
      <c r="H576" s="111"/>
    </row>
    <row r="577" spans="2:8" s="18" customFormat="1" hidden="1" outlineLevel="1" x14ac:dyDescent="0.3">
      <c r="B577" s="16" t="s">
        <v>150</v>
      </c>
      <c r="E577" s="93">
        <v>1149</v>
      </c>
      <c r="F577" s="93">
        <v>1191</v>
      </c>
      <c r="G577" s="93">
        <v>-42</v>
      </c>
      <c r="H577" s="111"/>
    </row>
    <row r="578" spans="2:8" s="18" customFormat="1" hidden="1" outlineLevel="1" x14ac:dyDescent="0.3">
      <c r="B578" s="16" t="s">
        <v>151</v>
      </c>
      <c r="E578" s="93">
        <v>1076</v>
      </c>
      <c r="F578" s="93">
        <v>1083</v>
      </c>
      <c r="G578" s="93">
        <v>-7</v>
      </c>
      <c r="H578" s="111"/>
    </row>
    <row r="579" spans="2:8" s="18" customFormat="1" hidden="1" outlineLevel="1" x14ac:dyDescent="0.3">
      <c r="B579" s="16" t="s">
        <v>152</v>
      </c>
      <c r="E579" s="93">
        <v>837</v>
      </c>
      <c r="F579" s="93">
        <v>668</v>
      </c>
      <c r="G579" s="93">
        <v>169</v>
      </c>
      <c r="H579" s="111"/>
    </row>
    <row r="580" spans="2:8" s="18" customFormat="1" hidden="1" outlineLevel="1" x14ac:dyDescent="0.3">
      <c r="B580" s="16" t="s">
        <v>254</v>
      </c>
      <c r="E580" s="93">
        <v>0</v>
      </c>
      <c r="F580" s="93">
        <v>0</v>
      </c>
      <c r="G580" s="93">
        <v>0</v>
      </c>
      <c r="H580" s="111"/>
    </row>
    <row r="581" spans="2:8" s="18" customFormat="1" hidden="1" outlineLevel="1" x14ac:dyDescent="0.3">
      <c r="B581" s="16" t="s">
        <v>153</v>
      </c>
      <c r="E581" s="93">
        <v>880</v>
      </c>
      <c r="F581" s="93">
        <v>904</v>
      </c>
      <c r="G581" s="93">
        <v>-24</v>
      </c>
      <c r="H581" s="111"/>
    </row>
    <row r="582" spans="2:8" s="18" customFormat="1" hidden="1" outlineLevel="1" x14ac:dyDescent="0.3">
      <c r="B582" s="16" t="s">
        <v>154</v>
      </c>
      <c r="E582" s="93">
        <v>610</v>
      </c>
      <c r="F582" s="93">
        <v>621</v>
      </c>
      <c r="G582" s="93">
        <v>-11</v>
      </c>
      <c r="H582" s="111"/>
    </row>
    <row r="583" spans="2:8" s="18" customFormat="1" hidden="1" outlineLevel="1" x14ac:dyDescent="0.3">
      <c r="B583" s="16" t="s">
        <v>155</v>
      </c>
      <c r="E583" s="93">
        <v>893</v>
      </c>
      <c r="F583" s="93">
        <v>466</v>
      </c>
      <c r="G583" s="93">
        <v>427</v>
      </c>
      <c r="H583" s="111"/>
    </row>
    <row r="584" spans="2:8" s="18" customFormat="1" hidden="1" outlineLevel="1" x14ac:dyDescent="0.3">
      <c r="B584" s="16" t="s">
        <v>156</v>
      </c>
      <c r="E584" s="93">
        <v>230</v>
      </c>
      <c r="F584" s="93">
        <v>247</v>
      </c>
      <c r="G584" s="93">
        <v>-17</v>
      </c>
      <c r="H584" s="111"/>
    </row>
    <row r="585" spans="2:8" s="18" customFormat="1" hidden="1" outlineLevel="1" x14ac:dyDescent="0.3">
      <c r="B585" s="16" t="s">
        <v>157</v>
      </c>
      <c r="E585" s="93">
        <v>316</v>
      </c>
      <c r="F585" s="93">
        <v>403</v>
      </c>
      <c r="G585" s="93">
        <v>-87</v>
      </c>
      <c r="H585" s="111"/>
    </row>
    <row r="586" spans="2:8" s="18" customFormat="1" hidden="1" outlineLevel="1" x14ac:dyDescent="0.3">
      <c r="B586" s="16" t="s">
        <v>158</v>
      </c>
      <c r="E586" s="93">
        <v>965</v>
      </c>
      <c r="F586" s="93">
        <v>1054</v>
      </c>
      <c r="G586" s="93">
        <v>-89</v>
      </c>
      <c r="H586" s="111"/>
    </row>
    <row r="587" spans="2:8" s="18" customFormat="1" hidden="1" outlineLevel="1" x14ac:dyDescent="0.3">
      <c r="B587" s="16" t="s">
        <v>159</v>
      </c>
      <c r="E587" s="93">
        <v>1417</v>
      </c>
      <c r="F587" s="93">
        <v>1536</v>
      </c>
      <c r="G587" s="93">
        <v>-119</v>
      </c>
      <c r="H587" s="111"/>
    </row>
    <row r="588" spans="2:8" s="18" customFormat="1" hidden="1" outlineLevel="1" x14ac:dyDescent="0.3">
      <c r="B588" s="16" t="s">
        <v>160</v>
      </c>
      <c r="E588" s="93">
        <v>242</v>
      </c>
      <c r="F588" s="93">
        <v>274</v>
      </c>
      <c r="G588" s="93">
        <v>-32</v>
      </c>
      <c r="H588" s="111"/>
    </row>
    <row r="589" spans="2:8" s="18" customFormat="1" hidden="1" outlineLevel="1" x14ac:dyDescent="0.3">
      <c r="B589" s="16" t="s">
        <v>161</v>
      </c>
      <c r="E589" s="93">
        <v>447.07799999999997</v>
      </c>
      <c r="F589" s="93">
        <v>440</v>
      </c>
      <c r="G589" s="93">
        <v>7.0779999999999745</v>
      </c>
      <c r="H589" s="111"/>
    </row>
    <row r="590" spans="2:8" s="18" customFormat="1" hidden="1" outlineLevel="1" x14ac:dyDescent="0.3">
      <c r="B590" s="16" t="s">
        <v>162</v>
      </c>
      <c r="E590" s="93">
        <v>380</v>
      </c>
      <c r="F590" s="93">
        <v>422</v>
      </c>
      <c r="G590" s="93">
        <v>-42</v>
      </c>
      <c r="H590" s="111"/>
    </row>
    <row r="591" spans="2:8" s="18" customFormat="1" hidden="1" outlineLevel="1" x14ac:dyDescent="0.3">
      <c r="B591" s="16" t="s">
        <v>163</v>
      </c>
      <c r="E591" s="93">
        <v>1269</v>
      </c>
      <c r="F591" s="93">
        <v>1490</v>
      </c>
      <c r="G591" s="93">
        <v>-221</v>
      </c>
      <c r="H591" s="111"/>
    </row>
    <row r="592" spans="2:8" s="18" customFormat="1" hidden="1" outlineLevel="1" x14ac:dyDescent="0.3">
      <c r="B592" s="16" t="s">
        <v>164</v>
      </c>
      <c r="E592" s="93">
        <v>317</v>
      </c>
      <c r="F592" s="93">
        <v>297</v>
      </c>
      <c r="G592" s="93">
        <v>20</v>
      </c>
      <c r="H592" s="111"/>
    </row>
    <row r="593" spans="1:8" s="18" customFormat="1" hidden="1" outlineLevel="1" x14ac:dyDescent="0.3">
      <c r="B593" s="16" t="s">
        <v>276</v>
      </c>
      <c r="E593" s="93">
        <v>94</v>
      </c>
      <c r="F593" s="93">
        <v>105</v>
      </c>
      <c r="G593" s="93">
        <v>-11</v>
      </c>
      <c r="H593" s="111"/>
    </row>
    <row r="594" spans="1:8" s="18" customFormat="1" hidden="1" outlineLevel="1" x14ac:dyDescent="0.3">
      <c r="B594" s="16" t="s">
        <v>278</v>
      </c>
      <c r="E594" s="93">
        <v>135</v>
      </c>
      <c r="F594" s="93">
        <v>114</v>
      </c>
      <c r="G594" s="93">
        <v>21</v>
      </c>
      <c r="H594" s="111"/>
    </row>
    <row r="595" spans="1:8" s="18" customFormat="1" hidden="1" outlineLevel="1" x14ac:dyDescent="0.3">
      <c r="B595" s="16" t="s">
        <v>285</v>
      </c>
      <c r="E595" s="93">
        <v>127</v>
      </c>
      <c r="F595" s="93">
        <v>105</v>
      </c>
      <c r="G595" s="93">
        <v>22</v>
      </c>
      <c r="H595" s="111"/>
    </row>
    <row r="596" spans="1:8" s="18" customFormat="1" hidden="1" outlineLevel="1" x14ac:dyDescent="0.3">
      <c r="B596" s="16" t="s">
        <v>289</v>
      </c>
      <c r="E596" s="93">
        <v>193</v>
      </c>
      <c r="F596" s="93">
        <v>231</v>
      </c>
      <c r="G596" s="93">
        <v>-38</v>
      </c>
      <c r="H596" s="111"/>
    </row>
    <row r="597" spans="1:8" s="18" customFormat="1" hidden="1" outlineLevel="1" x14ac:dyDescent="0.3">
      <c r="B597" s="16" t="s">
        <v>286</v>
      </c>
      <c r="E597" s="93">
        <v>83</v>
      </c>
      <c r="F597" s="93">
        <v>48</v>
      </c>
      <c r="G597" s="93">
        <v>35</v>
      </c>
      <c r="H597" s="111"/>
    </row>
    <row r="598" spans="1:8" s="18" customFormat="1" hidden="1" outlineLevel="1" x14ac:dyDescent="0.3">
      <c r="B598" s="16" t="s">
        <v>277</v>
      </c>
      <c r="E598" s="93">
        <v>95</v>
      </c>
      <c r="F598" s="93">
        <v>0</v>
      </c>
      <c r="G598" s="93">
        <v>95</v>
      </c>
      <c r="H598" s="111"/>
    </row>
    <row r="599" spans="1:8" ht="15" customHeight="1" collapsed="1" x14ac:dyDescent="0.3">
      <c r="A599" s="17"/>
      <c r="C599" s="21" t="s">
        <v>85</v>
      </c>
      <c r="D599" s="21" t="s">
        <v>88</v>
      </c>
      <c r="E599" s="138">
        <v>15047.078</v>
      </c>
      <c r="F599" s="138">
        <v>15645</v>
      </c>
      <c r="G599" s="93">
        <v>-597.92200000000048</v>
      </c>
      <c r="H599" s="139"/>
    </row>
    <row r="600" spans="1:8" s="18" customFormat="1" hidden="1" outlineLevel="1" x14ac:dyDescent="0.3">
      <c r="B600" s="16" t="s">
        <v>145</v>
      </c>
      <c r="E600" s="93">
        <v>1598</v>
      </c>
      <c r="F600" s="93">
        <v>2195</v>
      </c>
      <c r="G600" s="93">
        <v>-597</v>
      </c>
      <c r="H600" s="111"/>
    </row>
    <row r="601" spans="1:8" s="18" customFormat="1" hidden="1" outlineLevel="1" x14ac:dyDescent="0.3">
      <c r="B601" s="16" t="s">
        <v>146</v>
      </c>
      <c r="E601" s="93">
        <v>378</v>
      </c>
      <c r="F601" s="93">
        <v>412</v>
      </c>
      <c r="G601" s="93">
        <v>-34</v>
      </c>
      <c r="H601" s="111"/>
    </row>
    <row r="602" spans="1:8" s="18" customFormat="1" hidden="1" outlineLevel="1" x14ac:dyDescent="0.3">
      <c r="B602" s="16" t="s">
        <v>147</v>
      </c>
      <c r="E602" s="93">
        <v>5343</v>
      </c>
      <c r="F602" s="93">
        <v>4989</v>
      </c>
      <c r="G602" s="93">
        <v>354</v>
      </c>
      <c r="H602" s="111"/>
    </row>
    <row r="603" spans="1:8" s="18" customFormat="1" hidden="1" outlineLevel="1" x14ac:dyDescent="0.3">
      <c r="B603" s="16" t="s">
        <v>148</v>
      </c>
      <c r="E603" s="93">
        <v>29</v>
      </c>
      <c r="F603" s="93">
        <v>125</v>
      </c>
      <c r="G603" s="93">
        <v>-96</v>
      </c>
      <c r="H603" s="111"/>
    </row>
    <row r="604" spans="1:8" s="18" customFormat="1" hidden="1" outlineLevel="1" x14ac:dyDescent="0.3">
      <c r="B604" s="16" t="s">
        <v>149</v>
      </c>
      <c r="E604" s="93">
        <v>759</v>
      </c>
      <c r="F604" s="93">
        <v>877</v>
      </c>
      <c r="G604" s="93">
        <v>-118</v>
      </c>
      <c r="H604" s="111"/>
    </row>
    <row r="605" spans="1:8" s="18" customFormat="1" hidden="1" outlineLevel="1" x14ac:dyDescent="0.3">
      <c r="B605" s="16" t="s">
        <v>150</v>
      </c>
      <c r="E605" s="93">
        <v>2580</v>
      </c>
      <c r="F605" s="93">
        <v>2459</v>
      </c>
      <c r="G605" s="93">
        <v>121</v>
      </c>
      <c r="H605" s="111"/>
    </row>
    <row r="606" spans="1:8" s="18" customFormat="1" hidden="1" outlineLevel="1" x14ac:dyDescent="0.3">
      <c r="B606" s="16" t="s">
        <v>151</v>
      </c>
      <c r="E606" s="93">
        <v>4222</v>
      </c>
      <c r="F606" s="93">
        <v>3540</v>
      </c>
      <c r="G606" s="93">
        <v>682</v>
      </c>
      <c r="H606" s="111"/>
    </row>
    <row r="607" spans="1:8" s="18" customFormat="1" hidden="1" outlineLevel="1" x14ac:dyDescent="0.3">
      <c r="B607" s="16" t="s">
        <v>152</v>
      </c>
      <c r="E607" s="93">
        <v>18</v>
      </c>
      <c r="F607" s="93">
        <v>77</v>
      </c>
      <c r="G607" s="93">
        <v>-59</v>
      </c>
      <c r="H607" s="111"/>
    </row>
    <row r="608" spans="1:8" s="18" customFormat="1" hidden="1" outlineLevel="1" x14ac:dyDescent="0.3">
      <c r="B608" s="16" t="s">
        <v>254</v>
      </c>
      <c r="E608" s="93">
        <v>0</v>
      </c>
      <c r="F608" s="93">
        <v>0</v>
      </c>
      <c r="G608" s="93">
        <v>0</v>
      </c>
      <c r="H608" s="111"/>
    </row>
    <row r="609" spans="2:8" s="18" customFormat="1" hidden="1" outlineLevel="1" x14ac:dyDescent="0.3">
      <c r="B609" s="16" t="s">
        <v>153</v>
      </c>
      <c r="E609" s="93">
        <v>1088</v>
      </c>
      <c r="F609" s="93">
        <v>1339</v>
      </c>
      <c r="G609" s="93">
        <v>-251</v>
      </c>
      <c r="H609" s="111"/>
    </row>
    <row r="610" spans="2:8" s="18" customFormat="1" hidden="1" outlineLevel="1" x14ac:dyDescent="0.3">
      <c r="B610" s="16" t="s">
        <v>154</v>
      </c>
      <c r="E610" s="93">
        <v>941</v>
      </c>
      <c r="F610" s="93">
        <v>893</v>
      </c>
      <c r="G610" s="93">
        <v>48</v>
      </c>
      <c r="H610" s="111"/>
    </row>
    <row r="611" spans="2:8" s="18" customFormat="1" hidden="1" outlineLevel="1" x14ac:dyDescent="0.3">
      <c r="B611" s="16" t="s">
        <v>155</v>
      </c>
      <c r="E611" s="93">
        <v>337</v>
      </c>
      <c r="F611" s="93">
        <v>176</v>
      </c>
      <c r="G611" s="93">
        <v>161</v>
      </c>
      <c r="H611" s="111"/>
    </row>
    <row r="612" spans="2:8" s="18" customFormat="1" hidden="1" outlineLevel="1" x14ac:dyDescent="0.3">
      <c r="B612" s="16" t="s">
        <v>156</v>
      </c>
      <c r="E612" s="93">
        <v>135</v>
      </c>
      <c r="F612" s="93">
        <v>146</v>
      </c>
      <c r="G612" s="93">
        <v>-11</v>
      </c>
      <c r="H612" s="111"/>
    </row>
    <row r="613" spans="2:8" s="18" customFormat="1" hidden="1" outlineLevel="1" x14ac:dyDescent="0.3">
      <c r="B613" s="16" t="s">
        <v>157</v>
      </c>
      <c r="E613" s="93">
        <v>167</v>
      </c>
      <c r="F613" s="93">
        <v>237</v>
      </c>
      <c r="G613" s="93">
        <v>-70</v>
      </c>
      <c r="H613" s="111"/>
    </row>
    <row r="614" spans="2:8" s="18" customFormat="1" hidden="1" outlineLevel="1" x14ac:dyDescent="0.3">
      <c r="B614" s="16" t="s">
        <v>158</v>
      </c>
      <c r="E614" s="93">
        <v>407</v>
      </c>
      <c r="F614" s="93">
        <v>709</v>
      </c>
      <c r="G614" s="93">
        <v>-302</v>
      </c>
      <c r="H614" s="111"/>
    </row>
    <row r="615" spans="2:8" s="18" customFormat="1" hidden="1" outlineLevel="1" x14ac:dyDescent="0.3">
      <c r="B615" s="16" t="s">
        <v>159</v>
      </c>
      <c r="E615" s="93">
        <v>1194</v>
      </c>
      <c r="F615" s="93">
        <v>1470</v>
      </c>
      <c r="G615" s="93">
        <v>-276</v>
      </c>
      <c r="H615" s="111"/>
    </row>
    <row r="616" spans="2:8" s="18" customFormat="1" hidden="1" outlineLevel="1" x14ac:dyDescent="0.3">
      <c r="B616" s="16" t="s">
        <v>160</v>
      </c>
      <c r="E616" s="93">
        <v>303</v>
      </c>
      <c r="F616" s="93">
        <v>298</v>
      </c>
      <c r="G616" s="93">
        <v>5</v>
      </c>
      <c r="H616" s="111"/>
    </row>
    <row r="617" spans="2:8" s="18" customFormat="1" hidden="1" outlineLevel="1" x14ac:dyDescent="0.3">
      <c r="B617" s="16" t="s">
        <v>161</v>
      </c>
      <c r="E617" s="93">
        <v>288</v>
      </c>
      <c r="F617" s="93">
        <v>352</v>
      </c>
      <c r="G617" s="93">
        <v>-64</v>
      </c>
      <c r="H617" s="111"/>
    </row>
    <row r="618" spans="2:8" s="18" customFormat="1" hidden="1" outlineLevel="1" x14ac:dyDescent="0.3">
      <c r="B618" s="16" t="s">
        <v>162</v>
      </c>
      <c r="E618" s="93">
        <v>158</v>
      </c>
      <c r="F618" s="93">
        <v>248</v>
      </c>
      <c r="G618" s="93">
        <v>-90</v>
      </c>
      <c r="H618" s="111"/>
    </row>
    <row r="619" spans="2:8" s="18" customFormat="1" hidden="1" outlineLevel="1" x14ac:dyDescent="0.3">
      <c r="B619" s="16" t="s">
        <v>163</v>
      </c>
      <c r="E619" s="93">
        <v>1047</v>
      </c>
      <c r="F619" s="93">
        <v>747</v>
      </c>
      <c r="G619" s="93">
        <v>300</v>
      </c>
      <c r="H619" s="111"/>
    </row>
    <row r="620" spans="2:8" s="18" customFormat="1" hidden="1" outlineLevel="1" x14ac:dyDescent="0.3">
      <c r="B620" s="16" t="s">
        <v>164</v>
      </c>
      <c r="E620" s="93">
        <v>233</v>
      </c>
      <c r="F620" s="93">
        <v>483</v>
      </c>
      <c r="G620" s="93">
        <v>-250</v>
      </c>
      <c r="H620" s="111"/>
    </row>
    <row r="621" spans="2:8" s="18" customFormat="1" hidden="1" outlineLevel="1" x14ac:dyDescent="0.3">
      <c r="B621" s="16" t="s">
        <v>276</v>
      </c>
      <c r="E621" s="93">
        <v>226</v>
      </c>
      <c r="F621" s="93">
        <v>317</v>
      </c>
      <c r="G621" s="93">
        <v>-91</v>
      </c>
      <c r="H621" s="111"/>
    </row>
    <row r="622" spans="2:8" s="18" customFormat="1" hidden="1" outlineLevel="1" x14ac:dyDescent="0.3">
      <c r="B622" s="16" t="s">
        <v>278</v>
      </c>
      <c r="E622" s="93">
        <v>746</v>
      </c>
      <c r="F622" s="93">
        <v>96</v>
      </c>
      <c r="G622" s="93">
        <v>650</v>
      </c>
      <c r="H622" s="111"/>
    </row>
    <row r="623" spans="2:8" s="18" customFormat="1" hidden="1" outlineLevel="1" x14ac:dyDescent="0.3">
      <c r="B623" s="16" t="s">
        <v>285</v>
      </c>
      <c r="E623" s="93">
        <v>266</v>
      </c>
      <c r="F623" s="93">
        <v>261</v>
      </c>
      <c r="G623" s="93">
        <v>5</v>
      </c>
      <c r="H623" s="111"/>
    </row>
    <row r="624" spans="2:8" s="18" customFormat="1" hidden="1" outlineLevel="1" x14ac:dyDescent="0.3">
      <c r="B624" s="16" t="s">
        <v>289</v>
      </c>
      <c r="E624" s="93">
        <v>67</v>
      </c>
      <c r="F624" s="93">
        <v>35</v>
      </c>
      <c r="G624" s="93">
        <v>32</v>
      </c>
      <c r="H624" s="111"/>
    </row>
    <row r="625" spans="1:8" s="18" customFormat="1" hidden="1" outlineLevel="1" x14ac:dyDescent="0.3">
      <c r="B625" s="16" t="s">
        <v>286</v>
      </c>
      <c r="E625" s="93">
        <v>323</v>
      </c>
      <c r="F625" s="93">
        <v>248</v>
      </c>
      <c r="G625" s="93">
        <v>75</v>
      </c>
      <c r="H625" s="111"/>
    </row>
    <row r="626" spans="1:8" s="18" customFormat="1" hidden="1" outlineLevel="1" x14ac:dyDescent="0.3">
      <c r="B626" s="16" t="s">
        <v>277</v>
      </c>
      <c r="E626" s="93">
        <v>55</v>
      </c>
      <c r="F626" s="93">
        <v>144</v>
      </c>
      <c r="G626" s="93">
        <v>-89</v>
      </c>
      <c r="H626" s="111"/>
    </row>
    <row r="627" spans="1:8" ht="15" customHeight="1" collapsed="1" x14ac:dyDescent="0.3">
      <c r="A627" s="17"/>
      <c r="C627" s="21" t="s">
        <v>86</v>
      </c>
      <c r="D627" s="21" t="s">
        <v>12</v>
      </c>
      <c r="E627" s="138">
        <v>22908</v>
      </c>
      <c r="F627" s="138">
        <v>22873</v>
      </c>
      <c r="G627" s="93">
        <v>35</v>
      </c>
      <c r="H627" s="139"/>
    </row>
    <row r="628" spans="1:8" s="18" customFormat="1" hidden="1" outlineLevel="1" x14ac:dyDescent="0.3">
      <c r="B628" s="16" t="s">
        <v>145</v>
      </c>
      <c r="E628" s="93">
        <v>516</v>
      </c>
      <c r="F628" s="93">
        <v>651</v>
      </c>
      <c r="G628" s="93">
        <v>-135</v>
      </c>
      <c r="H628" s="111"/>
    </row>
    <row r="629" spans="1:8" s="18" customFormat="1" hidden="1" outlineLevel="1" x14ac:dyDescent="0.3">
      <c r="B629" s="16" t="s">
        <v>146</v>
      </c>
      <c r="E629" s="93">
        <v>54</v>
      </c>
      <c r="F629" s="93">
        <v>61</v>
      </c>
      <c r="G629" s="93">
        <v>-7</v>
      </c>
      <c r="H629" s="111"/>
    </row>
    <row r="630" spans="1:8" s="18" customFormat="1" hidden="1" outlineLevel="1" x14ac:dyDescent="0.3">
      <c r="B630" s="16" t="s">
        <v>147</v>
      </c>
      <c r="E630" s="93">
        <v>1874</v>
      </c>
      <c r="F630" s="93">
        <v>2336</v>
      </c>
      <c r="G630" s="93">
        <v>-462</v>
      </c>
      <c r="H630" s="111"/>
    </row>
    <row r="631" spans="1:8" s="18" customFormat="1" hidden="1" outlineLevel="1" x14ac:dyDescent="0.3">
      <c r="B631" s="16" t="s">
        <v>148</v>
      </c>
      <c r="E631" s="93">
        <v>342</v>
      </c>
      <c r="F631" s="93">
        <v>432</v>
      </c>
      <c r="G631" s="93">
        <v>-90</v>
      </c>
      <c r="H631" s="111"/>
    </row>
    <row r="632" spans="1:8" s="18" customFormat="1" hidden="1" outlineLevel="1" x14ac:dyDescent="0.3">
      <c r="B632" s="16" t="s">
        <v>149</v>
      </c>
      <c r="E632" s="93">
        <v>420</v>
      </c>
      <c r="F632" s="93">
        <v>548</v>
      </c>
      <c r="G632" s="93">
        <v>-128</v>
      </c>
      <c r="H632" s="111"/>
    </row>
    <row r="633" spans="1:8" s="18" customFormat="1" hidden="1" outlineLevel="1" x14ac:dyDescent="0.3">
      <c r="B633" s="16" t="s">
        <v>150</v>
      </c>
      <c r="E633" s="93">
        <v>501</v>
      </c>
      <c r="F633" s="93">
        <v>829</v>
      </c>
      <c r="G633" s="93">
        <v>-328</v>
      </c>
      <c r="H633" s="111"/>
    </row>
    <row r="634" spans="1:8" s="18" customFormat="1" hidden="1" outlineLevel="1" x14ac:dyDescent="0.3">
      <c r="B634" s="16" t="s">
        <v>151</v>
      </c>
      <c r="E634" s="93">
        <v>-44</v>
      </c>
      <c r="F634" s="93">
        <v>-60</v>
      </c>
      <c r="G634" s="93">
        <v>16</v>
      </c>
      <c r="H634" s="111"/>
    </row>
    <row r="635" spans="1:8" s="18" customFormat="1" hidden="1" outlineLevel="1" x14ac:dyDescent="0.3">
      <c r="B635" s="16" t="s">
        <v>152</v>
      </c>
      <c r="E635" s="93">
        <v>250</v>
      </c>
      <c r="F635" s="93">
        <v>326</v>
      </c>
      <c r="G635" s="93">
        <v>-76</v>
      </c>
      <c r="H635" s="111"/>
    </row>
    <row r="636" spans="1:8" s="18" customFormat="1" hidden="1" outlineLevel="1" x14ac:dyDescent="0.3">
      <c r="B636" s="16" t="s">
        <v>254</v>
      </c>
      <c r="E636" s="93">
        <v>0</v>
      </c>
      <c r="F636" s="93">
        <v>0</v>
      </c>
      <c r="G636" s="93">
        <v>0</v>
      </c>
      <c r="H636" s="111"/>
    </row>
    <row r="637" spans="1:8" s="18" customFormat="1" hidden="1" outlineLevel="1" x14ac:dyDescent="0.3">
      <c r="B637" s="16" t="s">
        <v>153</v>
      </c>
      <c r="E637" s="93">
        <v>299</v>
      </c>
      <c r="F637" s="93">
        <v>461</v>
      </c>
      <c r="G637" s="93">
        <v>-162</v>
      </c>
      <c r="H637" s="111"/>
    </row>
    <row r="638" spans="1:8" s="18" customFormat="1" hidden="1" outlineLevel="1" x14ac:dyDescent="0.3">
      <c r="B638" s="16" t="s">
        <v>154</v>
      </c>
      <c r="E638" s="93">
        <v>0</v>
      </c>
      <c r="F638" s="93">
        <v>0</v>
      </c>
      <c r="G638" s="93">
        <v>0</v>
      </c>
      <c r="H638" s="111"/>
    </row>
    <row r="639" spans="1:8" s="18" customFormat="1" hidden="1" outlineLevel="1" x14ac:dyDescent="0.3">
      <c r="B639" s="16" t="s">
        <v>155</v>
      </c>
      <c r="E639" s="93">
        <v>305</v>
      </c>
      <c r="F639" s="93">
        <v>392</v>
      </c>
      <c r="G639" s="93">
        <v>-87</v>
      </c>
      <c r="H639" s="111"/>
    </row>
    <row r="640" spans="1:8" s="18" customFormat="1" hidden="1" outlineLevel="1" x14ac:dyDescent="0.3">
      <c r="B640" s="16" t="s">
        <v>156</v>
      </c>
      <c r="E640" s="93">
        <v>38</v>
      </c>
      <c r="F640" s="93">
        <v>55</v>
      </c>
      <c r="G640" s="93">
        <v>-17</v>
      </c>
      <c r="H640" s="111"/>
    </row>
    <row r="641" spans="1:8" s="18" customFormat="1" hidden="1" outlineLevel="1" x14ac:dyDescent="0.3">
      <c r="B641" s="16" t="s">
        <v>157</v>
      </c>
      <c r="E641" s="93">
        <v>135</v>
      </c>
      <c r="F641" s="93">
        <v>187</v>
      </c>
      <c r="G641" s="93">
        <v>-52</v>
      </c>
      <c r="H641" s="111"/>
    </row>
    <row r="642" spans="1:8" s="18" customFormat="1" hidden="1" outlineLevel="1" x14ac:dyDescent="0.3">
      <c r="B642" s="16" t="s">
        <v>158</v>
      </c>
      <c r="E642" s="93">
        <v>551</v>
      </c>
      <c r="F642" s="93">
        <v>674</v>
      </c>
      <c r="G642" s="93">
        <v>-123</v>
      </c>
      <c r="H642" s="111"/>
    </row>
    <row r="643" spans="1:8" s="18" customFormat="1" hidden="1" outlineLevel="1" x14ac:dyDescent="0.3">
      <c r="B643" s="16" t="s">
        <v>159</v>
      </c>
      <c r="E643" s="93">
        <v>898</v>
      </c>
      <c r="F643" s="93">
        <v>1321</v>
      </c>
      <c r="G643" s="93">
        <v>-423</v>
      </c>
      <c r="H643" s="111"/>
    </row>
    <row r="644" spans="1:8" s="18" customFormat="1" hidden="1" outlineLevel="1" x14ac:dyDescent="0.3">
      <c r="B644" s="16" t="s">
        <v>160</v>
      </c>
      <c r="E644" s="93">
        <v>83</v>
      </c>
      <c r="F644" s="93">
        <v>111</v>
      </c>
      <c r="G644" s="93">
        <v>-28</v>
      </c>
      <c r="H644" s="111"/>
    </row>
    <row r="645" spans="1:8" s="18" customFormat="1" hidden="1" outlineLevel="1" x14ac:dyDescent="0.3">
      <c r="B645" s="16" t="s">
        <v>161</v>
      </c>
      <c r="E645" s="93">
        <v>885.34102000000007</v>
      </c>
      <c r="F645" s="93">
        <v>1156</v>
      </c>
      <c r="G645" s="93">
        <v>-270.65897999999993</v>
      </c>
      <c r="H645" s="111"/>
    </row>
    <row r="646" spans="1:8" s="18" customFormat="1" hidden="1" outlineLevel="1" x14ac:dyDescent="0.3">
      <c r="B646" s="16" t="s">
        <v>162</v>
      </c>
      <c r="E646" s="93">
        <v>0</v>
      </c>
      <c r="F646" s="93">
        <v>0</v>
      </c>
      <c r="G646" s="93">
        <v>0</v>
      </c>
      <c r="H646" s="111"/>
    </row>
    <row r="647" spans="1:8" s="18" customFormat="1" hidden="1" outlineLevel="1" x14ac:dyDescent="0.3">
      <c r="B647" s="16" t="s">
        <v>163</v>
      </c>
      <c r="E647" s="93">
        <v>409</v>
      </c>
      <c r="F647" s="93">
        <v>499</v>
      </c>
      <c r="G647" s="93">
        <v>-90</v>
      </c>
      <c r="H647" s="111"/>
    </row>
    <row r="648" spans="1:8" s="18" customFormat="1" hidden="1" outlineLevel="1" x14ac:dyDescent="0.3">
      <c r="B648" s="16" t="s">
        <v>164</v>
      </c>
      <c r="E648" s="93">
        <v>134</v>
      </c>
      <c r="F648" s="93">
        <v>176</v>
      </c>
      <c r="G648" s="93">
        <v>-42</v>
      </c>
      <c r="H648" s="111"/>
    </row>
    <row r="649" spans="1:8" s="18" customFormat="1" hidden="1" outlineLevel="1" x14ac:dyDescent="0.3">
      <c r="B649" s="16" t="s">
        <v>276</v>
      </c>
      <c r="E649" s="93">
        <v>5</v>
      </c>
      <c r="F649" s="93">
        <v>28</v>
      </c>
      <c r="G649" s="93">
        <v>-23</v>
      </c>
      <c r="H649" s="111"/>
    </row>
    <row r="650" spans="1:8" s="18" customFormat="1" hidden="1" outlineLevel="1" x14ac:dyDescent="0.3">
      <c r="B650" s="16" t="s">
        <v>278</v>
      </c>
      <c r="E650" s="93">
        <v>59</v>
      </c>
      <c r="F650" s="93">
        <v>95</v>
      </c>
      <c r="G650" s="93">
        <v>-36</v>
      </c>
      <c r="H650" s="111"/>
    </row>
    <row r="651" spans="1:8" s="18" customFormat="1" hidden="1" outlineLevel="1" x14ac:dyDescent="0.3">
      <c r="B651" s="16" t="s">
        <v>285</v>
      </c>
      <c r="E651" s="93">
        <v>30</v>
      </c>
      <c r="F651" s="93">
        <v>41</v>
      </c>
      <c r="G651" s="93">
        <v>-11</v>
      </c>
      <c r="H651" s="111"/>
    </row>
    <row r="652" spans="1:8" s="18" customFormat="1" hidden="1" outlineLevel="1" x14ac:dyDescent="0.3">
      <c r="B652" s="16" t="s">
        <v>289</v>
      </c>
      <c r="E652" s="93">
        <v>142</v>
      </c>
      <c r="F652" s="93">
        <v>233</v>
      </c>
      <c r="G652" s="93">
        <v>-91</v>
      </c>
      <c r="H652" s="111"/>
    </row>
    <row r="653" spans="1:8" s="18" customFormat="1" hidden="1" outlineLevel="1" x14ac:dyDescent="0.3">
      <c r="B653" s="16" t="s">
        <v>286</v>
      </c>
      <c r="E653" s="93">
        <v>23</v>
      </c>
      <c r="F653" s="93">
        <v>36</v>
      </c>
      <c r="G653" s="93">
        <v>-13</v>
      </c>
      <c r="H653" s="111"/>
    </row>
    <row r="654" spans="1:8" s="18" customFormat="1" hidden="1" outlineLevel="1" x14ac:dyDescent="0.3">
      <c r="B654" s="16" t="s">
        <v>277</v>
      </c>
      <c r="E654" s="93">
        <v>34</v>
      </c>
      <c r="F654" s="93">
        <v>44</v>
      </c>
      <c r="G654" s="93">
        <v>-10</v>
      </c>
      <c r="H654" s="111"/>
    </row>
    <row r="655" spans="1:8" ht="15" customHeight="1" collapsed="1" x14ac:dyDescent="0.3">
      <c r="A655" s="17"/>
      <c r="C655" s="16" t="s">
        <v>7</v>
      </c>
      <c r="D655" s="16" t="s">
        <v>29</v>
      </c>
      <c r="E655" s="138">
        <v>7943.3410199999998</v>
      </c>
      <c r="F655" s="138">
        <v>10632</v>
      </c>
      <c r="G655" s="93">
        <v>-2688.6589800000002</v>
      </c>
      <c r="H655" s="139"/>
    </row>
    <row r="656" spans="1:8" s="18" customFormat="1" hidden="1" outlineLevel="1" x14ac:dyDescent="0.3">
      <c r="B656" s="16" t="s">
        <v>145</v>
      </c>
      <c r="E656" s="93">
        <v>0</v>
      </c>
      <c r="F656" s="93">
        <v>0</v>
      </c>
      <c r="G656" s="93">
        <v>0</v>
      </c>
      <c r="H656" s="111"/>
    </row>
    <row r="657" spans="2:8" s="18" customFormat="1" hidden="1" outlineLevel="1" x14ac:dyDescent="0.3">
      <c r="B657" s="16" t="s">
        <v>146</v>
      </c>
      <c r="E657" s="93">
        <v>0</v>
      </c>
      <c r="F657" s="93">
        <v>0</v>
      </c>
      <c r="G657" s="93">
        <v>0</v>
      </c>
      <c r="H657" s="111"/>
    </row>
    <row r="658" spans="2:8" s="18" customFormat="1" hidden="1" outlineLevel="1" x14ac:dyDescent="0.3">
      <c r="B658" s="16" t="s">
        <v>147</v>
      </c>
      <c r="E658" s="93">
        <v>825</v>
      </c>
      <c r="F658" s="93">
        <v>925</v>
      </c>
      <c r="G658" s="93">
        <v>-100</v>
      </c>
      <c r="H658" s="111"/>
    </row>
    <row r="659" spans="2:8" s="18" customFormat="1" hidden="1" outlineLevel="1" x14ac:dyDescent="0.3">
      <c r="B659" s="16" t="s">
        <v>148</v>
      </c>
      <c r="E659" s="93">
        <v>0</v>
      </c>
      <c r="F659" s="93">
        <v>0</v>
      </c>
      <c r="G659" s="93">
        <v>0</v>
      </c>
      <c r="H659" s="111"/>
    </row>
    <row r="660" spans="2:8" s="18" customFormat="1" hidden="1" outlineLevel="1" x14ac:dyDescent="0.3">
      <c r="B660" s="16" t="s">
        <v>149</v>
      </c>
      <c r="E660" s="93">
        <v>46</v>
      </c>
      <c r="F660" s="93">
        <v>97</v>
      </c>
      <c r="G660" s="93">
        <v>-51</v>
      </c>
      <c r="H660" s="111"/>
    </row>
    <row r="661" spans="2:8" s="18" customFormat="1" hidden="1" outlineLevel="1" x14ac:dyDescent="0.3">
      <c r="B661" s="16" t="s">
        <v>150</v>
      </c>
      <c r="E661" s="93">
        <v>20</v>
      </c>
      <c r="F661" s="93">
        <v>5</v>
      </c>
      <c r="G661" s="93">
        <v>15</v>
      </c>
      <c r="H661" s="111"/>
    </row>
    <row r="662" spans="2:8" s="18" customFormat="1" hidden="1" outlineLevel="1" x14ac:dyDescent="0.3">
      <c r="B662" s="16" t="s">
        <v>151</v>
      </c>
      <c r="E662" s="93">
        <v>129</v>
      </c>
      <c r="F662" s="93">
        <v>342</v>
      </c>
      <c r="G662" s="93">
        <v>-213</v>
      </c>
      <c r="H662" s="111"/>
    </row>
    <row r="663" spans="2:8" s="18" customFormat="1" hidden="1" outlineLevel="1" x14ac:dyDescent="0.3">
      <c r="B663" s="16" t="s">
        <v>152</v>
      </c>
      <c r="E663" s="93">
        <v>200</v>
      </c>
      <c r="F663" s="93">
        <v>206</v>
      </c>
      <c r="G663" s="93">
        <v>-6</v>
      </c>
      <c r="H663" s="111"/>
    </row>
    <row r="664" spans="2:8" s="18" customFormat="1" hidden="1" outlineLevel="1" x14ac:dyDescent="0.3">
      <c r="B664" s="16" t="s">
        <v>254</v>
      </c>
      <c r="E664" s="93">
        <v>0</v>
      </c>
      <c r="F664" s="93">
        <v>0</v>
      </c>
      <c r="G664" s="93">
        <v>0</v>
      </c>
      <c r="H664" s="111"/>
    </row>
    <row r="665" spans="2:8" s="18" customFormat="1" hidden="1" outlineLevel="1" x14ac:dyDescent="0.3">
      <c r="B665" s="16" t="s">
        <v>153</v>
      </c>
      <c r="E665" s="93">
        <v>0</v>
      </c>
      <c r="F665" s="93">
        <v>0</v>
      </c>
      <c r="G665" s="93">
        <v>0</v>
      </c>
      <c r="H665" s="111"/>
    </row>
    <row r="666" spans="2:8" s="18" customFormat="1" hidden="1" outlineLevel="1" x14ac:dyDescent="0.3">
      <c r="B666" s="16" t="s">
        <v>154</v>
      </c>
      <c r="E666" s="93">
        <v>0</v>
      </c>
      <c r="F666" s="93">
        <v>0</v>
      </c>
      <c r="G666" s="93">
        <v>0</v>
      </c>
      <c r="H666" s="111"/>
    </row>
    <row r="667" spans="2:8" s="18" customFormat="1" hidden="1" outlineLevel="1" x14ac:dyDescent="0.3">
      <c r="B667" s="16" t="s">
        <v>155</v>
      </c>
      <c r="E667" s="93">
        <v>175</v>
      </c>
      <c r="F667" s="93">
        <v>51</v>
      </c>
      <c r="G667" s="93">
        <v>124</v>
      </c>
      <c r="H667" s="111"/>
    </row>
    <row r="668" spans="2:8" s="18" customFormat="1" hidden="1" outlineLevel="1" x14ac:dyDescent="0.3">
      <c r="B668" s="16" t="s">
        <v>156</v>
      </c>
      <c r="E668" s="93">
        <v>0</v>
      </c>
      <c r="F668" s="93">
        <v>0</v>
      </c>
      <c r="G668" s="93">
        <v>0</v>
      </c>
      <c r="H668" s="111"/>
    </row>
    <row r="669" spans="2:8" s="18" customFormat="1" hidden="1" outlineLevel="1" x14ac:dyDescent="0.3">
      <c r="B669" s="16" t="s">
        <v>157</v>
      </c>
      <c r="E669" s="93">
        <v>63</v>
      </c>
      <c r="F669" s="93">
        <v>94</v>
      </c>
      <c r="G669" s="93">
        <v>-31</v>
      </c>
      <c r="H669" s="111"/>
    </row>
    <row r="670" spans="2:8" s="18" customFormat="1" hidden="1" outlineLevel="1" x14ac:dyDescent="0.3">
      <c r="B670" s="16" t="s">
        <v>158</v>
      </c>
      <c r="E670" s="93">
        <v>0</v>
      </c>
      <c r="F670" s="93">
        <v>0</v>
      </c>
      <c r="G670" s="93">
        <v>0</v>
      </c>
      <c r="H670" s="111"/>
    </row>
    <row r="671" spans="2:8" s="18" customFormat="1" hidden="1" outlineLevel="1" x14ac:dyDescent="0.3">
      <c r="B671" s="16" t="s">
        <v>159</v>
      </c>
      <c r="E671" s="93">
        <v>0</v>
      </c>
      <c r="F671" s="93">
        <v>0</v>
      </c>
      <c r="G671" s="93">
        <v>0</v>
      </c>
      <c r="H671" s="111"/>
    </row>
    <row r="672" spans="2:8" s="18" customFormat="1" hidden="1" outlineLevel="1" x14ac:dyDescent="0.3">
      <c r="B672" s="16" t="s">
        <v>160</v>
      </c>
      <c r="E672" s="93">
        <v>9</v>
      </c>
      <c r="F672" s="93">
        <v>15</v>
      </c>
      <c r="G672" s="93">
        <v>-6</v>
      </c>
      <c r="H672" s="111"/>
    </row>
    <row r="673" spans="1:8" s="18" customFormat="1" hidden="1" outlineLevel="1" x14ac:dyDescent="0.3">
      <c r="B673" s="16" t="s">
        <v>161</v>
      </c>
      <c r="E673" s="93">
        <v>337.33001999999999</v>
      </c>
      <c r="F673" s="93">
        <v>539</v>
      </c>
      <c r="G673" s="93">
        <v>-201.66998000000001</v>
      </c>
      <c r="H673" s="111"/>
    </row>
    <row r="674" spans="1:8" s="18" customFormat="1" hidden="1" outlineLevel="1" x14ac:dyDescent="0.3">
      <c r="B674" s="16" t="s">
        <v>162</v>
      </c>
      <c r="E674" s="93">
        <v>0</v>
      </c>
      <c r="F674" s="93">
        <v>0</v>
      </c>
      <c r="G674" s="93">
        <v>0</v>
      </c>
      <c r="H674" s="111"/>
    </row>
    <row r="675" spans="1:8" s="18" customFormat="1" hidden="1" outlineLevel="1" x14ac:dyDescent="0.3">
      <c r="B675" s="16" t="s">
        <v>163</v>
      </c>
      <c r="E675" s="93">
        <v>190</v>
      </c>
      <c r="F675" s="93">
        <v>174</v>
      </c>
      <c r="G675" s="93">
        <v>16</v>
      </c>
      <c r="H675" s="111"/>
    </row>
    <row r="676" spans="1:8" s="18" customFormat="1" hidden="1" outlineLevel="1" x14ac:dyDescent="0.3">
      <c r="B676" s="16" t="s">
        <v>164</v>
      </c>
      <c r="E676" s="93">
        <v>391</v>
      </c>
      <c r="F676" s="93">
        <v>415</v>
      </c>
      <c r="G676" s="93">
        <v>-24</v>
      </c>
      <c r="H676" s="111"/>
    </row>
    <row r="677" spans="1:8" s="18" customFormat="1" hidden="1" outlineLevel="1" x14ac:dyDescent="0.3">
      <c r="B677" s="16" t="s">
        <v>276</v>
      </c>
      <c r="E677" s="93">
        <v>0</v>
      </c>
      <c r="F677" s="93">
        <v>0</v>
      </c>
      <c r="G677" s="93">
        <v>0</v>
      </c>
      <c r="H677" s="111"/>
    </row>
    <row r="678" spans="1:8" s="18" customFormat="1" hidden="1" outlineLevel="1" x14ac:dyDescent="0.3">
      <c r="B678" s="16" t="s">
        <v>278</v>
      </c>
      <c r="E678" s="93">
        <v>0</v>
      </c>
      <c r="F678" s="93">
        <v>0</v>
      </c>
      <c r="G678" s="93">
        <v>0</v>
      </c>
      <c r="H678" s="111"/>
    </row>
    <row r="679" spans="1:8" s="18" customFormat="1" hidden="1" outlineLevel="1" x14ac:dyDescent="0.3">
      <c r="B679" s="16" t="s">
        <v>285</v>
      </c>
      <c r="E679" s="93">
        <v>353</v>
      </c>
      <c r="F679" s="93">
        <v>370</v>
      </c>
      <c r="G679" s="93">
        <v>-17</v>
      </c>
      <c r="H679" s="111"/>
    </row>
    <row r="680" spans="1:8" s="18" customFormat="1" hidden="1" outlineLevel="1" x14ac:dyDescent="0.3">
      <c r="B680" s="16" t="s">
        <v>289</v>
      </c>
      <c r="E680" s="93">
        <v>245</v>
      </c>
      <c r="F680" s="93">
        <v>409</v>
      </c>
      <c r="G680" s="93">
        <v>-164</v>
      </c>
      <c r="H680" s="111"/>
    </row>
    <row r="681" spans="1:8" s="18" customFormat="1" hidden="1" outlineLevel="1" x14ac:dyDescent="0.3">
      <c r="B681" s="16" t="s">
        <v>286</v>
      </c>
      <c r="E681" s="93">
        <v>0</v>
      </c>
      <c r="F681" s="93">
        <v>0</v>
      </c>
      <c r="G681" s="93">
        <v>0</v>
      </c>
      <c r="H681" s="111"/>
    </row>
    <row r="682" spans="1:8" s="18" customFormat="1" hidden="1" outlineLevel="1" x14ac:dyDescent="0.3">
      <c r="B682" s="16" t="s">
        <v>277</v>
      </c>
      <c r="E682" s="93">
        <v>12</v>
      </c>
      <c r="F682" s="93">
        <v>20</v>
      </c>
      <c r="G682" s="93">
        <v>-8</v>
      </c>
      <c r="H682" s="111"/>
    </row>
    <row r="683" spans="1:8" ht="15" customHeight="1" collapsed="1" x14ac:dyDescent="0.3">
      <c r="A683" s="17"/>
      <c r="C683" s="16" t="s">
        <v>34</v>
      </c>
      <c r="D683" s="16" t="s">
        <v>19</v>
      </c>
      <c r="E683" s="138">
        <v>2995.3300199999999</v>
      </c>
      <c r="F683" s="138">
        <v>3662</v>
      </c>
      <c r="G683" s="93">
        <v>-666.66998000000012</v>
      </c>
      <c r="H683" s="139"/>
    </row>
    <row r="684" spans="1:8" s="18" customFormat="1" hidden="1" outlineLevel="1" x14ac:dyDescent="0.3">
      <c r="B684" s="16" t="s">
        <v>145</v>
      </c>
      <c r="E684" s="93">
        <v>0</v>
      </c>
      <c r="F684" s="93">
        <v>0</v>
      </c>
      <c r="G684" s="93">
        <v>0</v>
      </c>
      <c r="H684" s="111"/>
    </row>
    <row r="685" spans="1:8" s="18" customFormat="1" hidden="1" outlineLevel="1" x14ac:dyDescent="0.3">
      <c r="B685" s="16" t="s">
        <v>146</v>
      </c>
      <c r="E685" s="93">
        <v>0</v>
      </c>
      <c r="F685" s="93">
        <v>0</v>
      </c>
      <c r="G685" s="93">
        <v>0</v>
      </c>
      <c r="H685" s="111"/>
    </row>
    <row r="686" spans="1:8" s="18" customFormat="1" hidden="1" outlineLevel="1" x14ac:dyDescent="0.3">
      <c r="B686" s="16" t="s">
        <v>147</v>
      </c>
      <c r="E686" s="93">
        <v>0</v>
      </c>
      <c r="F686" s="93">
        <v>0</v>
      </c>
      <c r="G686" s="93">
        <v>0</v>
      </c>
      <c r="H686" s="111"/>
    </row>
    <row r="687" spans="1:8" s="18" customFormat="1" hidden="1" outlineLevel="1" x14ac:dyDescent="0.3">
      <c r="B687" s="16" t="s">
        <v>148</v>
      </c>
      <c r="E687" s="93">
        <v>0</v>
      </c>
      <c r="F687" s="93">
        <v>0</v>
      </c>
      <c r="G687" s="93">
        <v>0</v>
      </c>
      <c r="H687" s="111"/>
    </row>
    <row r="688" spans="1:8" s="18" customFormat="1" hidden="1" outlineLevel="1" x14ac:dyDescent="0.3">
      <c r="B688" s="16" t="s">
        <v>149</v>
      </c>
      <c r="E688" s="93">
        <v>0</v>
      </c>
      <c r="F688" s="93">
        <v>0</v>
      </c>
      <c r="G688" s="93">
        <v>0</v>
      </c>
      <c r="H688" s="111"/>
    </row>
    <row r="689" spans="2:8" s="18" customFormat="1" hidden="1" outlineLevel="1" x14ac:dyDescent="0.3">
      <c r="B689" s="16" t="s">
        <v>150</v>
      </c>
      <c r="E689" s="93">
        <v>0</v>
      </c>
      <c r="F689" s="93">
        <v>0</v>
      </c>
      <c r="G689" s="93">
        <v>0</v>
      </c>
      <c r="H689" s="111"/>
    </row>
    <row r="690" spans="2:8" s="18" customFormat="1" hidden="1" outlineLevel="1" x14ac:dyDescent="0.3">
      <c r="B690" s="16" t="s">
        <v>151</v>
      </c>
      <c r="E690" s="93">
        <v>0</v>
      </c>
      <c r="F690" s="93">
        <v>0</v>
      </c>
      <c r="G690" s="93">
        <v>0</v>
      </c>
      <c r="H690" s="111"/>
    </row>
    <row r="691" spans="2:8" s="18" customFormat="1" hidden="1" outlineLevel="1" x14ac:dyDescent="0.3">
      <c r="B691" s="16" t="s">
        <v>152</v>
      </c>
      <c r="E691" s="93">
        <v>0</v>
      </c>
      <c r="F691" s="93">
        <v>0</v>
      </c>
      <c r="G691" s="93">
        <v>0</v>
      </c>
      <c r="H691" s="111"/>
    </row>
    <row r="692" spans="2:8" s="18" customFormat="1" hidden="1" outlineLevel="1" x14ac:dyDescent="0.3">
      <c r="B692" s="16" t="s">
        <v>254</v>
      </c>
      <c r="E692" s="93">
        <v>0</v>
      </c>
      <c r="F692" s="93">
        <v>0</v>
      </c>
      <c r="G692" s="93">
        <v>0</v>
      </c>
      <c r="H692" s="111"/>
    </row>
    <row r="693" spans="2:8" s="18" customFormat="1" hidden="1" outlineLevel="1" x14ac:dyDescent="0.3">
      <c r="B693" s="16" t="s">
        <v>153</v>
      </c>
      <c r="E693" s="93">
        <v>0</v>
      </c>
      <c r="F693" s="93">
        <v>0</v>
      </c>
      <c r="G693" s="93">
        <v>0</v>
      </c>
      <c r="H693" s="111"/>
    </row>
    <row r="694" spans="2:8" s="18" customFormat="1" hidden="1" outlineLevel="1" x14ac:dyDescent="0.3">
      <c r="B694" s="16" t="s">
        <v>154</v>
      </c>
      <c r="E694" s="93">
        <v>0</v>
      </c>
      <c r="F694" s="93">
        <v>0</v>
      </c>
      <c r="G694" s="93">
        <v>0</v>
      </c>
      <c r="H694" s="111"/>
    </row>
    <row r="695" spans="2:8" s="18" customFormat="1" hidden="1" outlineLevel="1" x14ac:dyDescent="0.3">
      <c r="B695" s="16" t="s">
        <v>155</v>
      </c>
      <c r="E695" s="93">
        <v>0</v>
      </c>
      <c r="F695" s="93">
        <v>0</v>
      </c>
      <c r="G695" s="93">
        <v>0</v>
      </c>
      <c r="H695" s="111"/>
    </row>
    <row r="696" spans="2:8" s="18" customFormat="1" hidden="1" outlineLevel="1" x14ac:dyDescent="0.3">
      <c r="B696" s="16" t="s">
        <v>156</v>
      </c>
      <c r="E696" s="93">
        <v>0</v>
      </c>
      <c r="F696" s="93">
        <v>0</v>
      </c>
      <c r="G696" s="93">
        <v>0</v>
      </c>
      <c r="H696" s="111"/>
    </row>
    <row r="697" spans="2:8" s="18" customFormat="1" hidden="1" outlineLevel="1" x14ac:dyDescent="0.3">
      <c r="B697" s="16" t="s">
        <v>157</v>
      </c>
      <c r="E697" s="93">
        <v>0</v>
      </c>
      <c r="F697" s="93">
        <v>0</v>
      </c>
      <c r="G697" s="93">
        <v>0</v>
      </c>
      <c r="H697" s="111"/>
    </row>
    <row r="698" spans="2:8" s="18" customFormat="1" hidden="1" outlineLevel="1" x14ac:dyDescent="0.3">
      <c r="B698" s="16" t="s">
        <v>158</v>
      </c>
      <c r="E698" s="93">
        <v>0</v>
      </c>
      <c r="F698" s="93">
        <v>0</v>
      </c>
      <c r="G698" s="93">
        <v>0</v>
      </c>
      <c r="H698" s="111"/>
    </row>
    <row r="699" spans="2:8" s="18" customFormat="1" hidden="1" outlineLevel="1" x14ac:dyDescent="0.3">
      <c r="B699" s="16" t="s">
        <v>159</v>
      </c>
      <c r="E699" s="93">
        <v>0</v>
      </c>
      <c r="F699" s="93">
        <v>0</v>
      </c>
      <c r="G699" s="93">
        <v>0</v>
      </c>
      <c r="H699" s="111"/>
    </row>
    <row r="700" spans="2:8" s="18" customFormat="1" hidden="1" outlineLevel="1" x14ac:dyDescent="0.3">
      <c r="B700" s="16" t="s">
        <v>160</v>
      </c>
      <c r="E700" s="93">
        <v>0</v>
      </c>
      <c r="F700" s="93">
        <v>0</v>
      </c>
      <c r="G700" s="93">
        <v>0</v>
      </c>
      <c r="H700" s="111"/>
    </row>
    <row r="701" spans="2:8" s="18" customFormat="1" hidden="1" outlineLevel="1" x14ac:dyDescent="0.3">
      <c r="B701" s="16" t="s">
        <v>161</v>
      </c>
      <c r="E701" s="93">
        <v>0</v>
      </c>
      <c r="F701" s="93">
        <v>0</v>
      </c>
      <c r="G701" s="93">
        <v>0</v>
      </c>
      <c r="H701" s="111"/>
    </row>
    <row r="702" spans="2:8" s="18" customFormat="1" hidden="1" outlineLevel="1" x14ac:dyDescent="0.3">
      <c r="B702" s="16" t="s">
        <v>162</v>
      </c>
      <c r="E702" s="93">
        <v>0</v>
      </c>
      <c r="F702" s="93">
        <v>0</v>
      </c>
      <c r="G702" s="93">
        <v>0</v>
      </c>
      <c r="H702" s="111"/>
    </row>
    <row r="703" spans="2:8" s="18" customFormat="1" hidden="1" outlineLevel="1" x14ac:dyDescent="0.3">
      <c r="B703" s="16" t="s">
        <v>163</v>
      </c>
      <c r="E703" s="93">
        <v>97</v>
      </c>
      <c r="F703" s="93">
        <v>251</v>
      </c>
      <c r="G703" s="93">
        <v>-154</v>
      </c>
      <c r="H703" s="111"/>
    </row>
    <row r="704" spans="2:8" s="18" customFormat="1" hidden="1" outlineLevel="1" x14ac:dyDescent="0.3">
      <c r="B704" s="16" t="s">
        <v>164</v>
      </c>
      <c r="E704" s="93">
        <v>0</v>
      </c>
      <c r="F704" s="93">
        <v>4</v>
      </c>
      <c r="G704" s="93">
        <v>-4</v>
      </c>
      <c r="H704" s="111"/>
    </row>
    <row r="705" spans="1:8" s="18" customFormat="1" hidden="1" outlineLevel="1" x14ac:dyDescent="0.3">
      <c r="B705" s="16" t="s">
        <v>276</v>
      </c>
      <c r="E705" s="93">
        <v>0</v>
      </c>
      <c r="F705" s="93">
        <v>0</v>
      </c>
      <c r="G705" s="93">
        <v>0</v>
      </c>
      <c r="H705" s="111"/>
    </row>
    <row r="706" spans="1:8" s="18" customFormat="1" hidden="1" outlineLevel="1" x14ac:dyDescent="0.3">
      <c r="B706" s="16" t="s">
        <v>278</v>
      </c>
      <c r="E706" s="93">
        <v>36</v>
      </c>
      <c r="F706" s="93">
        <v>0</v>
      </c>
      <c r="G706" s="93">
        <v>36</v>
      </c>
      <c r="H706" s="111"/>
    </row>
    <row r="707" spans="1:8" s="18" customFormat="1" hidden="1" outlineLevel="1" x14ac:dyDescent="0.3">
      <c r="B707" s="16" t="s">
        <v>285</v>
      </c>
      <c r="E707" s="93">
        <v>0</v>
      </c>
      <c r="F707" s="93">
        <v>0</v>
      </c>
      <c r="G707" s="93">
        <v>0</v>
      </c>
      <c r="H707" s="111"/>
    </row>
    <row r="708" spans="1:8" s="18" customFormat="1" hidden="1" outlineLevel="1" x14ac:dyDescent="0.3">
      <c r="B708" s="16" t="s">
        <v>289</v>
      </c>
      <c r="E708" s="93">
        <v>0</v>
      </c>
      <c r="F708" s="93">
        <v>0</v>
      </c>
      <c r="G708" s="93">
        <v>0</v>
      </c>
      <c r="H708" s="111"/>
    </row>
    <row r="709" spans="1:8" s="18" customFormat="1" hidden="1" outlineLevel="1" x14ac:dyDescent="0.3">
      <c r="B709" s="16" t="s">
        <v>286</v>
      </c>
      <c r="E709" s="93">
        <v>0</v>
      </c>
      <c r="F709" s="93">
        <v>0</v>
      </c>
      <c r="G709" s="93">
        <v>0</v>
      </c>
      <c r="H709" s="111"/>
    </row>
    <row r="710" spans="1:8" s="18" customFormat="1" hidden="1" outlineLevel="1" x14ac:dyDescent="0.3">
      <c r="B710" s="16" t="s">
        <v>277</v>
      </c>
      <c r="E710" s="93">
        <v>0</v>
      </c>
      <c r="F710" s="93">
        <v>0</v>
      </c>
      <c r="G710" s="93">
        <v>0</v>
      </c>
      <c r="H710" s="111"/>
    </row>
    <row r="711" spans="1:8" ht="15" customHeight="1" collapsed="1" x14ac:dyDescent="0.3">
      <c r="A711" s="17"/>
      <c r="C711" s="32" t="s">
        <v>37</v>
      </c>
      <c r="D711" s="19" t="s">
        <v>72</v>
      </c>
      <c r="E711" s="149">
        <v>133</v>
      </c>
      <c r="F711" s="138">
        <v>255</v>
      </c>
      <c r="G711" s="93">
        <v>-122</v>
      </c>
      <c r="H711" s="139"/>
    </row>
    <row r="712" spans="1:8" s="18" customFormat="1" hidden="1" outlineLevel="1" x14ac:dyDescent="0.3">
      <c r="B712" s="16" t="s">
        <v>145</v>
      </c>
      <c r="E712" s="93">
        <v>0</v>
      </c>
      <c r="F712" s="93">
        <v>0</v>
      </c>
      <c r="G712" s="93">
        <v>0</v>
      </c>
      <c r="H712" s="111"/>
    </row>
    <row r="713" spans="1:8" s="18" customFormat="1" hidden="1" outlineLevel="1" x14ac:dyDescent="0.3">
      <c r="B713" s="16" t="s">
        <v>146</v>
      </c>
      <c r="E713" s="93">
        <v>232</v>
      </c>
      <c r="F713" s="93">
        <v>252</v>
      </c>
      <c r="G713" s="93">
        <v>-20</v>
      </c>
      <c r="H713" s="111"/>
    </row>
    <row r="714" spans="1:8" s="18" customFormat="1" hidden="1" outlineLevel="1" x14ac:dyDescent="0.3">
      <c r="B714" s="16" t="s">
        <v>147</v>
      </c>
      <c r="E714" s="93">
        <v>0</v>
      </c>
      <c r="F714" s="93">
        <v>0</v>
      </c>
      <c r="G714" s="93">
        <v>0</v>
      </c>
      <c r="H714" s="111"/>
    </row>
    <row r="715" spans="1:8" s="18" customFormat="1" hidden="1" outlineLevel="1" x14ac:dyDescent="0.3">
      <c r="B715" s="16" t="s">
        <v>148</v>
      </c>
      <c r="E715" s="93">
        <v>110</v>
      </c>
      <c r="F715" s="93">
        <v>317</v>
      </c>
      <c r="G715" s="93">
        <v>-207</v>
      </c>
      <c r="H715" s="111"/>
    </row>
    <row r="716" spans="1:8" s="18" customFormat="1" hidden="1" outlineLevel="1" x14ac:dyDescent="0.3">
      <c r="B716" s="16" t="s">
        <v>149</v>
      </c>
      <c r="E716" s="93">
        <v>0</v>
      </c>
      <c r="F716" s="93">
        <v>0</v>
      </c>
      <c r="G716" s="93">
        <v>0</v>
      </c>
      <c r="H716" s="111"/>
    </row>
    <row r="717" spans="1:8" s="18" customFormat="1" hidden="1" outlineLevel="1" x14ac:dyDescent="0.3">
      <c r="B717" s="16" t="s">
        <v>150</v>
      </c>
      <c r="E717" s="93">
        <v>61</v>
      </c>
      <c r="F717" s="93">
        <v>63</v>
      </c>
      <c r="G717" s="93">
        <v>-2</v>
      </c>
      <c r="H717" s="111"/>
    </row>
    <row r="718" spans="1:8" s="18" customFormat="1" hidden="1" outlineLevel="1" x14ac:dyDescent="0.3">
      <c r="B718" s="16" t="s">
        <v>151</v>
      </c>
      <c r="E718" s="93">
        <v>224</v>
      </c>
      <c r="F718" s="93">
        <v>157</v>
      </c>
      <c r="G718" s="93">
        <v>67</v>
      </c>
      <c r="H718" s="111"/>
    </row>
    <row r="719" spans="1:8" s="18" customFormat="1" hidden="1" outlineLevel="1" x14ac:dyDescent="0.3">
      <c r="B719" s="16" t="s">
        <v>152</v>
      </c>
      <c r="E719" s="93">
        <v>285</v>
      </c>
      <c r="F719" s="93">
        <v>355</v>
      </c>
      <c r="G719" s="93">
        <v>-70</v>
      </c>
      <c r="H719" s="111"/>
    </row>
    <row r="720" spans="1:8" s="18" customFormat="1" hidden="1" outlineLevel="1" x14ac:dyDescent="0.3">
      <c r="B720" s="16" t="s">
        <v>254</v>
      </c>
      <c r="E720" s="93">
        <v>0</v>
      </c>
      <c r="F720" s="93">
        <v>0</v>
      </c>
      <c r="G720" s="93">
        <v>0</v>
      </c>
      <c r="H720" s="111"/>
    </row>
    <row r="721" spans="2:8" s="18" customFormat="1" hidden="1" outlineLevel="1" x14ac:dyDescent="0.3">
      <c r="B721" s="16" t="s">
        <v>153</v>
      </c>
      <c r="E721" s="93">
        <v>0</v>
      </c>
      <c r="F721" s="93">
        <v>0</v>
      </c>
      <c r="G721" s="93">
        <v>0</v>
      </c>
      <c r="H721" s="111"/>
    </row>
    <row r="722" spans="2:8" s="18" customFormat="1" hidden="1" outlineLevel="1" x14ac:dyDescent="0.3">
      <c r="B722" s="16" t="s">
        <v>154</v>
      </c>
      <c r="E722" s="93">
        <v>0</v>
      </c>
      <c r="F722" s="93">
        <v>0</v>
      </c>
      <c r="G722" s="93">
        <v>0</v>
      </c>
      <c r="H722" s="111"/>
    </row>
    <row r="723" spans="2:8" s="18" customFormat="1" hidden="1" outlineLevel="1" x14ac:dyDescent="0.3">
      <c r="B723" s="16" t="s">
        <v>155</v>
      </c>
      <c r="E723" s="93">
        <v>0</v>
      </c>
      <c r="F723" s="93">
        <v>0</v>
      </c>
      <c r="G723" s="93">
        <v>0</v>
      </c>
      <c r="H723" s="111"/>
    </row>
    <row r="724" spans="2:8" s="18" customFormat="1" hidden="1" outlineLevel="1" x14ac:dyDescent="0.3">
      <c r="B724" s="16" t="s">
        <v>156</v>
      </c>
      <c r="E724" s="93">
        <v>0</v>
      </c>
      <c r="F724" s="93">
        <v>0</v>
      </c>
      <c r="G724" s="93">
        <v>0</v>
      </c>
      <c r="H724" s="111"/>
    </row>
    <row r="725" spans="2:8" s="18" customFormat="1" hidden="1" outlineLevel="1" x14ac:dyDescent="0.3">
      <c r="B725" s="16" t="s">
        <v>157</v>
      </c>
      <c r="E725" s="93">
        <v>0</v>
      </c>
      <c r="F725" s="93">
        <v>0</v>
      </c>
      <c r="G725" s="93">
        <v>0</v>
      </c>
      <c r="H725" s="111"/>
    </row>
    <row r="726" spans="2:8" s="18" customFormat="1" hidden="1" outlineLevel="1" x14ac:dyDescent="0.3">
      <c r="B726" s="16" t="s">
        <v>158</v>
      </c>
      <c r="E726" s="93">
        <v>0</v>
      </c>
      <c r="F726" s="93">
        <v>0</v>
      </c>
      <c r="G726" s="93">
        <v>0</v>
      </c>
      <c r="H726" s="111"/>
    </row>
    <row r="727" spans="2:8" s="18" customFormat="1" hidden="1" outlineLevel="1" x14ac:dyDescent="0.3">
      <c r="B727" s="16" t="s">
        <v>159</v>
      </c>
      <c r="E727" s="93">
        <v>0</v>
      </c>
      <c r="F727" s="93">
        <v>0</v>
      </c>
      <c r="G727" s="93">
        <v>0</v>
      </c>
      <c r="H727" s="111"/>
    </row>
    <row r="728" spans="2:8" s="18" customFormat="1" hidden="1" outlineLevel="1" x14ac:dyDescent="0.3">
      <c r="B728" s="16" t="s">
        <v>160</v>
      </c>
      <c r="E728" s="93">
        <v>0</v>
      </c>
      <c r="F728" s="93">
        <v>0</v>
      </c>
      <c r="G728" s="93">
        <v>0</v>
      </c>
      <c r="H728" s="111"/>
    </row>
    <row r="729" spans="2:8" s="18" customFormat="1" hidden="1" outlineLevel="1" x14ac:dyDescent="0.3">
      <c r="B729" s="16" t="s">
        <v>161</v>
      </c>
      <c r="E729" s="93">
        <v>0</v>
      </c>
      <c r="F729" s="93">
        <v>0</v>
      </c>
      <c r="G729" s="93">
        <v>0</v>
      </c>
      <c r="H729" s="111"/>
    </row>
    <row r="730" spans="2:8" s="18" customFormat="1" hidden="1" outlineLevel="1" x14ac:dyDescent="0.3">
      <c r="B730" s="16" t="s">
        <v>162</v>
      </c>
      <c r="E730" s="93">
        <v>0</v>
      </c>
      <c r="F730" s="93">
        <v>0</v>
      </c>
      <c r="G730" s="93">
        <v>0</v>
      </c>
      <c r="H730" s="111"/>
    </row>
    <row r="731" spans="2:8" s="18" customFormat="1" hidden="1" outlineLevel="1" x14ac:dyDescent="0.3">
      <c r="B731" s="16" t="s">
        <v>163</v>
      </c>
      <c r="E731" s="93">
        <v>0</v>
      </c>
      <c r="F731" s="93">
        <v>0</v>
      </c>
      <c r="G731" s="93">
        <v>0</v>
      </c>
      <c r="H731" s="111"/>
    </row>
    <row r="732" spans="2:8" s="18" customFormat="1" hidden="1" outlineLevel="1" x14ac:dyDescent="0.3">
      <c r="B732" s="16" t="s">
        <v>164</v>
      </c>
      <c r="E732" s="93">
        <v>0</v>
      </c>
      <c r="F732" s="93">
        <v>0</v>
      </c>
      <c r="G732" s="93">
        <v>0</v>
      </c>
      <c r="H732" s="111"/>
    </row>
    <row r="733" spans="2:8" s="18" customFormat="1" hidden="1" outlineLevel="1" x14ac:dyDescent="0.3">
      <c r="B733" s="16" t="s">
        <v>276</v>
      </c>
      <c r="E733" s="93">
        <v>104</v>
      </c>
      <c r="F733" s="93">
        <v>116</v>
      </c>
      <c r="G733" s="93">
        <v>-12</v>
      </c>
      <c r="H733" s="111"/>
    </row>
    <row r="734" spans="2:8" s="18" customFormat="1" hidden="1" outlineLevel="1" x14ac:dyDescent="0.3">
      <c r="B734" s="16" t="s">
        <v>278</v>
      </c>
      <c r="E734" s="93">
        <v>0</v>
      </c>
      <c r="F734" s="93">
        <v>0</v>
      </c>
      <c r="G734" s="93">
        <v>0</v>
      </c>
      <c r="H734" s="111"/>
    </row>
    <row r="735" spans="2:8" s="18" customFormat="1" hidden="1" outlineLevel="1" x14ac:dyDescent="0.3">
      <c r="B735" s="16" t="s">
        <v>285</v>
      </c>
      <c r="E735" s="93">
        <v>0</v>
      </c>
      <c r="F735" s="93">
        <v>0</v>
      </c>
      <c r="G735" s="93">
        <v>0</v>
      </c>
      <c r="H735" s="111"/>
    </row>
    <row r="736" spans="2:8" s="18" customFormat="1" hidden="1" outlineLevel="1" x14ac:dyDescent="0.3">
      <c r="B736" s="16" t="s">
        <v>289</v>
      </c>
      <c r="E736" s="93">
        <v>0</v>
      </c>
      <c r="F736" s="93">
        <v>0</v>
      </c>
      <c r="G736" s="93">
        <v>0</v>
      </c>
      <c r="H736" s="111"/>
    </row>
    <row r="737" spans="1:8" s="18" customFormat="1" hidden="1" outlineLevel="1" x14ac:dyDescent="0.3">
      <c r="B737" s="16" t="s">
        <v>286</v>
      </c>
      <c r="E737" s="93">
        <v>0</v>
      </c>
      <c r="F737" s="93">
        <v>0</v>
      </c>
      <c r="G737" s="93">
        <v>0</v>
      </c>
      <c r="H737" s="111"/>
    </row>
    <row r="738" spans="1:8" s="18" customFormat="1" hidden="1" outlineLevel="1" x14ac:dyDescent="0.3">
      <c r="B738" s="16" t="s">
        <v>277</v>
      </c>
      <c r="E738" s="93">
        <v>0</v>
      </c>
      <c r="F738" s="93">
        <v>0</v>
      </c>
      <c r="G738" s="93">
        <v>0</v>
      </c>
      <c r="H738" s="111"/>
    </row>
    <row r="739" spans="1:8" ht="15" customHeight="1" collapsed="1" x14ac:dyDescent="0.3">
      <c r="A739" s="17"/>
      <c r="C739" s="19" t="s">
        <v>38</v>
      </c>
      <c r="D739" s="19" t="s">
        <v>76</v>
      </c>
      <c r="E739" s="138">
        <v>1016</v>
      </c>
      <c r="F739" s="138">
        <v>1260</v>
      </c>
      <c r="G739" s="93">
        <v>-244</v>
      </c>
      <c r="H739" s="139"/>
    </row>
    <row r="740" spans="1:8" s="18" customFormat="1" hidden="1" outlineLevel="1" x14ac:dyDescent="0.3">
      <c r="B740" s="16" t="s">
        <v>145</v>
      </c>
      <c r="E740" s="93">
        <v>284</v>
      </c>
      <c r="F740" s="93">
        <v>-308</v>
      </c>
      <c r="G740" s="93">
        <v>592</v>
      </c>
      <c r="H740" s="111"/>
    </row>
    <row r="741" spans="1:8" s="18" customFormat="1" hidden="1" outlineLevel="1" x14ac:dyDescent="0.3">
      <c r="B741" s="16" t="s">
        <v>146</v>
      </c>
      <c r="E741" s="93">
        <v>0</v>
      </c>
      <c r="F741" s="93">
        <v>0</v>
      </c>
      <c r="G741" s="93">
        <v>0</v>
      </c>
      <c r="H741" s="111"/>
    </row>
    <row r="742" spans="1:8" s="18" customFormat="1" hidden="1" outlineLevel="1" x14ac:dyDescent="0.3">
      <c r="B742" s="16" t="s">
        <v>147</v>
      </c>
      <c r="E742" s="93">
        <v>0</v>
      </c>
      <c r="F742" s="93">
        <v>0</v>
      </c>
      <c r="G742" s="93">
        <v>0</v>
      </c>
      <c r="H742" s="111"/>
    </row>
    <row r="743" spans="1:8" s="18" customFormat="1" hidden="1" outlineLevel="1" x14ac:dyDescent="0.3">
      <c r="B743" s="16" t="s">
        <v>148</v>
      </c>
      <c r="E743" s="93">
        <v>0</v>
      </c>
      <c r="F743" s="93">
        <v>0</v>
      </c>
      <c r="G743" s="93">
        <v>0</v>
      </c>
      <c r="H743" s="111"/>
    </row>
    <row r="744" spans="1:8" s="18" customFormat="1" hidden="1" outlineLevel="1" x14ac:dyDescent="0.3">
      <c r="B744" s="16" t="s">
        <v>149</v>
      </c>
      <c r="E744" s="93">
        <v>0</v>
      </c>
      <c r="F744" s="93">
        <v>0</v>
      </c>
      <c r="G744" s="93">
        <v>0</v>
      </c>
      <c r="H744" s="111"/>
    </row>
    <row r="745" spans="1:8" s="18" customFormat="1" hidden="1" outlineLevel="1" x14ac:dyDescent="0.3">
      <c r="B745" s="16" t="s">
        <v>150</v>
      </c>
      <c r="E745" s="93">
        <v>98</v>
      </c>
      <c r="F745" s="93">
        <v>23</v>
      </c>
      <c r="G745" s="93">
        <v>75</v>
      </c>
      <c r="H745" s="111"/>
    </row>
    <row r="746" spans="1:8" s="18" customFormat="1" hidden="1" outlineLevel="1" x14ac:dyDescent="0.3">
      <c r="B746" s="16" t="s">
        <v>151</v>
      </c>
      <c r="E746" s="93">
        <v>0</v>
      </c>
      <c r="F746" s="93">
        <v>0</v>
      </c>
      <c r="G746" s="93">
        <v>0</v>
      </c>
      <c r="H746" s="111"/>
    </row>
    <row r="747" spans="1:8" s="18" customFormat="1" hidden="1" outlineLevel="1" x14ac:dyDescent="0.3">
      <c r="B747" s="16" t="s">
        <v>152</v>
      </c>
      <c r="E747" s="93">
        <v>553</v>
      </c>
      <c r="F747" s="93">
        <v>475</v>
      </c>
      <c r="G747" s="93">
        <v>78</v>
      </c>
      <c r="H747" s="111"/>
    </row>
    <row r="748" spans="1:8" s="18" customFormat="1" hidden="1" outlineLevel="1" x14ac:dyDescent="0.3">
      <c r="B748" s="16" t="s">
        <v>254</v>
      </c>
      <c r="E748" s="93">
        <v>0</v>
      </c>
      <c r="F748" s="93">
        <v>0</v>
      </c>
      <c r="G748" s="93">
        <v>0</v>
      </c>
      <c r="H748" s="111"/>
    </row>
    <row r="749" spans="1:8" s="18" customFormat="1" hidden="1" outlineLevel="1" x14ac:dyDescent="0.3">
      <c r="B749" s="16" t="s">
        <v>153</v>
      </c>
      <c r="E749" s="93">
        <v>0</v>
      </c>
      <c r="F749" s="93">
        <v>0</v>
      </c>
      <c r="G749" s="93">
        <v>0</v>
      </c>
      <c r="H749" s="111"/>
    </row>
    <row r="750" spans="1:8" s="18" customFormat="1" hidden="1" outlineLevel="1" x14ac:dyDescent="0.3">
      <c r="B750" s="16" t="s">
        <v>154</v>
      </c>
      <c r="E750" s="93">
        <v>0</v>
      </c>
      <c r="F750" s="93">
        <v>0</v>
      </c>
      <c r="G750" s="93">
        <v>0</v>
      </c>
      <c r="H750" s="111"/>
    </row>
    <row r="751" spans="1:8" s="18" customFormat="1" hidden="1" outlineLevel="1" x14ac:dyDescent="0.3">
      <c r="B751" s="16" t="s">
        <v>155</v>
      </c>
      <c r="E751" s="93">
        <v>211</v>
      </c>
      <c r="F751" s="93">
        <v>190</v>
      </c>
      <c r="G751" s="93">
        <v>21</v>
      </c>
      <c r="H751" s="111"/>
    </row>
    <row r="752" spans="1:8" s="18" customFormat="1" hidden="1" outlineLevel="1" x14ac:dyDescent="0.3">
      <c r="B752" s="16" t="s">
        <v>156</v>
      </c>
      <c r="E752" s="93">
        <v>0</v>
      </c>
      <c r="F752" s="93">
        <v>0</v>
      </c>
      <c r="G752" s="93">
        <v>0</v>
      </c>
      <c r="H752" s="111"/>
    </row>
    <row r="753" spans="1:8" s="18" customFormat="1" hidden="1" outlineLevel="1" x14ac:dyDescent="0.3">
      <c r="B753" s="16" t="s">
        <v>157</v>
      </c>
      <c r="E753" s="93">
        <v>0</v>
      </c>
      <c r="F753" s="93">
        <v>0</v>
      </c>
      <c r="G753" s="93">
        <v>0</v>
      </c>
      <c r="H753" s="111"/>
    </row>
    <row r="754" spans="1:8" s="18" customFormat="1" hidden="1" outlineLevel="1" x14ac:dyDescent="0.3">
      <c r="B754" s="16" t="s">
        <v>158</v>
      </c>
      <c r="E754" s="93">
        <v>0</v>
      </c>
      <c r="F754" s="93">
        <v>-24</v>
      </c>
      <c r="G754" s="93">
        <v>24</v>
      </c>
      <c r="H754" s="111"/>
    </row>
    <row r="755" spans="1:8" s="18" customFormat="1" hidden="1" outlineLevel="1" x14ac:dyDescent="0.3">
      <c r="B755" s="16" t="s">
        <v>159</v>
      </c>
      <c r="E755" s="93">
        <v>0</v>
      </c>
      <c r="F755" s="93">
        <v>0</v>
      </c>
      <c r="G755" s="93">
        <v>0</v>
      </c>
      <c r="H755" s="111"/>
    </row>
    <row r="756" spans="1:8" s="18" customFormat="1" hidden="1" outlineLevel="1" x14ac:dyDescent="0.3">
      <c r="B756" s="16" t="s">
        <v>160</v>
      </c>
      <c r="E756" s="93">
        <v>0</v>
      </c>
      <c r="F756" s="93">
        <v>0</v>
      </c>
      <c r="G756" s="93">
        <v>0</v>
      </c>
      <c r="H756" s="111"/>
    </row>
    <row r="757" spans="1:8" s="18" customFormat="1" hidden="1" outlineLevel="1" x14ac:dyDescent="0.3">
      <c r="B757" s="16" t="s">
        <v>161</v>
      </c>
      <c r="E757" s="93">
        <v>0</v>
      </c>
      <c r="F757" s="93">
        <v>0</v>
      </c>
      <c r="G757" s="93">
        <v>0</v>
      </c>
      <c r="H757" s="111"/>
    </row>
    <row r="758" spans="1:8" s="18" customFormat="1" hidden="1" outlineLevel="1" x14ac:dyDescent="0.3">
      <c r="B758" s="16" t="s">
        <v>162</v>
      </c>
      <c r="E758" s="93">
        <v>0</v>
      </c>
      <c r="F758" s="93">
        <v>0</v>
      </c>
      <c r="G758" s="93">
        <v>0</v>
      </c>
      <c r="H758" s="111"/>
    </row>
    <row r="759" spans="1:8" s="18" customFormat="1" hidden="1" outlineLevel="1" x14ac:dyDescent="0.3">
      <c r="B759" s="16" t="s">
        <v>163</v>
      </c>
      <c r="E759" s="93">
        <v>0</v>
      </c>
      <c r="F759" s="93">
        <v>0</v>
      </c>
      <c r="G759" s="93">
        <v>0</v>
      </c>
      <c r="H759" s="111"/>
    </row>
    <row r="760" spans="1:8" s="18" customFormat="1" hidden="1" outlineLevel="1" x14ac:dyDescent="0.3">
      <c r="B760" s="16" t="s">
        <v>164</v>
      </c>
      <c r="E760" s="93">
        <v>0</v>
      </c>
      <c r="F760" s="93">
        <v>0</v>
      </c>
      <c r="G760" s="93">
        <v>0</v>
      </c>
      <c r="H760" s="111"/>
    </row>
    <row r="761" spans="1:8" s="18" customFormat="1" hidden="1" outlineLevel="1" x14ac:dyDescent="0.3">
      <c r="B761" s="16" t="s">
        <v>276</v>
      </c>
      <c r="E761" s="93">
        <v>0</v>
      </c>
      <c r="F761" s="93">
        <v>0</v>
      </c>
      <c r="G761" s="93">
        <v>0</v>
      </c>
      <c r="H761" s="111"/>
    </row>
    <row r="762" spans="1:8" s="18" customFormat="1" hidden="1" outlineLevel="1" x14ac:dyDescent="0.3">
      <c r="B762" s="16" t="s">
        <v>278</v>
      </c>
      <c r="E762" s="93">
        <v>0</v>
      </c>
      <c r="F762" s="93">
        <v>0</v>
      </c>
      <c r="G762" s="93">
        <v>0</v>
      </c>
      <c r="H762" s="111"/>
    </row>
    <row r="763" spans="1:8" s="18" customFormat="1" hidden="1" outlineLevel="1" x14ac:dyDescent="0.3">
      <c r="B763" s="16" t="s">
        <v>285</v>
      </c>
      <c r="E763" s="93">
        <v>0</v>
      </c>
      <c r="F763" s="93">
        <v>0</v>
      </c>
      <c r="G763" s="93">
        <v>0</v>
      </c>
      <c r="H763" s="111"/>
    </row>
    <row r="764" spans="1:8" s="18" customFormat="1" hidden="1" outlineLevel="1" x14ac:dyDescent="0.3">
      <c r="B764" s="16" t="s">
        <v>289</v>
      </c>
      <c r="E764" s="93">
        <v>0</v>
      </c>
      <c r="F764" s="93">
        <v>0</v>
      </c>
      <c r="G764" s="93">
        <v>0</v>
      </c>
      <c r="H764" s="111"/>
    </row>
    <row r="765" spans="1:8" s="18" customFormat="1" hidden="1" outlineLevel="1" x14ac:dyDescent="0.3">
      <c r="B765" s="16" t="s">
        <v>286</v>
      </c>
      <c r="E765" s="93">
        <v>0</v>
      </c>
      <c r="F765" s="93">
        <v>0</v>
      </c>
      <c r="G765" s="93">
        <v>0</v>
      </c>
      <c r="H765" s="111"/>
    </row>
    <row r="766" spans="1:8" s="18" customFormat="1" hidden="1" outlineLevel="1" x14ac:dyDescent="0.3">
      <c r="B766" s="16" t="s">
        <v>277</v>
      </c>
      <c r="E766" s="93">
        <v>0</v>
      </c>
      <c r="F766" s="93">
        <v>0</v>
      </c>
      <c r="G766" s="93">
        <v>0</v>
      </c>
      <c r="H766" s="111"/>
    </row>
    <row r="767" spans="1:8" ht="15" customHeight="1" collapsed="1" x14ac:dyDescent="0.3">
      <c r="A767" s="17"/>
      <c r="C767" s="19" t="s">
        <v>73</v>
      </c>
      <c r="D767" s="16" t="s">
        <v>131</v>
      </c>
      <c r="E767" s="138">
        <v>1146</v>
      </c>
      <c r="F767" s="138">
        <v>356</v>
      </c>
      <c r="G767" s="93">
        <v>790</v>
      </c>
      <c r="H767" s="139"/>
    </row>
    <row r="768" spans="1:8" s="18" customFormat="1" hidden="1" outlineLevel="1" x14ac:dyDescent="0.3">
      <c r="B768" s="16" t="s">
        <v>145</v>
      </c>
      <c r="E768" s="93">
        <v>1371</v>
      </c>
      <c r="F768" s="93">
        <v>1325</v>
      </c>
      <c r="G768" s="93">
        <v>46</v>
      </c>
      <c r="H768" s="111"/>
    </row>
    <row r="769" spans="2:8" s="18" customFormat="1" hidden="1" outlineLevel="1" x14ac:dyDescent="0.3">
      <c r="B769" s="16" t="s">
        <v>146</v>
      </c>
      <c r="E769" s="93">
        <v>0</v>
      </c>
      <c r="F769" s="93">
        <v>0</v>
      </c>
      <c r="G769" s="93">
        <v>0</v>
      </c>
      <c r="H769" s="111"/>
    </row>
    <row r="770" spans="2:8" s="18" customFormat="1" hidden="1" outlineLevel="1" x14ac:dyDescent="0.3">
      <c r="B770" s="16" t="s">
        <v>147</v>
      </c>
      <c r="E770" s="93">
        <v>0</v>
      </c>
      <c r="F770" s="93">
        <v>0</v>
      </c>
      <c r="G770" s="93">
        <v>0</v>
      </c>
      <c r="H770" s="111"/>
    </row>
    <row r="771" spans="2:8" s="18" customFormat="1" hidden="1" outlineLevel="1" x14ac:dyDescent="0.3">
      <c r="B771" s="16" t="s">
        <v>148</v>
      </c>
      <c r="E771" s="93">
        <v>0</v>
      </c>
      <c r="F771" s="93">
        <v>0</v>
      </c>
      <c r="G771" s="93">
        <v>0</v>
      </c>
      <c r="H771" s="111"/>
    </row>
    <row r="772" spans="2:8" s="18" customFormat="1" hidden="1" outlineLevel="1" x14ac:dyDescent="0.3">
      <c r="B772" s="16" t="s">
        <v>149</v>
      </c>
      <c r="E772" s="93">
        <v>0</v>
      </c>
      <c r="F772" s="93">
        <v>0</v>
      </c>
      <c r="G772" s="93">
        <v>0</v>
      </c>
      <c r="H772" s="111"/>
    </row>
    <row r="773" spans="2:8" s="18" customFormat="1" hidden="1" outlineLevel="1" x14ac:dyDescent="0.3">
      <c r="B773" s="16" t="s">
        <v>150</v>
      </c>
      <c r="E773" s="93">
        <v>0</v>
      </c>
      <c r="F773" s="93">
        <v>0</v>
      </c>
      <c r="G773" s="93">
        <v>0</v>
      </c>
      <c r="H773" s="111"/>
    </row>
    <row r="774" spans="2:8" s="18" customFormat="1" hidden="1" outlineLevel="1" x14ac:dyDescent="0.3">
      <c r="B774" s="16" t="s">
        <v>151</v>
      </c>
      <c r="E774" s="93">
        <v>0</v>
      </c>
      <c r="F774" s="93">
        <v>0</v>
      </c>
      <c r="G774" s="93">
        <v>0</v>
      </c>
      <c r="H774" s="111"/>
    </row>
    <row r="775" spans="2:8" s="18" customFormat="1" hidden="1" outlineLevel="1" x14ac:dyDescent="0.3">
      <c r="B775" s="16" t="s">
        <v>152</v>
      </c>
      <c r="E775" s="93">
        <v>0</v>
      </c>
      <c r="F775" s="93">
        <v>0</v>
      </c>
      <c r="G775" s="93">
        <v>0</v>
      </c>
      <c r="H775" s="111"/>
    </row>
    <row r="776" spans="2:8" s="18" customFormat="1" hidden="1" outlineLevel="1" x14ac:dyDescent="0.3">
      <c r="B776" s="16" t="s">
        <v>254</v>
      </c>
      <c r="E776" s="93">
        <v>0</v>
      </c>
      <c r="F776" s="93">
        <v>0</v>
      </c>
      <c r="G776" s="93">
        <v>0</v>
      </c>
      <c r="H776" s="111"/>
    </row>
    <row r="777" spans="2:8" s="18" customFormat="1" hidden="1" outlineLevel="1" x14ac:dyDescent="0.3">
      <c r="B777" s="16" t="s">
        <v>153</v>
      </c>
      <c r="E777" s="93">
        <v>0</v>
      </c>
      <c r="F777" s="93">
        <v>0</v>
      </c>
      <c r="G777" s="93">
        <v>0</v>
      </c>
      <c r="H777" s="111"/>
    </row>
    <row r="778" spans="2:8" s="18" customFormat="1" hidden="1" outlineLevel="1" x14ac:dyDescent="0.3">
      <c r="B778" s="16" t="s">
        <v>154</v>
      </c>
      <c r="E778" s="93">
        <v>0</v>
      </c>
      <c r="F778" s="93">
        <v>0</v>
      </c>
      <c r="G778" s="93">
        <v>0</v>
      </c>
      <c r="H778" s="111"/>
    </row>
    <row r="779" spans="2:8" s="18" customFormat="1" hidden="1" outlineLevel="1" x14ac:dyDescent="0.3">
      <c r="B779" s="16" t="s">
        <v>155</v>
      </c>
      <c r="E779" s="93">
        <v>370</v>
      </c>
      <c r="F779" s="93">
        <v>404</v>
      </c>
      <c r="G779" s="93">
        <v>-34</v>
      </c>
      <c r="H779" s="111"/>
    </row>
    <row r="780" spans="2:8" s="18" customFormat="1" hidden="1" outlineLevel="1" x14ac:dyDescent="0.3">
      <c r="B780" s="16" t="s">
        <v>156</v>
      </c>
      <c r="E780" s="93">
        <v>0</v>
      </c>
      <c r="F780" s="93">
        <v>0</v>
      </c>
      <c r="G780" s="93">
        <v>0</v>
      </c>
      <c r="H780" s="111"/>
    </row>
    <row r="781" spans="2:8" s="18" customFormat="1" hidden="1" outlineLevel="1" x14ac:dyDescent="0.3">
      <c r="B781" s="16" t="s">
        <v>157</v>
      </c>
      <c r="E781" s="93">
        <v>0</v>
      </c>
      <c r="F781" s="93">
        <v>0</v>
      </c>
      <c r="G781" s="93">
        <v>0</v>
      </c>
      <c r="H781" s="111"/>
    </row>
    <row r="782" spans="2:8" s="18" customFormat="1" hidden="1" outlineLevel="1" x14ac:dyDescent="0.3">
      <c r="B782" s="16" t="s">
        <v>158</v>
      </c>
      <c r="E782" s="93">
        <v>0</v>
      </c>
      <c r="F782" s="93">
        <v>0</v>
      </c>
      <c r="G782" s="93">
        <v>0</v>
      </c>
      <c r="H782" s="111"/>
    </row>
    <row r="783" spans="2:8" s="18" customFormat="1" hidden="1" outlineLevel="1" x14ac:dyDescent="0.3">
      <c r="B783" s="16" t="s">
        <v>159</v>
      </c>
      <c r="E783" s="93">
        <v>0</v>
      </c>
      <c r="F783" s="93">
        <v>0</v>
      </c>
      <c r="G783" s="93">
        <v>0</v>
      </c>
      <c r="H783" s="111"/>
    </row>
    <row r="784" spans="2:8" s="18" customFormat="1" hidden="1" outlineLevel="1" x14ac:dyDescent="0.3">
      <c r="B784" s="16" t="s">
        <v>160</v>
      </c>
      <c r="E784" s="93">
        <v>0</v>
      </c>
      <c r="F784" s="93">
        <v>0</v>
      </c>
      <c r="G784" s="93">
        <v>0</v>
      </c>
      <c r="H784" s="111"/>
    </row>
    <row r="785" spans="1:8" s="18" customFormat="1" hidden="1" outlineLevel="1" x14ac:dyDescent="0.3">
      <c r="B785" s="16" t="s">
        <v>161</v>
      </c>
      <c r="E785" s="93">
        <v>0</v>
      </c>
      <c r="F785" s="93">
        <v>0</v>
      </c>
      <c r="G785" s="93">
        <v>0</v>
      </c>
      <c r="H785" s="111"/>
    </row>
    <row r="786" spans="1:8" s="18" customFormat="1" hidden="1" outlineLevel="1" x14ac:dyDescent="0.3">
      <c r="B786" s="16" t="s">
        <v>162</v>
      </c>
      <c r="E786" s="93">
        <v>0</v>
      </c>
      <c r="F786" s="93">
        <v>0</v>
      </c>
      <c r="G786" s="93">
        <v>0</v>
      </c>
      <c r="H786" s="111"/>
    </row>
    <row r="787" spans="1:8" s="18" customFormat="1" hidden="1" outlineLevel="1" x14ac:dyDescent="0.3">
      <c r="B787" s="16" t="s">
        <v>163</v>
      </c>
      <c r="E787" s="93">
        <v>0</v>
      </c>
      <c r="F787" s="93">
        <v>0</v>
      </c>
      <c r="G787" s="93">
        <v>0</v>
      </c>
      <c r="H787" s="111"/>
    </row>
    <row r="788" spans="1:8" s="18" customFormat="1" hidden="1" outlineLevel="1" x14ac:dyDescent="0.3">
      <c r="B788" s="16" t="s">
        <v>164</v>
      </c>
      <c r="E788" s="93">
        <v>0</v>
      </c>
      <c r="F788" s="93">
        <v>0</v>
      </c>
      <c r="G788" s="93">
        <v>0</v>
      </c>
      <c r="H788" s="111"/>
    </row>
    <row r="789" spans="1:8" s="18" customFormat="1" hidden="1" outlineLevel="1" x14ac:dyDescent="0.3">
      <c r="B789" s="16" t="s">
        <v>276</v>
      </c>
      <c r="E789" s="93">
        <v>0</v>
      </c>
      <c r="F789" s="93">
        <v>0</v>
      </c>
      <c r="G789" s="93">
        <v>0</v>
      </c>
      <c r="H789" s="111"/>
    </row>
    <row r="790" spans="1:8" s="18" customFormat="1" hidden="1" outlineLevel="1" x14ac:dyDescent="0.3">
      <c r="B790" s="16" t="s">
        <v>278</v>
      </c>
      <c r="E790" s="93">
        <v>0</v>
      </c>
      <c r="F790" s="93">
        <v>0</v>
      </c>
      <c r="G790" s="93">
        <v>0</v>
      </c>
      <c r="H790" s="111"/>
    </row>
    <row r="791" spans="1:8" s="18" customFormat="1" hidden="1" outlineLevel="1" x14ac:dyDescent="0.3">
      <c r="B791" s="16" t="s">
        <v>285</v>
      </c>
      <c r="E791" s="93">
        <v>0</v>
      </c>
      <c r="F791" s="93">
        <v>0</v>
      </c>
      <c r="G791" s="93">
        <v>0</v>
      </c>
      <c r="H791" s="111"/>
    </row>
    <row r="792" spans="1:8" s="18" customFormat="1" hidden="1" outlineLevel="1" x14ac:dyDescent="0.3">
      <c r="B792" s="16" t="s">
        <v>289</v>
      </c>
      <c r="E792" s="93">
        <v>0</v>
      </c>
      <c r="F792" s="93">
        <v>0</v>
      </c>
      <c r="G792" s="93">
        <v>0</v>
      </c>
      <c r="H792" s="111"/>
    </row>
    <row r="793" spans="1:8" s="18" customFormat="1" hidden="1" outlineLevel="1" x14ac:dyDescent="0.3">
      <c r="B793" s="16" t="s">
        <v>286</v>
      </c>
      <c r="E793" s="93">
        <v>0</v>
      </c>
      <c r="F793" s="93">
        <v>0</v>
      </c>
      <c r="G793" s="93">
        <v>0</v>
      </c>
      <c r="H793" s="111"/>
    </row>
    <row r="794" spans="1:8" s="18" customFormat="1" hidden="1" outlineLevel="1" x14ac:dyDescent="0.3">
      <c r="B794" s="16" t="s">
        <v>277</v>
      </c>
      <c r="E794" s="93">
        <v>0</v>
      </c>
      <c r="F794" s="93">
        <v>0</v>
      </c>
      <c r="G794" s="93">
        <v>0</v>
      </c>
      <c r="H794" s="111"/>
    </row>
    <row r="795" spans="1:8" ht="15" customHeight="1" collapsed="1" x14ac:dyDescent="0.3">
      <c r="A795" s="17"/>
      <c r="C795" s="19" t="s">
        <v>75</v>
      </c>
      <c r="D795" s="19" t="s">
        <v>172</v>
      </c>
      <c r="E795" s="138">
        <v>1741</v>
      </c>
      <c r="F795" s="138">
        <v>1729</v>
      </c>
      <c r="G795" s="93">
        <v>12</v>
      </c>
      <c r="H795" s="139"/>
    </row>
    <row r="796" spans="1:8" s="18" customFormat="1" hidden="1" outlineLevel="1" x14ac:dyDescent="0.3">
      <c r="B796" s="16" t="s">
        <v>145</v>
      </c>
      <c r="E796" s="93">
        <v>711</v>
      </c>
      <c r="F796" s="93">
        <v>863</v>
      </c>
      <c r="G796" s="93">
        <v>-152</v>
      </c>
      <c r="H796" s="111"/>
    </row>
    <row r="797" spans="1:8" s="18" customFormat="1" hidden="1" outlineLevel="1" x14ac:dyDescent="0.3">
      <c r="B797" s="16" t="s">
        <v>146</v>
      </c>
      <c r="E797" s="93">
        <v>0</v>
      </c>
      <c r="F797" s="93">
        <v>0</v>
      </c>
      <c r="G797" s="93">
        <v>0</v>
      </c>
      <c r="H797" s="111"/>
    </row>
    <row r="798" spans="1:8" s="18" customFormat="1" hidden="1" outlineLevel="1" x14ac:dyDescent="0.3">
      <c r="B798" s="16" t="s">
        <v>147</v>
      </c>
      <c r="E798" s="93">
        <v>856</v>
      </c>
      <c r="F798" s="93">
        <v>10336</v>
      </c>
      <c r="G798" s="93">
        <v>-9480</v>
      </c>
      <c r="H798" s="111"/>
    </row>
    <row r="799" spans="1:8" s="18" customFormat="1" hidden="1" outlineLevel="1" x14ac:dyDescent="0.3">
      <c r="B799" s="16" t="s">
        <v>148</v>
      </c>
      <c r="E799" s="93">
        <v>8</v>
      </c>
      <c r="F799" s="93">
        <v>2</v>
      </c>
      <c r="G799" s="93">
        <v>6</v>
      </c>
      <c r="H799" s="111"/>
    </row>
    <row r="800" spans="1:8" s="18" customFormat="1" hidden="1" outlineLevel="1" x14ac:dyDescent="0.3">
      <c r="B800" s="16" t="s">
        <v>149</v>
      </c>
      <c r="E800" s="93">
        <v>1208</v>
      </c>
      <c r="F800" s="93">
        <v>1487</v>
      </c>
      <c r="G800" s="93">
        <v>-279</v>
      </c>
      <c r="H800" s="111"/>
    </row>
    <row r="801" spans="2:8" s="18" customFormat="1" hidden="1" outlineLevel="1" x14ac:dyDescent="0.3">
      <c r="B801" s="16" t="s">
        <v>150</v>
      </c>
      <c r="E801" s="93">
        <v>95</v>
      </c>
      <c r="F801" s="93">
        <v>133</v>
      </c>
      <c r="G801" s="93">
        <v>-38</v>
      </c>
      <c r="H801" s="111"/>
    </row>
    <row r="802" spans="2:8" s="18" customFormat="1" hidden="1" outlineLevel="1" x14ac:dyDescent="0.3">
      <c r="B802" s="16" t="s">
        <v>151</v>
      </c>
      <c r="E802" s="93">
        <v>1625</v>
      </c>
      <c r="F802" s="93">
        <v>1462</v>
      </c>
      <c r="G802" s="93">
        <v>163</v>
      </c>
      <c r="H802" s="111"/>
    </row>
    <row r="803" spans="2:8" s="18" customFormat="1" hidden="1" outlineLevel="1" x14ac:dyDescent="0.3">
      <c r="B803" s="16" t="s">
        <v>152</v>
      </c>
      <c r="E803" s="93">
        <v>2684</v>
      </c>
      <c r="F803" s="93">
        <v>2090</v>
      </c>
      <c r="G803" s="93">
        <v>594</v>
      </c>
      <c r="H803" s="111"/>
    </row>
    <row r="804" spans="2:8" s="18" customFormat="1" hidden="1" outlineLevel="1" x14ac:dyDescent="0.3">
      <c r="B804" s="16" t="s">
        <v>254</v>
      </c>
      <c r="E804" s="93">
        <v>244</v>
      </c>
      <c r="F804" s="93">
        <v>0</v>
      </c>
      <c r="G804" s="93">
        <v>244</v>
      </c>
      <c r="H804" s="111"/>
    </row>
    <row r="805" spans="2:8" s="18" customFormat="1" hidden="1" outlineLevel="1" x14ac:dyDescent="0.3">
      <c r="B805" s="16" t="s">
        <v>153</v>
      </c>
      <c r="E805" s="93">
        <v>3421</v>
      </c>
      <c r="F805" s="93">
        <v>3509</v>
      </c>
      <c r="G805" s="93">
        <v>-88</v>
      </c>
      <c r="H805" s="111"/>
    </row>
    <row r="806" spans="2:8" s="18" customFormat="1" hidden="1" outlineLevel="1" x14ac:dyDescent="0.3">
      <c r="B806" s="16" t="s">
        <v>154</v>
      </c>
      <c r="E806" s="93">
        <v>1047</v>
      </c>
      <c r="F806" s="93">
        <v>1594</v>
      </c>
      <c r="G806" s="93">
        <v>-547</v>
      </c>
      <c r="H806" s="111"/>
    </row>
    <row r="807" spans="2:8" s="18" customFormat="1" hidden="1" outlineLevel="1" x14ac:dyDescent="0.3">
      <c r="B807" s="16" t="s">
        <v>155</v>
      </c>
      <c r="E807" s="93">
        <v>92</v>
      </c>
      <c r="F807" s="93">
        <v>0</v>
      </c>
      <c r="G807" s="93">
        <v>92</v>
      </c>
      <c r="H807" s="111"/>
    </row>
    <row r="808" spans="2:8" s="18" customFormat="1" hidden="1" outlineLevel="1" x14ac:dyDescent="0.3">
      <c r="B808" s="16" t="s">
        <v>156</v>
      </c>
      <c r="E808" s="93">
        <v>91</v>
      </c>
      <c r="F808" s="93">
        <v>65</v>
      </c>
      <c r="G808" s="93">
        <v>26</v>
      </c>
      <c r="H808" s="111"/>
    </row>
    <row r="809" spans="2:8" s="18" customFormat="1" hidden="1" outlineLevel="1" x14ac:dyDescent="0.3">
      <c r="B809" s="16" t="s">
        <v>157</v>
      </c>
      <c r="E809" s="93">
        <v>141</v>
      </c>
      <c r="F809" s="93">
        <v>169</v>
      </c>
      <c r="G809" s="93">
        <v>-28</v>
      </c>
      <c r="H809" s="111"/>
    </row>
    <row r="810" spans="2:8" s="18" customFormat="1" hidden="1" outlineLevel="1" x14ac:dyDescent="0.3">
      <c r="B810" s="16" t="s">
        <v>158</v>
      </c>
      <c r="E810" s="93">
        <v>2057</v>
      </c>
      <c r="F810" s="93">
        <v>2048</v>
      </c>
      <c r="G810" s="93">
        <v>9</v>
      </c>
      <c r="H810" s="111"/>
    </row>
    <row r="811" spans="2:8" s="18" customFormat="1" hidden="1" outlineLevel="1" x14ac:dyDescent="0.3">
      <c r="B811" s="16" t="s">
        <v>159</v>
      </c>
      <c r="E811" s="93">
        <v>335</v>
      </c>
      <c r="F811" s="93">
        <v>351</v>
      </c>
      <c r="G811" s="93">
        <v>-16</v>
      </c>
      <c r="H811" s="111"/>
    </row>
    <row r="812" spans="2:8" s="18" customFormat="1" hidden="1" outlineLevel="1" x14ac:dyDescent="0.3">
      <c r="B812" s="16" t="s">
        <v>160</v>
      </c>
      <c r="E812" s="93">
        <v>88</v>
      </c>
      <c r="F812" s="93">
        <v>73</v>
      </c>
      <c r="G812" s="93">
        <v>15</v>
      </c>
      <c r="H812" s="111"/>
    </row>
    <row r="813" spans="2:8" s="18" customFormat="1" hidden="1" outlineLevel="1" x14ac:dyDescent="0.3">
      <c r="B813" s="16" t="s">
        <v>161</v>
      </c>
      <c r="E813" s="93">
        <v>573</v>
      </c>
      <c r="F813" s="93">
        <v>763</v>
      </c>
      <c r="G813" s="93">
        <v>-190</v>
      </c>
      <c r="H813" s="111"/>
    </row>
    <row r="814" spans="2:8" s="18" customFormat="1" hidden="1" outlineLevel="1" x14ac:dyDescent="0.3">
      <c r="B814" s="16" t="s">
        <v>162</v>
      </c>
      <c r="E814" s="93">
        <v>473</v>
      </c>
      <c r="F814" s="93">
        <v>558</v>
      </c>
      <c r="G814" s="93">
        <v>-85</v>
      </c>
      <c r="H814" s="111"/>
    </row>
    <row r="815" spans="2:8" s="18" customFormat="1" hidden="1" outlineLevel="1" x14ac:dyDescent="0.3">
      <c r="B815" s="16" t="s">
        <v>163</v>
      </c>
      <c r="E815" s="93">
        <v>0</v>
      </c>
      <c r="F815" s="93">
        <v>129</v>
      </c>
      <c r="G815" s="93">
        <v>-129</v>
      </c>
      <c r="H815" s="111"/>
    </row>
    <row r="816" spans="2:8" s="18" customFormat="1" hidden="1" outlineLevel="1" x14ac:dyDescent="0.3">
      <c r="B816" s="16" t="s">
        <v>164</v>
      </c>
      <c r="E816" s="93">
        <v>815</v>
      </c>
      <c r="F816" s="93">
        <v>1377</v>
      </c>
      <c r="G816" s="93">
        <v>-562</v>
      </c>
      <c r="H816" s="93"/>
    </row>
    <row r="817" spans="1:8" s="18" customFormat="1" hidden="1" outlineLevel="1" x14ac:dyDescent="0.3">
      <c r="B817" s="16" t="s">
        <v>276</v>
      </c>
      <c r="E817" s="93">
        <v>0</v>
      </c>
      <c r="F817" s="93">
        <v>0</v>
      </c>
      <c r="G817" s="93">
        <v>0</v>
      </c>
      <c r="H817" s="111"/>
    </row>
    <row r="818" spans="1:8" s="18" customFormat="1" hidden="1" outlineLevel="1" x14ac:dyDescent="0.3">
      <c r="B818" s="16" t="s">
        <v>278</v>
      </c>
      <c r="E818" s="93">
        <v>0</v>
      </c>
      <c r="F818" s="93">
        <v>0</v>
      </c>
      <c r="G818" s="93">
        <v>0</v>
      </c>
      <c r="H818" s="111"/>
    </row>
    <row r="819" spans="1:8" s="18" customFormat="1" hidden="1" outlineLevel="1" x14ac:dyDescent="0.3">
      <c r="B819" s="16" t="s">
        <v>285</v>
      </c>
      <c r="E819" s="93">
        <v>0</v>
      </c>
      <c r="F819" s="93">
        <v>36</v>
      </c>
      <c r="G819" s="93">
        <v>-36</v>
      </c>
      <c r="H819" s="111"/>
    </row>
    <row r="820" spans="1:8" s="18" customFormat="1" hidden="1" outlineLevel="1" x14ac:dyDescent="0.3">
      <c r="B820" s="16" t="s">
        <v>289</v>
      </c>
      <c r="E820" s="93">
        <v>143</v>
      </c>
      <c r="F820" s="93">
        <v>121</v>
      </c>
      <c r="G820" s="93">
        <v>22</v>
      </c>
      <c r="H820" s="111"/>
    </row>
    <row r="821" spans="1:8" s="18" customFormat="1" hidden="1" outlineLevel="1" x14ac:dyDescent="0.3">
      <c r="B821" s="16" t="s">
        <v>286</v>
      </c>
      <c r="E821" s="93">
        <v>43</v>
      </c>
      <c r="F821" s="93">
        <v>47</v>
      </c>
      <c r="G821" s="93">
        <v>-4</v>
      </c>
      <c r="H821" s="111"/>
    </row>
    <row r="822" spans="1:8" s="18" customFormat="1" hidden="1" outlineLevel="1" x14ac:dyDescent="0.3">
      <c r="B822" s="16" t="s">
        <v>277</v>
      </c>
      <c r="E822" s="93">
        <v>72</v>
      </c>
      <c r="F822" s="93">
        <v>39</v>
      </c>
      <c r="G822" s="93">
        <v>33</v>
      </c>
      <c r="H822" s="93"/>
    </row>
    <row r="823" spans="1:8" ht="15" customHeight="1" collapsed="1" thickBot="1" x14ac:dyDescent="0.35">
      <c r="A823" s="17"/>
      <c r="C823" s="19" t="s">
        <v>173</v>
      </c>
      <c r="D823" s="19" t="s">
        <v>12</v>
      </c>
      <c r="E823" s="138">
        <v>16822</v>
      </c>
      <c r="F823" s="138">
        <v>27252</v>
      </c>
      <c r="G823" s="93">
        <v>-10430</v>
      </c>
      <c r="H823" s="139"/>
    </row>
    <row r="824" spans="1:8" s="18" customFormat="1" ht="13.5" hidden="1" outlineLevel="1" thickBot="1" x14ac:dyDescent="0.35">
      <c r="B824" s="16" t="s">
        <v>145</v>
      </c>
      <c r="D824" s="70"/>
      <c r="E824" s="93">
        <v>9499</v>
      </c>
      <c r="F824" s="93">
        <v>10808</v>
      </c>
      <c r="G824" s="93">
        <v>-1309</v>
      </c>
      <c r="H824" s="111"/>
    </row>
    <row r="825" spans="1:8" s="18" customFormat="1" ht="13.5" hidden="1" outlineLevel="1" thickBot="1" x14ac:dyDescent="0.35">
      <c r="B825" s="16" t="s">
        <v>146</v>
      </c>
      <c r="D825" s="70"/>
      <c r="E825" s="93">
        <v>2933</v>
      </c>
      <c r="F825" s="93">
        <v>3189</v>
      </c>
      <c r="G825" s="93">
        <v>-256</v>
      </c>
      <c r="H825" s="111"/>
    </row>
    <row r="826" spans="1:8" s="18" customFormat="1" ht="13.5" hidden="1" outlineLevel="1" thickBot="1" x14ac:dyDescent="0.35">
      <c r="B826" s="16" t="s">
        <v>147</v>
      </c>
      <c r="D826" s="70"/>
      <c r="E826" s="93">
        <v>16639</v>
      </c>
      <c r="F826" s="93">
        <v>28252</v>
      </c>
      <c r="G826" s="93">
        <v>-11613</v>
      </c>
      <c r="H826" s="111"/>
    </row>
    <row r="827" spans="1:8" s="18" customFormat="1" ht="13.5" hidden="1" outlineLevel="1" thickBot="1" x14ac:dyDescent="0.35">
      <c r="B827" s="16" t="s">
        <v>148</v>
      </c>
      <c r="D827" s="70"/>
      <c r="E827" s="93">
        <v>2851</v>
      </c>
      <c r="F827" s="93">
        <v>3378</v>
      </c>
      <c r="G827" s="93">
        <v>-527</v>
      </c>
      <c r="H827" s="111"/>
    </row>
    <row r="828" spans="1:8" s="18" customFormat="1" ht="13.5" hidden="1" outlineLevel="1" thickBot="1" x14ac:dyDescent="0.35">
      <c r="B828" s="16" t="s">
        <v>149</v>
      </c>
      <c r="D828" s="70"/>
      <c r="E828" s="93">
        <v>9788</v>
      </c>
      <c r="F828" s="93">
        <v>10115</v>
      </c>
      <c r="G828" s="93">
        <v>-327</v>
      </c>
      <c r="H828" s="111"/>
    </row>
    <row r="829" spans="1:8" s="18" customFormat="1" ht="13.5" hidden="1" outlineLevel="1" thickBot="1" x14ac:dyDescent="0.35">
      <c r="B829" s="16" t="s">
        <v>150</v>
      </c>
      <c r="D829" s="70"/>
      <c r="E829" s="93">
        <v>13642</v>
      </c>
      <c r="F829" s="93">
        <v>15375</v>
      </c>
      <c r="G829" s="93">
        <v>-1733</v>
      </c>
      <c r="H829" s="111"/>
    </row>
    <row r="830" spans="1:8" s="18" customFormat="1" ht="13.5" hidden="1" outlineLevel="1" thickBot="1" x14ac:dyDescent="0.35">
      <c r="B830" s="16" t="s">
        <v>151</v>
      </c>
      <c r="D830" s="70"/>
      <c r="E830" s="93">
        <v>14194</v>
      </c>
      <c r="F830" s="93">
        <v>14138</v>
      </c>
      <c r="G830" s="93">
        <v>56</v>
      </c>
      <c r="H830" s="111"/>
    </row>
    <row r="831" spans="1:8" s="18" customFormat="1" ht="13.5" hidden="1" outlineLevel="1" thickBot="1" x14ac:dyDescent="0.35">
      <c r="B831" s="16" t="s">
        <v>152</v>
      </c>
      <c r="D831" s="70"/>
      <c r="E831" s="93">
        <v>8911</v>
      </c>
      <c r="F831" s="93">
        <v>8364</v>
      </c>
      <c r="G831" s="93">
        <v>547</v>
      </c>
      <c r="H831" s="111"/>
    </row>
    <row r="832" spans="1:8" s="18" customFormat="1" ht="13.5" hidden="1" outlineLevel="1" thickBot="1" x14ac:dyDescent="0.35">
      <c r="B832" s="16" t="s">
        <v>254</v>
      </c>
      <c r="D832" s="70"/>
      <c r="E832" s="93">
        <v>333</v>
      </c>
      <c r="F832" s="93">
        <v>80</v>
      </c>
      <c r="G832" s="93">
        <v>253</v>
      </c>
      <c r="H832" s="111"/>
    </row>
    <row r="833" spans="2:8" s="18" customFormat="1" ht="13.5" hidden="1" outlineLevel="1" thickBot="1" x14ac:dyDescent="0.35">
      <c r="B833" s="16" t="s">
        <v>153</v>
      </c>
      <c r="D833" s="70"/>
      <c r="E833" s="93">
        <v>9079</v>
      </c>
      <c r="F833" s="93">
        <v>10602</v>
      </c>
      <c r="G833" s="93">
        <v>-1523</v>
      </c>
      <c r="H833" s="111"/>
    </row>
    <row r="834" spans="2:8" s="18" customFormat="1" ht="13.5" hidden="1" outlineLevel="1" thickBot="1" x14ac:dyDescent="0.35">
      <c r="B834" s="16" t="s">
        <v>154</v>
      </c>
      <c r="D834" s="70"/>
      <c r="E834" s="93">
        <v>7337</v>
      </c>
      <c r="F834" s="93">
        <v>7838</v>
      </c>
      <c r="G834" s="93">
        <v>-501</v>
      </c>
      <c r="H834" s="111"/>
    </row>
    <row r="835" spans="2:8" s="18" customFormat="1" ht="13.5" hidden="1" outlineLevel="1" thickBot="1" x14ac:dyDescent="0.35">
      <c r="B835" s="16" t="s">
        <v>155</v>
      </c>
      <c r="D835" s="70"/>
      <c r="E835" s="93">
        <v>5983</v>
      </c>
      <c r="F835" s="93">
        <v>6715</v>
      </c>
      <c r="G835" s="93">
        <v>-732</v>
      </c>
      <c r="H835" s="111"/>
    </row>
    <row r="836" spans="2:8" s="18" customFormat="1" ht="13.5" hidden="1" outlineLevel="1" thickBot="1" x14ac:dyDescent="0.35">
      <c r="B836" s="16" t="s">
        <v>156</v>
      </c>
      <c r="D836" s="70"/>
      <c r="E836" s="93">
        <v>1364</v>
      </c>
      <c r="F836" s="93">
        <v>1227</v>
      </c>
      <c r="G836" s="93">
        <v>137</v>
      </c>
      <c r="H836" s="111"/>
    </row>
    <row r="837" spans="2:8" s="18" customFormat="1" ht="13.5" hidden="1" outlineLevel="1" thickBot="1" x14ac:dyDescent="0.35">
      <c r="B837" s="16" t="s">
        <v>157</v>
      </c>
      <c r="D837" s="70"/>
      <c r="E837" s="93">
        <v>2451</v>
      </c>
      <c r="F837" s="93">
        <v>2789</v>
      </c>
      <c r="G837" s="93">
        <v>-338</v>
      </c>
      <c r="H837" s="111"/>
    </row>
    <row r="838" spans="2:8" s="18" customFormat="1" ht="13.5" hidden="1" outlineLevel="1" thickBot="1" x14ac:dyDescent="0.35">
      <c r="B838" s="16" t="s">
        <v>158</v>
      </c>
      <c r="D838" s="70"/>
      <c r="E838" s="93">
        <v>10900</v>
      </c>
      <c r="F838" s="93">
        <v>13399</v>
      </c>
      <c r="G838" s="93">
        <v>-2499</v>
      </c>
      <c r="H838" s="111"/>
    </row>
    <row r="839" spans="2:8" s="18" customFormat="1" ht="13.5" hidden="1" outlineLevel="1" thickBot="1" x14ac:dyDescent="0.35">
      <c r="B839" s="16" t="s">
        <v>159</v>
      </c>
      <c r="D839" s="70"/>
      <c r="E839" s="93">
        <v>17679</v>
      </c>
      <c r="F839" s="93">
        <v>21064</v>
      </c>
      <c r="G839" s="93">
        <v>-3385</v>
      </c>
      <c r="H839" s="111"/>
    </row>
    <row r="840" spans="2:8" s="18" customFormat="1" ht="13.5" hidden="1" outlineLevel="1" thickBot="1" x14ac:dyDescent="0.35">
      <c r="B840" s="16" t="s">
        <v>160</v>
      </c>
      <c r="D840" s="70"/>
      <c r="E840" s="93">
        <v>2818</v>
      </c>
      <c r="F840" s="93">
        <v>4810</v>
      </c>
      <c r="G840" s="93">
        <v>-1992</v>
      </c>
      <c r="H840" s="111"/>
    </row>
    <row r="841" spans="2:8" s="18" customFormat="1" ht="13.5" hidden="1" outlineLevel="1" thickBot="1" x14ac:dyDescent="0.35">
      <c r="B841" s="16" t="s">
        <v>161</v>
      </c>
      <c r="D841" s="70"/>
      <c r="E841" s="93">
        <v>5814.6237700000001</v>
      </c>
      <c r="F841" s="93">
        <v>7436</v>
      </c>
      <c r="G841" s="93">
        <v>-1621.3762299999999</v>
      </c>
      <c r="H841" s="111"/>
    </row>
    <row r="842" spans="2:8" s="18" customFormat="1" ht="13.5" hidden="1" outlineLevel="1" thickBot="1" x14ac:dyDescent="0.35">
      <c r="B842" s="16" t="s">
        <v>162</v>
      </c>
      <c r="D842" s="70"/>
      <c r="E842" s="93">
        <v>3666</v>
      </c>
      <c r="F842" s="93">
        <v>4119</v>
      </c>
      <c r="G842" s="93">
        <v>-453</v>
      </c>
      <c r="H842" s="111"/>
    </row>
    <row r="843" spans="2:8" s="18" customFormat="1" ht="13.5" hidden="1" outlineLevel="1" thickBot="1" x14ac:dyDescent="0.35">
      <c r="B843" s="16" t="s">
        <v>163</v>
      </c>
      <c r="D843" s="70"/>
      <c r="E843" s="93">
        <v>13388</v>
      </c>
      <c r="F843" s="93">
        <v>14407</v>
      </c>
      <c r="G843" s="93">
        <v>-1019</v>
      </c>
      <c r="H843" s="111"/>
    </row>
    <row r="844" spans="2:8" s="18" customFormat="1" ht="13.5" hidden="1" outlineLevel="1" thickBot="1" x14ac:dyDescent="0.35">
      <c r="B844" s="16" t="s">
        <v>164</v>
      </c>
      <c r="D844" s="70"/>
      <c r="E844" s="93">
        <v>4616</v>
      </c>
      <c r="F844" s="93">
        <v>5750</v>
      </c>
      <c r="G844" s="93">
        <v>-1134</v>
      </c>
      <c r="H844" s="111"/>
    </row>
    <row r="845" spans="2:8" s="18" customFormat="1" ht="13.5" hidden="1" outlineLevel="1" thickBot="1" x14ac:dyDescent="0.35">
      <c r="B845" s="16" t="s">
        <v>276</v>
      </c>
      <c r="D845" s="70"/>
      <c r="E845" s="93">
        <v>1039</v>
      </c>
      <c r="F845" s="93">
        <v>1249</v>
      </c>
      <c r="G845" s="93">
        <v>-210</v>
      </c>
      <c r="H845" s="111"/>
    </row>
    <row r="846" spans="2:8" s="18" customFormat="1" ht="13.5" hidden="1" outlineLevel="1" thickBot="1" x14ac:dyDescent="0.35">
      <c r="B846" s="16" t="s">
        <v>278</v>
      </c>
      <c r="D846" s="70"/>
      <c r="E846" s="93">
        <v>1281</v>
      </c>
      <c r="F846" s="93">
        <v>776</v>
      </c>
      <c r="G846" s="93">
        <v>505</v>
      </c>
      <c r="H846" s="111"/>
    </row>
    <row r="847" spans="2:8" s="18" customFormat="1" ht="13.5" hidden="1" outlineLevel="1" thickBot="1" x14ac:dyDescent="0.35">
      <c r="B847" s="16" t="s">
        <v>285</v>
      </c>
      <c r="D847" s="70"/>
      <c r="E847" s="93">
        <v>1510</v>
      </c>
      <c r="F847" s="93">
        <v>1594</v>
      </c>
      <c r="G847" s="93">
        <v>-84</v>
      </c>
      <c r="H847" s="111"/>
    </row>
    <row r="848" spans="2:8" s="18" customFormat="1" ht="13.5" hidden="1" outlineLevel="1" thickBot="1" x14ac:dyDescent="0.35">
      <c r="B848" s="16" t="s">
        <v>289</v>
      </c>
      <c r="D848" s="70"/>
      <c r="E848" s="93">
        <v>1451</v>
      </c>
      <c r="F848" s="93">
        <v>1700</v>
      </c>
      <c r="G848" s="93">
        <v>-249</v>
      </c>
      <c r="H848" s="111"/>
    </row>
    <row r="849" spans="1:8" s="18" customFormat="1" ht="13.5" hidden="1" outlineLevel="1" thickBot="1" x14ac:dyDescent="0.35">
      <c r="B849" s="16" t="s">
        <v>286</v>
      </c>
      <c r="D849" s="70"/>
      <c r="E849" s="93">
        <v>1304</v>
      </c>
      <c r="F849" s="93">
        <v>1073</v>
      </c>
      <c r="G849" s="93">
        <v>231</v>
      </c>
      <c r="H849" s="111"/>
    </row>
    <row r="850" spans="1:8" s="18" customFormat="1" ht="13.5" hidden="1" outlineLevel="1" thickBot="1" x14ac:dyDescent="0.35">
      <c r="B850" s="16" t="s">
        <v>277</v>
      </c>
      <c r="D850" s="70"/>
      <c r="E850" s="93">
        <v>1168</v>
      </c>
      <c r="F850" s="93">
        <v>1310</v>
      </c>
      <c r="G850" s="93">
        <v>-142</v>
      </c>
      <c r="H850" s="111"/>
    </row>
    <row r="851" spans="1:8" ht="15" customHeight="1" collapsed="1" thickBot="1" x14ac:dyDescent="0.35">
      <c r="A851" s="17"/>
      <c r="B851" s="17" t="s">
        <v>49</v>
      </c>
      <c r="D851" s="22"/>
      <c r="E851" s="150">
        <v>171638.62377000001</v>
      </c>
      <c r="F851" s="151">
        <v>201557</v>
      </c>
      <c r="G851" s="93">
        <v>-29918.376229999994</v>
      </c>
      <c r="H851" s="139"/>
    </row>
    <row r="852" spans="1:8" ht="15" customHeight="1" x14ac:dyDescent="0.3">
      <c r="D852" s="85"/>
      <c r="E852" s="152"/>
      <c r="F852" s="152"/>
      <c r="G852" s="93"/>
      <c r="H852" s="139"/>
    </row>
    <row r="853" spans="1:8" s="18" customFormat="1" hidden="1" outlineLevel="1" x14ac:dyDescent="0.3">
      <c r="B853" s="16" t="s">
        <v>145</v>
      </c>
      <c r="E853" s="93">
        <v>2502</v>
      </c>
      <c r="F853" s="93">
        <v>2551</v>
      </c>
      <c r="G853" s="93">
        <v>-49</v>
      </c>
      <c r="H853" s="111"/>
    </row>
    <row r="854" spans="1:8" s="18" customFormat="1" hidden="1" outlineLevel="1" x14ac:dyDescent="0.3">
      <c r="B854" s="16" t="s">
        <v>146</v>
      </c>
      <c r="E854" s="93">
        <v>1485</v>
      </c>
      <c r="F854" s="93">
        <v>1255</v>
      </c>
      <c r="G854" s="93">
        <v>230</v>
      </c>
      <c r="H854" s="111"/>
    </row>
    <row r="855" spans="1:8" s="18" customFormat="1" hidden="1" outlineLevel="1" x14ac:dyDescent="0.3">
      <c r="B855" s="16" t="s">
        <v>147</v>
      </c>
      <c r="E855" s="93">
        <v>2266</v>
      </c>
      <c r="F855" s="93">
        <v>3287</v>
      </c>
      <c r="G855" s="93">
        <v>-1021</v>
      </c>
      <c r="H855" s="111"/>
    </row>
    <row r="856" spans="1:8" s="18" customFormat="1" hidden="1" outlineLevel="1" x14ac:dyDescent="0.3">
      <c r="B856" s="16" t="s">
        <v>148</v>
      </c>
      <c r="E856" s="93">
        <v>1402</v>
      </c>
      <c r="F856" s="93">
        <v>1436</v>
      </c>
      <c r="G856" s="93">
        <v>-34</v>
      </c>
      <c r="H856" s="111"/>
    </row>
    <row r="857" spans="1:8" s="18" customFormat="1" hidden="1" outlineLevel="1" x14ac:dyDescent="0.3">
      <c r="B857" s="16" t="s">
        <v>149</v>
      </c>
      <c r="E857" s="93">
        <v>5439</v>
      </c>
      <c r="F857" s="93">
        <v>5427</v>
      </c>
      <c r="G857" s="93">
        <v>12</v>
      </c>
      <c r="H857" s="111"/>
    </row>
    <row r="858" spans="1:8" s="18" customFormat="1" hidden="1" outlineLevel="1" x14ac:dyDescent="0.3">
      <c r="B858" s="16" t="s">
        <v>150</v>
      </c>
      <c r="E858" s="93">
        <v>5449</v>
      </c>
      <c r="F858" s="93">
        <v>5941</v>
      </c>
      <c r="G858" s="93">
        <v>-492</v>
      </c>
      <c r="H858" s="111"/>
    </row>
    <row r="859" spans="1:8" s="18" customFormat="1" hidden="1" outlineLevel="1" x14ac:dyDescent="0.3">
      <c r="B859" s="16" t="s">
        <v>151</v>
      </c>
      <c r="E859" s="93">
        <v>2605</v>
      </c>
      <c r="F859" s="93">
        <v>2535</v>
      </c>
      <c r="G859" s="93">
        <v>70</v>
      </c>
      <c r="H859" s="111"/>
    </row>
    <row r="860" spans="1:8" s="18" customFormat="1" hidden="1" outlineLevel="1" x14ac:dyDescent="0.3">
      <c r="B860" s="16" t="s">
        <v>152</v>
      </c>
      <c r="E860" s="93">
        <v>3819</v>
      </c>
      <c r="F860" s="93">
        <v>1776</v>
      </c>
      <c r="G860" s="93">
        <v>2043</v>
      </c>
      <c r="H860" s="111"/>
    </row>
    <row r="861" spans="1:8" s="18" customFormat="1" hidden="1" outlineLevel="1" x14ac:dyDescent="0.3">
      <c r="B861" s="16" t="s">
        <v>254</v>
      </c>
      <c r="E861" s="93">
        <v>0</v>
      </c>
      <c r="F861" s="93">
        <v>0</v>
      </c>
      <c r="G861" s="93">
        <v>0</v>
      </c>
      <c r="H861" s="111"/>
    </row>
    <row r="862" spans="1:8" s="18" customFormat="1" hidden="1" outlineLevel="1" x14ac:dyDescent="0.3">
      <c r="B862" s="16" t="s">
        <v>153</v>
      </c>
      <c r="E862" s="93">
        <v>5187</v>
      </c>
      <c r="F862" s="93">
        <v>5182</v>
      </c>
      <c r="G862" s="93">
        <v>5</v>
      </c>
      <c r="H862" s="111"/>
    </row>
    <row r="863" spans="1:8" s="18" customFormat="1" hidden="1" outlineLevel="1" x14ac:dyDescent="0.3">
      <c r="B863" s="16" t="s">
        <v>154</v>
      </c>
      <c r="E863" s="93">
        <v>2668</v>
      </c>
      <c r="F863" s="93">
        <v>2471</v>
      </c>
      <c r="G863" s="93">
        <v>197</v>
      </c>
      <c r="H863" s="111"/>
    </row>
    <row r="864" spans="1:8" s="18" customFormat="1" hidden="1" outlineLevel="1" x14ac:dyDescent="0.3">
      <c r="B864" s="16" t="s">
        <v>155</v>
      </c>
      <c r="E864" s="93">
        <v>537</v>
      </c>
      <c r="F864" s="93">
        <v>748</v>
      </c>
      <c r="G864" s="93">
        <v>-211</v>
      </c>
      <c r="H864" s="111"/>
    </row>
    <row r="865" spans="1:8" s="18" customFormat="1" hidden="1" outlineLevel="1" x14ac:dyDescent="0.3">
      <c r="B865" s="16" t="s">
        <v>156</v>
      </c>
      <c r="E865" s="93">
        <v>685</v>
      </c>
      <c r="F865" s="93">
        <v>498</v>
      </c>
      <c r="G865" s="93">
        <v>187</v>
      </c>
      <c r="H865" s="111"/>
    </row>
    <row r="866" spans="1:8" s="18" customFormat="1" hidden="1" outlineLevel="1" x14ac:dyDescent="0.3">
      <c r="B866" s="16" t="s">
        <v>157</v>
      </c>
      <c r="E866" s="93">
        <v>877</v>
      </c>
      <c r="F866" s="93">
        <v>768</v>
      </c>
      <c r="G866" s="93">
        <v>109</v>
      </c>
      <c r="H866" s="111"/>
    </row>
    <row r="867" spans="1:8" s="18" customFormat="1" hidden="1" outlineLevel="1" x14ac:dyDescent="0.3">
      <c r="B867" s="16" t="s">
        <v>158</v>
      </c>
      <c r="E867" s="93">
        <v>3200</v>
      </c>
      <c r="F867" s="93">
        <v>3196</v>
      </c>
      <c r="G867" s="93">
        <v>4</v>
      </c>
      <c r="H867" s="111"/>
    </row>
    <row r="868" spans="1:8" s="18" customFormat="1" hidden="1" outlineLevel="1" x14ac:dyDescent="0.3">
      <c r="B868" s="16" t="s">
        <v>159</v>
      </c>
      <c r="E868" s="93">
        <v>1762</v>
      </c>
      <c r="F868" s="93">
        <v>1738</v>
      </c>
      <c r="G868" s="93">
        <v>24</v>
      </c>
      <c r="H868" s="111"/>
    </row>
    <row r="869" spans="1:8" s="18" customFormat="1" hidden="1" outlineLevel="1" x14ac:dyDescent="0.3">
      <c r="B869" s="16" t="s">
        <v>160</v>
      </c>
      <c r="E869" s="93">
        <v>480</v>
      </c>
      <c r="F869" s="93">
        <v>500</v>
      </c>
      <c r="G869" s="93">
        <v>-20</v>
      </c>
      <c r="H869" s="111"/>
    </row>
    <row r="870" spans="1:8" s="18" customFormat="1" hidden="1" outlineLevel="1" x14ac:dyDescent="0.3">
      <c r="B870" s="16" t="s">
        <v>161</v>
      </c>
      <c r="E870" s="93">
        <v>920</v>
      </c>
      <c r="F870" s="93">
        <v>858</v>
      </c>
      <c r="G870" s="93">
        <v>62</v>
      </c>
      <c r="H870" s="111"/>
    </row>
    <row r="871" spans="1:8" s="18" customFormat="1" hidden="1" outlineLevel="1" x14ac:dyDescent="0.3">
      <c r="B871" s="16" t="s">
        <v>290</v>
      </c>
      <c r="E871" s="93">
        <v>759</v>
      </c>
      <c r="F871" s="93">
        <v>727</v>
      </c>
      <c r="G871" s="93">
        <v>32</v>
      </c>
      <c r="H871" s="111"/>
    </row>
    <row r="872" spans="1:8" s="18" customFormat="1" hidden="1" outlineLevel="1" x14ac:dyDescent="0.3">
      <c r="B872" s="16" t="s">
        <v>163</v>
      </c>
      <c r="E872" s="93">
        <v>3975</v>
      </c>
      <c r="F872" s="93">
        <v>4949</v>
      </c>
      <c r="G872" s="93">
        <v>-974</v>
      </c>
      <c r="H872" s="111"/>
    </row>
    <row r="873" spans="1:8" s="18" customFormat="1" hidden="1" outlineLevel="1" x14ac:dyDescent="0.3">
      <c r="B873" s="16" t="s">
        <v>164</v>
      </c>
      <c r="E873" s="93">
        <v>769</v>
      </c>
      <c r="F873" s="93">
        <v>787</v>
      </c>
      <c r="G873" s="93">
        <v>-18</v>
      </c>
      <c r="H873" s="111"/>
    </row>
    <row r="874" spans="1:8" s="18" customFormat="1" hidden="1" outlineLevel="1" x14ac:dyDescent="0.3">
      <c r="B874" s="16" t="s">
        <v>276</v>
      </c>
      <c r="E874" s="93">
        <v>176</v>
      </c>
      <c r="F874" s="93">
        <v>185</v>
      </c>
      <c r="G874" s="93">
        <v>-9</v>
      </c>
      <c r="H874" s="111"/>
    </row>
    <row r="875" spans="1:8" s="18" customFormat="1" hidden="1" outlineLevel="1" x14ac:dyDescent="0.3">
      <c r="B875" s="16" t="s">
        <v>278</v>
      </c>
      <c r="E875" s="93">
        <v>18</v>
      </c>
      <c r="F875" s="93">
        <v>18</v>
      </c>
      <c r="G875" s="93">
        <v>0</v>
      </c>
      <c r="H875" s="111"/>
    </row>
    <row r="876" spans="1:8" s="18" customFormat="1" hidden="1" outlineLevel="1" x14ac:dyDescent="0.3">
      <c r="B876" s="16" t="s">
        <v>285</v>
      </c>
      <c r="E876" s="93">
        <v>0</v>
      </c>
      <c r="F876" s="93">
        <v>0</v>
      </c>
      <c r="G876" s="93">
        <v>0</v>
      </c>
      <c r="H876" s="111"/>
    </row>
    <row r="877" spans="1:8" s="18" customFormat="1" hidden="1" outlineLevel="1" x14ac:dyDescent="0.3">
      <c r="B877" s="16" t="s">
        <v>289</v>
      </c>
      <c r="E877" s="93">
        <v>469</v>
      </c>
      <c r="F877" s="93">
        <v>469</v>
      </c>
      <c r="G877" s="93">
        <v>0</v>
      </c>
      <c r="H877" s="111"/>
    </row>
    <row r="878" spans="1:8" s="18" customFormat="1" hidden="1" outlineLevel="1" x14ac:dyDescent="0.3">
      <c r="B878" s="16" t="s">
        <v>286</v>
      </c>
      <c r="E878" s="93">
        <v>82</v>
      </c>
      <c r="F878" s="93">
        <v>82</v>
      </c>
      <c r="G878" s="93">
        <v>0</v>
      </c>
      <c r="H878" s="111"/>
    </row>
    <row r="879" spans="1:8" s="18" customFormat="1" hidden="1" outlineLevel="1" x14ac:dyDescent="0.3">
      <c r="B879" s="16" t="s">
        <v>277</v>
      </c>
      <c r="E879" s="93">
        <v>258</v>
      </c>
      <c r="F879" s="93">
        <v>260</v>
      </c>
      <c r="G879" s="93">
        <v>-2</v>
      </c>
      <c r="H879" s="111"/>
    </row>
    <row r="880" spans="1:8" ht="15" customHeight="1" collapsed="1" x14ac:dyDescent="0.3">
      <c r="A880" s="17">
        <v>3</v>
      </c>
      <c r="B880" s="17" t="s">
        <v>177</v>
      </c>
      <c r="D880" s="16" t="s">
        <v>174</v>
      </c>
      <c r="E880" s="138">
        <v>47789</v>
      </c>
      <c r="F880" s="138">
        <v>47644</v>
      </c>
      <c r="G880" s="93">
        <v>145</v>
      </c>
      <c r="H880" s="139"/>
    </row>
    <row r="881" spans="2:8" s="18" customFormat="1" hidden="1" outlineLevel="1" x14ac:dyDescent="0.3">
      <c r="B881" s="16" t="s">
        <v>145</v>
      </c>
      <c r="E881" s="84">
        <v>430</v>
      </c>
      <c r="F881" s="84">
        <v>351</v>
      </c>
      <c r="G881" s="93">
        <v>79</v>
      </c>
      <c r="H881" s="111"/>
    </row>
    <row r="882" spans="2:8" s="18" customFormat="1" hidden="1" outlineLevel="1" x14ac:dyDescent="0.3">
      <c r="B882" s="16" t="s">
        <v>146</v>
      </c>
      <c r="E882" s="84">
        <v>0</v>
      </c>
      <c r="F882" s="84">
        <v>0</v>
      </c>
      <c r="G882" s="93">
        <v>0</v>
      </c>
      <c r="H882" s="111"/>
    </row>
    <row r="883" spans="2:8" s="18" customFormat="1" hidden="1" outlineLevel="1" x14ac:dyDescent="0.3">
      <c r="B883" s="16" t="s">
        <v>147</v>
      </c>
      <c r="E883" s="84">
        <v>1103</v>
      </c>
      <c r="F883" s="84">
        <v>1414</v>
      </c>
      <c r="G883" s="93">
        <v>-311</v>
      </c>
      <c r="H883" s="111"/>
    </row>
    <row r="884" spans="2:8" s="18" customFormat="1" hidden="1" outlineLevel="1" x14ac:dyDescent="0.3">
      <c r="B884" s="16" t="s">
        <v>148</v>
      </c>
      <c r="E884" s="84">
        <v>13</v>
      </c>
      <c r="F884" s="84">
        <v>13</v>
      </c>
      <c r="G884" s="93">
        <v>0</v>
      </c>
      <c r="H884" s="111"/>
    </row>
    <row r="885" spans="2:8" s="18" customFormat="1" hidden="1" outlineLevel="1" x14ac:dyDescent="0.3">
      <c r="B885" s="16" t="s">
        <v>149</v>
      </c>
      <c r="E885" s="84">
        <v>288</v>
      </c>
      <c r="F885" s="84">
        <v>288</v>
      </c>
      <c r="G885" s="93">
        <v>0</v>
      </c>
      <c r="H885" s="111"/>
    </row>
    <row r="886" spans="2:8" s="18" customFormat="1" hidden="1" outlineLevel="1" x14ac:dyDescent="0.3">
      <c r="B886" s="16" t="s">
        <v>150</v>
      </c>
      <c r="E886" s="84">
        <v>0</v>
      </c>
      <c r="F886" s="84">
        <v>0</v>
      </c>
      <c r="G886" s="93">
        <v>0</v>
      </c>
      <c r="H886" s="111"/>
    </row>
    <row r="887" spans="2:8" s="18" customFormat="1" hidden="1" outlineLevel="1" x14ac:dyDescent="0.3">
      <c r="B887" s="16" t="s">
        <v>151</v>
      </c>
      <c r="E887" s="84">
        <v>536</v>
      </c>
      <c r="F887" s="84">
        <v>500</v>
      </c>
      <c r="G887" s="93">
        <v>36</v>
      </c>
      <c r="H887" s="111"/>
    </row>
    <row r="888" spans="2:8" s="18" customFormat="1" hidden="1" outlineLevel="1" x14ac:dyDescent="0.3">
      <c r="B888" s="16" t="s">
        <v>152</v>
      </c>
      <c r="E888" s="84">
        <v>748</v>
      </c>
      <c r="F888" s="84">
        <v>0</v>
      </c>
      <c r="G888" s="93">
        <v>748</v>
      </c>
      <c r="H888" s="111"/>
    </row>
    <row r="889" spans="2:8" s="18" customFormat="1" hidden="1" outlineLevel="1" x14ac:dyDescent="0.3">
      <c r="B889" s="16" t="s">
        <v>254</v>
      </c>
      <c r="E889" s="84">
        <v>0</v>
      </c>
      <c r="F889" s="84">
        <v>0</v>
      </c>
      <c r="G889" s="93">
        <v>0</v>
      </c>
      <c r="H889" s="111"/>
    </row>
    <row r="890" spans="2:8" s="18" customFormat="1" hidden="1" outlineLevel="1" x14ac:dyDescent="0.3">
      <c r="B890" s="16" t="s">
        <v>153</v>
      </c>
      <c r="E890" s="84">
        <v>195</v>
      </c>
      <c r="F890" s="84">
        <v>130</v>
      </c>
      <c r="G890" s="93">
        <v>65</v>
      </c>
      <c r="H890" s="111"/>
    </row>
    <row r="891" spans="2:8" s="18" customFormat="1" hidden="1" outlineLevel="1" x14ac:dyDescent="0.3">
      <c r="B891" s="16" t="s">
        <v>154</v>
      </c>
      <c r="E891" s="84">
        <v>0</v>
      </c>
      <c r="F891" s="84">
        <v>0</v>
      </c>
      <c r="G891" s="93">
        <v>0</v>
      </c>
      <c r="H891" s="111"/>
    </row>
    <row r="892" spans="2:8" s="18" customFormat="1" hidden="1" outlineLevel="1" x14ac:dyDescent="0.3">
      <c r="B892" s="16" t="s">
        <v>155</v>
      </c>
      <c r="E892" s="84">
        <v>0</v>
      </c>
      <c r="F892" s="84">
        <v>0</v>
      </c>
      <c r="G892" s="93">
        <v>0</v>
      </c>
      <c r="H892" s="111"/>
    </row>
    <row r="893" spans="2:8" s="18" customFormat="1" hidden="1" outlineLevel="1" x14ac:dyDescent="0.3">
      <c r="B893" s="16" t="s">
        <v>156</v>
      </c>
      <c r="E893" s="84">
        <v>0</v>
      </c>
      <c r="F893" s="84">
        <v>0</v>
      </c>
      <c r="G893" s="93">
        <v>0</v>
      </c>
      <c r="H893" s="111"/>
    </row>
    <row r="894" spans="2:8" s="18" customFormat="1" hidden="1" outlineLevel="1" x14ac:dyDescent="0.3">
      <c r="B894" s="16" t="s">
        <v>157</v>
      </c>
      <c r="E894" s="84">
        <v>0</v>
      </c>
      <c r="F894" s="84">
        <v>0</v>
      </c>
      <c r="G894" s="93">
        <v>0</v>
      </c>
      <c r="H894" s="111"/>
    </row>
    <row r="895" spans="2:8" s="18" customFormat="1" hidden="1" outlineLevel="1" x14ac:dyDescent="0.3">
      <c r="B895" s="16" t="s">
        <v>158</v>
      </c>
      <c r="E895" s="84">
        <v>557</v>
      </c>
      <c r="F895" s="84">
        <v>564</v>
      </c>
      <c r="G895" s="93">
        <v>-7</v>
      </c>
      <c r="H895" s="111"/>
    </row>
    <row r="896" spans="2:8" s="18" customFormat="1" hidden="1" outlineLevel="1" x14ac:dyDescent="0.3">
      <c r="B896" s="16" t="s">
        <v>159</v>
      </c>
      <c r="E896" s="84">
        <v>300</v>
      </c>
      <c r="F896" s="84">
        <v>300</v>
      </c>
      <c r="G896" s="93">
        <v>0</v>
      </c>
      <c r="H896" s="111"/>
    </row>
    <row r="897" spans="2:8" s="18" customFormat="1" hidden="1" outlineLevel="1" x14ac:dyDescent="0.3">
      <c r="B897" s="16" t="s">
        <v>160</v>
      </c>
      <c r="E897" s="84">
        <v>197</v>
      </c>
      <c r="F897" s="84">
        <v>241</v>
      </c>
      <c r="G897" s="93">
        <v>-44</v>
      </c>
      <c r="H897" s="111"/>
    </row>
    <row r="898" spans="2:8" s="18" customFormat="1" hidden="1" outlineLevel="1" x14ac:dyDescent="0.3">
      <c r="B898" s="16" t="s">
        <v>161</v>
      </c>
      <c r="E898" s="84">
        <v>244</v>
      </c>
      <c r="F898" s="84">
        <v>233</v>
      </c>
      <c r="G898" s="93">
        <v>11</v>
      </c>
      <c r="H898" s="111"/>
    </row>
    <row r="899" spans="2:8" s="18" customFormat="1" hidden="1" outlineLevel="1" x14ac:dyDescent="0.3">
      <c r="B899" s="16" t="s">
        <v>290</v>
      </c>
      <c r="E899" s="84">
        <v>200</v>
      </c>
      <c r="F899" s="84">
        <v>200</v>
      </c>
      <c r="G899" s="93">
        <v>0</v>
      </c>
      <c r="H899" s="111"/>
    </row>
    <row r="900" spans="2:8" s="18" customFormat="1" hidden="1" outlineLevel="1" x14ac:dyDescent="0.3">
      <c r="B900" s="16" t="s">
        <v>163</v>
      </c>
      <c r="E900" s="84">
        <v>0</v>
      </c>
      <c r="F900" s="84">
        <v>0</v>
      </c>
      <c r="G900" s="93">
        <v>0</v>
      </c>
      <c r="H900" s="111"/>
    </row>
    <row r="901" spans="2:8" s="18" customFormat="1" hidden="1" outlineLevel="1" x14ac:dyDescent="0.3">
      <c r="B901" s="16" t="s">
        <v>164</v>
      </c>
      <c r="E901" s="84">
        <v>0</v>
      </c>
      <c r="F901" s="84">
        <v>0</v>
      </c>
      <c r="G901" s="93">
        <v>0</v>
      </c>
      <c r="H901" s="111"/>
    </row>
    <row r="902" spans="2:8" s="18" customFormat="1" hidden="1" outlineLevel="1" x14ac:dyDescent="0.3">
      <c r="B902" s="16" t="s">
        <v>276</v>
      </c>
      <c r="E902" s="84">
        <v>0</v>
      </c>
      <c r="F902" s="84">
        <v>0</v>
      </c>
      <c r="G902" s="93">
        <v>0</v>
      </c>
      <c r="H902" s="111"/>
    </row>
    <row r="903" spans="2:8" s="18" customFormat="1" hidden="1" outlineLevel="1" x14ac:dyDescent="0.3">
      <c r="B903" s="16" t="s">
        <v>278</v>
      </c>
      <c r="E903" s="84">
        <v>53</v>
      </c>
      <c r="F903" s="84">
        <v>47</v>
      </c>
      <c r="G903" s="93">
        <v>6</v>
      </c>
      <c r="H903" s="111"/>
    </row>
    <row r="904" spans="2:8" s="18" customFormat="1" hidden="1" outlineLevel="1" x14ac:dyDescent="0.3">
      <c r="B904" s="16" t="s">
        <v>285</v>
      </c>
      <c r="E904" s="84">
        <v>302</v>
      </c>
      <c r="F904" s="84">
        <v>0</v>
      </c>
      <c r="G904" s="93">
        <v>302</v>
      </c>
      <c r="H904" s="111"/>
    </row>
    <row r="905" spans="2:8" s="18" customFormat="1" hidden="1" outlineLevel="1" x14ac:dyDescent="0.3">
      <c r="B905" s="16" t="s">
        <v>289</v>
      </c>
      <c r="E905" s="84">
        <v>32</v>
      </c>
      <c r="F905" s="84">
        <v>32</v>
      </c>
      <c r="G905" s="93">
        <v>0</v>
      </c>
      <c r="H905" s="111"/>
    </row>
    <row r="906" spans="2:8" s="18" customFormat="1" hidden="1" outlineLevel="1" x14ac:dyDescent="0.3">
      <c r="B906" s="16" t="s">
        <v>286</v>
      </c>
      <c r="E906" s="84">
        <v>0</v>
      </c>
      <c r="F906" s="84">
        <v>0</v>
      </c>
      <c r="G906" s="93">
        <v>0</v>
      </c>
      <c r="H906" s="111"/>
    </row>
    <row r="907" spans="2:8" s="18" customFormat="1" hidden="1" outlineLevel="1" x14ac:dyDescent="0.3">
      <c r="B907" s="16" t="s">
        <v>277</v>
      </c>
      <c r="E907" s="84">
        <v>0</v>
      </c>
      <c r="F907" s="84">
        <v>0</v>
      </c>
      <c r="G907" s="93">
        <v>0</v>
      </c>
      <c r="H907" s="111"/>
    </row>
    <row r="908" spans="2:8" ht="15" customHeight="1" collapsed="1" x14ac:dyDescent="0.3">
      <c r="D908" s="16" t="s">
        <v>175</v>
      </c>
      <c r="E908" s="138">
        <v>5198</v>
      </c>
      <c r="F908" s="138">
        <v>4313</v>
      </c>
      <c r="G908" s="93">
        <v>885</v>
      </c>
      <c r="H908" s="139"/>
    </row>
    <row r="909" spans="2:8" s="18" customFormat="1" hidden="1" outlineLevel="1" x14ac:dyDescent="0.3">
      <c r="B909" s="16" t="s">
        <v>145</v>
      </c>
      <c r="E909" s="84">
        <v>1053</v>
      </c>
      <c r="F909" s="84">
        <v>1053</v>
      </c>
      <c r="G909" s="93">
        <v>0</v>
      </c>
      <c r="H909" s="111"/>
    </row>
    <row r="910" spans="2:8" s="18" customFormat="1" hidden="1" outlineLevel="1" x14ac:dyDescent="0.3">
      <c r="B910" s="16" t="s">
        <v>146</v>
      </c>
      <c r="E910" s="84">
        <v>0</v>
      </c>
      <c r="F910" s="84">
        <v>0</v>
      </c>
      <c r="G910" s="93">
        <v>0</v>
      </c>
      <c r="H910" s="111"/>
    </row>
    <row r="911" spans="2:8" s="18" customFormat="1" hidden="1" outlineLevel="1" x14ac:dyDescent="0.3">
      <c r="B911" s="16" t="s">
        <v>147</v>
      </c>
      <c r="E911" s="84">
        <v>5276</v>
      </c>
      <c r="F911" s="84">
        <v>5382</v>
      </c>
      <c r="G911" s="93">
        <v>-106</v>
      </c>
      <c r="H911" s="111"/>
    </row>
    <row r="912" spans="2:8" s="18" customFormat="1" hidden="1" outlineLevel="1" x14ac:dyDescent="0.3">
      <c r="B912" s="16" t="s">
        <v>148</v>
      </c>
      <c r="E912" s="84">
        <v>0</v>
      </c>
      <c r="F912" s="84">
        <v>0</v>
      </c>
      <c r="G912" s="93">
        <v>0</v>
      </c>
      <c r="H912" s="111"/>
    </row>
    <row r="913" spans="2:8" s="18" customFormat="1" hidden="1" outlineLevel="1" x14ac:dyDescent="0.3">
      <c r="B913" s="16" t="s">
        <v>149</v>
      </c>
      <c r="E913" s="84">
        <v>0</v>
      </c>
      <c r="F913" s="84">
        <v>0</v>
      </c>
      <c r="G913" s="93">
        <v>0</v>
      </c>
      <c r="H913" s="111"/>
    </row>
    <row r="914" spans="2:8" s="18" customFormat="1" hidden="1" outlineLevel="1" x14ac:dyDescent="0.3">
      <c r="B914" s="16" t="s">
        <v>150</v>
      </c>
      <c r="E914" s="84">
        <v>0</v>
      </c>
      <c r="F914" s="84">
        <v>0</v>
      </c>
      <c r="G914" s="93">
        <v>0</v>
      </c>
      <c r="H914" s="111"/>
    </row>
    <row r="915" spans="2:8" s="18" customFormat="1" hidden="1" outlineLevel="1" x14ac:dyDescent="0.3">
      <c r="B915" s="16" t="s">
        <v>151</v>
      </c>
      <c r="E915" s="84">
        <v>0</v>
      </c>
      <c r="F915" s="84">
        <v>0</v>
      </c>
      <c r="G915" s="93">
        <v>0</v>
      </c>
      <c r="H915" s="111"/>
    </row>
    <row r="916" spans="2:8" s="18" customFormat="1" hidden="1" outlineLevel="1" x14ac:dyDescent="0.3">
      <c r="B916" s="16" t="s">
        <v>152</v>
      </c>
      <c r="E916" s="84">
        <v>0</v>
      </c>
      <c r="F916" s="84">
        <v>0</v>
      </c>
      <c r="G916" s="93">
        <v>0</v>
      </c>
      <c r="H916" s="111"/>
    </row>
    <row r="917" spans="2:8" s="18" customFormat="1" hidden="1" outlineLevel="1" x14ac:dyDescent="0.3">
      <c r="B917" s="16" t="s">
        <v>254</v>
      </c>
      <c r="E917" s="84">
        <v>0</v>
      </c>
      <c r="F917" s="84">
        <v>0</v>
      </c>
      <c r="G917" s="93">
        <v>0</v>
      </c>
      <c r="H917" s="111"/>
    </row>
    <row r="918" spans="2:8" s="18" customFormat="1" hidden="1" outlineLevel="1" x14ac:dyDescent="0.3">
      <c r="B918" s="16" t="s">
        <v>153</v>
      </c>
      <c r="E918" s="84">
        <v>0</v>
      </c>
      <c r="F918" s="84">
        <v>0</v>
      </c>
      <c r="G918" s="93">
        <v>0</v>
      </c>
      <c r="H918" s="111"/>
    </row>
    <row r="919" spans="2:8" s="18" customFormat="1" hidden="1" outlineLevel="1" x14ac:dyDescent="0.3">
      <c r="B919" s="16" t="s">
        <v>154</v>
      </c>
      <c r="E919" s="84">
        <v>0</v>
      </c>
      <c r="F919" s="84">
        <v>0</v>
      </c>
      <c r="G919" s="93">
        <v>0</v>
      </c>
      <c r="H919" s="111"/>
    </row>
    <row r="920" spans="2:8" s="18" customFormat="1" hidden="1" outlineLevel="1" x14ac:dyDescent="0.3">
      <c r="B920" s="16" t="s">
        <v>155</v>
      </c>
      <c r="E920" s="84">
        <v>857</v>
      </c>
      <c r="F920" s="84">
        <v>787</v>
      </c>
      <c r="G920" s="93">
        <v>70</v>
      </c>
      <c r="H920" s="111"/>
    </row>
    <row r="921" spans="2:8" s="18" customFormat="1" hidden="1" outlineLevel="1" x14ac:dyDescent="0.3">
      <c r="B921" s="16" t="s">
        <v>156</v>
      </c>
      <c r="E921" s="84">
        <v>0</v>
      </c>
      <c r="F921" s="84">
        <v>0</v>
      </c>
      <c r="G921" s="93">
        <v>0</v>
      </c>
      <c r="H921" s="111"/>
    </row>
    <row r="922" spans="2:8" s="18" customFormat="1" hidden="1" outlineLevel="1" x14ac:dyDescent="0.3">
      <c r="B922" s="16" t="s">
        <v>157</v>
      </c>
      <c r="E922" s="84">
        <v>0</v>
      </c>
      <c r="F922" s="84">
        <v>0</v>
      </c>
      <c r="G922" s="93">
        <v>0</v>
      </c>
      <c r="H922" s="111"/>
    </row>
    <row r="923" spans="2:8" s="18" customFormat="1" hidden="1" outlineLevel="1" x14ac:dyDescent="0.3">
      <c r="B923" s="16" t="s">
        <v>158</v>
      </c>
      <c r="E923" s="84">
        <v>0</v>
      </c>
      <c r="F923" s="84">
        <v>0</v>
      </c>
      <c r="G923" s="93">
        <v>0</v>
      </c>
      <c r="H923" s="111"/>
    </row>
    <row r="924" spans="2:8" s="18" customFormat="1" hidden="1" outlineLevel="1" x14ac:dyDescent="0.3">
      <c r="B924" s="16" t="s">
        <v>159</v>
      </c>
      <c r="E924" s="84">
        <v>0</v>
      </c>
      <c r="F924" s="84">
        <v>0</v>
      </c>
      <c r="G924" s="93">
        <v>0</v>
      </c>
      <c r="H924" s="111"/>
    </row>
    <row r="925" spans="2:8" s="18" customFormat="1" hidden="1" outlineLevel="1" x14ac:dyDescent="0.3">
      <c r="B925" s="16" t="s">
        <v>160</v>
      </c>
      <c r="E925" s="84">
        <v>0</v>
      </c>
      <c r="F925" s="84">
        <v>0</v>
      </c>
      <c r="G925" s="93">
        <v>0</v>
      </c>
      <c r="H925" s="111"/>
    </row>
    <row r="926" spans="2:8" s="18" customFormat="1" hidden="1" outlineLevel="1" x14ac:dyDescent="0.3">
      <c r="B926" s="16" t="s">
        <v>161</v>
      </c>
      <c r="E926" s="84">
        <v>0</v>
      </c>
      <c r="F926" s="84">
        <v>0</v>
      </c>
      <c r="G926" s="93">
        <v>0</v>
      </c>
      <c r="H926" s="111"/>
    </row>
    <row r="927" spans="2:8" s="18" customFormat="1" hidden="1" outlineLevel="1" x14ac:dyDescent="0.3">
      <c r="B927" s="16" t="s">
        <v>162</v>
      </c>
      <c r="E927" s="84">
        <v>0</v>
      </c>
      <c r="F927" s="84">
        <v>0</v>
      </c>
      <c r="G927" s="93">
        <v>0</v>
      </c>
      <c r="H927" s="111"/>
    </row>
    <row r="928" spans="2:8" s="18" customFormat="1" hidden="1" outlineLevel="1" x14ac:dyDescent="0.3">
      <c r="B928" s="16" t="s">
        <v>163</v>
      </c>
      <c r="E928" s="84">
        <v>0</v>
      </c>
      <c r="F928" s="84">
        <v>0</v>
      </c>
      <c r="G928" s="93">
        <v>0</v>
      </c>
      <c r="H928" s="111"/>
    </row>
    <row r="929" spans="2:8" s="18" customFormat="1" hidden="1" outlineLevel="1" x14ac:dyDescent="0.3">
      <c r="B929" s="16" t="s">
        <v>164</v>
      </c>
      <c r="E929" s="84">
        <v>0</v>
      </c>
      <c r="F929" s="84">
        <v>0</v>
      </c>
      <c r="G929" s="93">
        <v>0</v>
      </c>
      <c r="H929" s="111"/>
    </row>
    <row r="930" spans="2:8" s="18" customFormat="1" hidden="1" outlineLevel="1" x14ac:dyDescent="0.3">
      <c r="B930" s="16" t="s">
        <v>276</v>
      </c>
      <c r="E930" s="84">
        <v>0</v>
      </c>
      <c r="F930" s="84">
        <v>0</v>
      </c>
      <c r="G930" s="93">
        <v>0</v>
      </c>
      <c r="H930" s="111"/>
    </row>
    <row r="931" spans="2:8" s="18" customFormat="1" hidden="1" outlineLevel="1" x14ac:dyDescent="0.3">
      <c r="B931" s="16" t="s">
        <v>278</v>
      </c>
      <c r="E931" s="84">
        <v>0</v>
      </c>
      <c r="F931" s="84">
        <v>0</v>
      </c>
      <c r="G931" s="93">
        <v>0</v>
      </c>
      <c r="H931" s="111"/>
    </row>
    <row r="932" spans="2:8" s="18" customFormat="1" hidden="1" outlineLevel="1" x14ac:dyDescent="0.3">
      <c r="B932" s="16" t="s">
        <v>285</v>
      </c>
      <c r="E932" s="84">
        <v>0</v>
      </c>
      <c r="F932" s="84">
        <v>0</v>
      </c>
      <c r="G932" s="93">
        <v>0</v>
      </c>
      <c r="H932" s="111"/>
    </row>
    <row r="933" spans="2:8" s="18" customFormat="1" hidden="1" outlineLevel="1" x14ac:dyDescent="0.3">
      <c r="B933" s="16" t="s">
        <v>289</v>
      </c>
      <c r="E933" s="84">
        <v>0</v>
      </c>
      <c r="F933" s="84">
        <v>0</v>
      </c>
      <c r="G933" s="93">
        <v>0</v>
      </c>
      <c r="H933" s="111"/>
    </row>
    <row r="934" spans="2:8" s="18" customFormat="1" hidden="1" outlineLevel="1" x14ac:dyDescent="0.3">
      <c r="B934" s="16" t="s">
        <v>286</v>
      </c>
      <c r="E934" s="84">
        <v>0</v>
      </c>
      <c r="F934" s="84">
        <v>0</v>
      </c>
      <c r="G934" s="93">
        <v>0</v>
      </c>
      <c r="H934" s="111"/>
    </row>
    <row r="935" spans="2:8" s="18" customFormat="1" hidden="1" outlineLevel="1" x14ac:dyDescent="0.3">
      <c r="B935" s="16" t="s">
        <v>277</v>
      </c>
      <c r="E935" s="84">
        <v>0</v>
      </c>
      <c r="F935" s="84">
        <v>0</v>
      </c>
      <c r="G935" s="93">
        <v>0</v>
      </c>
      <c r="H935" s="111"/>
    </row>
    <row r="936" spans="2:8" ht="15" customHeight="1" collapsed="1" thickBot="1" x14ac:dyDescent="0.35">
      <c r="D936" s="16" t="s">
        <v>176</v>
      </c>
      <c r="E936" s="138">
        <v>7186</v>
      </c>
      <c r="F936" s="138">
        <v>7222</v>
      </c>
      <c r="G936" s="93">
        <v>-36</v>
      </c>
      <c r="H936" s="139"/>
    </row>
    <row r="937" spans="2:8" s="18" customFormat="1" ht="13.5" hidden="1" outlineLevel="1" thickBot="1" x14ac:dyDescent="0.35">
      <c r="B937" s="16" t="s">
        <v>145</v>
      </c>
      <c r="E937" s="93">
        <v>3985</v>
      </c>
      <c r="F937" s="93">
        <v>3955</v>
      </c>
      <c r="G937" s="93">
        <v>30</v>
      </c>
      <c r="H937" s="111"/>
    </row>
    <row r="938" spans="2:8" s="18" customFormat="1" ht="13.5" hidden="1" outlineLevel="1" thickBot="1" x14ac:dyDescent="0.35">
      <c r="B938" s="16" t="s">
        <v>146</v>
      </c>
      <c r="E938" s="93">
        <v>1485</v>
      </c>
      <c r="F938" s="93">
        <v>1255</v>
      </c>
      <c r="G938" s="93">
        <v>230</v>
      </c>
      <c r="H938" s="111"/>
    </row>
    <row r="939" spans="2:8" s="18" customFormat="1" ht="13.5" hidden="1" outlineLevel="1" thickBot="1" x14ac:dyDescent="0.35">
      <c r="B939" s="16" t="s">
        <v>147</v>
      </c>
      <c r="E939" s="93">
        <v>8645</v>
      </c>
      <c r="F939" s="93">
        <v>10083</v>
      </c>
      <c r="G939" s="93">
        <v>-1438</v>
      </c>
      <c r="H939" s="111"/>
    </row>
    <row r="940" spans="2:8" s="18" customFormat="1" ht="13.5" hidden="1" outlineLevel="1" thickBot="1" x14ac:dyDescent="0.35">
      <c r="B940" s="16" t="s">
        <v>148</v>
      </c>
      <c r="E940" s="93">
        <v>1415</v>
      </c>
      <c r="F940" s="93">
        <v>1449</v>
      </c>
      <c r="G940" s="93">
        <v>-34</v>
      </c>
      <c r="H940" s="111"/>
    </row>
    <row r="941" spans="2:8" s="18" customFormat="1" ht="13.5" hidden="1" outlineLevel="1" thickBot="1" x14ac:dyDescent="0.35">
      <c r="B941" s="16" t="s">
        <v>149</v>
      </c>
      <c r="E941" s="93">
        <v>5727</v>
      </c>
      <c r="F941" s="93">
        <v>5715</v>
      </c>
      <c r="G941" s="93">
        <v>12</v>
      </c>
      <c r="H941" s="111"/>
    </row>
    <row r="942" spans="2:8" s="18" customFormat="1" ht="13.5" hidden="1" outlineLevel="1" thickBot="1" x14ac:dyDescent="0.35">
      <c r="B942" s="16" t="s">
        <v>150</v>
      </c>
      <c r="E942" s="93">
        <v>5449</v>
      </c>
      <c r="F942" s="93">
        <v>5941</v>
      </c>
      <c r="G942" s="93">
        <v>-492</v>
      </c>
      <c r="H942" s="111"/>
    </row>
    <row r="943" spans="2:8" s="18" customFormat="1" ht="13.5" hidden="1" outlineLevel="1" thickBot="1" x14ac:dyDescent="0.35">
      <c r="B943" s="16" t="s">
        <v>151</v>
      </c>
      <c r="E943" s="93">
        <v>3141</v>
      </c>
      <c r="F943" s="93">
        <v>3035</v>
      </c>
      <c r="G943" s="93">
        <v>106</v>
      </c>
      <c r="H943" s="111"/>
    </row>
    <row r="944" spans="2:8" s="18" customFormat="1" ht="13.5" hidden="1" outlineLevel="1" thickBot="1" x14ac:dyDescent="0.35">
      <c r="B944" s="16" t="s">
        <v>152</v>
      </c>
      <c r="E944" s="93">
        <v>4567</v>
      </c>
      <c r="F944" s="93">
        <v>1776</v>
      </c>
      <c r="G944" s="93">
        <v>2791</v>
      </c>
      <c r="H944" s="111"/>
    </row>
    <row r="945" spans="2:8" s="18" customFormat="1" ht="13.5" hidden="1" outlineLevel="1" thickBot="1" x14ac:dyDescent="0.35">
      <c r="B945" s="16" t="s">
        <v>254</v>
      </c>
      <c r="E945" s="93">
        <v>0</v>
      </c>
      <c r="F945" s="93">
        <v>0</v>
      </c>
      <c r="G945" s="93">
        <v>0</v>
      </c>
      <c r="H945" s="111"/>
    </row>
    <row r="946" spans="2:8" s="18" customFormat="1" ht="13.5" hidden="1" outlineLevel="1" thickBot="1" x14ac:dyDescent="0.35">
      <c r="B946" s="16" t="s">
        <v>153</v>
      </c>
      <c r="E946" s="93">
        <v>5382</v>
      </c>
      <c r="F946" s="93">
        <v>5312</v>
      </c>
      <c r="G946" s="93">
        <v>70</v>
      </c>
      <c r="H946" s="111"/>
    </row>
    <row r="947" spans="2:8" s="18" customFormat="1" ht="13.5" hidden="1" outlineLevel="1" thickBot="1" x14ac:dyDescent="0.35">
      <c r="B947" s="16" t="s">
        <v>154</v>
      </c>
      <c r="E947" s="93">
        <v>2668</v>
      </c>
      <c r="F947" s="93">
        <v>2471</v>
      </c>
      <c r="G947" s="93">
        <v>197</v>
      </c>
      <c r="H947" s="111"/>
    </row>
    <row r="948" spans="2:8" s="18" customFormat="1" ht="13.5" hidden="1" outlineLevel="1" thickBot="1" x14ac:dyDescent="0.35">
      <c r="B948" s="16" t="s">
        <v>155</v>
      </c>
      <c r="E948" s="93">
        <v>1394</v>
      </c>
      <c r="F948" s="93">
        <v>1535</v>
      </c>
      <c r="G948" s="93">
        <v>-141</v>
      </c>
      <c r="H948" s="111"/>
    </row>
    <row r="949" spans="2:8" s="18" customFormat="1" ht="13.5" hidden="1" outlineLevel="1" thickBot="1" x14ac:dyDescent="0.35">
      <c r="B949" s="16" t="s">
        <v>156</v>
      </c>
      <c r="E949" s="93">
        <v>685</v>
      </c>
      <c r="F949" s="93">
        <v>498</v>
      </c>
      <c r="G949" s="93">
        <v>187</v>
      </c>
      <c r="H949" s="111"/>
    </row>
    <row r="950" spans="2:8" s="18" customFormat="1" ht="13.5" hidden="1" outlineLevel="1" thickBot="1" x14ac:dyDescent="0.35">
      <c r="B950" s="16" t="s">
        <v>157</v>
      </c>
      <c r="E950" s="93">
        <v>877</v>
      </c>
      <c r="F950" s="93">
        <v>768</v>
      </c>
      <c r="G950" s="93">
        <v>109</v>
      </c>
      <c r="H950" s="111"/>
    </row>
    <row r="951" spans="2:8" s="18" customFormat="1" ht="13.5" hidden="1" outlineLevel="1" thickBot="1" x14ac:dyDescent="0.35">
      <c r="B951" s="16" t="s">
        <v>158</v>
      </c>
      <c r="E951" s="93">
        <v>3757</v>
      </c>
      <c r="F951" s="93">
        <v>3760</v>
      </c>
      <c r="G951" s="93">
        <v>-3</v>
      </c>
      <c r="H951" s="111"/>
    </row>
    <row r="952" spans="2:8" s="18" customFormat="1" ht="13.5" hidden="1" outlineLevel="1" thickBot="1" x14ac:dyDescent="0.35">
      <c r="B952" s="16" t="s">
        <v>159</v>
      </c>
      <c r="E952" s="93">
        <v>2062</v>
      </c>
      <c r="F952" s="93">
        <v>2038</v>
      </c>
      <c r="G952" s="93">
        <v>24</v>
      </c>
      <c r="H952" s="111"/>
    </row>
    <row r="953" spans="2:8" s="18" customFormat="1" ht="13.5" hidden="1" outlineLevel="1" thickBot="1" x14ac:dyDescent="0.35">
      <c r="B953" s="16" t="s">
        <v>160</v>
      </c>
      <c r="E953" s="93">
        <v>677</v>
      </c>
      <c r="F953" s="93">
        <v>741</v>
      </c>
      <c r="G953" s="93">
        <v>-64</v>
      </c>
      <c r="H953" s="111"/>
    </row>
    <row r="954" spans="2:8" s="18" customFormat="1" ht="13.5" hidden="1" outlineLevel="1" thickBot="1" x14ac:dyDescent="0.35">
      <c r="B954" s="16" t="s">
        <v>161</v>
      </c>
      <c r="E954" s="93">
        <v>1120</v>
      </c>
      <c r="F954" s="93">
        <v>1058</v>
      </c>
      <c r="G954" s="93">
        <v>62</v>
      </c>
      <c r="H954" s="111"/>
    </row>
    <row r="955" spans="2:8" s="18" customFormat="1" ht="13.5" hidden="1" outlineLevel="1" thickBot="1" x14ac:dyDescent="0.35">
      <c r="B955" s="16" t="s">
        <v>162</v>
      </c>
      <c r="E955" s="93">
        <v>1003</v>
      </c>
      <c r="F955" s="93">
        <v>960</v>
      </c>
      <c r="G955" s="93">
        <v>43</v>
      </c>
      <c r="H955" s="111"/>
    </row>
    <row r="956" spans="2:8" s="18" customFormat="1" ht="13.5" hidden="1" outlineLevel="1" thickBot="1" x14ac:dyDescent="0.35">
      <c r="B956" s="16" t="s">
        <v>163</v>
      </c>
      <c r="E956" s="93">
        <v>3975</v>
      </c>
      <c r="F956" s="93">
        <v>4949</v>
      </c>
      <c r="G956" s="93">
        <v>-974</v>
      </c>
      <c r="H956" s="111"/>
    </row>
    <row r="957" spans="2:8" s="18" customFormat="1" ht="13.5" hidden="1" outlineLevel="1" thickBot="1" x14ac:dyDescent="0.35">
      <c r="B957" s="16" t="s">
        <v>164</v>
      </c>
      <c r="E957" s="93">
        <v>769</v>
      </c>
      <c r="F957" s="93">
        <v>787</v>
      </c>
      <c r="G957" s="93">
        <v>-18</v>
      </c>
      <c r="H957" s="111"/>
    </row>
    <row r="958" spans="2:8" s="18" customFormat="1" ht="13.5" hidden="1" outlineLevel="1" thickBot="1" x14ac:dyDescent="0.35">
      <c r="B958" s="16" t="s">
        <v>276</v>
      </c>
      <c r="E958" s="93">
        <v>176</v>
      </c>
      <c r="F958" s="93">
        <v>185</v>
      </c>
      <c r="G958" s="93">
        <v>-9</v>
      </c>
      <c r="H958" s="111"/>
    </row>
    <row r="959" spans="2:8" s="18" customFormat="1" ht="13.5" hidden="1" outlineLevel="1" thickBot="1" x14ac:dyDescent="0.35">
      <c r="B959" s="16" t="s">
        <v>278</v>
      </c>
      <c r="E959" s="93">
        <v>71</v>
      </c>
      <c r="F959" s="93">
        <v>65</v>
      </c>
      <c r="G959" s="93">
        <v>6</v>
      </c>
      <c r="H959" s="111"/>
    </row>
    <row r="960" spans="2:8" s="18" customFormat="1" ht="13.5" hidden="1" outlineLevel="1" thickBot="1" x14ac:dyDescent="0.35">
      <c r="B960" s="16" t="s">
        <v>285</v>
      </c>
      <c r="E960" s="93">
        <v>302</v>
      </c>
      <c r="F960" s="93">
        <v>0</v>
      </c>
      <c r="G960" s="93">
        <v>302</v>
      </c>
      <c r="H960" s="111"/>
    </row>
    <row r="961" spans="1:8" s="18" customFormat="1" ht="13.5" hidden="1" outlineLevel="1" thickBot="1" x14ac:dyDescent="0.35">
      <c r="B961" s="16" t="s">
        <v>289</v>
      </c>
      <c r="E961" s="93">
        <v>501</v>
      </c>
      <c r="F961" s="93">
        <v>501</v>
      </c>
      <c r="G961" s="93">
        <v>0</v>
      </c>
      <c r="H961" s="111"/>
    </row>
    <row r="962" spans="1:8" s="18" customFormat="1" ht="13.5" hidden="1" outlineLevel="1" thickBot="1" x14ac:dyDescent="0.35">
      <c r="B962" s="16" t="s">
        <v>286</v>
      </c>
      <c r="E962" s="93">
        <v>82</v>
      </c>
      <c r="F962" s="93">
        <v>82</v>
      </c>
      <c r="G962" s="93">
        <v>0</v>
      </c>
      <c r="H962" s="111"/>
    </row>
    <row r="963" spans="1:8" s="18" customFormat="1" ht="13.5" hidden="1" outlineLevel="1" thickBot="1" x14ac:dyDescent="0.35">
      <c r="B963" s="16" t="s">
        <v>277</v>
      </c>
      <c r="E963" s="93">
        <v>258</v>
      </c>
      <c r="F963" s="93">
        <v>260</v>
      </c>
      <c r="G963" s="93">
        <v>-2</v>
      </c>
      <c r="H963" s="111"/>
    </row>
    <row r="964" spans="1:8" ht="15" customHeight="1" collapsed="1" thickBot="1" x14ac:dyDescent="0.35">
      <c r="A964" s="17"/>
      <c r="B964" s="17" t="s">
        <v>50</v>
      </c>
      <c r="E964" s="153">
        <v>60173</v>
      </c>
      <c r="F964" s="153">
        <v>59179</v>
      </c>
      <c r="G964" s="93">
        <v>994</v>
      </c>
      <c r="H964" s="139"/>
    </row>
    <row r="965" spans="1:8" ht="15" customHeight="1" x14ac:dyDescent="0.3">
      <c r="B965" s="17"/>
      <c r="C965" s="17"/>
      <c r="D965" s="85"/>
      <c r="E965" s="152"/>
      <c r="F965" s="152"/>
      <c r="G965" s="93"/>
      <c r="H965" s="139"/>
    </row>
    <row r="966" spans="1:8" s="18" customFormat="1" hidden="1" outlineLevel="1" x14ac:dyDescent="0.3">
      <c r="B966" s="16" t="s">
        <v>145</v>
      </c>
      <c r="E966" s="93">
        <v>0</v>
      </c>
      <c r="F966" s="93">
        <v>0</v>
      </c>
      <c r="G966" s="93">
        <v>0</v>
      </c>
      <c r="H966" s="111"/>
    </row>
    <row r="967" spans="1:8" s="18" customFormat="1" hidden="1" outlineLevel="1" x14ac:dyDescent="0.3">
      <c r="B967" s="16" t="s">
        <v>146</v>
      </c>
      <c r="E967" s="93">
        <v>124</v>
      </c>
      <c r="F967" s="93">
        <v>138</v>
      </c>
      <c r="G967" s="93">
        <v>-14</v>
      </c>
      <c r="H967" s="111"/>
    </row>
    <row r="968" spans="1:8" s="18" customFormat="1" hidden="1" outlineLevel="1" x14ac:dyDescent="0.3">
      <c r="B968" s="16" t="s">
        <v>147</v>
      </c>
      <c r="E968" s="93">
        <v>0</v>
      </c>
      <c r="F968" s="93">
        <v>0</v>
      </c>
      <c r="G968" s="93">
        <v>0</v>
      </c>
      <c r="H968" s="111"/>
    </row>
    <row r="969" spans="1:8" s="18" customFormat="1" hidden="1" outlineLevel="1" x14ac:dyDescent="0.3">
      <c r="B969" s="16" t="s">
        <v>148</v>
      </c>
      <c r="E969" s="93">
        <v>0</v>
      </c>
      <c r="F969" s="93">
        <v>0</v>
      </c>
      <c r="G969" s="93">
        <v>0</v>
      </c>
      <c r="H969" s="111"/>
    </row>
    <row r="970" spans="1:8" s="18" customFormat="1" hidden="1" outlineLevel="1" x14ac:dyDescent="0.3">
      <c r="B970" s="16" t="s">
        <v>149</v>
      </c>
      <c r="E970" s="93">
        <v>146</v>
      </c>
      <c r="F970" s="93">
        <v>182</v>
      </c>
      <c r="G970" s="93">
        <v>-36</v>
      </c>
      <c r="H970" s="111"/>
    </row>
    <row r="971" spans="1:8" s="18" customFormat="1" hidden="1" outlineLevel="1" x14ac:dyDescent="0.3">
      <c r="B971" s="16" t="s">
        <v>150</v>
      </c>
      <c r="E971" s="93">
        <v>555</v>
      </c>
      <c r="F971" s="93">
        <v>572</v>
      </c>
      <c r="G971" s="93">
        <v>-17</v>
      </c>
      <c r="H971" s="111"/>
    </row>
    <row r="972" spans="1:8" s="18" customFormat="1" hidden="1" outlineLevel="1" x14ac:dyDescent="0.3">
      <c r="B972" s="16" t="s">
        <v>151</v>
      </c>
      <c r="E972" s="93">
        <v>198</v>
      </c>
      <c r="F972" s="93">
        <v>225</v>
      </c>
      <c r="G972" s="93">
        <v>-27</v>
      </c>
      <c r="H972" s="111"/>
    </row>
    <row r="973" spans="1:8" s="18" customFormat="1" hidden="1" outlineLevel="1" x14ac:dyDescent="0.3">
      <c r="B973" s="16" t="s">
        <v>152</v>
      </c>
      <c r="E973" s="93">
        <v>158</v>
      </c>
      <c r="F973" s="93">
        <v>165</v>
      </c>
      <c r="G973" s="93">
        <v>-7</v>
      </c>
      <c r="H973" s="111"/>
    </row>
    <row r="974" spans="1:8" s="18" customFormat="1" hidden="1" outlineLevel="1" x14ac:dyDescent="0.3">
      <c r="B974" s="16" t="s">
        <v>254</v>
      </c>
      <c r="E974" s="93">
        <v>0</v>
      </c>
      <c r="F974" s="93">
        <v>0</v>
      </c>
      <c r="G974" s="93">
        <v>0</v>
      </c>
      <c r="H974" s="111"/>
    </row>
    <row r="975" spans="1:8" s="18" customFormat="1" hidden="1" outlineLevel="1" x14ac:dyDescent="0.3">
      <c r="B975" s="16" t="s">
        <v>153</v>
      </c>
      <c r="E975" s="93">
        <v>0</v>
      </c>
      <c r="F975" s="93">
        <v>0</v>
      </c>
      <c r="G975" s="93">
        <v>0</v>
      </c>
      <c r="H975" s="111"/>
    </row>
    <row r="976" spans="1:8" s="18" customFormat="1" hidden="1" outlineLevel="1" x14ac:dyDescent="0.3">
      <c r="B976" s="16" t="s">
        <v>154</v>
      </c>
      <c r="E976" s="93">
        <v>0</v>
      </c>
      <c r="F976" s="93">
        <v>0</v>
      </c>
      <c r="G976" s="93">
        <v>0</v>
      </c>
      <c r="H976" s="111"/>
    </row>
    <row r="977" spans="2:8" s="18" customFormat="1" hidden="1" outlineLevel="1" x14ac:dyDescent="0.3">
      <c r="B977" s="16" t="s">
        <v>155</v>
      </c>
      <c r="E977" s="93">
        <v>0</v>
      </c>
      <c r="F977" s="93">
        <v>0</v>
      </c>
      <c r="G977" s="93">
        <v>0</v>
      </c>
      <c r="H977" s="111"/>
    </row>
    <row r="978" spans="2:8" s="18" customFormat="1" hidden="1" outlineLevel="1" x14ac:dyDescent="0.3">
      <c r="B978" s="16" t="s">
        <v>156</v>
      </c>
      <c r="E978" s="93">
        <v>0</v>
      </c>
      <c r="F978" s="93">
        <v>0</v>
      </c>
      <c r="G978" s="93">
        <v>0</v>
      </c>
      <c r="H978" s="111"/>
    </row>
    <row r="979" spans="2:8" s="18" customFormat="1" hidden="1" outlineLevel="1" x14ac:dyDescent="0.3">
      <c r="B979" s="16" t="s">
        <v>157</v>
      </c>
      <c r="E979" s="93">
        <v>18</v>
      </c>
      <c r="F979" s="93">
        <v>20</v>
      </c>
      <c r="G979" s="93">
        <v>-2</v>
      </c>
      <c r="H979" s="111"/>
    </row>
    <row r="980" spans="2:8" s="18" customFormat="1" hidden="1" outlineLevel="1" x14ac:dyDescent="0.3">
      <c r="B980" s="16" t="s">
        <v>158</v>
      </c>
      <c r="E980" s="93">
        <v>0</v>
      </c>
      <c r="F980" s="93">
        <v>0</v>
      </c>
      <c r="G980" s="93">
        <v>0</v>
      </c>
      <c r="H980" s="111"/>
    </row>
    <row r="981" spans="2:8" s="18" customFormat="1" hidden="1" outlineLevel="1" x14ac:dyDescent="0.3">
      <c r="B981" s="16" t="s">
        <v>159</v>
      </c>
      <c r="E981" s="93">
        <v>0</v>
      </c>
      <c r="F981" s="93">
        <v>2</v>
      </c>
      <c r="G981" s="93">
        <v>-2</v>
      </c>
      <c r="H981" s="111"/>
    </row>
    <row r="982" spans="2:8" s="18" customFormat="1" hidden="1" outlineLevel="1" x14ac:dyDescent="0.3">
      <c r="B982" s="16" t="s">
        <v>160</v>
      </c>
      <c r="E982" s="93">
        <v>79</v>
      </c>
      <c r="F982" s="93">
        <v>81</v>
      </c>
      <c r="G982" s="93">
        <v>-2</v>
      </c>
      <c r="H982" s="111"/>
    </row>
    <row r="983" spans="2:8" s="18" customFormat="1" hidden="1" outlineLevel="1" x14ac:dyDescent="0.3">
      <c r="B983" s="16" t="s">
        <v>161</v>
      </c>
      <c r="E983" s="93">
        <v>2.15835</v>
      </c>
      <c r="F983" s="93">
        <v>10</v>
      </c>
      <c r="G983" s="93">
        <v>-7.8416499999999996</v>
      </c>
      <c r="H983" s="111"/>
    </row>
    <row r="984" spans="2:8" s="18" customFormat="1" hidden="1" outlineLevel="1" x14ac:dyDescent="0.3">
      <c r="B984" s="16" t="s">
        <v>162</v>
      </c>
      <c r="E984" s="93">
        <v>1</v>
      </c>
      <c r="F984" s="93">
        <v>1</v>
      </c>
      <c r="G984" s="93">
        <v>0</v>
      </c>
      <c r="H984" s="111"/>
    </row>
    <row r="985" spans="2:8" s="18" customFormat="1" hidden="1" outlineLevel="1" x14ac:dyDescent="0.3">
      <c r="B985" s="16" t="s">
        <v>163</v>
      </c>
      <c r="E985" s="93">
        <v>160</v>
      </c>
      <c r="F985" s="93">
        <v>186</v>
      </c>
      <c r="G985" s="93">
        <v>-26</v>
      </c>
      <c r="H985" s="111"/>
    </row>
    <row r="986" spans="2:8" s="18" customFormat="1" hidden="1" outlineLevel="1" x14ac:dyDescent="0.3">
      <c r="B986" s="16" t="s">
        <v>164</v>
      </c>
      <c r="E986" s="93">
        <v>0</v>
      </c>
      <c r="F986" s="93">
        <v>0</v>
      </c>
      <c r="G986" s="93">
        <v>0</v>
      </c>
      <c r="H986" s="111"/>
    </row>
    <row r="987" spans="2:8" s="18" customFormat="1" hidden="1" outlineLevel="1" x14ac:dyDescent="0.3">
      <c r="B987" s="16" t="s">
        <v>276</v>
      </c>
      <c r="E987" s="93">
        <v>0</v>
      </c>
      <c r="F987" s="93">
        <v>10</v>
      </c>
      <c r="G987" s="93">
        <v>-10</v>
      </c>
      <c r="H987" s="111"/>
    </row>
    <row r="988" spans="2:8" s="18" customFormat="1" hidden="1" outlineLevel="1" x14ac:dyDescent="0.3">
      <c r="B988" s="16" t="s">
        <v>278</v>
      </c>
      <c r="E988" s="93">
        <v>0</v>
      </c>
      <c r="F988" s="93">
        <v>0</v>
      </c>
      <c r="G988" s="93">
        <v>0</v>
      </c>
      <c r="H988" s="111"/>
    </row>
    <row r="989" spans="2:8" s="18" customFormat="1" hidden="1" outlineLevel="1" x14ac:dyDescent="0.3">
      <c r="B989" s="16" t="s">
        <v>285</v>
      </c>
      <c r="E989" s="93">
        <v>0</v>
      </c>
      <c r="F989" s="93">
        <v>5</v>
      </c>
      <c r="G989" s="93">
        <v>-5</v>
      </c>
      <c r="H989" s="111"/>
    </row>
    <row r="990" spans="2:8" s="18" customFormat="1" hidden="1" outlineLevel="1" x14ac:dyDescent="0.3">
      <c r="B990" s="16" t="s">
        <v>289</v>
      </c>
      <c r="E990" s="93">
        <v>32</v>
      </c>
      <c r="F990" s="93">
        <v>35</v>
      </c>
      <c r="G990" s="93">
        <v>-3</v>
      </c>
      <c r="H990" s="111"/>
    </row>
    <row r="991" spans="2:8" s="18" customFormat="1" hidden="1" outlineLevel="1" x14ac:dyDescent="0.3">
      <c r="B991" s="16" t="s">
        <v>286</v>
      </c>
      <c r="E991" s="93">
        <v>0</v>
      </c>
      <c r="F991" s="93">
        <v>0</v>
      </c>
      <c r="G991" s="93">
        <v>0</v>
      </c>
      <c r="H991" s="111"/>
    </row>
    <row r="992" spans="2:8" s="18" customFormat="1" hidden="1" outlineLevel="1" x14ac:dyDescent="0.3">
      <c r="B992" s="16" t="s">
        <v>277</v>
      </c>
      <c r="E992" s="93">
        <v>22</v>
      </c>
      <c r="F992" s="93">
        <v>22</v>
      </c>
      <c r="G992" s="93">
        <v>0</v>
      </c>
      <c r="H992" s="111"/>
    </row>
    <row r="993" spans="1:36" s="27" customFormat="1" ht="15" customHeight="1" collapsed="1" x14ac:dyDescent="0.3">
      <c r="A993" s="28">
        <v>4</v>
      </c>
      <c r="B993" s="28" t="s">
        <v>51</v>
      </c>
      <c r="C993" s="27" t="s">
        <v>1</v>
      </c>
      <c r="D993" s="33" t="s">
        <v>52</v>
      </c>
      <c r="E993" s="138">
        <v>1495.1583499999999</v>
      </c>
      <c r="F993" s="138">
        <v>1654</v>
      </c>
      <c r="G993" s="93">
        <v>-158.84165000000007</v>
      </c>
      <c r="H993" s="139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</row>
    <row r="994" spans="1:36" s="18" customFormat="1" hidden="1" outlineLevel="1" x14ac:dyDescent="0.3">
      <c r="B994" s="16" t="s">
        <v>145</v>
      </c>
      <c r="E994" s="93">
        <v>0</v>
      </c>
      <c r="F994" s="93">
        <v>0</v>
      </c>
      <c r="G994" s="93">
        <v>0</v>
      </c>
      <c r="H994" s="111"/>
    </row>
    <row r="995" spans="1:36" s="18" customFormat="1" hidden="1" outlineLevel="1" x14ac:dyDescent="0.3">
      <c r="B995" s="16" t="s">
        <v>146</v>
      </c>
      <c r="E995" s="93">
        <v>0</v>
      </c>
      <c r="F995" s="93">
        <v>0</v>
      </c>
      <c r="G995" s="93">
        <v>0</v>
      </c>
      <c r="H995" s="111"/>
    </row>
    <row r="996" spans="1:36" s="18" customFormat="1" hidden="1" outlineLevel="1" x14ac:dyDescent="0.3">
      <c r="B996" s="16" t="s">
        <v>147</v>
      </c>
      <c r="E996" s="93">
        <v>0</v>
      </c>
      <c r="F996" s="93">
        <v>0</v>
      </c>
      <c r="G996" s="93">
        <v>0</v>
      </c>
      <c r="H996" s="111"/>
    </row>
    <row r="997" spans="1:36" s="18" customFormat="1" hidden="1" outlineLevel="1" x14ac:dyDescent="0.3">
      <c r="B997" s="16" t="s">
        <v>148</v>
      </c>
      <c r="E997" s="93">
        <v>0</v>
      </c>
      <c r="F997" s="93">
        <v>0</v>
      </c>
      <c r="G997" s="93">
        <v>0</v>
      </c>
      <c r="H997" s="111"/>
    </row>
    <row r="998" spans="1:36" s="18" customFormat="1" hidden="1" outlineLevel="1" x14ac:dyDescent="0.3">
      <c r="B998" s="16" t="s">
        <v>149</v>
      </c>
      <c r="E998" s="93">
        <v>0</v>
      </c>
      <c r="F998" s="93">
        <v>0</v>
      </c>
      <c r="G998" s="93">
        <v>0</v>
      </c>
      <c r="H998" s="111"/>
    </row>
    <row r="999" spans="1:36" s="18" customFormat="1" hidden="1" outlineLevel="1" x14ac:dyDescent="0.3">
      <c r="B999" s="16" t="s">
        <v>150</v>
      </c>
      <c r="E999" s="93">
        <v>0</v>
      </c>
      <c r="F999" s="93">
        <v>0</v>
      </c>
      <c r="G999" s="93">
        <v>0</v>
      </c>
      <c r="H999" s="111"/>
    </row>
    <row r="1000" spans="1:36" s="18" customFormat="1" hidden="1" outlineLevel="1" x14ac:dyDescent="0.3">
      <c r="B1000" s="16" t="s">
        <v>151</v>
      </c>
      <c r="E1000" s="93">
        <v>55</v>
      </c>
      <c r="F1000" s="93">
        <v>54</v>
      </c>
      <c r="G1000" s="93">
        <v>1</v>
      </c>
      <c r="H1000" s="111"/>
    </row>
    <row r="1001" spans="1:36" s="18" customFormat="1" hidden="1" outlineLevel="1" x14ac:dyDescent="0.3">
      <c r="B1001" s="16" t="s">
        <v>152</v>
      </c>
      <c r="E1001" s="93">
        <v>0</v>
      </c>
      <c r="F1001" s="93">
        <v>0</v>
      </c>
      <c r="G1001" s="93">
        <v>0</v>
      </c>
      <c r="H1001" s="111"/>
    </row>
    <row r="1002" spans="1:36" s="18" customFormat="1" hidden="1" outlineLevel="1" x14ac:dyDescent="0.3">
      <c r="B1002" s="16" t="s">
        <v>254</v>
      </c>
      <c r="E1002" s="93">
        <v>0</v>
      </c>
      <c r="F1002" s="93">
        <v>0</v>
      </c>
      <c r="G1002" s="93">
        <v>0</v>
      </c>
      <c r="H1002" s="111"/>
    </row>
    <row r="1003" spans="1:36" s="18" customFormat="1" hidden="1" outlineLevel="1" x14ac:dyDescent="0.3">
      <c r="B1003" s="16" t="s">
        <v>153</v>
      </c>
      <c r="E1003" s="93">
        <v>0</v>
      </c>
      <c r="F1003" s="93">
        <v>0</v>
      </c>
      <c r="G1003" s="93">
        <v>0</v>
      </c>
      <c r="H1003" s="111"/>
    </row>
    <row r="1004" spans="1:36" s="18" customFormat="1" hidden="1" outlineLevel="1" x14ac:dyDescent="0.3">
      <c r="B1004" s="16" t="s">
        <v>154</v>
      </c>
      <c r="E1004" s="93">
        <v>0</v>
      </c>
      <c r="F1004" s="93">
        <v>0</v>
      </c>
      <c r="G1004" s="93">
        <v>0</v>
      </c>
      <c r="H1004" s="111"/>
    </row>
    <row r="1005" spans="1:36" s="18" customFormat="1" hidden="1" outlineLevel="1" x14ac:dyDescent="0.3">
      <c r="B1005" s="16" t="s">
        <v>155</v>
      </c>
      <c r="E1005" s="93">
        <v>0</v>
      </c>
      <c r="F1005" s="93">
        <v>0</v>
      </c>
      <c r="G1005" s="93">
        <v>0</v>
      </c>
      <c r="H1005" s="111"/>
    </row>
    <row r="1006" spans="1:36" s="18" customFormat="1" hidden="1" outlineLevel="1" x14ac:dyDescent="0.3">
      <c r="B1006" s="16" t="s">
        <v>156</v>
      </c>
      <c r="E1006" s="93">
        <v>0</v>
      </c>
      <c r="F1006" s="93">
        <v>0</v>
      </c>
      <c r="G1006" s="93">
        <v>0</v>
      </c>
      <c r="H1006" s="111"/>
    </row>
    <row r="1007" spans="1:36" s="18" customFormat="1" hidden="1" outlineLevel="1" x14ac:dyDescent="0.3">
      <c r="B1007" s="16" t="s">
        <v>157</v>
      </c>
      <c r="E1007" s="93">
        <v>0</v>
      </c>
      <c r="F1007" s="93">
        <v>0</v>
      </c>
      <c r="G1007" s="93">
        <v>0</v>
      </c>
      <c r="H1007" s="111"/>
    </row>
    <row r="1008" spans="1:36" s="18" customFormat="1" hidden="1" outlineLevel="1" x14ac:dyDescent="0.3">
      <c r="B1008" s="16" t="s">
        <v>158</v>
      </c>
      <c r="E1008" s="93">
        <v>0</v>
      </c>
      <c r="F1008" s="93">
        <v>0</v>
      </c>
      <c r="G1008" s="93">
        <v>0</v>
      </c>
      <c r="H1008" s="111"/>
    </row>
    <row r="1009" spans="1:36" s="18" customFormat="1" hidden="1" outlineLevel="1" x14ac:dyDescent="0.3">
      <c r="B1009" s="16" t="s">
        <v>159</v>
      </c>
      <c r="E1009" s="93">
        <v>0</v>
      </c>
      <c r="F1009" s="93">
        <v>0</v>
      </c>
      <c r="G1009" s="93">
        <v>0</v>
      </c>
      <c r="H1009" s="111"/>
    </row>
    <row r="1010" spans="1:36" s="18" customFormat="1" hidden="1" outlineLevel="1" x14ac:dyDescent="0.3">
      <c r="B1010" s="16" t="s">
        <v>160</v>
      </c>
      <c r="E1010" s="93">
        <v>0</v>
      </c>
      <c r="F1010" s="93">
        <v>0</v>
      </c>
      <c r="G1010" s="93">
        <v>0</v>
      </c>
      <c r="H1010" s="111"/>
    </row>
    <row r="1011" spans="1:36" s="18" customFormat="1" hidden="1" outlineLevel="1" x14ac:dyDescent="0.3">
      <c r="B1011" s="16" t="s">
        <v>161</v>
      </c>
      <c r="E1011" s="93">
        <v>0</v>
      </c>
      <c r="F1011" s="93">
        <v>0</v>
      </c>
      <c r="G1011" s="93">
        <v>0</v>
      </c>
      <c r="H1011" s="111"/>
    </row>
    <row r="1012" spans="1:36" s="18" customFormat="1" hidden="1" outlineLevel="1" x14ac:dyDescent="0.3">
      <c r="B1012" s="16" t="s">
        <v>162</v>
      </c>
      <c r="E1012" s="93">
        <v>0</v>
      </c>
      <c r="F1012" s="93">
        <v>0</v>
      </c>
      <c r="G1012" s="93">
        <v>0</v>
      </c>
      <c r="H1012" s="111"/>
    </row>
    <row r="1013" spans="1:36" s="18" customFormat="1" hidden="1" outlineLevel="1" x14ac:dyDescent="0.3">
      <c r="B1013" s="16" t="s">
        <v>163</v>
      </c>
      <c r="E1013" s="93">
        <v>0</v>
      </c>
      <c r="F1013" s="93">
        <v>0</v>
      </c>
      <c r="G1013" s="93">
        <v>0</v>
      </c>
      <c r="H1013" s="111"/>
    </row>
    <row r="1014" spans="1:36" s="18" customFormat="1" hidden="1" outlineLevel="1" x14ac:dyDescent="0.3">
      <c r="B1014" s="16" t="s">
        <v>164</v>
      </c>
      <c r="E1014" s="93">
        <v>0</v>
      </c>
      <c r="F1014" s="93">
        <v>0</v>
      </c>
      <c r="G1014" s="93">
        <v>0</v>
      </c>
      <c r="H1014" s="111"/>
    </row>
    <row r="1015" spans="1:36" s="18" customFormat="1" hidden="1" outlineLevel="1" x14ac:dyDescent="0.3">
      <c r="B1015" s="16" t="s">
        <v>276</v>
      </c>
      <c r="E1015" s="93">
        <v>0</v>
      </c>
      <c r="F1015" s="93">
        <v>0</v>
      </c>
      <c r="G1015" s="93">
        <v>0</v>
      </c>
      <c r="H1015" s="111"/>
    </row>
    <row r="1016" spans="1:36" s="18" customFormat="1" hidden="1" outlineLevel="1" x14ac:dyDescent="0.3">
      <c r="B1016" s="16" t="s">
        <v>278</v>
      </c>
      <c r="E1016" s="93">
        <v>2</v>
      </c>
      <c r="F1016" s="93">
        <v>0</v>
      </c>
      <c r="G1016" s="93">
        <v>2</v>
      </c>
      <c r="H1016" s="111"/>
    </row>
    <row r="1017" spans="1:36" s="18" customFormat="1" hidden="1" outlineLevel="1" x14ac:dyDescent="0.3">
      <c r="B1017" s="16" t="s">
        <v>285</v>
      </c>
      <c r="E1017" s="93">
        <v>0</v>
      </c>
      <c r="F1017" s="93">
        <v>0</v>
      </c>
      <c r="G1017" s="93">
        <v>0</v>
      </c>
      <c r="H1017" s="111"/>
    </row>
    <row r="1018" spans="1:36" s="18" customFormat="1" hidden="1" outlineLevel="1" x14ac:dyDescent="0.3">
      <c r="B1018" s="16" t="s">
        <v>289</v>
      </c>
      <c r="E1018" s="93">
        <v>0</v>
      </c>
      <c r="F1018" s="93">
        <v>0</v>
      </c>
      <c r="G1018" s="93">
        <v>0</v>
      </c>
      <c r="H1018" s="111"/>
    </row>
    <row r="1019" spans="1:36" s="18" customFormat="1" hidden="1" outlineLevel="1" x14ac:dyDescent="0.3">
      <c r="B1019" s="16" t="s">
        <v>286</v>
      </c>
      <c r="E1019" s="93">
        <v>0</v>
      </c>
      <c r="F1019" s="93">
        <v>0</v>
      </c>
      <c r="G1019" s="93">
        <v>0</v>
      </c>
      <c r="H1019" s="111"/>
    </row>
    <row r="1020" spans="1:36" s="18" customFormat="1" hidden="1" outlineLevel="1" x14ac:dyDescent="0.3">
      <c r="B1020" s="16" t="s">
        <v>277</v>
      </c>
      <c r="E1020" s="93">
        <v>0</v>
      </c>
      <c r="F1020" s="93">
        <v>0</v>
      </c>
      <c r="G1020" s="93">
        <v>0</v>
      </c>
      <c r="H1020" s="111"/>
    </row>
    <row r="1021" spans="1:36" s="27" customFormat="1" ht="15" customHeight="1" collapsed="1" x14ac:dyDescent="0.3">
      <c r="A1021" s="28"/>
      <c r="B1021" s="28"/>
      <c r="C1021" s="27" t="s">
        <v>2</v>
      </c>
      <c r="D1021" s="33" t="s">
        <v>143</v>
      </c>
      <c r="E1021" s="149">
        <v>57</v>
      </c>
      <c r="F1021" s="138">
        <v>54</v>
      </c>
      <c r="G1021" s="93">
        <v>3</v>
      </c>
      <c r="H1021" s="139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</row>
    <row r="1022" spans="1:36" s="18" customFormat="1" hidden="1" outlineLevel="1" x14ac:dyDescent="0.3">
      <c r="B1022" s="16" t="s">
        <v>145</v>
      </c>
      <c r="E1022" s="93">
        <v>365</v>
      </c>
      <c r="F1022" s="93">
        <v>418</v>
      </c>
      <c r="G1022" s="93">
        <v>-53</v>
      </c>
      <c r="H1022" s="111"/>
    </row>
    <row r="1023" spans="1:36" s="18" customFormat="1" hidden="1" outlineLevel="1" x14ac:dyDescent="0.3">
      <c r="B1023" s="16" t="s">
        <v>146</v>
      </c>
      <c r="E1023" s="93">
        <v>0</v>
      </c>
      <c r="F1023" s="93">
        <v>0</v>
      </c>
      <c r="G1023" s="93">
        <v>0</v>
      </c>
      <c r="H1023" s="111"/>
    </row>
    <row r="1024" spans="1:36" s="18" customFormat="1" hidden="1" outlineLevel="1" x14ac:dyDescent="0.3">
      <c r="B1024" s="16" t="s">
        <v>147</v>
      </c>
      <c r="E1024" s="93">
        <v>0</v>
      </c>
      <c r="F1024" s="93">
        <v>0</v>
      </c>
      <c r="G1024" s="93">
        <v>0</v>
      </c>
      <c r="H1024" s="111"/>
    </row>
    <row r="1025" spans="2:8" s="18" customFormat="1" hidden="1" outlineLevel="1" x14ac:dyDescent="0.3">
      <c r="B1025" s="16" t="s">
        <v>148</v>
      </c>
      <c r="E1025" s="93">
        <v>0</v>
      </c>
      <c r="F1025" s="93">
        <v>0</v>
      </c>
      <c r="G1025" s="93">
        <v>0</v>
      </c>
      <c r="H1025" s="111"/>
    </row>
    <row r="1026" spans="2:8" s="18" customFormat="1" hidden="1" outlineLevel="1" x14ac:dyDescent="0.3">
      <c r="B1026" s="16" t="s">
        <v>149</v>
      </c>
      <c r="E1026" s="93">
        <v>0</v>
      </c>
      <c r="F1026" s="93">
        <v>115</v>
      </c>
      <c r="G1026" s="93">
        <v>-115</v>
      </c>
      <c r="H1026" s="111"/>
    </row>
    <row r="1027" spans="2:8" s="18" customFormat="1" hidden="1" outlineLevel="1" x14ac:dyDescent="0.3">
      <c r="B1027" s="16" t="s">
        <v>150</v>
      </c>
      <c r="E1027" s="93">
        <v>0</v>
      </c>
      <c r="F1027" s="93">
        <v>0</v>
      </c>
      <c r="G1027" s="93">
        <v>0</v>
      </c>
      <c r="H1027" s="111"/>
    </row>
    <row r="1028" spans="2:8" s="18" customFormat="1" hidden="1" outlineLevel="1" x14ac:dyDescent="0.3">
      <c r="B1028" s="16" t="s">
        <v>151</v>
      </c>
      <c r="E1028" s="93">
        <v>27</v>
      </c>
      <c r="F1028" s="93">
        <v>0</v>
      </c>
      <c r="G1028" s="93">
        <v>27</v>
      </c>
      <c r="H1028" s="111"/>
    </row>
    <row r="1029" spans="2:8" s="18" customFormat="1" hidden="1" outlineLevel="1" x14ac:dyDescent="0.3">
      <c r="B1029" s="16" t="s">
        <v>152</v>
      </c>
      <c r="E1029" s="93">
        <v>87</v>
      </c>
      <c r="F1029" s="93">
        <v>156</v>
      </c>
      <c r="G1029" s="93">
        <v>-69</v>
      </c>
      <c r="H1029" s="111"/>
    </row>
    <row r="1030" spans="2:8" s="18" customFormat="1" hidden="1" outlineLevel="1" x14ac:dyDescent="0.3">
      <c r="B1030" s="16" t="s">
        <v>254</v>
      </c>
      <c r="E1030" s="93">
        <v>0</v>
      </c>
      <c r="F1030" s="93">
        <v>0</v>
      </c>
      <c r="G1030" s="93">
        <v>0</v>
      </c>
      <c r="H1030" s="111"/>
    </row>
    <row r="1031" spans="2:8" s="18" customFormat="1" hidden="1" outlineLevel="1" x14ac:dyDescent="0.3">
      <c r="B1031" s="16" t="s">
        <v>153</v>
      </c>
      <c r="E1031" s="93">
        <v>0</v>
      </c>
      <c r="F1031" s="93">
        <v>0</v>
      </c>
      <c r="G1031" s="93">
        <v>0</v>
      </c>
      <c r="H1031" s="111"/>
    </row>
    <row r="1032" spans="2:8" s="18" customFormat="1" hidden="1" outlineLevel="1" x14ac:dyDescent="0.3">
      <c r="B1032" s="16" t="s">
        <v>154</v>
      </c>
      <c r="E1032" s="93">
        <v>0</v>
      </c>
      <c r="F1032" s="93">
        <v>0</v>
      </c>
      <c r="G1032" s="93">
        <v>0</v>
      </c>
      <c r="H1032" s="111"/>
    </row>
    <row r="1033" spans="2:8" s="18" customFormat="1" hidden="1" outlineLevel="1" x14ac:dyDescent="0.3">
      <c r="B1033" s="16" t="s">
        <v>155</v>
      </c>
      <c r="E1033" s="93">
        <v>0</v>
      </c>
      <c r="F1033" s="93">
        <v>9</v>
      </c>
      <c r="G1033" s="93">
        <v>-9</v>
      </c>
      <c r="H1033" s="111"/>
    </row>
    <row r="1034" spans="2:8" s="18" customFormat="1" hidden="1" outlineLevel="1" x14ac:dyDescent="0.3">
      <c r="B1034" s="16" t="s">
        <v>156</v>
      </c>
      <c r="E1034" s="93">
        <v>0</v>
      </c>
      <c r="F1034" s="93">
        <v>0</v>
      </c>
      <c r="G1034" s="93">
        <v>0</v>
      </c>
      <c r="H1034" s="111"/>
    </row>
    <row r="1035" spans="2:8" s="18" customFormat="1" hidden="1" outlineLevel="1" x14ac:dyDescent="0.3">
      <c r="B1035" s="16" t="s">
        <v>157</v>
      </c>
      <c r="E1035" s="93">
        <v>0</v>
      </c>
      <c r="F1035" s="93">
        <v>0</v>
      </c>
      <c r="G1035" s="93">
        <v>0</v>
      </c>
      <c r="H1035" s="111"/>
    </row>
    <row r="1036" spans="2:8" s="18" customFormat="1" hidden="1" outlineLevel="1" x14ac:dyDescent="0.3">
      <c r="B1036" s="16" t="s">
        <v>158</v>
      </c>
      <c r="E1036" s="93">
        <v>4</v>
      </c>
      <c r="F1036" s="93">
        <v>6</v>
      </c>
      <c r="G1036" s="93">
        <v>-2</v>
      </c>
      <c r="H1036" s="111"/>
    </row>
    <row r="1037" spans="2:8" s="18" customFormat="1" hidden="1" outlineLevel="1" x14ac:dyDescent="0.3">
      <c r="B1037" s="16" t="s">
        <v>159</v>
      </c>
      <c r="E1037" s="93">
        <v>0</v>
      </c>
      <c r="F1037" s="93">
        <v>0</v>
      </c>
      <c r="G1037" s="93">
        <v>0</v>
      </c>
      <c r="H1037" s="111"/>
    </row>
    <row r="1038" spans="2:8" s="18" customFormat="1" hidden="1" outlineLevel="1" x14ac:dyDescent="0.3">
      <c r="B1038" s="16" t="s">
        <v>160</v>
      </c>
      <c r="E1038" s="93">
        <v>0</v>
      </c>
      <c r="F1038" s="93">
        <v>0</v>
      </c>
      <c r="G1038" s="93">
        <v>0</v>
      </c>
      <c r="H1038" s="111"/>
    </row>
    <row r="1039" spans="2:8" s="18" customFormat="1" hidden="1" outlineLevel="1" x14ac:dyDescent="0.3">
      <c r="B1039" s="16" t="s">
        <v>161</v>
      </c>
      <c r="E1039" s="93">
        <v>-110</v>
      </c>
      <c r="F1039" s="93">
        <v>0</v>
      </c>
      <c r="G1039" s="93">
        <v>-110</v>
      </c>
      <c r="H1039" s="111"/>
    </row>
    <row r="1040" spans="2:8" s="18" customFormat="1" hidden="1" outlineLevel="1" x14ac:dyDescent="0.3">
      <c r="B1040" s="16" t="s">
        <v>162</v>
      </c>
      <c r="E1040" s="93">
        <v>0</v>
      </c>
      <c r="F1040" s="93">
        <v>0</v>
      </c>
      <c r="G1040" s="93">
        <v>0</v>
      </c>
      <c r="H1040" s="111"/>
    </row>
    <row r="1041" spans="2:8" s="18" customFormat="1" hidden="1" outlineLevel="1" x14ac:dyDescent="0.3">
      <c r="B1041" s="16" t="s">
        <v>163</v>
      </c>
      <c r="E1041" s="93">
        <v>0</v>
      </c>
      <c r="F1041" s="93">
        <v>0</v>
      </c>
      <c r="G1041" s="93">
        <v>0</v>
      </c>
      <c r="H1041" s="111"/>
    </row>
    <row r="1042" spans="2:8" s="18" customFormat="1" hidden="1" outlineLevel="1" x14ac:dyDescent="0.3">
      <c r="B1042" s="16" t="s">
        <v>164</v>
      </c>
      <c r="E1042" s="93">
        <v>0</v>
      </c>
      <c r="F1042" s="93">
        <v>0</v>
      </c>
      <c r="G1042" s="93">
        <v>0</v>
      </c>
      <c r="H1042" s="111"/>
    </row>
    <row r="1043" spans="2:8" s="18" customFormat="1" hidden="1" outlineLevel="1" x14ac:dyDescent="0.3">
      <c r="B1043" s="16" t="s">
        <v>276</v>
      </c>
      <c r="E1043" s="93">
        <v>0</v>
      </c>
      <c r="F1043" s="93">
        <v>0</v>
      </c>
      <c r="G1043" s="93">
        <v>0</v>
      </c>
      <c r="H1043" s="111"/>
    </row>
    <row r="1044" spans="2:8" s="18" customFormat="1" hidden="1" outlineLevel="1" x14ac:dyDescent="0.3">
      <c r="B1044" s="16" t="s">
        <v>278</v>
      </c>
      <c r="E1044" s="93">
        <v>0</v>
      </c>
      <c r="F1044" s="93">
        <v>0</v>
      </c>
      <c r="G1044" s="93">
        <v>0</v>
      </c>
      <c r="H1044" s="111"/>
    </row>
    <row r="1045" spans="2:8" s="18" customFormat="1" hidden="1" outlineLevel="1" x14ac:dyDescent="0.3">
      <c r="B1045" s="16" t="s">
        <v>285</v>
      </c>
      <c r="E1045" s="93">
        <v>7</v>
      </c>
      <c r="F1045" s="93">
        <v>0</v>
      </c>
      <c r="G1045" s="93">
        <v>7</v>
      </c>
      <c r="H1045" s="111"/>
    </row>
    <row r="1046" spans="2:8" s="18" customFormat="1" hidden="1" outlineLevel="1" x14ac:dyDescent="0.3">
      <c r="B1046" s="16" t="s">
        <v>289</v>
      </c>
      <c r="E1046" s="93">
        <v>0</v>
      </c>
      <c r="F1046" s="93">
        <v>0</v>
      </c>
      <c r="G1046" s="93">
        <v>0</v>
      </c>
      <c r="H1046" s="111"/>
    </row>
    <row r="1047" spans="2:8" s="18" customFormat="1" hidden="1" outlineLevel="1" x14ac:dyDescent="0.3">
      <c r="B1047" s="16" t="s">
        <v>286</v>
      </c>
      <c r="E1047" s="93">
        <v>0</v>
      </c>
      <c r="F1047" s="93">
        <v>0</v>
      </c>
      <c r="G1047" s="93">
        <v>0</v>
      </c>
      <c r="H1047" s="111"/>
    </row>
    <row r="1048" spans="2:8" s="18" customFormat="1" hidden="1" outlineLevel="1" x14ac:dyDescent="0.3">
      <c r="B1048" s="16" t="s">
        <v>277</v>
      </c>
      <c r="E1048" s="93">
        <v>0</v>
      </c>
      <c r="F1048" s="93">
        <v>0</v>
      </c>
      <c r="G1048" s="93">
        <v>0</v>
      </c>
      <c r="H1048" s="111"/>
    </row>
    <row r="1049" spans="2:8" ht="15" customHeight="1" collapsed="1" x14ac:dyDescent="0.3">
      <c r="C1049" s="16" t="s">
        <v>3</v>
      </c>
      <c r="D1049" s="16" t="s">
        <v>12</v>
      </c>
      <c r="E1049" s="149">
        <v>380</v>
      </c>
      <c r="F1049" s="138">
        <v>704</v>
      </c>
      <c r="G1049" s="93">
        <v>-324</v>
      </c>
      <c r="H1049" s="139"/>
    </row>
    <row r="1050" spans="2:8" s="18" customFormat="1" hidden="1" outlineLevel="1" x14ac:dyDescent="0.3">
      <c r="B1050" s="16" t="s">
        <v>145</v>
      </c>
      <c r="E1050" s="93">
        <v>292</v>
      </c>
      <c r="F1050" s="93">
        <v>160</v>
      </c>
      <c r="G1050" s="93">
        <v>132</v>
      </c>
      <c r="H1050" s="111"/>
    </row>
    <row r="1051" spans="2:8" s="18" customFormat="1" hidden="1" outlineLevel="1" x14ac:dyDescent="0.3">
      <c r="B1051" s="16" t="s">
        <v>146</v>
      </c>
      <c r="E1051" s="93">
        <v>171</v>
      </c>
      <c r="F1051" s="93">
        <v>154</v>
      </c>
      <c r="G1051" s="93">
        <v>17</v>
      </c>
      <c r="H1051" s="111"/>
    </row>
    <row r="1052" spans="2:8" s="18" customFormat="1" hidden="1" outlineLevel="1" x14ac:dyDescent="0.3">
      <c r="B1052" s="16" t="s">
        <v>147</v>
      </c>
      <c r="E1052" s="93">
        <v>174</v>
      </c>
      <c r="F1052" s="93">
        <v>-1</v>
      </c>
      <c r="G1052" s="93">
        <v>175</v>
      </c>
      <c r="H1052" s="111"/>
    </row>
    <row r="1053" spans="2:8" s="18" customFormat="1" hidden="1" outlineLevel="1" x14ac:dyDescent="0.3">
      <c r="B1053" s="16" t="s">
        <v>148</v>
      </c>
      <c r="E1053" s="93">
        <v>164</v>
      </c>
      <c r="F1053" s="93">
        <v>70</v>
      </c>
      <c r="G1053" s="93">
        <v>94</v>
      </c>
      <c r="H1053" s="111"/>
    </row>
    <row r="1054" spans="2:8" s="18" customFormat="1" hidden="1" outlineLevel="1" x14ac:dyDescent="0.3">
      <c r="B1054" s="16" t="s">
        <v>149</v>
      </c>
      <c r="E1054" s="93">
        <v>274</v>
      </c>
      <c r="F1054" s="93">
        <v>92</v>
      </c>
      <c r="G1054" s="93">
        <v>182</v>
      </c>
      <c r="H1054" s="111"/>
    </row>
    <row r="1055" spans="2:8" s="18" customFormat="1" hidden="1" outlineLevel="1" x14ac:dyDescent="0.3">
      <c r="B1055" s="16" t="s">
        <v>150</v>
      </c>
      <c r="E1055" s="93">
        <v>600</v>
      </c>
      <c r="F1055" s="93">
        <v>327</v>
      </c>
      <c r="G1055" s="93">
        <v>273</v>
      </c>
      <c r="H1055" s="111"/>
    </row>
    <row r="1056" spans="2:8" s="18" customFormat="1" hidden="1" outlineLevel="1" x14ac:dyDescent="0.3">
      <c r="B1056" s="16" t="s">
        <v>151</v>
      </c>
      <c r="E1056" s="93">
        <v>444</v>
      </c>
      <c r="F1056" s="93">
        <v>280</v>
      </c>
      <c r="G1056" s="93">
        <v>164</v>
      </c>
      <c r="H1056" s="111"/>
    </row>
    <row r="1057" spans="2:8" s="18" customFormat="1" hidden="1" outlineLevel="1" x14ac:dyDescent="0.3">
      <c r="B1057" s="16" t="s">
        <v>152</v>
      </c>
      <c r="E1057" s="93">
        <v>313</v>
      </c>
      <c r="F1057" s="93">
        <v>235</v>
      </c>
      <c r="G1057" s="93">
        <v>78</v>
      </c>
      <c r="H1057" s="111"/>
    </row>
    <row r="1058" spans="2:8" s="18" customFormat="1" hidden="1" outlineLevel="1" x14ac:dyDescent="0.3">
      <c r="B1058" s="16" t="s">
        <v>254</v>
      </c>
      <c r="E1058" s="93">
        <v>3</v>
      </c>
      <c r="F1058" s="93">
        <v>2</v>
      </c>
      <c r="G1058" s="93">
        <v>1</v>
      </c>
      <c r="H1058" s="111"/>
    </row>
    <row r="1059" spans="2:8" s="18" customFormat="1" hidden="1" outlineLevel="1" x14ac:dyDescent="0.3">
      <c r="B1059" s="16" t="s">
        <v>153</v>
      </c>
      <c r="E1059" s="93">
        <v>191</v>
      </c>
      <c r="F1059" s="93">
        <v>38</v>
      </c>
      <c r="G1059" s="93">
        <v>153</v>
      </c>
      <c r="H1059" s="111"/>
    </row>
    <row r="1060" spans="2:8" s="18" customFormat="1" hidden="1" outlineLevel="1" x14ac:dyDescent="0.3">
      <c r="B1060" s="16" t="s">
        <v>154</v>
      </c>
      <c r="E1060" s="93">
        <v>142</v>
      </c>
      <c r="F1060" s="93">
        <v>51</v>
      </c>
      <c r="G1060" s="93">
        <v>91</v>
      </c>
      <c r="H1060" s="111"/>
    </row>
    <row r="1061" spans="2:8" s="18" customFormat="1" hidden="1" outlineLevel="1" x14ac:dyDescent="0.3">
      <c r="B1061" s="16" t="s">
        <v>155</v>
      </c>
      <c r="E1061" s="93">
        <v>236</v>
      </c>
      <c r="F1061" s="93">
        <v>137</v>
      </c>
      <c r="G1061" s="93">
        <v>99</v>
      </c>
      <c r="H1061" s="111"/>
    </row>
    <row r="1062" spans="2:8" s="18" customFormat="1" hidden="1" outlineLevel="1" x14ac:dyDescent="0.3">
      <c r="B1062" s="16" t="s">
        <v>156</v>
      </c>
      <c r="E1062" s="93">
        <v>54</v>
      </c>
      <c r="F1062" s="93">
        <v>23</v>
      </c>
      <c r="G1062" s="93">
        <v>31</v>
      </c>
      <c r="H1062" s="111"/>
    </row>
    <row r="1063" spans="2:8" s="18" customFormat="1" hidden="1" outlineLevel="1" x14ac:dyDescent="0.3">
      <c r="B1063" s="16" t="s">
        <v>157</v>
      </c>
      <c r="E1063" s="93">
        <v>0</v>
      </c>
      <c r="F1063" s="93">
        <v>0</v>
      </c>
      <c r="G1063" s="93">
        <v>0</v>
      </c>
      <c r="H1063" s="111"/>
    </row>
    <row r="1064" spans="2:8" s="18" customFormat="1" hidden="1" outlineLevel="1" x14ac:dyDescent="0.3">
      <c r="B1064" s="16" t="s">
        <v>158</v>
      </c>
      <c r="E1064" s="93">
        <v>283</v>
      </c>
      <c r="F1064" s="93">
        <v>131</v>
      </c>
      <c r="G1064" s="93">
        <v>152</v>
      </c>
      <c r="H1064" s="111"/>
    </row>
    <row r="1065" spans="2:8" s="18" customFormat="1" hidden="1" outlineLevel="1" x14ac:dyDescent="0.3">
      <c r="B1065" s="16" t="s">
        <v>159</v>
      </c>
      <c r="E1065" s="93">
        <v>530</v>
      </c>
      <c r="F1065" s="93">
        <v>216</v>
      </c>
      <c r="G1065" s="93">
        <v>314</v>
      </c>
      <c r="H1065" s="111"/>
    </row>
    <row r="1066" spans="2:8" s="18" customFormat="1" hidden="1" outlineLevel="1" x14ac:dyDescent="0.3">
      <c r="B1066" s="16" t="s">
        <v>160</v>
      </c>
      <c r="E1066" s="93">
        <v>146</v>
      </c>
      <c r="F1066" s="93">
        <v>80</v>
      </c>
      <c r="G1066" s="93">
        <v>66</v>
      </c>
      <c r="H1066" s="111"/>
    </row>
    <row r="1067" spans="2:8" s="18" customFormat="1" hidden="1" outlineLevel="1" x14ac:dyDescent="0.3">
      <c r="B1067" s="16" t="s">
        <v>161</v>
      </c>
      <c r="E1067" s="93">
        <v>110</v>
      </c>
      <c r="F1067" s="93">
        <v>64</v>
      </c>
      <c r="G1067" s="93">
        <v>46</v>
      </c>
      <c r="H1067" s="111"/>
    </row>
    <row r="1068" spans="2:8" s="18" customFormat="1" hidden="1" outlineLevel="1" x14ac:dyDescent="0.3">
      <c r="B1068" s="16" t="s">
        <v>162</v>
      </c>
      <c r="E1068" s="93">
        <v>83</v>
      </c>
      <c r="F1068" s="93">
        <v>66</v>
      </c>
      <c r="G1068" s="93">
        <v>17</v>
      </c>
      <c r="H1068" s="111"/>
    </row>
    <row r="1069" spans="2:8" s="18" customFormat="1" hidden="1" outlineLevel="1" x14ac:dyDescent="0.3">
      <c r="B1069" s="16" t="s">
        <v>163</v>
      </c>
      <c r="E1069" s="93">
        <v>505</v>
      </c>
      <c r="F1069" s="93">
        <v>390</v>
      </c>
      <c r="G1069" s="93">
        <v>115</v>
      </c>
      <c r="H1069" s="111"/>
    </row>
    <row r="1070" spans="2:8" s="18" customFormat="1" hidden="1" outlineLevel="1" x14ac:dyDescent="0.3">
      <c r="B1070" s="16" t="s">
        <v>164</v>
      </c>
      <c r="E1070" s="93">
        <v>241</v>
      </c>
      <c r="F1070" s="93">
        <v>194</v>
      </c>
      <c r="G1070" s="93">
        <v>47</v>
      </c>
      <c r="H1070" s="111"/>
    </row>
    <row r="1071" spans="2:8" s="18" customFormat="1" hidden="1" outlineLevel="1" x14ac:dyDescent="0.3">
      <c r="B1071" s="16" t="s">
        <v>276</v>
      </c>
      <c r="E1071" s="93">
        <v>19</v>
      </c>
      <c r="F1071" s="93">
        <v>0</v>
      </c>
      <c r="G1071" s="93">
        <v>19</v>
      </c>
      <c r="H1071" s="111"/>
    </row>
    <row r="1072" spans="2:8" s="18" customFormat="1" hidden="1" outlineLevel="1" x14ac:dyDescent="0.3">
      <c r="B1072" s="16" t="s">
        <v>278</v>
      </c>
      <c r="E1072" s="93">
        <v>0</v>
      </c>
      <c r="F1072" s="93">
        <v>0</v>
      </c>
      <c r="G1072" s="93">
        <v>0</v>
      </c>
      <c r="H1072" s="111"/>
    </row>
    <row r="1073" spans="2:8" s="18" customFormat="1" hidden="1" outlineLevel="1" x14ac:dyDescent="0.3">
      <c r="B1073" s="16" t="s">
        <v>285</v>
      </c>
      <c r="E1073" s="93">
        <v>12</v>
      </c>
      <c r="F1073" s="93">
        <v>0</v>
      </c>
      <c r="G1073" s="93">
        <v>12</v>
      </c>
      <c r="H1073" s="111"/>
    </row>
    <row r="1074" spans="2:8" s="18" customFormat="1" hidden="1" outlineLevel="1" x14ac:dyDescent="0.3">
      <c r="B1074" s="16" t="s">
        <v>289</v>
      </c>
      <c r="E1074" s="93">
        <v>0</v>
      </c>
      <c r="F1074" s="93">
        <v>0</v>
      </c>
      <c r="G1074" s="93">
        <v>0</v>
      </c>
      <c r="H1074" s="111"/>
    </row>
    <row r="1075" spans="2:8" s="18" customFormat="1" hidden="1" outlineLevel="1" x14ac:dyDescent="0.3">
      <c r="B1075" s="16" t="s">
        <v>286</v>
      </c>
      <c r="E1075" s="93">
        <v>0</v>
      </c>
      <c r="F1075" s="93">
        <v>0</v>
      </c>
      <c r="G1075" s="93">
        <v>0</v>
      </c>
      <c r="H1075" s="111"/>
    </row>
    <row r="1076" spans="2:8" s="18" customFormat="1" hidden="1" outlineLevel="1" x14ac:dyDescent="0.3">
      <c r="B1076" s="16" t="s">
        <v>277</v>
      </c>
      <c r="E1076" s="93">
        <v>0</v>
      </c>
      <c r="F1076" s="93">
        <v>0</v>
      </c>
      <c r="G1076" s="93">
        <v>0</v>
      </c>
      <c r="H1076" s="111"/>
    </row>
    <row r="1077" spans="2:8" ht="15" customHeight="1" collapsed="1" thickBot="1" x14ac:dyDescent="0.35">
      <c r="C1077" s="16" t="s">
        <v>4</v>
      </c>
      <c r="D1077" s="19" t="s">
        <v>142</v>
      </c>
      <c r="E1077" s="138">
        <v>4987</v>
      </c>
      <c r="F1077" s="138">
        <v>2709</v>
      </c>
      <c r="G1077" s="93">
        <v>2278</v>
      </c>
      <c r="H1077" s="139"/>
    </row>
    <row r="1078" spans="2:8" s="18" customFormat="1" ht="13.5" hidden="1" outlineLevel="1" thickBot="1" x14ac:dyDescent="0.35">
      <c r="B1078" s="16" t="s">
        <v>145</v>
      </c>
      <c r="E1078" s="93">
        <v>2599</v>
      </c>
      <c r="F1078" s="93">
        <v>2671</v>
      </c>
      <c r="G1078" s="93">
        <v>-72</v>
      </c>
      <c r="H1078" s="111"/>
    </row>
    <row r="1079" spans="2:8" s="18" customFormat="1" ht="13.5" hidden="1" outlineLevel="1" thickBot="1" x14ac:dyDescent="0.35">
      <c r="B1079" s="16" t="s">
        <v>146</v>
      </c>
      <c r="E1079" s="93">
        <v>0</v>
      </c>
      <c r="F1079" s="93">
        <v>0</v>
      </c>
      <c r="G1079" s="93">
        <v>0</v>
      </c>
      <c r="H1079" s="111"/>
    </row>
    <row r="1080" spans="2:8" s="18" customFormat="1" ht="13.5" hidden="1" outlineLevel="1" thickBot="1" x14ac:dyDescent="0.35">
      <c r="B1080" s="16" t="s">
        <v>147</v>
      </c>
      <c r="E1080" s="93">
        <v>13751</v>
      </c>
      <c r="F1080" s="93">
        <v>14168</v>
      </c>
      <c r="G1080" s="93">
        <v>-417</v>
      </c>
      <c r="H1080" s="111"/>
    </row>
    <row r="1081" spans="2:8" s="18" customFormat="1" ht="13.5" hidden="1" outlineLevel="1" thickBot="1" x14ac:dyDescent="0.35">
      <c r="B1081" s="16" t="s">
        <v>148</v>
      </c>
      <c r="E1081" s="93">
        <v>0</v>
      </c>
      <c r="F1081" s="93">
        <v>0</v>
      </c>
      <c r="G1081" s="93">
        <v>0</v>
      </c>
      <c r="H1081" s="111"/>
    </row>
    <row r="1082" spans="2:8" s="18" customFormat="1" ht="13.5" hidden="1" outlineLevel="1" thickBot="1" x14ac:dyDescent="0.35">
      <c r="B1082" s="16" t="s">
        <v>149</v>
      </c>
      <c r="E1082" s="93">
        <v>0</v>
      </c>
      <c r="F1082" s="93">
        <v>0</v>
      </c>
      <c r="G1082" s="93">
        <v>0</v>
      </c>
      <c r="H1082" s="111"/>
    </row>
    <row r="1083" spans="2:8" s="18" customFormat="1" ht="13.5" hidden="1" outlineLevel="1" thickBot="1" x14ac:dyDescent="0.35">
      <c r="B1083" s="16" t="s">
        <v>150</v>
      </c>
      <c r="E1083" s="93">
        <v>0</v>
      </c>
      <c r="F1083" s="93">
        <v>0</v>
      </c>
      <c r="G1083" s="93">
        <v>0</v>
      </c>
      <c r="H1083" s="111"/>
    </row>
    <row r="1084" spans="2:8" s="18" customFormat="1" ht="13.5" hidden="1" outlineLevel="1" thickBot="1" x14ac:dyDescent="0.35">
      <c r="B1084" s="16" t="s">
        <v>151</v>
      </c>
      <c r="E1084" s="93">
        <v>0</v>
      </c>
      <c r="F1084" s="93">
        <v>0</v>
      </c>
      <c r="G1084" s="93">
        <v>0</v>
      </c>
      <c r="H1084" s="111"/>
    </row>
    <row r="1085" spans="2:8" s="18" customFormat="1" ht="13.5" hidden="1" outlineLevel="1" thickBot="1" x14ac:dyDescent="0.35">
      <c r="B1085" s="16" t="s">
        <v>152</v>
      </c>
      <c r="E1085" s="93">
        <v>0</v>
      </c>
      <c r="F1085" s="93">
        <v>0</v>
      </c>
      <c r="G1085" s="93">
        <v>0</v>
      </c>
      <c r="H1085" s="111"/>
    </row>
    <row r="1086" spans="2:8" s="18" customFormat="1" ht="13.5" hidden="1" outlineLevel="1" thickBot="1" x14ac:dyDescent="0.35">
      <c r="B1086" s="16" t="s">
        <v>254</v>
      </c>
      <c r="E1086" s="93">
        <v>0</v>
      </c>
      <c r="F1086" s="93">
        <v>0</v>
      </c>
      <c r="G1086" s="93">
        <v>0</v>
      </c>
      <c r="H1086" s="111"/>
    </row>
    <row r="1087" spans="2:8" s="18" customFormat="1" ht="13.5" hidden="1" outlineLevel="1" thickBot="1" x14ac:dyDescent="0.35">
      <c r="B1087" s="16" t="s">
        <v>153</v>
      </c>
      <c r="E1087" s="93">
        <v>0</v>
      </c>
      <c r="F1087" s="93">
        <v>0</v>
      </c>
      <c r="G1087" s="93">
        <v>0</v>
      </c>
      <c r="H1087" s="111"/>
    </row>
    <row r="1088" spans="2:8" s="18" customFormat="1" ht="13.5" hidden="1" outlineLevel="1" thickBot="1" x14ac:dyDescent="0.35">
      <c r="B1088" s="16" t="s">
        <v>154</v>
      </c>
      <c r="E1088" s="93">
        <v>0</v>
      </c>
      <c r="F1088" s="93">
        <v>0</v>
      </c>
      <c r="G1088" s="93">
        <v>0</v>
      </c>
      <c r="H1088" s="111"/>
    </row>
    <row r="1089" spans="2:8" s="18" customFormat="1" ht="13.5" hidden="1" outlineLevel="1" thickBot="1" x14ac:dyDescent="0.35">
      <c r="B1089" s="16" t="s">
        <v>155</v>
      </c>
      <c r="E1089" s="93">
        <v>2992</v>
      </c>
      <c r="F1089" s="93">
        <v>3041</v>
      </c>
      <c r="G1089" s="93">
        <v>-49</v>
      </c>
      <c r="H1089" s="111"/>
    </row>
    <row r="1090" spans="2:8" s="18" customFormat="1" ht="13.5" hidden="1" outlineLevel="1" thickBot="1" x14ac:dyDescent="0.35">
      <c r="B1090" s="16" t="s">
        <v>156</v>
      </c>
      <c r="E1090" s="93">
        <v>0</v>
      </c>
      <c r="F1090" s="93">
        <v>0</v>
      </c>
      <c r="G1090" s="93">
        <v>0</v>
      </c>
      <c r="H1090" s="111"/>
    </row>
    <row r="1091" spans="2:8" s="18" customFormat="1" ht="13.5" hidden="1" outlineLevel="1" thickBot="1" x14ac:dyDescent="0.35">
      <c r="B1091" s="16" t="s">
        <v>157</v>
      </c>
      <c r="E1091" s="93">
        <v>0</v>
      </c>
      <c r="F1091" s="93">
        <v>0</v>
      </c>
      <c r="G1091" s="93">
        <v>0</v>
      </c>
      <c r="H1091" s="111"/>
    </row>
    <row r="1092" spans="2:8" s="18" customFormat="1" ht="13.5" hidden="1" outlineLevel="1" thickBot="1" x14ac:dyDescent="0.35">
      <c r="B1092" s="16" t="s">
        <v>158</v>
      </c>
      <c r="E1092" s="93">
        <v>0</v>
      </c>
      <c r="F1092" s="93">
        <v>0</v>
      </c>
      <c r="G1092" s="93">
        <v>0</v>
      </c>
      <c r="H1092" s="111"/>
    </row>
    <row r="1093" spans="2:8" s="18" customFormat="1" ht="13.5" hidden="1" outlineLevel="1" thickBot="1" x14ac:dyDescent="0.35">
      <c r="B1093" s="16" t="s">
        <v>159</v>
      </c>
      <c r="E1093" s="93">
        <v>0</v>
      </c>
      <c r="F1093" s="93">
        <v>0</v>
      </c>
      <c r="G1093" s="93">
        <v>0</v>
      </c>
      <c r="H1093" s="111"/>
    </row>
    <row r="1094" spans="2:8" s="18" customFormat="1" ht="13.5" hidden="1" outlineLevel="1" thickBot="1" x14ac:dyDescent="0.35">
      <c r="B1094" s="16" t="s">
        <v>160</v>
      </c>
      <c r="E1094" s="93">
        <v>0</v>
      </c>
      <c r="F1094" s="93">
        <v>0</v>
      </c>
      <c r="G1094" s="93">
        <v>0</v>
      </c>
      <c r="H1094" s="111"/>
    </row>
    <row r="1095" spans="2:8" s="18" customFormat="1" ht="13.5" hidden="1" outlineLevel="1" thickBot="1" x14ac:dyDescent="0.35">
      <c r="B1095" s="16" t="s">
        <v>161</v>
      </c>
      <c r="E1095" s="93">
        <v>0</v>
      </c>
      <c r="F1095" s="93">
        <v>0</v>
      </c>
      <c r="G1095" s="93">
        <v>0</v>
      </c>
      <c r="H1095" s="111"/>
    </row>
    <row r="1096" spans="2:8" s="18" customFormat="1" ht="13.5" hidden="1" outlineLevel="1" thickBot="1" x14ac:dyDescent="0.35">
      <c r="B1096" s="16" t="s">
        <v>162</v>
      </c>
      <c r="E1096" s="93">
        <v>0</v>
      </c>
      <c r="F1096" s="93">
        <v>0</v>
      </c>
      <c r="G1096" s="93">
        <v>0</v>
      </c>
      <c r="H1096" s="111"/>
    </row>
    <row r="1097" spans="2:8" s="18" customFormat="1" ht="13.5" hidden="1" outlineLevel="1" thickBot="1" x14ac:dyDescent="0.35">
      <c r="B1097" s="16" t="s">
        <v>163</v>
      </c>
      <c r="E1097" s="93">
        <v>0</v>
      </c>
      <c r="F1097" s="93">
        <v>0</v>
      </c>
      <c r="G1097" s="93">
        <v>0</v>
      </c>
      <c r="H1097" s="111"/>
    </row>
    <row r="1098" spans="2:8" s="18" customFormat="1" ht="13.5" hidden="1" outlineLevel="1" thickBot="1" x14ac:dyDescent="0.35">
      <c r="B1098" s="16" t="s">
        <v>164</v>
      </c>
      <c r="E1098" s="93">
        <v>0</v>
      </c>
      <c r="F1098" s="93">
        <v>0</v>
      </c>
      <c r="G1098" s="93">
        <v>0</v>
      </c>
      <c r="H1098" s="111"/>
    </row>
    <row r="1099" spans="2:8" s="18" customFormat="1" ht="13.5" hidden="1" outlineLevel="1" thickBot="1" x14ac:dyDescent="0.35">
      <c r="B1099" s="16" t="s">
        <v>276</v>
      </c>
      <c r="E1099" s="93">
        <v>0</v>
      </c>
      <c r="F1099" s="93">
        <v>0</v>
      </c>
      <c r="G1099" s="93">
        <v>0</v>
      </c>
      <c r="H1099" s="111"/>
    </row>
    <row r="1100" spans="2:8" s="18" customFormat="1" ht="13.5" hidden="1" outlineLevel="1" thickBot="1" x14ac:dyDescent="0.35">
      <c r="B1100" s="16" t="s">
        <v>278</v>
      </c>
      <c r="E1100" s="93">
        <v>0</v>
      </c>
      <c r="F1100" s="93">
        <v>0</v>
      </c>
      <c r="G1100" s="93">
        <v>0</v>
      </c>
      <c r="H1100" s="111"/>
    </row>
    <row r="1101" spans="2:8" s="18" customFormat="1" ht="13.5" hidden="1" outlineLevel="1" thickBot="1" x14ac:dyDescent="0.35">
      <c r="B1101" s="16" t="s">
        <v>285</v>
      </c>
      <c r="E1101" s="93">
        <v>0</v>
      </c>
      <c r="F1101" s="93">
        <v>0</v>
      </c>
      <c r="G1101" s="93">
        <v>0</v>
      </c>
      <c r="H1101" s="111"/>
    </row>
    <row r="1102" spans="2:8" s="18" customFormat="1" ht="13.5" hidden="1" outlineLevel="1" thickBot="1" x14ac:dyDescent="0.35">
      <c r="B1102" s="16" t="s">
        <v>289</v>
      </c>
      <c r="E1102" s="93">
        <v>0</v>
      </c>
      <c r="F1102" s="93">
        <v>0</v>
      </c>
      <c r="G1102" s="93">
        <v>0</v>
      </c>
      <c r="H1102" s="111"/>
    </row>
    <row r="1103" spans="2:8" s="18" customFormat="1" ht="13.5" hidden="1" outlineLevel="1" thickBot="1" x14ac:dyDescent="0.35">
      <c r="B1103" s="16" t="s">
        <v>286</v>
      </c>
      <c r="E1103" s="93">
        <v>0</v>
      </c>
      <c r="F1103" s="93">
        <v>0</v>
      </c>
      <c r="G1103" s="93">
        <v>0</v>
      </c>
      <c r="H1103" s="111"/>
    </row>
    <row r="1104" spans="2:8" s="18" customFormat="1" ht="13.5" hidden="1" outlineLevel="1" thickBot="1" x14ac:dyDescent="0.35">
      <c r="B1104" s="16" t="s">
        <v>277</v>
      </c>
      <c r="E1104" s="93">
        <v>0</v>
      </c>
      <c r="F1104" s="93">
        <v>0</v>
      </c>
      <c r="G1104" s="93">
        <v>0</v>
      </c>
      <c r="H1104" s="111"/>
    </row>
    <row r="1105" spans="2:8" ht="15" customHeight="1" collapsed="1" thickBot="1" x14ac:dyDescent="0.35">
      <c r="C1105" s="16" t="s">
        <v>5</v>
      </c>
      <c r="D1105" s="16" t="s">
        <v>252</v>
      </c>
      <c r="E1105" s="150">
        <v>19342</v>
      </c>
      <c r="F1105" s="151">
        <v>19880</v>
      </c>
      <c r="G1105" s="93">
        <v>-538</v>
      </c>
      <c r="H1105" s="139"/>
    </row>
    <row r="1106" spans="2:8" s="18" customFormat="1" ht="13.5" hidden="1" outlineLevel="1" thickBot="1" x14ac:dyDescent="0.35">
      <c r="B1106" s="16" t="s">
        <v>145</v>
      </c>
      <c r="E1106" s="93">
        <v>3256</v>
      </c>
      <c r="F1106" s="93">
        <v>3249</v>
      </c>
      <c r="G1106" s="93">
        <v>7</v>
      </c>
      <c r="H1106" s="111"/>
    </row>
    <row r="1107" spans="2:8" s="18" customFormat="1" ht="13.5" hidden="1" outlineLevel="1" thickBot="1" x14ac:dyDescent="0.35">
      <c r="B1107" s="16" t="s">
        <v>146</v>
      </c>
      <c r="E1107" s="93">
        <v>295</v>
      </c>
      <c r="F1107" s="93">
        <v>292</v>
      </c>
      <c r="G1107" s="93">
        <v>3</v>
      </c>
      <c r="H1107" s="111"/>
    </row>
    <row r="1108" spans="2:8" s="18" customFormat="1" ht="13.5" hidden="1" outlineLevel="1" thickBot="1" x14ac:dyDescent="0.35">
      <c r="B1108" s="16" t="s">
        <v>147</v>
      </c>
      <c r="E1108" s="93">
        <v>13925</v>
      </c>
      <c r="F1108" s="93">
        <v>14167</v>
      </c>
      <c r="G1108" s="93">
        <v>-242</v>
      </c>
      <c r="H1108" s="111"/>
    </row>
    <row r="1109" spans="2:8" s="18" customFormat="1" ht="13.5" hidden="1" outlineLevel="1" thickBot="1" x14ac:dyDescent="0.35">
      <c r="B1109" s="16" t="s">
        <v>148</v>
      </c>
      <c r="E1109" s="93">
        <v>164</v>
      </c>
      <c r="F1109" s="93">
        <v>70</v>
      </c>
      <c r="G1109" s="93">
        <v>94</v>
      </c>
      <c r="H1109" s="111"/>
    </row>
    <row r="1110" spans="2:8" s="18" customFormat="1" ht="13.5" hidden="1" outlineLevel="1" thickBot="1" x14ac:dyDescent="0.35">
      <c r="B1110" s="16" t="s">
        <v>149</v>
      </c>
      <c r="E1110" s="93">
        <v>420</v>
      </c>
      <c r="F1110" s="93">
        <v>389</v>
      </c>
      <c r="G1110" s="93">
        <v>31</v>
      </c>
      <c r="H1110" s="111"/>
    </row>
    <row r="1111" spans="2:8" s="18" customFormat="1" ht="13.5" hidden="1" outlineLevel="1" thickBot="1" x14ac:dyDescent="0.35">
      <c r="B1111" s="16" t="s">
        <v>150</v>
      </c>
      <c r="E1111" s="93">
        <v>1155</v>
      </c>
      <c r="F1111" s="93">
        <v>899</v>
      </c>
      <c r="G1111" s="93">
        <v>256</v>
      </c>
      <c r="H1111" s="111"/>
    </row>
    <row r="1112" spans="2:8" s="18" customFormat="1" ht="13.5" hidden="1" outlineLevel="1" thickBot="1" x14ac:dyDescent="0.35">
      <c r="B1112" s="16" t="s">
        <v>151</v>
      </c>
      <c r="E1112" s="93">
        <v>724</v>
      </c>
      <c r="F1112" s="93">
        <v>559</v>
      </c>
      <c r="G1112" s="93">
        <v>165</v>
      </c>
      <c r="H1112" s="111"/>
    </row>
    <row r="1113" spans="2:8" s="18" customFormat="1" ht="13.5" hidden="1" outlineLevel="1" thickBot="1" x14ac:dyDescent="0.35">
      <c r="B1113" s="16" t="s">
        <v>152</v>
      </c>
      <c r="E1113" s="93">
        <v>558</v>
      </c>
      <c r="F1113" s="93">
        <v>556</v>
      </c>
      <c r="G1113" s="93">
        <v>2</v>
      </c>
      <c r="H1113" s="111"/>
    </row>
    <row r="1114" spans="2:8" s="18" customFormat="1" ht="13.5" hidden="1" outlineLevel="1" thickBot="1" x14ac:dyDescent="0.35">
      <c r="B1114" s="16" t="s">
        <v>254</v>
      </c>
      <c r="E1114" s="93">
        <v>3</v>
      </c>
      <c r="F1114" s="93">
        <v>2</v>
      </c>
      <c r="G1114" s="93">
        <v>1</v>
      </c>
      <c r="H1114" s="111"/>
    </row>
    <row r="1115" spans="2:8" s="18" customFormat="1" ht="13.5" hidden="1" outlineLevel="1" thickBot="1" x14ac:dyDescent="0.35">
      <c r="B1115" s="16" t="s">
        <v>153</v>
      </c>
      <c r="E1115" s="93">
        <v>191</v>
      </c>
      <c r="F1115" s="93">
        <v>38</v>
      </c>
      <c r="G1115" s="93">
        <v>153</v>
      </c>
      <c r="H1115" s="111"/>
    </row>
    <row r="1116" spans="2:8" s="18" customFormat="1" ht="13.5" hidden="1" outlineLevel="1" thickBot="1" x14ac:dyDescent="0.35">
      <c r="B1116" s="16" t="s">
        <v>154</v>
      </c>
      <c r="E1116" s="93">
        <v>142</v>
      </c>
      <c r="F1116" s="93">
        <v>51</v>
      </c>
      <c r="G1116" s="93">
        <v>91</v>
      </c>
      <c r="H1116" s="111"/>
    </row>
    <row r="1117" spans="2:8" s="18" customFormat="1" ht="13.5" hidden="1" outlineLevel="1" thickBot="1" x14ac:dyDescent="0.35">
      <c r="B1117" s="16" t="s">
        <v>155</v>
      </c>
      <c r="E1117" s="93">
        <v>3228</v>
      </c>
      <c r="F1117" s="93">
        <v>3187</v>
      </c>
      <c r="G1117" s="93">
        <v>41</v>
      </c>
      <c r="H1117" s="111"/>
    </row>
    <row r="1118" spans="2:8" s="18" customFormat="1" ht="13.5" hidden="1" outlineLevel="1" thickBot="1" x14ac:dyDescent="0.35">
      <c r="B1118" s="16" t="s">
        <v>156</v>
      </c>
      <c r="E1118" s="93">
        <v>54</v>
      </c>
      <c r="F1118" s="93">
        <v>23</v>
      </c>
      <c r="G1118" s="93">
        <v>31</v>
      </c>
      <c r="H1118" s="111"/>
    </row>
    <row r="1119" spans="2:8" s="18" customFormat="1" ht="13.5" hidden="1" outlineLevel="1" thickBot="1" x14ac:dyDescent="0.35">
      <c r="B1119" s="16" t="s">
        <v>157</v>
      </c>
      <c r="E1119" s="93">
        <v>18</v>
      </c>
      <c r="F1119" s="93">
        <v>20</v>
      </c>
      <c r="G1119" s="93">
        <v>-2</v>
      </c>
      <c r="H1119" s="111"/>
    </row>
    <row r="1120" spans="2:8" s="18" customFormat="1" ht="13.5" hidden="1" outlineLevel="1" thickBot="1" x14ac:dyDescent="0.35">
      <c r="B1120" s="16" t="s">
        <v>158</v>
      </c>
      <c r="E1120" s="93">
        <v>287</v>
      </c>
      <c r="F1120" s="93">
        <v>137</v>
      </c>
      <c r="G1120" s="93">
        <v>150</v>
      </c>
      <c r="H1120" s="111"/>
    </row>
    <row r="1121" spans="1:8" s="18" customFormat="1" ht="13.5" hidden="1" outlineLevel="1" thickBot="1" x14ac:dyDescent="0.35">
      <c r="B1121" s="16" t="s">
        <v>159</v>
      </c>
      <c r="E1121" s="93">
        <v>530</v>
      </c>
      <c r="F1121" s="93">
        <v>218</v>
      </c>
      <c r="G1121" s="93">
        <v>312</v>
      </c>
      <c r="H1121" s="111"/>
    </row>
    <row r="1122" spans="1:8" s="18" customFormat="1" ht="13.5" hidden="1" outlineLevel="1" thickBot="1" x14ac:dyDescent="0.35">
      <c r="B1122" s="16" t="s">
        <v>160</v>
      </c>
      <c r="E1122" s="93">
        <v>225</v>
      </c>
      <c r="F1122" s="93">
        <v>161</v>
      </c>
      <c r="G1122" s="93">
        <v>64</v>
      </c>
      <c r="H1122" s="111"/>
    </row>
    <row r="1123" spans="1:8" s="18" customFormat="1" ht="13.5" hidden="1" outlineLevel="1" thickBot="1" x14ac:dyDescent="0.35">
      <c r="B1123" s="16" t="s">
        <v>161</v>
      </c>
      <c r="E1123" s="93">
        <v>2.1583499999999987</v>
      </c>
      <c r="F1123" s="93">
        <v>74</v>
      </c>
      <c r="G1123" s="93">
        <v>-71.841650000000001</v>
      </c>
      <c r="H1123" s="111"/>
    </row>
    <row r="1124" spans="1:8" s="18" customFormat="1" ht="13.5" hidden="1" outlineLevel="1" thickBot="1" x14ac:dyDescent="0.35">
      <c r="B1124" s="16" t="s">
        <v>162</v>
      </c>
      <c r="E1124" s="93">
        <v>84</v>
      </c>
      <c r="F1124" s="93">
        <v>67</v>
      </c>
      <c r="G1124" s="93">
        <v>17</v>
      </c>
      <c r="H1124" s="111"/>
    </row>
    <row r="1125" spans="1:8" s="18" customFormat="1" ht="13.5" hidden="1" outlineLevel="1" thickBot="1" x14ac:dyDescent="0.35">
      <c r="B1125" s="16" t="s">
        <v>163</v>
      </c>
      <c r="E1125" s="93">
        <v>665</v>
      </c>
      <c r="F1125" s="93">
        <v>576</v>
      </c>
      <c r="G1125" s="93">
        <v>89</v>
      </c>
      <c r="H1125" s="111"/>
    </row>
    <row r="1126" spans="1:8" s="18" customFormat="1" ht="13.5" hidden="1" outlineLevel="1" thickBot="1" x14ac:dyDescent="0.35">
      <c r="B1126" s="16" t="s">
        <v>164</v>
      </c>
      <c r="E1126" s="93">
        <v>241</v>
      </c>
      <c r="F1126" s="93">
        <v>194</v>
      </c>
      <c r="G1126" s="93">
        <v>47</v>
      </c>
      <c r="H1126" s="111"/>
    </row>
    <row r="1127" spans="1:8" s="18" customFormat="1" ht="13.5" hidden="1" outlineLevel="1" thickBot="1" x14ac:dyDescent="0.35">
      <c r="B1127" s="16" t="s">
        <v>276</v>
      </c>
      <c r="E1127" s="93">
        <v>19</v>
      </c>
      <c r="F1127" s="93">
        <v>10</v>
      </c>
      <c r="G1127" s="93">
        <v>9</v>
      </c>
      <c r="H1127" s="111"/>
    </row>
    <row r="1128" spans="1:8" s="18" customFormat="1" ht="13.5" hidden="1" outlineLevel="1" thickBot="1" x14ac:dyDescent="0.35">
      <c r="B1128" s="16" t="s">
        <v>278</v>
      </c>
      <c r="E1128" s="93">
        <v>2</v>
      </c>
      <c r="F1128" s="93">
        <v>0</v>
      </c>
      <c r="G1128" s="93">
        <v>2</v>
      </c>
      <c r="H1128" s="111"/>
    </row>
    <row r="1129" spans="1:8" s="18" customFormat="1" ht="13.5" hidden="1" outlineLevel="1" thickBot="1" x14ac:dyDescent="0.35">
      <c r="B1129" s="16" t="s">
        <v>285</v>
      </c>
      <c r="E1129" s="93">
        <v>19</v>
      </c>
      <c r="F1129" s="93">
        <v>5</v>
      </c>
      <c r="G1129" s="93">
        <v>14</v>
      </c>
      <c r="H1129" s="111"/>
    </row>
    <row r="1130" spans="1:8" s="18" customFormat="1" ht="13.5" hidden="1" outlineLevel="1" thickBot="1" x14ac:dyDescent="0.35">
      <c r="B1130" s="16" t="s">
        <v>289</v>
      </c>
      <c r="E1130" s="93">
        <v>32</v>
      </c>
      <c r="F1130" s="93">
        <v>35</v>
      </c>
      <c r="G1130" s="93">
        <v>-3</v>
      </c>
      <c r="H1130" s="111"/>
    </row>
    <row r="1131" spans="1:8" s="18" customFormat="1" ht="13.5" hidden="1" outlineLevel="1" thickBot="1" x14ac:dyDescent="0.35">
      <c r="B1131" s="16" t="s">
        <v>286</v>
      </c>
      <c r="E1131" s="93">
        <v>0</v>
      </c>
      <c r="F1131" s="93">
        <v>0</v>
      </c>
      <c r="G1131" s="93">
        <v>0</v>
      </c>
      <c r="H1131" s="111"/>
    </row>
    <row r="1132" spans="1:8" s="18" customFormat="1" ht="13.5" hidden="1" outlineLevel="1" thickBot="1" x14ac:dyDescent="0.35">
      <c r="B1132" s="16" t="s">
        <v>277</v>
      </c>
      <c r="E1132" s="93">
        <v>22</v>
      </c>
      <c r="F1132" s="93">
        <v>22</v>
      </c>
      <c r="G1132" s="93">
        <v>0</v>
      </c>
      <c r="H1132" s="111"/>
    </row>
    <row r="1133" spans="1:8" ht="13.5" collapsed="1" thickBot="1" x14ac:dyDescent="0.35">
      <c r="B1133" s="17" t="s">
        <v>253</v>
      </c>
      <c r="C1133" s="17"/>
      <c r="D1133" s="17"/>
      <c r="E1133" s="150">
        <v>26261.158350000002</v>
      </c>
      <c r="F1133" s="150">
        <v>25001</v>
      </c>
      <c r="G1133" s="93">
        <v>1260.1583500000015</v>
      </c>
      <c r="H1133" s="68"/>
    </row>
    <row r="1134" spans="1:8" ht="12.75" customHeight="1" x14ac:dyDescent="0.3">
      <c r="D1134" s="85"/>
      <c r="E1134" s="154"/>
      <c r="F1134" s="154"/>
      <c r="G1134" s="68"/>
      <c r="H1134" s="68"/>
    </row>
    <row r="1135" spans="1:8" ht="33.75" customHeight="1" x14ac:dyDescent="0.3">
      <c r="A1135" s="34" t="s">
        <v>99</v>
      </c>
      <c r="B1135" s="203" t="s">
        <v>102</v>
      </c>
      <c r="C1135" s="203"/>
      <c r="D1135" s="203"/>
      <c r="E1135" s="68"/>
      <c r="F1135" s="111"/>
      <c r="G1135" s="68"/>
      <c r="H1135" s="68"/>
    </row>
    <row r="3631" spans="5:8" x14ac:dyDescent="0.3">
      <c r="E3631" s="16"/>
      <c r="F3631" s="51">
        <v>0</v>
      </c>
      <c r="G3631" s="16"/>
      <c r="H3631" s="16"/>
    </row>
  </sheetData>
  <mergeCells count="1">
    <mergeCell ref="B1135:D1135"/>
  </mergeCells>
  <phoneticPr fontId="0" type="noConversion"/>
  <dataValidations count="1">
    <dataValidation type="whole" allowBlank="1" showInputMessage="1" showErrorMessage="1" sqref="F373:F374 E258:F258 E315:F315 E964:F964 E1049:F1049 E34:F34 E62:F62 E90:F90 E118:F118 E146:F146 E174:F174 E202:F202 E230:F230 F345 E431:F431 E459:F459 E487:F487 E515:F515 E543:F543 E571:F571 E599:F599 E627:F627 E655:F655 E683:F683 E711:F711 E739:F739 E767:F767 E1077:F1077 E993:F993 E1021:F1021 E823:F823 E795:F795 F403">
      <formula1>-1E+30</formula1>
      <formula2>1E+30</formula2>
    </dataValidation>
  </dataValidations>
  <pageMargins left="0.75" right="0.68" top="0.68" bottom="0.7" header="0.5" footer="0.5"/>
  <pageSetup paperSize="9" scale="58" orientation="landscape" r:id="rId1"/>
  <headerFooter alignWithMargins="0"/>
  <ignoredErrors>
    <ignoredError sqref="E4:G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G1198"/>
  <sheetViews>
    <sheetView showGridLines="0" zoomScale="70" zoomScaleNormal="70" zoomScaleSheetLayoutView="120" workbookViewId="0">
      <selection activeCell="F1199" sqref="F1199"/>
    </sheetView>
  </sheetViews>
  <sheetFormatPr defaultColWidth="9.1796875" defaultRowHeight="13" outlineLevelRow="1" x14ac:dyDescent="0.3"/>
  <cols>
    <col min="1" max="1" width="3" style="16" customWidth="1"/>
    <col min="2" max="2" width="23.7265625" style="16" customWidth="1"/>
    <col min="3" max="3" width="3.7265625" style="16" customWidth="1"/>
    <col min="4" max="4" width="47.81640625" style="16" bestFit="1" customWidth="1"/>
    <col min="5" max="5" width="11.7265625" style="21" customWidth="1"/>
    <col min="6" max="6" width="11.81640625" style="51" customWidth="1"/>
    <col min="7" max="7" width="9.81640625" style="18" customWidth="1"/>
    <col min="8" max="16384" width="9.1796875" style="16"/>
  </cols>
  <sheetData>
    <row r="2" spans="1:7" x14ac:dyDescent="0.3">
      <c r="B2" s="67" t="s">
        <v>144</v>
      </c>
    </row>
    <row r="4" spans="1:7" s="25" customFormat="1" ht="57" customHeight="1" x14ac:dyDescent="0.25">
      <c r="B4" s="26" t="s">
        <v>65</v>
      </c>
      <c r="E4" s="108" t="str">
        <f>SoCIE!E3</f>
        <v>Accounts 2019-20</v>
      </c>
      <c r="F4" s="109" t="str">
        <f>SoCIE!F3</f>
        <v>Accounts 2018-19</v>
      </c>
      <c r="G4" s="107" t="s">
        <v>292</v>
      </c>
    </row>
    <row r="5" spans="1:7" x14ac:dyDescent="0.3">
      <c r="A5" s="17"/>
      <c r="E5" s="110" t="s">
        <v>54</v>
      </c>
      <c r="F5" s="92" t="s">
        <v>54</v>
      </c>
      <c r="G5" s="92" t="s">
        <v>54</v>
      </c>
    </row>
    <row r="6" spans="1:7" x14ac:dyDescent="0.3">
      <c r="A6" s="17"/>
      <c r="E6" s="68"/>
      <c r="F6" s="111"/>
      <c r="G6" s="111"/>
    </row>
    <row r="7" spans="1:7" s="18" customFormat="1" hidden="1" outlineLevel="1" x14ac:dyDescent="0.3">
      <c r="B7" s="16" t="s">
        <v>145</v>
      </c>
      <c r="E7" s="93">
        <f>'[1]Balance Sheet'!$E$12</f>
        <v>0</v>
      </c>
      <c r="F7" s="93">
        <f>'[1]Balance Sheet'!$F$12</f>
        <v>0</v>
      </c>
      <c r="G7" s="93">
        <f>E7-F7</f>
        <v>0</v>
      </c>
    </row>
    <row r="8" spans="1:7" s="18" customFormat="1" hidden="1" outlineLevel="1" x14ac:dyDescent="0.3">
      <c r="B8" s="16" t="s">
        <v>146</v>
      </c>
      <c r="E8" s="93">
        <f>'[2]Balance Sheet'!$E$12</f>
        <v>0</v>
      </c>
      <c r="F8" s="93">
        <f>'[2]Balance Sheet'!$F$12</f>
        <v>0</v>
      </c>
      <c r="G8" s="93">
        <f t="shared" ref="G8:G27" si="0">E8-F8</f>
        <v>0</v>
      </c>
    </row>
    <row r="9" spans="1:7" s="18" customFormat="1" hidden="1" outlineLevel="1" x14ac:dyDescent="0.3">
      <c r="B9" s="16" t="s">
        <v>147</v>
      </c>
      <c r="E9" s="93">
        <f>'[3]Balance Sheet'!$E$12</f>
        <v>1</v>
      </c>
      <c r="F9" s="93">
        <f>'[3]Balance Sheet'!$F$12</f>
        <v>59</v>
      </c>
      <c r="G9" s="93">
        <f>'[28]Balance Sheet'!G$12</f>
        <v>0</v>
      </c>
    </row>
    <row r="10" spans="1:7" s="18" customFormat="1" hidden="1" outlineLevel="1" x14ac:dyDescent="0.3">
      <c r="B10" s="16" t="s">
        <v>148</v>
      </c>
      <c r="E10" s="93">
        <f>'[4]Balance Sheet'!$E$12</f>
        <v>0</v>
      </c>
      <c r="F10" s="93">
        <f>'[4]Balance Sheet'!$F$12</f>
        <v>0</v>
      </c>
      <c r="G10" s="93">
        <f t="shared" si="0"/>
        <v>0</v>
      </c>
    </row>
    <row r="11" spans="1:7" s="18" customFormat="1" hidden="1" outlineLevel="1" x14ac:dyDescent="0.3">
      <c r="B11" s="16" t="s">
        <v>149</v>
      </c>
      <c r="E11" s="93">
        <f>'[5]Balance Sheet'!$E$12</f>
        <v>0</v>
      </c>
      <c r="F11" s="93">
        <f>'[5]Balance Sheet'!$F$12</f>
        <v>0</v>
      </c>
      <c r="G11" s="93">
        <f t="shared" si="0"/>
        <v>0</v>
      </c>
    </row>
    <row r="12" spans="1:7" s="18" customFormat="1" hidden="1" outlineLevel="1" x14ac:dyDescent="0.3">
      <c r="B12" s="16" t="s">
        <v>150</v>
      </c>
      <c r="E12" s="93">
        <f>'[6]Balance Sheet'!$E$12</f>
        <v>94</v>
      </c>
      <c r="F12" s="93">
        <f>'[6]Balance Sheet'!$F$12</f>
        <v>0</v>
      </c>
      <c r="G12" s="93">
        <f t="shared" si="0"/>
        <v>94</v>
      </c>
    </row>
    <row r="13" spans="1:7" s="18" customFormat="1" hidden="1" outlineLevel="1" x14ac:dyDescent="0.3">
      <c r="B13" s="16" t="s">
        <v>151</v>
      </c>
      <c r="E13" s="93">
        <f>'[7]Balance Sheet'!$E$12</f>
        <v>0</v>
      </c>
      <c r="F13" s="93">
        <f>'[7]Balance Sheet'!$F$12</f>
        <v>0</v>
      </c>
      <c r="G13" s="93">
        <f t="shared" si="0"/>
        <v>0</v>
      </c>
    </row>
    <row r="14" spans="1:7" s="18" customFormat="1" hidden="1" outlineLevel="1" x14ac:dyDescent="0.3">
      <c r="B14" s="16" t="s">
        <v>152</v>
      </c>
      <c r="E14" s="93">
        <f>'[8]Balance Sheet'!$E$12</f>
        <v>0</v>
      </c>
      <c r="F14" s="93">
        <f>'[8]Balance Sheet'!$F$12</f>
        <v>0</v>
      </c>
      <c r="G14" s="93">
        <f t="shared" si="0"/>
        <v>0</v>
      </c>
    </row>
    <row r="15" spans="1:7" s="18" customFormat="1" hidden="1" outlineLevel="1" x14ac:dyDescent="0.3">
      <c r="B15" s="16" t="s">
        <v>283</v>
      </c>
      <c r="E15" s="93">
        <f>'[9]Balance Sheet'!E$12</f>
        <v>0</v>
      </c>
      <c r="F15" s="93">
        <f>'[9]Balance Sheet'!F$12</f>
        <v>0</v>
      </c>
      <c r="G15" s="93">
        <f t="shared" si="0"/>
        <v>0</v>
      </c>
    </row>
    <row r="16" spans="1:7" s="18" customFormat="1" hidden="1" outlineLevel="1" x14ac:dyDescent="0.3">
      <c r="B16" s="16" t="s">
        <v>153</v>
      </c>
      <c r="E16" s="93">
        <f>'[10]Balance Sheet'!E$12</f>
        <v>0</v>
      </c>
      <c r="F16" s="93">
        <f>'[10]Balance Sheet'!F$12</f>
        <v>0</v>
      </c>
      <c r="G16" s="93">
        <f>'[10]Balance Sheet'!G$12</f>
        <v>0</v>
      </c>
    </row>
    <row r="17" spans="2:7" s="18" customFormat="1" hidden="1" outlineLevel="1" x14ac:dyDescent="0.3">
      <c r="B17" s="16" t="s">
        <v>154</v>
      </c>
      <c r="E17" s="93">
        <f>'[11]Balance Sheet'!E$12</f>
        <v>0</v>
      </c>
      <c r="F17" s="93">
        <f>'[11]Balance Sheet'!F$12</f>
        <v>0</v>
      </c>
      <c r="G17" s="93">
        <f>'[11]Balance Sheet'!G$12</f>
        <v>0</v>
      </c>
    </row>
    <row r="18" spans="2:7" s="18" customFormat="1" hidden="1" outlineLevel="1" x14ac:dyDescent="0.3">
      <c r="B18" s="16" t="s">
        <v>155</v>
      </c>
      <c r="E18" s="93">
        <f>'[12]Balance Sheet'!$E$12</f>
        <v>0</v>
      </c>
      <c r="F18" s="93">
        <f>'[12]Balance Sheet'!$F$12</f>
        <v>0</v>
      </c>
      <c r="G18" s="93">
        <f t="shared" si="0"/>
        <v>0</v>
      </c>
    </row>
    <row r="19" spans="2:7" s="18" customFormat="1" hidden="1" outlineLevel="1" x14ac:dyDescent="0.3">
      <c r="B19" s="16" t="s">
        <v>156</v>
      </c>
      <c r="E19" s="93">
        <f>'[13]Balance Sheet'!$E$12</f>
        <v>0</v>
      </c>
      <c r="F19" s="93">
        <f>'[13]Balance Sheet'!$F$12</f>
        <v>0</v>
      </c>
      <c r="G19" s="93">
        <f t="shared" si="0"/>
        <v>0</v>
      </c>
    </row>
    <row r="20" spans="2:7" s="18" customFormat="1" hidden="1" outlineLevel="1" x14ac:dyDescent="0.3">
      <c r="B20" s="16" t="s">
        <v>157</v>
      </c>
      <c r="E20" s="93">
        <f>'[14]Balance Sheet'!$E$12</f>
        <v>0</v>
      </c>
      <c r="F20" s="93">
        <f>'[14]Balance Sheet'!$F$12</f>
        <v>0</v>
      </c>
      <c r="G20" s="93">
        <f t="shared" si="0"/>
        <v>0</v>
      </c>
    </row>
    <row r="21" spans="2:7" s="18" customFormat="1" hidden="1" outlineLevel="1" x14ac:dyDescent="0.3">
      <c r="B21" s="16" t="s">
        <v>158</v>
      </c>
      <c r="E21" s="93">
        <f>'[15]Balance Sheet'!$E$12</f>
        <v>0</v>
      </c>
      <c r="F21" s="93">
        <f>'[15]Balance Sheet'!$F$12</f>
        <v>0</v>
      </c>
      <c r="G21" s="93">
        <f t="shared" si="0"/>
        <v>0</v>
      </c>
    </row>
    <row r="22" spans="2:7" s="18" customFormat="1" hidden="1" outlineLevel="1" x14ac:dyDescent="0.3">
      <c r="B22" s="16" t="s">
        <v>159</v>
      </c>
      <c r="E22" s="93">
        <f>'[16]Balance Sheet'!$E$12</f>
        <v>0</v>
      </c>
      <c r="F22" s="93">
        <f>'[16]Balance Sheet'!$F$12</f>
        <v>-109</v>
      </c>
      <c r="G22" s="93">
        <f t="shared" si="0"/>
        <v>109</v>
      </c>
    </row>
    <row r="23" spans="2:7" s="18" customFormat="1" hidden="1" outlineLevel="1" x14ac:dyDescent="0.3">
      <c r="B23" s="16" t="s">
        <v>160</v>
      </c>
      <c r="E23" s="93">
        <f>'[17]Balance Sheet'!$E$12</f>
        <v>0</v>
      </c>
      <c r="F23" s="93">
        <f>'[17]Balance Sheet'!$F$12</f>
        <v>0</v>
      </c>
      <c r="G23" s="93">
        <f t="shared" si="0"/>
        <v>0</v>
      </c>
    </row>
    <row r="24" spans="2:7" s="18" customFormat="1" hidden="1" outlineLevel="1" x14ac:dyDescent="0.3">
      <c r="B24" s="16" t="s">
        <v>161</v>
      </c>
      <c r="E24" s="93">
        <f>'[18]Balance Sheet'!$E$12</f>
        <v>0</v>
      </c>
      <c r="F24" s="93">
        <f>'[18]Balance Sheet'!$F$12</f>
        <v>0</v>
      </c>
      <c r="G24" s="93">
        <f t="shared" si="0"/>
        <v>0</v>
      </c>
    </row>
    <row r="25" spans="2:7" s="18" customFormat="1" hidden="1" outlineLevel="1" x14ac:dyDescent="0.3">
      <c r="B25" s="16" t="s">
        <v>162</v>
      </c>
      <c r="E25" s="93">
        <f>'[19]Balance Sheet'!E$12</f>
        <v>0</v>
      </c>
      <c r="F25" s="93">
        <f>'[19]Balance Sheet'!F$12</f>
        <v>0</v>
      </c>
      <c r="G25" s="93">
        <f>'[19]Balance Sheet'!G$12</f>
        <v>0</v>
      </c>
    </row>
    <row r="26" spans="2:7" s="18" customFormat="1" hidden="1" outlineLevel="1" x14ac:dyDescent="0.3">
      <c r="B26" s="16" t="s">
        <v>163</v>
      </c>
      <c r="E26" s="93">
        <f>'[20]Balance Sheet'!$E$12</f>
        <v>0</v>
      </c>
      <c r="F26" s="93">
        <f>'[20]Balance Sheet'!$F$12</f>
        <v>0</v>
      </c>
      <c r="G26" s="93">
        <f t="shared" si="0"/>
        <v>0</v>
      </c>
    </row>
    <row r="27" spans="2:7" s="18" customFormat="1" hidden="1" outlineLevel="1" x14ac:dyDescent="0.3">
      <c r="B27" s="16" t="s">
        <v>164</v>
      </c>
      <c r="E27" s="93">
        <f>'[21]Balance Sheet'!$E$12</f>
        <v>0</v>
      </c>
      <c r="F27" s="93">
        <f>'[21]Balance Sheet'!$F$12</f>
        <v>0</v>
      </c>
      <c r="G27" s="93">
        <f t="shared" si="0"/>
        <v>0</v>
      </c>
    </row>
    <row r="28" spans="2:7" s="18" customFormat="1" hidden="1" outlineLevel="1" x14ac:dyDescent="0.3">
      <c r="B28" s="16" t="s">
        <v>276</v>
      </c>
      <c r="E28" s="93">
        <f>'[22]Balance Sheet'!E$12</f>
        <v>0</v>
      </c>
      <c r="F28" s="93">
        <f>'[22]Balance Sheet'!F$12</f>
        <v>0</v>
      </c>
      <c r="G28" s="93">
        <f>'[22]Balance Sheet'!G$12</f>
        <v>0</v>
      </c>
    </row>
    <row r="29" spans="2:7" s="18" customFormat="1" hidden="1" outlineLevel="1" x14ac:dyDescent="0.3">
      <c r="B29" s="16" t="s">
        <v>278</v>
      </c>
      <c r="E29" s="93">
        <f>'[23]Balance Sheet'!E$12</f>
        <v>2</v>
      </c>
      <c r="F29" s="93">
        <f>'[23]Balance Sheet'!F$12</f>
        <v>0</v>
      </c>
      <c r="G29" s="93">
        <f>'[23]Balance Sheet'!G$12</f>
        <v>2</v>
      </c>
    </row>
    <row r="30" spans="2:7" s="18" customFormat="1" hidden="1" outlineLevel="1" x14ac:dyDescent="0.3">
      <c r="B30" s="16" t="s">
        <v>285</v>
      </c>
      <c r="E30" s="93" t="s">
        <v>251</v>
      </c>
      <c r="F30" s="93" t="s">
        <v>251</v>
      </c>
      <c r="G30" s="93" t="s">
        <v>251</v>
      </c>
    </row>
    <row r="31" spans="2:7" s="18" customFormat="1" hidden="1" outlineLevel="1" x14ac:dyDescent="0.3">
      <c r="B31" s="16" t="s">
        <v>165</v>
      </c>
      <c r="E31" s="93">
        <f>'[25]Balance Sheet'!E$12</f>
        <v>0</v>
      </c>
      <c r="F31" s="93">
        <f>'[25]Balance Sheet'!F$12</f>
        <v>0</v>
      </c>
      <c r="G31" s="93">
        <f>'[25]Balance Sheet'!G$12</f>
        <v>0</v>
      </c>
    </row>
    <row r="32" spans="2:7" s="18" customFormat="1" hidden="1" outlineLevel="1" x14ac:dyDescent="0.3">
      <c r="B32" s="16" t="s">
        <v>286</v>
      </c>
      <c r="E32" s="93" t="s">
        <v>251</v>
      </c>
      <c r="F32" s="93" t="s">
        <v>251</v>
      </c>
      <c r="G32" s="93" t="s">
        <v>251</v>
      </c>
    </row>
    <row r="33" spans="1:7" s="18" customFormat="1" hidden="1" outlineLevel="1" x14ac:dyDescent="0.3">
      <c r="B33" s="16" t="s">
        <v>277</v>
      </c>
      <c r="E33" s="93">
        <f>'[27]Balance Sheet'!E$12</f>
        <v>0</v>
      </c>
      <c r="F33" s="93">
        <f>'[27]Balance Sheet'!F$12</f>
        <v>0</v>
      </c>
      <c r="G33" s="93">
        <f>'[27]Balance Sheet'!G$12</f>
        <v>0</v>
      </c>
    </row>
    <row r="34" spans="1:7" ht="15" customHeight="1" collapsed="1" x14ac:dyDescent="0.3">
      <c r="A34" s="17"/>
      <c r="C34" s="16" t="s">
        <v>1</v>
      </c>
      <c r="D34" s="16" t="s">
        <v>178</v>
      </c>
      <c r="E34" s="138">
        <v>97</v>
      </c>
      <c r="F34" s="138">
        <v>-50</v>
      </c>
      <c r="G34" s="93">
        <v>147</v>
      </c>
    </row>
    <row r="35" spans="1:7" s="18" customFormat="1" hidden="1" outlineLevel="1" x14ac:dyDescent="0.3">
      <c r="B35" s="16" t="s">
        <v>145</v>
      </c>
      <c r="E35" s="93">
        <v>106554</v>
      </c>
      <c r="F35" s="93">
        <v>110144</v>
      </c>
      <c r="G35" s="93">
        <v>-3590</v>
      </c>
    </row>
    <row r="36" spans="1:7" s="18" customFormat="1" hidden="1" outlineLevel="1" x14ac:dyDescent="0.3">
      <c r="B36" s="16" t="s">
        <v>146</v>
      </c>
      <c r="E36" s="93">
        <v>29050</v>
      </c>
      <c r="F36" s="93">
        <v>30062</v>
      </c>
      <c r="G36" s="93">
        <v>-1012</v>
      </c>
    </row>
    <row r="37" spans="1:7" s="18" customFormat="1" hidden="1" outlineLevel="1" x14ac:dyDescent="0.3">
      <c r="B37" s="16" t="s">
        <v>147</v>
      </c>
      <c r="E37" s="93">
        <v>188927</v>
      </c>
      <c r="F37" s="93">
        <v>197488</v>
      </c>
      <c r="G37" s="93">
        <v>-8561</v>
      </c>
    </row>
    <row r="38" spans="1:7" s="18" customFormat="1" hidden="1" outlineLevel="1" x14ac:dyDescent="0.3">
      <c r="B38" s="16" t="s">
        <v>148</v>
      </c>
      <c r="E38" s="93">
        <v>39914</v>
      </c>
      <c r="F38" s="93">
        <v>36697</v>
      </c>
      <c r="G38" s="93">
        <v>3217</v>
      </c>
    </row>
    <row r="39" spans="1:7" s="18" customFormat="1" hidden="1" outlineLevel="1" x14ac:dyDescent="0.3">
      <c r="B39" s="16" t="s">
        <v>149</v>
      </c>
      <c r="E39" s="93">
        <v>69786</v>
      </c>
      <c r="F39" s="93">
        <v>74450</v>
      </c>
      <c r="G39" s="93">
        <v>-4664</v>
      </c>
    </row>
    <row r="40" spans="1:7" s="18" customFormat="1" hidden="1" outlineLevel="1" x14ac:dyDescent="0.3">
      <c r="B40" s="16" t="s">
        <v>150</v>
      </c>
      <c r="E40" s="93">
        <v>163545</v>
      </c>
      <c r="F40" s="93">
        <v>159652</v>
      </c>
      <c r="G40" s="93">
        <v>3893</v>
      </c>
    </row>
    <row r="41" spans="1:7" s="18" customFormat="1" hidden="1" outlineLevel="1" x14ac:dyDescent="0.3">
      <c r="B41" s="16" t="s">
        <v>151</v>
      </c>
      <c r="E41" s="93">
        <v>78603</v>
      </c>
      <c r="F41" s="93">
        <v>80790</v>
      </c>
      <c r="G41" s="93">
        <v>-2187</v>
      </c>
    </row>
    <row r="42" spans="1:7" s="18" customFormat="1" hidden="1" outlineLevel="1" x14ac:dyDescent="0.3">
      <c r="B42" s="16" t="s">
        <v>152</v>
      </c>
      <c r="E42" s="93">
        <v>129063</v>
      </c>
      <c r="F42" s="93">
        <v>101642</v>
      </c>
      <c r="G42" s="93">
        <v>27421</v>
      </c>
    </row>
    <row r="43" spans="1:7" s="18" customFormat="1" hidden="1" outlineLevel="1" x14ac:dyDescent="0.3">
      <c r="B43" s="16" t="s">
        <v>283</v>
      </c>
      <c r="E43" s="93">
        <v>0</v>
      </c>
      <c r="F43" s="93">
        <v>0</v>
      </c>
      <c r="G43" s="93">
        <v>0</v>
      </c>
    </row>
    <row r="44" spans="1:7" s="18" customFormat="1" hidden="1" outlineLevel="1" x14ac:dyDescent="0.3">
      <c r="B44" s="16" t="s">
        <v>153</v>
      </c>
      <c r="E44" s="93">
        <v>173910</v>
      </c>
      <c r="F44" s="93">
        <v>178560</v>
      </c>
      <c r="G44" s="93">
        <v>-4650</v>
      </c>
    </row>
    <row r="45" spans="1:7" s="18" customFormat="1" hidden="1" outlineLevel="1" x14ac:dyDescent="0.3">
      <c r="B45" s="16" t="s">
        <v>154</v>
      </c>
      <c r="E45" s="93">
        <v>58762</v>
      </c>
      <c r="F45" s="93">
        <v>60560</v>
      </c>
      <c r="G45" s="93">
        <v>-1798</v>
      </c>
    </row>
    <row r="46" spans="1:7" s="18" customFormat="1" hidden="1" outlineLevel="1" x14ac:dyDescent="0.3">
      <c r="B46" s="16" t="s">
        <v>155</v>
      </c>
      <c r="E46" s="93">
        <v>53332</v>
      </c>
      <c r="F46" s="93">
        <v>56612</v>
      </c>
      <c r="G46" s="93">
        <v>-3280</v>
      </c>
    </row>
    <row r="47" spans="1:7" s="18" customFormat="1" hidden="1" outlineLevel="1" x14ac:dyDescent="0.3">
      <c r="B47" s="16" t="s">
        <v>156</v>
      </c>
      <c r="E47" s="93">
        <v>15725</v>
      </c>
      <c r="F47" s="93">
        <v>16287</v>
      </c>
      <c r="G47" s="93">
        <v>-562</v>
      </c>
    </row>
    <row r="48" spans="1:7" s="18" customFormat="1" hidden="1" outlineLevel="1" x14ac:dyDescent="0.3">
      <c r="B48" s="16" t="s">
        <v>157</v>
      </c>
      <c r="E48" s="93">
        <v>25614</v>
      </c>
      <c r="F48" s="93">
        <v>25413</v>
      </c>
      <c r="G48" s="93">
        <v>201</v>
      </c>
    </row>
    <row r="49" spans="1:7" s="18" customFormat="1" hidden="1" outlineLevel="1" x14ac:dyDescent="0.3">
      <c r="B49" s="16" t="s">
        <v>158</v>
      </c>
      <c r="E49" s="93">
        <v>140210</v>
      </c>
      <c r="F49" s="93">
        <v>119314</v>
      </c>
      <c r="G49" s="93">
        <v>20896</v>
      </c>
    </row>
    <row r="50" spans="1:7" s="18" customFormat="1" hidden="1" outlineLevel="1" x14ac:dyDescent="0.3">
      <c r="B50" s="16" t="s">
        <v>159</v>
      </c>
      <c r="E50" s="93">
        <v>101727</v>
      </c>
      <c r="F50" s="93">
        <v>97619</v>
      </c>
      <c r="G50" s="93">
        <v>4108</v>
      </c>
    </row>
    <row r="51" spans="1:7" s="18" customFormat="1" hidden="1" outlineLevel="1" x14ac:dyDescent="0.3">
      <c r="B51" s="16" t="s">
        <v>160</v>
      </c>
      <c r="E51" s="93">
        <v>18167</v>
      </c>
      <c r="F51" s="93">
        <v>17983</v>
      </c>
      <c r="G51" s="93">
        <v>184</v>
      </c>
    </row>
    <row r="52" spans="1:7" s="18" customFormat="1" hidden="1" outlineLevel="1" x14ac:dyDescent="0.3">
      <c r="B52" s="16" t="s">
        <v>161</v>
      </c>
      <c r="E52" s="93">
        <v>41774</v>
      </c>
      <c r="F52" s="93">
        <v>35617</v>
      </c>
      <c r="G52" s="93">
        <v>6157</v>
      </c>
    </row>
    <row r="53" spans="1:7" s="18" customFormat="1" hidden="1" outlineLevel="1" x14ac:dyDescent="0.3">
      <c r="B53" s="16" t="s">
        <v>162</v>
      </c>
      <c r="E53" s="93">
        <v>34034</v>
      </c>
      <c r="F53" s="93">
        <v>34524</v>
      </c>
      <c r="G53" s="93">
        <v>-490</v>
      </c>
    </row>
    <row r="54" spans="1:7" s="18" customFormat="1" hidden="1" outlineLevel="1" x14ac:dyDescent="0.3">
      <c r="B54" s="16" t="s">
        <v>163</v>
      </c>
      <c r="E54" s="93">
        <v>97798</v>
      </c>
      <c r="F54" s="93">
        <v>101935</v>
      </c>
      <c r="G54" s="93">
        <v>-4137</v>
      </c>
    </row>
    <row r="55" spans="1:7" s="18" customFormat="1" hidden="1" outlineLevel="1" x14ac:dyDescent="0.3">
      <c r="B55" s="16" t="s">
        <v>164</v>
      </c>
      <c r="E55" s="93">
        <v>19792</v>
      </c>
      <c r="F55" s="93">
        <v>18073</v>
      </c>
      <c r="G55" s="93">
        <v>1719</v>
      </c>
    </row>
    <row r="56" spans="1:7" s="18" customFormat="1" hidden="1" outlineLevel="1" x14ac:dyDescent="0.3">
      <c r="B56" s="16" t="s">
        <v>276</v>
      </c>
      <c r="E56" s="93">
        <v>3653</v>
      </c>
      <c r="F56" s="93">
        <v>3837</v>
      </c>
      <c r="G56" s="93">
        <v>-184</v>
      </c>
    </row>
    <row r="57" spans="1:7" s="18" customFormat="1" hidden="1" outlineLevel="1" x14ac:dyDescent="0.3">
      <c r="B57" s="16" t="s">
        <v>278</v>
      </c>
      <c r="E57" s="93">
        <v>1251</v>
      </c>
      <c r="F57" s="93">
        <v>1091</v>
      </c>
      <c r="G57" s="93">
        <v>160</v>
      </c>
    </row>
    <row r="58" spans="1:7" s="18" customFormat="1" hidden="1" outlineLevel="1" x14ac:dyDescent="0.3">
      <c r="B58" s="16" t="s">
        <v>285</v>
      </c>
      <c r="E58" s="93" t="s">
        <v>251</v>
      </c>
      <c r="F58" s="93" t="s">
        <v>251</v>
      </c>
      <c r="G58" s="93" t="s">
        <v>251</v>
      </c>
    </row>
    <row r="59" spans="1:7" s="18" customFormat="1" hidden="1" outlineLevel="1" x14ac:dyDescent="0.3">
      <c r="B59" s="16" t="s">
        <v>165</v>
      </c>
      <c r="E59" s="93">
        <v>17433</v>
      </c>
      <c r="F59" s="93">
        <v>17895</v>
      </c>
      <c r="G59" s="93">
        <v>-462</v>
      </c>
    </row>
    <row r="60" spans="1:7" s="18" customFormat="1" hidden="1" outlineLevel="1" x14ac:dyDescent="0.3">
      <c r="B60" s="16" t="s">
        <v>286</v>
      </c>
      <c r="E60" s="93" t="s">
        <v>251</v>
      </c>
      <c r="F60" s="93" t="s">
        <v>251</v>
      </c>
      <c r="G60" s="93" t="s">
        <v>251</v>
      </c>
    </row>
    <row r="61" spans="1:7" s="18" customFormat="1" hidden="1" outlineLevel="1" x14ac:dyDescent="0.3">
      <c r="B61" s="16" t="s">
        <v>277</v>
      </c>
      <c r="E61" s="93">
        <v>6523</v>
      </c>
      <c r="F61" s="93">
        <v>6734</v>
      </c>
      <c r="G61" s="93">
        <v>-211</v>
      </c>
    </row>
    <row r="62" spans="1:7" ht="15" customHeight="1" collapsed="1" x14ac:dyDescent="0.3">
      <c r="A62" s="17"/>
      <c r="C62" s="16" t="s">
        <v>2</v>
      </c>
      <c r="D62" s="16" t="s">
        <v>141</v>
      </c>
      <c r="E62" s="138">
        <v>1615147</v>
      </c>
      <c r="F62" s="138">
        <v>1582979</v>
      </c>
      <c r="G62" s="93">
        <v>32168</v>
      </c>
    </row>
    <row r="63" spans="1:7" s="18" customFormat="1" hidden="1" outlineLevel="1" x14ac:dyDescent="0.3">
      <c r="B63" s="16" t="s">
        <v>145</v>
      </c>
      <c r="E63" s="93">
        <v>0</v>
      </c>
      <c r="F63" s="93">
        <v>0</v>
      </c>
      <c r="G63" s="93">
        <v>0</v>
      </c>
    </row>
    <row r="64" spans="1:7" s="18" customFormat="1" hidden="1" outlineLevel="1" x14ac:dyDescent="0.3">
      <c r="B64" s="16" t="s">
        <v>146</v>
      </c>
      <c r="E64" s="93">
        <v>0</v>
      </c>
      <c r="F64" s="93">
        <v>0</v>
      </c>
      <c r="G64" s="93">
        <v>0</v>
      </c>
    </row>
    <row r="65" spans="2:7" s="18" customFormat="1" hidden="1" outlineLevel="1" x14ac:dyDescent="0.3">
      <c r="B65" s="16" t="s">
        <v>147</v>
      </c>
      <c r="E65" s="93">
        <v>4</v>
      </c>
      <c r="F65" s="93">
        <v>4</v>
      </c>
      <c r="G65" s="93">
        <v>0</v>
      </c>
    </row>
    <row r="66" spans="2:7" s="18" customFormat="1" hidden="1" outlineLevel="1" x14ac:dyDescent="0.3">
      <c r="B66" s="16" t="s">
        <v>148</v>
      </c>
      <c r="E66" s="93">
        <v>0</v>
      </c>
      <c r="F66" s="93">
        <v>0</v>
      </c>
      <c r="G66" s="93">
        <v>0</v>
      </c>
    </row>
    <row r="67" spans="2:7" s="18" customFormat="1" hidden="1" outlineLevel="1" x14ac:dyDescent="0.3">
      <c r="B67" s="16" t="s">
        <v>149</v>
      </c>
      <c r="E67" s="93">
        <v>0</v>
      </c>
      <c r="F67" s="93">
        <v>0</v>
      </c>
      <c r="G67" s="93">
        <v>0</v>
      </c>
    </row>
    <row r="68" spans="2:7" s="18" customFormat="1" hidden="1" outlineLevel="1" x14ac:dyDescent="0.3">
      <c r="B68" s="16" t="s">
        <v>150</v>
      </c>
      <c r="E68" s="93">
        <v>0</v>
      </c>
      <c r="F68" s="93">
        <v>0</v>
      </c>
      <c r="G68" s="93">
        <v>0</v>
      </c>
    </row>
    <row r="69" spans="2:7" s="18" customFormat="1" hidden="1" outlineLevel="1" x14ac:dyDescent="0.3">
      <c r="B69" s="16" t="s">
        <v>151</v>
      </c>
      <c r="E69" s="93">
        <v>436</v>
      </c>
      <c r="F69" s="93">
        <v>436</v>
      </c>
      <c r="G69" s="93">
        <v>0</v>
      </c>
    </row>
    <row r="70" spans="2:7" s="18" customFormat="1" hidden="1" outlineLevel="1" x14ac:dyDescent="0.3">
      <c r="B70" s="16" t="s">
        <v>152</v>
      </c>
      <c r="E70" s="93">
        <v>0</v>
      </c>
      <c r="F70" s="93">
        <v>0</v>
      </c>
      <c r="G70" s="93">
        <v>0</v>
      </c>
    </row>
    <row r="71" spans="2:7" s="18" customFormat="1" hidden="1" outlineLevel="1" x14ac:dyDescent="0.3">
      <c r="B71" s="16" t="s">
        <v>283</v>
      </c>
      <c r="E71" s="93">
        <v>0</v>
      </c>
      <c r="F71" s="93">
        <v>0</v>
      </c>
      <c r="G71" s="93">
        <v>0</v>
      </c>
    </row>
    <row r="72" spans="2:7" s="18" customFormat="1" hidden="1" outlineLevel="1" x14ac:dyDescent="0.3">
      <c r="B72" s="16" t="s">
        <v>153</v>
      </c>
      <c r="E72" s="93">
        <v>0</v>
      </c>
      <c r="F72" s="93">
        <v>0</v>
      </c>
      <c r="G72" s="93">
        <v>0</v>
      </c>
    </row>
    <row r="73" spans="2:7" s="18" customFormat="1" hidden="1" outlineLevel="1" x14ac:dyDescent="0.3">
      <c r="B73" s="16" t="s">
        <v>154</v>
      </c>
      <c r="E73" s="93">
        <v>0</v>
      </c>
      <c r="F73" s="93">
        <v>0</v>
      </c>
      <c r="G73" s="93">
        <v>0</v>
      </c>
    </row>
    <row r="74" spans="2:7" s="18" customFormat="1" hidden="1" outlineLevel="1" x14ac:dyDescent="0.3">
      <c r="B74" s="16" t="s">
        <v>155</v>
      </c>
      <c r="E74" s="93">
        <v>0</v>
      </c>
      <c r="F74" s="93">
        <v>0</v>
      </c>
      <c r="G74" s="93">
        <v>0</v>
      </c>
    </row>
    <row r="75" spans="2:7" s="18" customFormat="1" hidden="1" outlineLevel="1" x14ac:dyDescent="0.3">
      <c r="B75" s="16" t="s">
        <v>156</v>
      </c>
      <c r="E75" s="93">
        <v>1</v>
      </c>
      <c r="F75" s="93">
        <v>1</v>
      </c>
      <c r="G75" s="93">
        <v>0</v>
      </c>
    </row>
    <row r="76" spans="2:7" s="18" customFormat="1" hidden="1" outlineLevel="1" x14ac:dyDescent="0.3">
      <c r="B76" s="16" t="s">
        <v>157</v>
      </c>
      <c r="E76" s="93">
        <v>0</v>
      </c>
      <c r="F76" s="93">
        <v>0</v>
      </c>
      <c r="G76" s="93">
        <v>0</v>
      </c>
    </row>
    <row r="77" spans="2:7" s="18" customFormat="1" hidden="1" outlineLevel="1" x14ac:dyDescent="0.3">
      <c r="B77" s="16" t="s">
        <v>158</v>
      </c>
      <c r="E77" s="93">
        <v>0</v>
      </c>
      <c r="F77" s="93">
        <v>0</v>
      </c>
      <c r="G77" s="93">
        <v>0</v>
      </c>
    </row>
    <row r="78" spans="2:7" s="18" customFormat="1" hidden="1" outlineLevel="1" x14ac:dyDescent="0.3">
      <c r="B78" s="16" t="s">
        <v>159</v>
      </c>
      <c r="E78" s="93">
        <v>0</v>
      </c>
      <c r="F78" s="93">
        <v>0</v>
      </c>
      <c r="G78" s="93">
        <v>0</v>
      </c>
    </row>
    <row r="79" spans="2:7" s="18" customFormat="1" hidden="1" outlineLevel="1" x14ac:dyDescent="0.3">
      <c r="B79" s="16" t="s">
        <v>160</v>
      </c>
      <c r="E79" s="93">
        <v>0</v>
      </c>
      <c r="F79" s="93">
        <v>0</v>
      </c>
      <c r="G79" s="93">
        <v>0</v>
      </c>
    </row>
    <row r="80" spans="2:7" s="18" customFormat="1" hidden="1" outlineLevel="1" x14ac:dyDescent="0.3">
      <c r="B80" s="16" t="s">
        <v>161</v>
      </c>
      <c r="E80" s="93">
        <v>0</v>
      </c>
      <c r="F80" s="93">
        <v>0</v>
      </c>
      <c r="G80" s="93">
        <v>0</v>
      </c>
    </row>
    <row r="81" spans="1:7" s="18" customFormat="1" hidden="1" outlineLevel="1" x14ac:dyDescent="0.3">
      <c r="B81" s="16" t="s">
        <v>162</v>
      </c>
      <c r="E81" s="93">
        <v>0</v>
      </c>
      <c r="F81" s="93">
        <v>0</v>
      </c>
      <c r="G81" s="93">
        <v>0</v>
      </c>
    </row>
    <row r="82" spans="1:7" s="18" customFormat="1" hidden="1" outlineLevel="1" x14ac:dyDescent="0.3">
      <c r="B82" s="16" t="s">
        <v>163</v>
      </c>
      <c r="E82" s="93">
        <v>0</v>
      </c>
      <c r="F82" s="93">
        <v>0</v>
      </c>
      <c r="G82" s="93">
        <v>0</v>
      </c>
    </row>
    <row r="83" spans="1:7" s="18" customFormat="1" hidden="1" outlineLevel="1" x14ac:dyDescent="0.3">
      <c r="B83" s="16" t="s">
        <v>164</v>
      </c>
      <c r="E83" s="93">
        <v>0</v>
      </c>
      <c r="F83" s="93">
        <v>0</v>
      </c>
      <c r="G83" s="93">
        <v>0</v>
      </c>
    </row>
    <row r="84" spans="1:7" s="18" customFormat="1" hidden="1" outlineLevel="1" x14ac:dyDescent="0.3">
      <c r="B84" s="16" t="s">
        <v>276</v>
      </c>
      <c r="E84" s="93">
        <v>0</v>
      </c>
      <c r="F84" s="93">
        <v>0</v>
      </c>
      <c r="G84" s="93">
        <v>0</v>
      </c>
    </row>
    <row r="85" spans="1:7" s="18" customFormat="1" hidden="1" outlineLevel="1" x14ac:dyDescent="0.3">
      <c r="B85" s="16" t="s">
        <v>278</v>
      </c>
      <c r="E85" s="93">
        <v>0</v>
      </c>
      <c r="F85" s="93">
        <v>0</v>
      </c>
      <c r="G85" s="93">
        <v>0</v>
      </c>
    </row>
    <row r="86" spans="1:7" s="18" customFormat="1" hidden="1" outlineLevel="1" x14ac:dyDescent="0.3">
      <c r="B86" s="16" t="s">
        <v>285</v>
      </c>
      <c r="E86" s="93" t="s">
        <v>251</v>
      </c>
      <c r="F86" s="93" t="s">
        <v>251</v>
      </c>
      <c r="G86" s="93" t="s">
        <v>251</v>
      </c>
    </row>
    <row r="87" spans="1:7" s="18" customFormat="1" hidden="1" outlineLevel="1" x14ac:dyDescent="0.3">
      <c r="B87" s="16" t="s">
        <v>165</v>
      </c>
      <c r="E87" s="93">
        <v>0</v>
      </c>
      <c r="F87" s="93">
        <v>0</v>
      </c>
      <c r="G87" s="93">
        <v>0</v>
      </c>
    </row>
    <row r="88" spans="1:7" s="18" customFormat="1" hidden="1" outlineLevel="1" x14ac:dyDescent="0.3">
      <c r="B88" s="16" t="s">
        <v>286</v>
      </c>
      <c r="E88" s="93" t="s">
        <v>251</v>
      </c>
      <c r="F88" s="93" t="s">
        <v>251</v>
      </c>
      <c r="G88" s="93" t="s">
        <v>251</v>
      </c>
    </row>
    <row r="89" spans="1:7" s="18" customFormat="1" hidden="1" outlineLevel="1" x14ac:dyDescent="0.3">
      <c r="B89" s="16" t="s">
        <v>277</v>
      </c>
      <c r="E89" s="93">
        <v>0</v>
      </c>
      <c r="F89" s="93">
        <v>0</v>
      </c>
      <c r="G89" s="93">
        <v>0</v>
      </c>
    </row>
    <row r="90" spans="1:7" ht="15" customHeight="1" collapsed="1" thickBot="1" x14ac:dyDescent="0.35">
      <c r="A90" s="17"/>
      <c r="C90" s="16" t="s">
        <v>3</v>
      </c>
      <c r="D90" s="16" t="s">
        <v>107</v>
      </c>
      <c r="E90" s="138">
        <v>441</v>
      </c>
      <c r="F90" s="138">
        <v>441</v>
      </c>
      <c r="G90" s="93">
        <v>0</v>
      </c>
    </row>
    <row r="91" spans="1:7" s="18" customFormat="1" ht="13.5" hidden="1" outlineLevel="1" thickBot="1" x14ac:dyDescent="0.35">
      <c r="B91" s="16" t="s">
        <v>145</v>
      </c>
      <c r="D91" s="70"/>
      <c r="E91" s="93">
        <v>106554</v>
      </c>
      <c r="F91" s="93">
        <v>110144</v>
      </c>
      <c r="G91" s="93">
        <v>-3590</v>
      </c>
    </row>
    <row r="92" spans="1:7" s="18" customFormat="1" ht="13.5" hidden="1" outlineLevel="1" thickBot="1" x14ac:dyDescent="0.35">
      <c r="B92" s="16" t="s">
        <v>146</v>
      </c>
      <c r="D92" s="70"/>
      <c r="E92" s="93">
        <v>29050</v>
      </c>
      <c r="F92" s="93">
        <v>30062</v>
      </c>
      <c r="G92" s="93">
        <v>-1012</v>
      </c>
    </row>
    <row r="93" spans="1:7" s="18" customFormat="1" ht="13.5" hidden="1" outlineLevel="1" thickBot="1" x14ac:dyDescent="0.35">
      <c r="B93" s="16" t="s">
        <v>147</v>
      </c>
      <c r="D93" s="70"/>
      <c r="E93" s="93">
        <v>188932</v>
      </c>
      <c r="F93" s="93">
        <v>197551</v>
      </c>
      <c r="G93" s="93">
        <v>-8619</v>
      </c>
    </row>
    <row r="94" spans="1:7" s="18" customFormat="1" ht="13.5" hidden="1" outlineLevel="1" thickBot="1" x14ac:dyDescent="0.35">
      <c r="B94" s="16" t="s">
        <v>148</v>
      </c>
      <c r="D94" s="70"/>
      <c r="E94" s="93">
        <v>39914</v>
      </c>
      <c r="F94" s="93">
        <v>36697</v>
      </c>
      <c r="G94" s="93">
        <v>3217</v>
      </c>
    </row>
    <row r="95" spans="1:7" s="18" customFormat="1" ht="13.5" hidden="1" outlineLevel="1" thickBot="1" x14ac:dyDescent="0.35">
      <c r="B95" s="16" t="s">
        <v>149</v>
      </c>
      <c r="D95" s="70"/>
      <c r="E95" s="93">
        <v>69786</v>
      </c>
      <c r="F95" s="93">
        <v>74450</v>
      </c>
      <c r="G95" s="93">
        <v>-4664</v>
      </c>
    </row>
    <row r="96" spans="1:7" s="18" customFormat="1" ht="13.5" hidden="1" outlineLevel="1" thickBot="1" x14ac:dyDescent="0.35">
      <c r="B96" s="16" t="s">
        <v>150</v>
      </c>
      <c r="D96" s="70"/>
      <c r="E96" s="93">
        <v>163639</v>
      </c>
      <c r="F96" s="93">
        <v>159652</v>
      </c>
      <c r="G96" s="93">
        <v>3987</v>
      </c>
    </row>
    <row r="97" spans="2:7" s="18" customFormat="1" ht="13.5" hidden="1" outlineLevel="1" thickBot="1" x14ac:dyDescent="0.35">
      <c r="B97" s="16" t="s">
        <v>151</v>
      </c>
      <c r="D97" s="70"/>
      <c r="E97" s="93">
        <v>79039</v>
      </c>
      <c r="F97" s="93">
        <v>81226</v>
      </c>
      <c r="G97" s="93">
        <v>-2187</v>
      </c>
    </row>
    <row r="98" spans="2:7" s="18" customFormat="1" ht="13.5" hidden="1" outlineLevel="1" thickBot="1" x14ac:dyDescent="0.35">
      <c r="B98" s="16" t="s">
        <v>152</v>
      </c>
      <c r="D98" s="70"/>
      <c r="E98" s="93">
        <v>129063</v>
      </c>
      <c r="F98" s="93">
        <v>101642</v>
      </c>
      <c r="G98" s="93">
        <v>27421</v>
      </c>
    </row>
    <row r="99" spans="2:7" s="18" customFormat="1" ht="13.5" hidden="1" outlineLevel="1" thickBot="1" x14ac:dyDescent="0.35">
      <c r="B99" s="16" t="s">
        <v>283</v>
      </c>
      <c r="D99" s="70"/>
      <c r="E99" s="93">
        <v>0</v>
      </c>
      <c r="F99" s="93">
        <v>0</v>
      </c>
      <c r="G99" s="93">
        <v>0</v>
      </c>
    </row>
    <row r="100" spans="2:7" s="18" customFormat="1" ht="13.5" hidden="1" outlineLevel="1" thickBot="1" x14ac:dyDescent="0.35">
      <c r="B100" s="16" t="s">
        <v>153</v>
      </c>
      <c r="D100" s="70"/>
      <c r="E100" s="93">
        <v>173910</v>
      </c>
      <c r="F100" s="93">
        <v>178560</v>
      </c>
      <c r="G100" s="93">
        <v>-4650</v>
      </c>
    </row>
    <row r="101" spans="2:7" s="18" customFormat="1" ht="13.5" hidden="1" outlineLevel="1" thickBot="1" x14ac:dyDescent="0.35">
      <c r="B101" s="16" t="s">
        <v>154</v>
      </c>
      <c r="D101" s="70"/>
      <c r="E101" s="93">
        <v>58762</v>
      </c>
      <c r="F101" s="93">
        <v>60560</v>
      </c>
      <c r="G101" s="93">
        <v>-1798</v>
      </c>
    </row>
    <row r="102" spans="2:7" s="18" customFormat="1" ht="13.5" hidden="1" outlineLevel="1" thickBot="1" x14ac:dyDescent="0.35">
      <c r="B102" s="16" t="s">
        <v>155</v>
      </c>
      <c r="D102" s="70"/>
      <c r="E102" s="93">
        <v>53332</v>
      </c>
      <c r="F102" s="93">
        <v>56612</v>
      </c>
      <c r="G102" s="93">
        <v>-3280</v>
      </c>
    </row>
    <row r="103" spans="2:7" s="18" customFormat="1" ht="13.5" hidden="1" outlineLevel="1" thickBot="1" x14ac:dyDescent="0.35">
      <c r="B103" s="16" t="s">
        <v>156</v>
      </c>
      <c r="D103" s="70"/>
      <c r="E103" s="93">
        <v>15726</v>
      </c>
      <c r="F103" s="93">
        <v>16288</v>
      </c>
      <c r="G103" s="93">
        <v>-562</v>
      </c>
    </row>
    <row r="104" spans="2:7" s="18" customFormat="1" ht="13.5" hidden="1" outlineLevel="1" thickBot="1" x14ac:dyDescent="0.35">
      <c r="B104" s="16" t="s">
        <v>157</v>
      </c>
      <c r="D104" s="70"/>
      <c r="E104" s="93">
        <v>25614</v>
      </c>
      <c r="F104" s="93">
        <v>25413</v>
      </c>
      <c r="G104" s="93">
        <v>201</v>
      </c>
    </row>
    <row r="105" spans="2:7" s="18" customFormat="1" ht="13.5" hidden="1" outlineLevel="1" thickBot="1" x14ac:dyDescent="0.35">
      <c r="B105" s="16" t="s">
        <v>158</v>
      </c>
      <c r="D105" s="70"/>
      <c r="E105" s="93">
        <v>140210</v>
      </c>
      <c r="F105" s="93">
        <v>119314</v>
      </c>
      <c r="G105" s="93">
        <v>20896</v>
      </c>
    </row>
    <row r="106" spans="2:7" s="18" customFormat="1" ht="13.5" hidden="1" outlineLevel="1" thickBot="1" x14ac:dyDescent="0.35">
      <c r="B106" s="16" t="s">
        <v>159</v>
      </c>
      <c r="D106" s="70"/>
      <c r="E106" s="93">
        <v>101727</v>
      </c>
      <c r="F106" s="93">
        <v>97510</v>
      </c>
      <c r="G106" s="93">
        <v>4217</v>
      </c>
    </row>
    <row r="107" spans="2:7" s="18" customFormat="1" ht="13.5" hidden="1" outlineLevel="1" thickBot="1" x14ac:dyDescent="0.35">
      <c r="B107" s="16" t="s">
        <v>160</v>
      </c>
      <c r="D107" s="70"/>
      <c r="E107" s="93">
        <v>18167</v>
      </c>
      <c r="F107" s="93">
        <v>17983</v>
      </c>
      <c r="G107" s="93">
        <v>184</v>
      </c>
    </row>
    <row r="108" spans="2:7" s="18" customFormat="1" ht="13.5" hidden="1" outlineLevel="1" thickBot="1" x14ac:dyDescent="0.35">
      <c r="B108" s="16" t="s">
        <v>161</v>
      </c>
      <c r="D108" s="70"/>
      <c r="E108" s="93">
        <v>41774</v>
      </c>
      <c r="F108" s="93">
        <v>35617</v>
      </c>
      <c r="G108" s="93">
        <v>6157</v>
      </c>
    </row>
    <row r="109" spans="2:7" s="18" customFormat="1" ht="13.5" hidden="1" outlineLevel="1" thickBot="1" x14ac:dyDescent="0.35">
      <c r="B109" s="16" t="s">
        <v>162</v>
      </c>
      <c r="D109" s="70"/>
      <c r="E109" s="93">
        <v>34034</v>
      </c>
      <c r="F109" s="93">
        <v>34524</v>
      </c>
      <c r="G109" s="93">
        <v>-490</v>
      </c>
    </row>
    <row r="110" spans="2:7" s="18" customFormat="1" ht="13.5" hidden="1" outlineLevel="1" thickBot="1" x14ac:dyDescent="0.35">
      <c r="B110" s="16" t="s">
        <v>163</v>
      </c>
      <c r="D110" s="70"/>
      <c r="E110" s="93">
        <v>97798</v>
      </c>
      <c r="F110" s="93">
        <v>101935</v>
      </c>
      <c r="G110" s="93">
        <v>-4137</v>
      </c>
    </row>
    <row r="111" spans="2:7" s="18" customFormat="1" ht="13.5" hidden="1" outlineLevel="1" thickBot="1" x14ac:dyDescent="0.35">
      <c r="B111" s="16" t="s">
        <v>164</v>
      </c>
      <c r="D111" s="70"/>
      <c r="E111" s="93">
        <v>19792</v>
      </c>
      <c r="F111" s="93">
        <v>18073</v>
      </c>
      <c r="G111" s="93">
        <v>1719</v>
      </c>
    </row>
    <row r="112" spans="2:7" s="18" customFormat="1" ht="13.5" hidden="1" outlineLevel="1" thickBot="1" x14ac:dyDescent="0.35">
      <c r="B112" s="16" t="s">
        <v>276</v>
      </c>
      <c r="D112" s="70"/>
      <c r="E112" s="93">
        <v>3653</v>
      </c>
      <c r="F112" s="93">
        <v>3837</v>
      </c>
      <c r="G112" s="93">
        <v>-184</v>
      </c>
    </row>
    <row r="113" spans="1:7" s="18" customFormat="1" ht="13.5" hidden="1" outlineLevel="1" thickBot="1" x14ac:dyDescent="0.35">
      <c r="B113" s="16" t="s">
        <v>278</v>
      </c>
      <c r="D113" s="70"/>
      <c r="E113" s="93">
        <v>1253</v>
      </c>
      <c r="F113" s="93">
        <v>1091</v>
      </c>
      <c r="G113" s="93">
        <v>162</v>
      </c>
    </row>
    <row r="114" spans="1:7" s="18" customFormat="1" ht="13.5" hidden="1" outlineLevel="1" thickBot="1" x14ac:dyDescent="0.35">
      <c r="B114" s="16" t="s">
        <v>285</v>
      </c>
      <c r="D114" s="70"/>
      <c r="E114" s="93" t="s">
        <v>251</v>
      </c>
      <c r="F114" s="93" t="s">
        <v>251</v>
      </c>
      <c r="G114" s="93" t="s">
        <v>251</v>
      </c>
    </row>
    <row r="115" spans="1:7" s="18" customFormat="1" ht="13.5" hidden="1" outlineLevel="1" thickBot="1" x14ac:dyDescent="0.35">
      <c r="B115" s="16" t="s">
        <v>165</v>
      </c>
      <c r="D115" s="70"/>
      <c r="E115" s="93">
        <v>17433</v>
      </c>
      <c r="F115" s="93">
        <v>17895</v>
      </c>
      <c r="G115" s="93">
        <v>-462</v>
      </c>
    </row>
    <row r="116" spans="1:7" s="18" customFormat="1" ht="13.5" hidden="1" outlineLevel="1" thickBot="1" x14ac:dyDescent="0.35">
      <c r="B116" s="16" t="s">
        <v>286</v>
      </c>
      <c r="D116" s="70"/>
      <c r="E116" s="93" t="s">
        <v>251</v>
      </c>
      <c r="F116" s="93" t="s">
        <v>251</v>
      </c>
      <c r="G116" s="93" t="s">
        <v>251</v>
      </c>
    </row>
    <row r="117" spans="1:7" s="18" customFormat="1" ht="13.5" hidden="1" outlineLevel="1" thickBot="1" x14ac:dyDescent="0.35">
      <c r="B117" s="16" t="s">
        <v>277</v>
      </c>
      <c r="D117" s="70"/>
      <c r="E117" s="93">
        <v>6523</v>
      </c>
      <c r="F117" s="93">
        <v>6734</v>
      </c>
      <c r="G117" s="93">
        <v>-211</v>
      </c>
    </row>
    <row r="118" spans="1:7" ht="15" customHeight="1" collapsed="1" thickBot="1" x14ac:dyDescent="0.35">
      <c r="A118" s="17"/>
      <c r="B118" s="17" t="s">
        <v>104</v>
      </c>
      <c r="D118" s="70"/>
      <c r="E118" s="118">
        <v>1615685</v>
      </c>
      <c r="F118" s="140">
        <v>1583370</v>
      </c>
      <c r="G118" s="93">
        <v>32315</v>
      </c>
    </row>
    <row r="119" spans="1:7" ht="15" customHeight="1" x14ac:dyDescent="0.3">
      <c r="A119" s="17"/>
      <c r="D119" s="85"/>
      <c r="E119" s="141"/>
      <c r="F119" s="141"/>
      <c r="G119" s="93"/>
    </row>
    <row r="120" spans="1:7" s="18" customFormat="1" hidden="1" outlineLevel="1" x14ac:dyDescent="0.3">
      <c r="B120" s="16" t="s">
        <v>145</v>
      </c>
      <c r="E120" s="93">
        <v>30</v>
      </c>
      <c r="F120" s="93">
        <v>21</v>
      </c>
      <c r="G120" s="93">
        <v>9</v>
      </c>
    </row>
    <row r="121" spans="1:7" s="18" customFormat="1" hidden="1" outlineLevel="1" x14ac:dyDescent="0.3">
      <c r="B121" s="16" t="s">
        <v>146</v>
      </c>
      <c r="E121" s="93">
        <v>0</v>
      </c>
      <c r="F121" s="93">
        <v>0</v>
      </c>
      <c r="G121" s="93">
        <v>0</v>
      </c>
    </row>
    <row r="122" spans="1:7" s="18" customFormat="1" hidden="1" outlineLevel="1" x14ac:dyDescent="0.3">
      <c r="B122" s="16" t="s">
        <v>147</v>
      </c>
      <c r="E122" s="93">
        <v>40</v>
      </c>
      <c r="F122" s="93">
        <v>27</v>
      </c>
      <c r="G122" s="93">
        <v>13</v>
      </c>
    </row>
    <row r="123" spans="1:7" s="18" customFormat="1" hidden="1" outlineLevel="1" x14ac:dyDescent="0.3">
      <c r="B123" s="16" t="s">
        <v>148</v>
      </c>
      <c r="E123" s="93">
        <v>0</v>
      </c>
      <c r="F123" s="93">
        <v>0</v>
      </c>
      <c r="G123" s="93">
        <v>0</v>
      </c>
    </row>
    <row r="124" spans="1:7" s="18" customFormat="1" hidden="1" outlineLevel="1" x14ac:dyDescent="0.3">
      <c r="B124" s="16" t="s">
        <v>149</v>
      </c>
      <c r="E124" s="93">
        <v>17</v>
      </c>
      <c r="F124" s="93">
        <v>19</v>
      </c>
      <c r="G124" s="93">
        <v>-2</v>
      </c>
    </row>
    <row r="125" spans="1:7" s="18" customFormat="1" hidden="1" outlineLevel="1" x14ac:dyDescent="0.3">
      <c r="B125" s="16" t="s">
        <v>150</v>
      </c>
      <c r="E125" s="93">
        <v>89</v>
      </c>
      <c r="F125" s="93">
        <v>54</v>
      </c>
      <c r="G125" s="93">
        <v>35</v>
      </c>
    </row>
    <row r="126" spans="1:7" s="18" customFormat="1" hidden="1" outlineLevel="1" x14ac:dyDescent="0.3">
      <c r="B126" s="16" t="s">
        <v>151</v>
      </c>
      <c r="E126" s="93">
        <v>124</v>
      </c>
      <c r="F126" s="93">
        <v>90</v>
      </c>
      <c r="G126" s="93">
        <v>34</v>
      </c>
    </row>
    <row r="127" spans="1:7" s="18" customFormat="1" hidden="1" outlineLevel="1" x14ac:dyDescent="0.3">
      <c r="B127" s="16" t="s">
        <v>152</v>
      </c>
      <c r="E127" s="93">
        <v>27</v>
      </c>
      <c r="F127" s="93">
        <v>28</v>
      </c>
      <c r="G127" s="93">
        <v>-1</v>
      </c>
    </row>
    <row r="128" spans="1:7" s="18" customFormat="1" hidden="1" outlineLevel="1" x14ac:dyDescent="0.3">
      <c r="B128" s="16" t="s">
        <v>283</v>
      </c>
      <c r="E128" s="93">
        <v>0</v>
      </c>
      <c r="F128" s="93">
        <v>0</v>
      </c>
      <c r="G128" s="93">
        <v>0</v>
      </c>
    </row>
    <row r="129" spans="2:7" s="18" customFormat="1" hidden="1" outlineLevel="1" x14ac:dyDescent="0.3">
      <c r="B129" s="16" t="s">
        <v>153</v>
      </c>
      <c r="E129" s="93">
        <v>23</v>
      </c>
      <c r="F129" s="93">
        <v>28</v>
      </c>
      <c r="G129" s="93">
        <v>-5</v>
      </c>
    </row>
    <row r="130" spans="2:7" s="18" customFormat="1" hidden="1" outlineLevel="1" x14ac:dyDescent="0.3">
      <c r="B130" s="16" t="s">
        <v>154</v>
      </c>
      <c r="E130" s="93">
        <v>0</v>
      </c>
      <c r="F130" s="93">
        <v>0</v>
      </c>
      <c r="G130" s="93">
        <v>0</v>
      </c>
    </row>
    <row r="131" spans="2:7" s="18" customFormat="1" hidden="1" outlineLevel="1" x14ac:dyDescent="0.3">
      <c r="B131" s="16" t="s">
        <v>155</v>
      </c>
      <c r="E131" s="93">
        <v>36</v>
      </c>
      <c r="F131" s="93">
        <v>13</v>
      </c>
      <c r="G131" s="93">
        <v>23</v>
      </c>
    </row>
    <row r="132" spans="2:7" s="18" customFormat="1" hidden="1" outlineLevel="1" x14ac:dyDescent="0.3">
      <c r="B132" s="16" t="s">
        <v>156</v>
      </c>
      <c r="E132" s="93">
        <v>0</v>
      </c>
      <c r="F132" s="93">
        <v>0</v>
      </c>
      <c r="G132" s="93">
        <v>0</v>
      </c>
    </row>
    <row r="133" spans="2:7" s="18" customFormat="1" hidden="1" outlineLevel="1" x14ac:dyDescent="0.3">
      <c r="B133" s="16" t="s">
        <v>157</v>
      </c>
      <c r="E133" s="93">
        <v>88</v>
      </c>
      <c r="F133" s="93">
        <v>88</v>
      </c>
      <c r="G133" s="93">
        <v>0</v>
      </c>
    </row>
    <row r="134" spans="2:7" s="18" customFormat="1" hidden="1" outlineLevel="1" x14ac:dyDescent="0.3">
      <c r="B134" s="16" t="s">
        <v>158</v>
      </c>
      <c r="E134" s="93">
        <v>0</v>
      </c>
      <c r="F134" s="93">
        <v>11</v>
      </c>
      <c r="G134" s="93">
        <v>-11</v>
      </c>
    </row>
    <row r="135" spans="2:7" s="18" customFormat="1" hidden="1" outlineLevel="1" x14ac:dyDescent="0.3">
      <c r="B135" s="16" t="s">
        <v>159</v>
      </c>
      <c r="E135" s="93">
        <v>24</v>
      </c>
      <c r="F135" s="93">
        <v>11</v>
      </c>
      <c r="G135" s="93">
        <v>13</v>
      </c>
    </row>
    <row r="136" spans="2:7" s="18" customFormat="1" hidden="1" outlineLevel="1" x14ac:dyDescent="0.3">
      <c r="B136" s="16" t="s">
        <v>160</v>
      </c>
      <c r="E136" s="93">
        <v>22</v>
      </c>
      <c r="F136" s="93">
        <v>14</v>
      </c>
      <c r="G136" s="93">
        <v>8</v>
      </c>
    </row>
    <row r="137" spans="2:7" s="18" customFormat="1" hidden="1" outlineLevel="1" x14ac:dyDescent="0.3">
      <c r="B137" s="16" t="s">
        <v>161</v>
      </c>
      <c r="E137" s="93">
        <v>17</v>
      </c>
      <c r="F137" s="93">
        <v>16</v>
      </c>
      <c r="G137" s="93">
        <v>1</v>
      </c>
    </row>
    <row r="138" spans="2:7" s="18" customFormat="1" hidden="1" outlineLevel="1" x14ac:dyDescent="0.3">
      <c r="B138" s="16" t="s">
        <v>162</v>
      </c>
      <c r="E138" s="93">
        <v>8</v>
      </c>
      <c r="F138" s="93">
        <v>8</v>
      </c>
      <c r="G138" s="93">
        <v>0</v>
      </c>
    </row>
    <row r="139" spans="2:7" s="18" customFormat="1" hidden="1" outlineLevel="1" x14ac:dyDescent="0.3">
      <c r="B139" s="16" t="s">
        <v>163</v>
      </c>
      <c r="E139" s="93">
        <v>0</v>
      </c>
      <c r="F139" s="93">
        <v>13</v>
      </c>
      <c r="G139" s="93">
        <v>-13</v>
      </c>
    </row>
    <row r="140" spans="2:7" s="18" customFormat="1" hidden="1" outlineLevel="1" x14ac:dyDescent="0.3">
      <c r="B140" s="16" t="s">
        <v>164</v>
      </c>
      <c r="E140" s="93">
        <v>0</v>
      </c>
      <c r="F140" s="93">
        <v>0</v>
      </c>
      <c r="G140" s="93">
        <v>0</v>
      </c>
    </row>
    <row r="141" spans="2:7" s="18" customFormat="1" hidden="1" outlineLevel="1" x14ac:dyDescent="0.3">
      <c r="B141" s="16" t="s">
        <v>276</v>
      </c>
      <c r="E141" s="93">
        <v>0</v>
      </c>
      <c r="F141" s="93">
        <v>0</v>
      </c>
      <c r="G141" s="93">
        <v>0</v>
      </c>
    </row>
    <row r="142" spans="2:7" s="18" customFormat="1" hidden="1" outlineLevel="1" x14ac:dyDescent="0.3">
      <c r="B142" s="16" t="s">
        <v>278</v>
      </c>
      <c r="E142" s="93">
        <v>3</v>
      </c>
      <c r="F142" s="93">
        <v>4</v>
      </c>
      <c r="G142" s="93">
        <v>-1</v>
      </c>
    </row>
    <row r="143" spans="2:7" s="18" customFormat="1" hidden="1" outlineLevel="1" x14ac:dyDescent="0.3">
      <c r="B143" s="16" t="s">
        <v>285</v>
      </c>
      <c r="E143" s="93" t="s">
        <v>251</v>
      </c>
      <c r="F143" s="93" t="s">
        <v>251</v>
      </c>
      <c r="G143" s="93" t="s">
        <v>251</v>
      </c>
    </row>
    <row r="144" spans="2:7" s="18" customFormat="1" hidden="1" outlineLevel="1" x14ac:dyDescent="0.3">
      <c r="B144" s="16" t="s">
        <v>165</v>
      </c>
      <c r="E144" s="93">
        <v>24</v>
      </c>
      <c r="F144" s="93">
        <v>29</v>
      </c>
      <c r="G144" s="93">
        <v>-5</v>
      </c>
    </row>
    <row r="145" spans="1:7" s="18" customFormat="1" hidden="1" outlineLevel="1" x14ac:dyDescent="0.3">
      <c r="B145" s="16" t="s">
        <v>286</v>
      </c>
      <c r="E145" s="93" t="s">
        <v>251</v>
      </c>
      <c r="F145" s="93" t="s">
        <v>251</v>
      </c>
      <c r="G145" s="93" t="s">
        <v>251</v>
      </c>
    </row>
    <row r="146" spans="1:7" s="18" customFormat="1" hidden="1" outlineLevel="1" x14ac:dyDescent="0.3">
      <c r="B146" s="16" t="s">
        <v>277</v>
      </c>
      <c r="E146" s="93">
        <v>2</v>
      </c>
      <c r="F146" s="93">
        <v>2</v>
      </c>
      <c r="G146" s="93">
        <v>0</v>
      </c>
    </row>
    <row r="147" spans="1:7" ht="15" customHeight="1" collapsed="1" x14ac:dyDescent="0.3">
      <c r="A147" s="29">
        <v>2</v>
      </c>
      <c r="B147" s="61" t="s">
        <v>35</v>
      </c>
      <c r="C147" s="46" t="s">
        <v>1</v>
      </c>
      <c r="D147" s="46" t="s">
        <v>36</v>
      </c>
      <c r="E147" s="138">
        <v>574</v>
      </c>
      <c r="F147" s="138">
        <v>476</v>
      </c>
      <c r="G147" s="93">
        <v>98</v>
      </c>
    </row>
    <row r="148" spans="1:7" s="18" customFormat="1" hidden="1" outlineLevel="1" x14ac:dyDescent="0.3">
      <c r="B148" s="16" t="s">
        <v>145</v>
      </c>
      <c r="E148" s="93">
        <v>2570</v>
      </c>
      <c r="F148" s="93">
        <v>2028</v>
      </c>
      <c r="G148" s="93">
        <v>542</v>
      </c>
    </row>
    <row r="149" spans="1:7" s="18" customFormat="1" hidden="1" outlineLevel="1" x14ac:dyDescent="0.3">
      <c r="B149" s="16" t="s">
        <v>146</v>
      </c>
      <c r="E149" s="93">
        <v>799</v>
      </c>
      <c r="F149" s="93">
        <v>815</v>
      </c>
      <c r="G149" s="93">
        <v>-16</v>
      </c>
    </row>
    <row r="150" spans="1:7" s="18" customFormat="1" hidden="1" outlineLevel="1" x14ac:dyDescent="0.3">
      <c r="B150" s="16" t="s">
        <v>147</v>
      </c>
      <c r="E150" s="93">
        <v>6157</v>
      </c>
      <c r="F150" s="93">
        <v>5501</v>
      </c>
      <c r="G150" s="93">
        <v>656</v>
      </c>
    </row>
    <row r="151" spans="1:7" s="18" customFormat="1" hidden="1" outlineLevel="1" x14ac:dyDescent="0.3">
      <c r="B151" s="16" t="s">
        <v>148</v>
      </c>
      <c r="E151" s="93">
        <v>657</v>
      </c>
      <c r="F151" s="93">
        <v>699</v>
      </c>
      <c r="G151" s="93">
        <v>-42</v>
      </c>
    </row>
    <row r="152" spans="1:7" s="18" customFormat="1" hidden="1" outlineLevel="1" x14ac:dyDescent="0.3">
      <c r="B152" s="16" t="s">
        <v>149</v>
      </c>
      <c r="E152" s="93">
        <v>3807</v>
      </c>
      <c r="F152" s="93">
        <v>3106</v>
      </c>
      <c r="G152" s="93">
        <v>701</v>
      </c>
    </row>
    <row r="153" spans="1:7" s="18" customFormat="1" hidden="1" outlineLevel="1" x14ac:dyDescent="0.3">
      <c r="B153" s="16" t="s">
        <v>150</v>
      </c>
      <c r="E153" s="93">
        <v>4678</v>
      </c>
      <c r="F153" s="93">
        <v>3699</v>
      </c>
      <c r="G153" s="93">
        <v>979</v>
      </c>
    </row>
    <row r="154" spans="1:7" s="18" customFormat="1" hidden="1" outlineLevel="1" x14ac:dyDescent="0.3">
      <c r="B154" s="16" t="s">
        <v>151</v>
      </c>
      <c r="E154" s="93">
        <v>3386</v>
      </c>
      <c r="F154" s="93">
        <v>2519</v>
      </c>
      <c r="G154" s="93">
        <v>867</v>
      </c>
    </row>
    <row r="155" spans="1:7" s="18" customFormat="1" hidden="1" outlineLevel="1" x14ac:dyDescent="0.3">
      <c r="B155" s="16" t="s">
        <v>152</v>
      </c>
      <c r="E155" s="93">
        <v>3154</v>
      </c>
      <c r="F155" s="93">
        <v>2485</v>
      </c>
      <c r="G155" s="93">
        <v>669</v>
      </c>
    </row>
    <row r="156" spans="1:7" s="18" customFormat="1" hidden="1" outlineLevel="1" x14ac:dyDescent="0.3">
      <c r="B156" s="16" t="s">
        <v>283</v>
      </c>
      <c r="E156" s="93">
        <v>90</v>
      </c>
      <c r="F156" s="93">
        <v>4</v>
      </c>
      <c r="G156" s="93">
        <v>86</v>
      </c>
    </row>
    <row r="157" spans="1:7" s="18" customFormat="1" hidden="1" outlineLevel="1" x14ac:dyDescent="0.3">
      <c r="B157" s="16" t="s">
        <v>153</v>
      </c>
      <c r="E157" s="93">
        <v>2260</v>
      </c>
      <c r="F157" s="93">
        <v>2735</v>
      </c>
      <c r="G157" s="93">
        <v>-475</v>
      </c>
    </row>
    <row r="158" spans="1:7" s="18" customFormat="1" hidden="1" outlineLevel="1" x14ac:dyDescent="0.3">
      <c r="B158" s="16" t="s">
        <v>154</v>
      </c>
      <c r="E158" s="93">
        <v>1943</v>
      </c>
      <c r="F158" s="93">
        <v>1466</v>
      </c>
      <c r="G158" s="93">
        <v>477</v>
      </c>
    </row>
    <row r="159" spans="1:7" s="18" customFormat="1" hidden="1" outlineLevel="1" x14ac:dyDescent="0.3">
      <c r="B159" s="16" t="s">
        <v>155</v>
      </c>
      <c r="E159" s="93">
        <v>1859</v>
      </c>
      <c r="F159" s="93">
        <v>2494</v>
      </c>
      <c r="G159" s="93">
        <v>-635</v>
      </c>
    </row>
    <row r="160" spans="1:7" s="18" customFormat="1" hidden="1" outlineLevel="1" x14ac:dyDescent="0.3">
      <c r="B160" s="16" t="s">
        <v>156</v>
      </c>
      <c r="E160" s="93">
        <v>585</v>
      </c>
      <c r="F160" s="93">
        <v>529</v>
      </c>
      <c r="G160" s="93">
        <v>56</v>
      </c>
    </row>
    <row r="161" spans="1:7" s="18" customFormat="1" hidden="1" outlineLevel="1" x14ac:dyDescent="0.3">
      <c r="B161" s="16" t="s">
        <v>157</v>
      </c>
      <c r="E161" s="93">
        <v>1180</v>
      </c>
      <c r="F161" s="93">
        <v>534</v>
      </c>
      <c r="G161" s="93">
        <v>646</v>
      </c>
    </row>
    <row r="162" spans="1:7" s="18" customFormat="1" hidden="1" outlineLevel="1" x14ac:dyDescent="0.3">
      <c r="B162" s="16" t="s">
        <v>158</v>
      </c>
      <c r="E162" s="93">
        <v>3708</v>
      </c>
      <c r="F162" s="93">
        <v>3300</v>
      </c>
      <c r="G162" s="93">
        <v>408</v>
      </c>
    </row>
    <row r="163" spans="1:7" s="18" customFormat="1" hidden="1" outlineLevel="1" x14ac:dyDescent="0.3">
      <c r="B163" s="16" t="s">
        <v>159</v>
      </c>
      <c r="E163" s="93">
        <v>2372</v>
      </c>
      <c r="F163" s="93">
        <v>2137</v>
      </c>
      <c r="G163" s="93">
        <v>235</v>
      </c>
    </row>
    <row r="164" spans="1:7" s="18" customFormat="1" hidden="1" outlineLevel="1" x14ac:dyDescent="0.3">
      <c r="B164" s="16" t="s">
        <v>160</v>
      </c>
      <c r="E164" s="93">
        <v>1066</v>
      </c>
      <c r="F164" s="93">
        <v>652</v>
      </c>
      <c r="G164" s="93">
        <v>414</v>
      </c>
    </row>
    <row r="165" spans="1:7" s="18" customFormat="1" hidden="1" outlineLevel="1" x14ac:dyDescent="0.3">
      <c r="B165" s="16" t="s">
        <v>161</v>
      </c>
      <c r="E165" s="93">
        <v>2086</v>
      </c>
      <c r="F165" s="93">
        <v>2127</v>
      </c>
      <c r="G165" s="93">
        <v>-41</v>
      </c>
    </row>
    <row r="166" spans="1:7" s="18" customFormat="1" hidden="1" outlineLevel="1" x14ac:dyDescent="0.3">
      <c r="B166" s="16" t="s">
        <v>162</v>
      </c>
      <c r="E166" s="93">
        <v>1097</v>
      </c>
      <c r="F166" s="93">
        <v>1245</v>
      </c>
      <c r="G166" s="93">
        <v>-148</v>
      </c>
    </row>
    <row r="167" spans="1:7" s="18" customFormat="1" hidden="1" outlineLevel="1" x14ac:dyDescent="0.3">
      <c r="B167" s="16" t="s">
        <v>163</v>
      </c>
      <c r="E167" s="93">
        <v>2874</v>
      </c>
      <c r="F167" s="93">
        <v>2690</v>
      </c>
      <c r="G167" s="93">
        <v>184</v>
      </c>
    </row>
    <row r="168" spans="1:7" s="18" customFormat="1" hidden="1" outlineLevel="1" x14ac:dyDescent="0.3">
      <c r="B168" s="16" t="s">
        <v>164</v>
      </c>
      <c r="E168" s="93">
        <v>1444</v>
      </c>
      <c r="F168" s="93">
        <v>1169</v>
      </c>
      <c r="G168" s="93">
        <v>275</v>
      </c>
    </row>
    <row r="169" spans="1:7" s="18" customFormat="1" hidden="1" outlineLevel="1" x14ac:dyDescent="0.3">
      <c r="B169" s="16" t="s">
        <v>276</v>
      </c>
      <c r="E169" s="93">
        <v>197</v>
      </c>
      <c r="F169" s="93">
        <v>149</v>
      </c>
      <c r="G169" s="93">
        <v>48</v>
      </c>
    </row>
    <row r="170" spans="1:7" s="18" customFormat="1" hidden="1" outlineLevel="1" x14ac:dyDescent="0.3">
      <c r="B170" s="16" t="s">
        <v>278</v>
      </c>
      <c r="E170" s="93">
        <v>130</v>
      </c>
      <c r="F170" s="93">
        <v>188</v>
      </c>
      <c r="G170" s="93">
        <v>-58</v>
      </c>
    </row>
    <row r="171" spans="1:7" s="18" customFormat="1" hidden="1" outlineLevel="1" x14ac:dyDescent="0.3">
      <c r="B171" s="16" t="s">
        <v>285</v>
      </c>
      <c r="E171" s="93" t="s">
        <v>251</v>
      </c>
      <c r="F171" s="93" t="s">
        <v>251</v>
      </c>
      <c r="G171" s="93" t="s">
        <v>251</v>
      </c>
    </row>
    <row r="172" spans="1:7" s="18" customFormat="1" hidden="1" outlineLevel="1" x14ac:dyDescent="0.3">
      <c r="B172" s="16" t="s">
        <v>165</v>
      </c>
      <c r="E172" s="93">
        <v>269</v>
      </c>
      <c r="F172" s="93">
        <v>249</v>
      </c>
      <c r="G172" s="93">
        <v>20</v>
      </c>
    </row>
    <row r="173" spans="1:7" s="18" customFormat="1" hidden="1" outlineLevel="1" x14ac:dyDescent="0.3">
      <c r="B173" s="16" t="s">
        <v>286</v>
      </c>
      <c r="E173" s="93" t="s">
        <v>251</v>
      </c>
      <c r="F173" s="93" t="s">
        <v>251</v>
      </c>
      <c r="G173" s="93" t="s">
        <v>251</v>
      </c>
    </row>
    <row r="174" spans="1:7" s="18" customFormat="1" hidden="1" outlineLevel="1" x14ac:dyDescent="0.3">
      <c r="B174" s="16" t="s">
        <v>277</v>
      </c>
      <c r="E174" s="93">
        <v>322</v>
      </c>
      <c r="F174" s="93">
        <v>193</v>
      </c>
      <c r="G174" s="93">
        <v>129</v>
      </c>
    </row>
    <row r="175" spans="1:7" ht="15" customHeight="1" collapsed="1" x14ac:dyDescent="0.3">
      <c r="A175" s="28"/>
      <c r="B175" s="46"/>
      <c r="C175" s="46" t="s">
        <v>2</v>
      </c>
      <c r="D175" s="46" t="s">
        <v>188</v>
      </c>
      <c r="E175" s="138">
        <v>48690</v>
      </c>
      <c r="F175" s="138">
        <v>42713</v>
      </c>
      <c r="G175" s="93">
        <v>5977</v>
      </c>
    </row>
    <row r="176" spans="1:7" s="18" customFormat="1" hidden="1" outlineLevel="1" x14ac:dyDescent="0.3">
      <c r="B176" s="16" t="s">
        <v>145</v>
      </c>
      <c r="E176" s="93">
        <v>0</v>
      </c>
      <c r="F176" s="93">
        <v>0</v>
      </c>
      <c r="G176" s="93">
        <v>0</v>
      </c>
    </row>
    <row r="177" spans="2:7" s="18" customFormat="1" hidden="1" outlineLevel="1" x14ac:dyDescent="0.3">
      <c r="B177" s="16" t="s">
        <v>146</v>
      </c>
      <c r="E177" s="93">
        <v>0</v>
      </c>
      <c r="F177" s="93">
        <v>0</v>
      </c>
      <c r="G177" s="93">
        <v>0</v>
      </c>
    </row>
    <row r="178" spans="2:7" s="18" customFormat="1" hidden="1" outlineLevel="1" x14ac:dyDescent="0.3">
      <c r="B178" s="16" t="s">
        <v>147</v>
      </c>
      <c r="E178" s="93">
        <v>0</v>
      </c>
      <c r="F178" s="93">
        <v>0</v>
      </c>
      <c r="G178" s="93">
        <v>0</v>
      </c>
    </row>
    <row r="179" spans="2:7" s="18" customFormat="1" hidden="1" outlineLevel="1" x14ac:dyDescent="0.3">
      <c r="B179" s="16" t="s">
        <v>148</v>
      </c>
      <c r="E179" s="93">
        <v>0</v>
      </c>
      <c r="F179" s="93">
        <v>0</v>
      </c>
      <c r="G179" s="93">
        <v>0</v>
      </c>
    </row>
    <row r="180" spans="2:7" s="18" customFormat="1" hidden="1" outlineLevel="1" x14ac:dyDescent="0.3">
      <c r="B180" s="16" t="s">
        <v>149</v>
      </c>
      <c r="E180" s="93">
        <v>0</v>
      </c>
      <c r="F180" s="93">
        <v>0</v>
      </c>
      <c r="G180" s="93">
        <v>0</v>
      </c>
    </row>
    <row r="181" spans="2:7" s="18" customFormat="1" hidden="1" outlineLevel="1" x14ac:dyDescent="0.3">
      <c r="B181" s="16" t="s">
        <v>150</v>
      </c>
      <c r="E181" s="93">
        <v>0</v>
      </c>
      <c r="F181" s="93">
        <v>0</v>
      </c>
      <c r="G181" s="93">
        <v>0</v>
      </c>
    </row>
    <row r="182" spans="2:7" s="18" customFormat="1" hidden="1" outlineLevel="1" x14ac:dyDescent="0.3">
      <c r="B182" s="16" t="s">
        <v>151</v>
      </c>
      <c r="E182" s="93">
        <v>0</v>
      </c>
      <c r="F182" s="93">
        <v>0</v>
      </c>
      <c r="G182" s="93">
        <v>0</v>
      </c>
    </row>
    <row r="183" spans="2:7" s="18" customFormat="1" hidden="1" outlineLevel="1" x14ac:dyDescent="0.3">
      <c r="B183" s="16" t="s">
        <v>152</v>
      </c>
      <c r="E183" s="93">
        <v>0</v>
      </c>
      <c r="F183" s="93">
        <v>0</v>
      </c>
      <c r="G183" s="93">
        <v>0</v>
      </c>
    </row>
    <row r="184" spans="2:7" s="18" customFormat="1" hidden="1" outlineLevel="1" x14ac:dyDescent="0.3">
      <c r="B184" s="16" t="s">
        <v>283</v>
      </c>
      <c r="E184" s="93">
        <v>0</v>
      </c>
      <c r="F184" s="93">
        <v>0</v>
      </c>
      <c r="G184" s="93">
        <v>0</v>
      </c>
    </row>
    <row r="185" spans="2:7" s="18" customFormat="1" hidden="1" outlineLevel="1" x14ac:dyDescent="0.3">
      <c r="B185" s="16" t="s">
        <v>153</v>
      </c>
      <c r="E185" s="93">
        <v>0</v>
      </c>
      <c r="F185" s="93">
        <v>0</v>
      </c>
      <c r="G185" s="93">
        <v>0</v>
      </c>
    </row>
    <row r="186" spans="2:7" s="18" customFormat="1" hidden="1" outlineLevel="1" x14ac:dyDescent="0.3">
      <c r="B186" s="16" t="s">
        <v>154</v>
      </c>
      <c r="E186" s="93">
        <v>0</v>
      </c>
      <c r="F186" s="93">
        <v>0</v>
      </c>
      <c r="G186" s="93">
        <v>0</v>
      </c>
    </row>
    <row r="187" spans="2:7" s="18" customFormat="1" hidden="1" outlineLevel="1" x14ac:dyDescent="0.3">
      <c r="B187" s="16" t="s">
        <v>155</v>
      </c>
      <c r="E187" s="93">
        <v>0</v>
      </c>
      <c r="F187" s="93">
        <v>0</v>
      </c>
      <c r="G187" s="93">
        <v>0</v>
      </c>
    </row>
    <row r="188" spans="2:7" s="18" customFormat="1" hidden="1" outlineLevel="1" x14ac:dyDescent="0.3">
      <c r="B188" s="16" t="s">
        <v>156</v>
      </c>
      <c r="E188" s="93">
        <v>0</v>
      </c>
      <c r="F188" s="93">
        <v>0</v>
      </c>
      <c r="G188" s="93">
        <v>0</v>
      </c>
    </row>
    <row r="189" spans="2:7" s="18" customFormat="1" hidden="1" outlineLevel="1" x14ac:dyDescent="0.3">
      <c r="B189" s="16" t="s">
        <v>157</v>
      </c>
      <c r="E189" s="93">
        <v>0</v>
      </c>
      <c r="F189" s="93">
        <v>0</v>
      </c>
      <c r="G189" s="93">
        <v>0</v>
      </c>
    </row>
    <row r="190" spans="2:7" s="18" customFormat="1" hidden="1" outlineLevel="1" x14ac:dyDescent="0.3">
      <c r="B190" s="16" t="s">
        <v>158</v>
      </c>
      <c r="E190" s="93">
        <v>0</v>
      </c>
      <c r="F190" s="93">
        <v>0</v>
      </c>
      <c r="G190" s="93">
        <v>0</v>
      </c>
    </row>
    <row r="191" spans="2:7" s="18" customFormat="1" hidden="1" outlineLevel="1" x14ac:dyDescent="0.3">
      <c r="B191" s="16" t="s">
        <v>159</v>
      </c>
      <c r="E191" s="93">
        <v>0</v>
      </c>
      <c r="F191" s="93">
        <v>0</v>
      </c>
      <c r="G191" s="93">
        <v>0</v>
      </c>
    </row>
    <row r="192" spans="2:7" s="18" customFormat="1" hidden="1" outlineLevel="1" x14ac:dyDescent="0.3">
      <c r="B192" s="16" t="s">
        <v>160</v>
      </c>
      <c r="E192" s="93">
        <v>0</v>
      </c>
      <c r="F192" s="93">
        <v>0</v>
      </c>
      <c r="G192" s="93">
        <v>0</v>
      </c>
    </row>
    <row r="193" spans="1:7" s="18" customFormat="1" hidden="1" outlineLevel="1" x14ac:dyDescent="0.3">
      <c r="B193" s="16" t="s">
        <v>161</v>
      </c>
      <c r="E193" s="93">
        <v>0</v>
      </c>
      <c r="F193" s="93">
        <v>0</v>
      </c>
      <c r="G193" s="93">
        <v>0</v>
      </c>
    </row>
    <row r="194" spans="1:7" s="18" customFormat="1" hidden="1" outlineLevel="1" x14ac:dyDescent="0.3">
      <c r="B194" s="16" t="s">
        <v>162</v>
      </c>
      <c r="E194" s="93">
        <v>0</v>
      </c>
      <c r="F194" s="93">
        <v>0</v>
      </c>
      <c r="G194" s="93">
        <v>0</v>
      </c>
    </row>
    <row r="195" spans="1:7" s="18" customFormat="1" hidden="1" outlineLevel="1" x14ac:dyDescent="0.3">
      <c r="B195" s="16" t="s">
        <v>163</v>
      </c>
      <c r="E195" s="93">
        <v>0</v>
      </c>
      <c r="F195" s="93">
        <v>0</v>
      </c>
      <c r="G195" s="93">
        <v>0</v>
      </c>
    </row>
    <row r="196" spans="1:7" s="18" customFormat="1" hidden="1" outlineLevel="1" x14ac:dyDescent="0.3">
      <c r="B196" s="16" t="s">
        <v>164</v>
      </c>
      <c r="E196" s="93">
        <v>0</v>
      </c>
      <c r="F196" s="93">
        <v>0</v>
      </c>
      <c r="G196" s="93">
        <v>0</v>
      </c>
    </row>
    <row r="197" spans="1:7" s="18" customFormat="1" hidden="1" outlineLevel="1" x14ac:dyDescent="0.3">
      <c r="B197" s="16" t="s">
        <v>276</v>
      </c>
      <c r="E197" s="93">
        <v>900</v>
      </c>
      <c r="F197" s="93">
        <v>900</v>
      </c>
      <c r="G197" s="93">
        <v>0</v>
      </c>
    </row>
    <row r="198" spans="1:7" s="18" customFormat="1" hidden="1" outlineLevel="1" x14ac:dyDescent="0.3">
      <c r="B198" s="16" t="s">
        <v>278</v>
      </c>
      <c r="E198" s="93">
        <v>0</v>
      </c>
      <c r="F198" s="93">
        <v>0</v>
      </c>
      <c r="G198" s="93">
        <v>0</v>
      </c>
    </row>
    <row r="199" spans="1:7" s="18" customFormat="1" hidden="1" outlineLevel="1" x14ac:dyDescent="0.3">
      <c r="B199" s="16" t="s">
        <v>285</v>
      </c>
      <c r="E199" s="93" t="s">
        <v>251</v>
      </c>
      <c r="F199" s="93" t="s">
        <v>251</v>
      </c>
      <c r="G199" s="93" t="s">
        <v>251</v>
      </c>
    </row>
    <row r="200" spans="1:7" s="18" customFormat="1" hidden="1" outlineLevel="1" x14ac:dyDescent="0.3">
      <c r="B200" s="16" t="s">
        <v>165</v>
      </c>
      <c r="E200" s="93">
        <v>0</v>
      </c>
      <c r="F200" s="93">
        <v>0</v>
      </c>
      <c r="G200" s="93">
        <v>0</v>
      </c>
    </row>
    <row r="201" spans="1:7" s="18" customFormat="1" hidden="1" outlineLevel="1" x14ac:dyDescent="0.3">
      <c r="B201" s="16" t="s">
        <v>286</v>
      </c>
      <c r="E201" s="93" t="s">
        <v>251</v>
      </c>
      <c r="F201" s="93" t="s">
        <v>251</v>
      </c>
      <c r="G201" s="93" t="s">
        <v>251</v>
      </c>
    </row>
    <row r="202" spans="1:7" s="18" customFormat="1" hidden="1" outlineLevel="1" x14ac:dyDescent="0.3">
      <c r="B202" s="16" t="s">
        <v>277</v>
      </c>
      <c r="E202" s="93">
        <v>0</v>
      </c>
      <c r="F202" s="93">
        <v>0</v>
      </c>
      <c r="G202" s="93">
        <v>0</v>
      </c>
    </row>
    <row r="203" spans="1:7" ht="15" customHeight="1" collapsed="1" x14ac:dyDescent="0.3">
      <c r="A203" s="28"/>
      <c r="B203" s="46"/>
      <c r="C203" s="46" t="s">
        <v>3</v>
      </c>
      <c r="D203" s="46" t="s">
        <v>107</v>
      </c>
      <c r="E203" s="138">
        <v>900</v>
      </c>
      <c r="F203" s="138">
        <v>900</v>
      </c>
      <c r="G203" s="93">
        <v>0</v>
      </c>
    </row>
    <row r="204" spans="1:7" s="18" customFormat="1" hidden="1" outlineLevel="1" x14ac:dyDescent="0.3">
      <c r="B204" s="16" t="s">
        <v>145</v>
      </c>
      <c r="E204" s="93">
        <v>3912</v>
      </c>
      <c r="F204" s="93">
        <v>2705</v>
      </c>
      <c r="G204" s="93">
        <v>1207</v>
      </c>
    </row>
    <row r="205" spans="1:7" s="18" customFormat="1" hidden="1" outlineLevel="1" x14ac:dyDescent="0.3">
      <c r="B205" s="16" t="s">
        <v>146</v>
      </c>
      <c r="E205" s="93">
        <v>3579</v>
      </c>
      <c r="F205" s="93">
        <v>2957</v>
      </c>
      <c r="G205" s="93">
        <v>622</v>
      </c>
    </row>
    <row r="206" spans="1:7" s="18" customFormat="1" hidden="1" outlineLevel="1" x14ac:dyDescent="0.3">
      <c r="B206" s="16" t="s">
        <v>147</v>
      </c>
      <c r="E206" s="93">
        <v>8992</v>
      </c>
      <c r="F206" s="93">
        <v>8227</v>
      </c>
      <c r="G206" s="93">
        <v>765</v>
      </c>
    </row>
    <row r="207" spans="1:7" s="18" customFormat="1" hidden="1" outlineLevel="1" x14ac:dyDescent="0.3">
      <c r="B207" s="16" t="s">
        <v>148</v>
      </c>
      <c r="E207" s="93">
        <v>873</v>
      </c>
      <c r="F207" s="93">
        <v>3660</v>
      </c>
      <c r="G207" s="93">
        <v>-2787</v>
      </c>
    </row>
    <row r="208" spans="1:7" s="18" customFormat="1" hidden="1" outlineLevel="1" x14ac:dyDescent="0.3">
      <c r="B208" s="16" t="s">
        <v>149</v>
      </c>
      <c r="E208" s="93">
        <v>3757</v>
      </c>
      <c r="F208" s="93">
        <v>2150</v>
      </c>
      <c r="G208" s="93">
        <v>1607</v>
      </c>
    </row>
    <row r="209" spans="2:7" s="18" customFormat="1" hidden="1" outlineLevel="1" x14ac:dyDescent="0.3">
      <c r="B209" s="16" t="s">
        <v>150</v>
      </c>
      <c r="E209" s="93">
        <v>1520</v>
      </c>
      <c r="F209" s="93">
        <v>936</v>
      </c>
      <c r="G209" s="93">
        <v>584</v>
      </c>
    </row>
    <row r="210" spans="2:7" s="18" customFormat="1" hidden="1" outlineLevel="1" x14ac:dyDescent="0.3">
      <c r="B210" s="16" t="s">
        <v>151</v>
      </c>
      <c r="E210" s="93">
        <v>8466</v>
      </c>
      <c r="F210" s="93">
        <v>4955</v>
      </c>
      <c r="G210" s="93">
        <v>3511</v>
      </c>
    </row>
    <row r="211" spans="2:7" s="18" customFormat="1" hidden="1" outlineLevel="1" x14ac:dyDescent="0.3">
      <c r="B211" s="16" t="s">
        <v>152</v>
      </c>
      <c r="E211" s="93">
        <v>3785</v>
      </c>
      <c r="F211" s="93">
        <v>2020</v>
      </c>
      <c r="G211" s="93">
        <v>1765</v>
      </c>
    </row>
    <row r="212" spans="2:7" s="18" customFormat="1" hidden="1" outlineLevel="1" x14ac:dyDescent="0.3">
      <c r="B212" s="16" t="s">
        <v>283</v>
      </c>
      <c r="E212" s="93">
        <v>183</v>
      </c>
      <c r="F212" s="93">
        <v>81</v>
      </c>
      <c r="G212" s="93">
        <v>102</v>
      </c>
    </row>
    <row r="213" spans="2:7" s="18" customFormat="1" hidden="1" outlineLevel="1" x14ac:dyDescent="0.3">
      <c r="B213" s="16" t="s">
        <v>153</v>
      </c>
      <c r="E213" s="93">
        <v>5599</v>
      </c>
      <c r="F213" s="93">
        <v>2972</v>
      </c>
      <c r="G213" s="93">
        <v>2627</v>
      </c>
    </row>
    <row r="214" spans="2:7" s="18" customFormat="1" hidden="1" outlineLevel="1" x14ac:dyDescent="0.3">
      <c r="B214" s="16" t="s">
        <v>154</v>
      </c>
      <c r="E214" s="93">
        <v>1827</v>
      </c>
      <c r="F214" s="93">
        <v>1301</v>
      </c>
      <c r="G214" s="93">
        <v>526</v>
      </c>
    </row>
    <row r="215" spans="2:7" s="18" customFormat="1" hidden="1" outlineLevel="1" x14ac:dyDescent="0.3">
      <c r="B215" s="16" t="s">
        <v>155</v>
      </c>
      <c r="E215" s="93">
        <v>4066</v>
      </c>
      <c r="F215" s="93">
        <v>3282</v>
      </c>
      <c r="G215" s="93">
        <v>784</v>
      </c>
    </row>
    <row r="216" spans="2:7" s="18" customFormat="1" hidden="1" outlineLevel="1" x14ac:dyDescent="0.3">
      <c r="B216" s="16" t="s">
        <v>156</v>
      </c>
      <c r="E216" s="93">
        <v>142</v>
      </c>
      <c r="F216" s="93">
        <v>120</v>
      </c>
      <c r="G216" s="93">
        <v>22</v>
      </c>
    </row>
    <row r="217" spans="2:7" s="18" customFormat="1" hidden="1" outlineLevel="1" x14ac:dyDescent="0.3">
      <c r="B217" s="16" t="s">
        <v>157</v>
      </c>
      <c r="E217" s="93">
        <v>555</v>
      </c>
      <c r="F217" s="93">
        <v>1171</v>
      </c>
      <c r="G217" s="93">
        <v>-616</v>
      </c>
    </row>
    <row r="218" spans="2:7" s="18" customFormat="1" hidden="1" outlineLevel="1" x14ac:dyDescent="0.3">
      <c r="B218" s="16" t="s">
        <v>158</v>
      </c>
      <c r="E218" s="93">
        <v>5714</v>
      </c>
      <c r="F218" s="93">
        <v>6602</v>
      </c>
      <c r="G218" s="93">
        <v>-888</v>
      </c>
    </row>
    <row r="219" spans="2:7" s="18" customFormat="1" hidden="1" outlineLevel="1" x14ac:dyDescent="0.3">
      <c r="B219" s="16" t="s">
        <v>159</v>
      </c>
      <c r="E219" s="93">
        <v>3341</v>
      </c>
      <c r="F219" s="93">
        <v>2651</v>
      </c>
      <c r="G219" s="93">
        <v>690</v>
      </c>
    </row>
    <row r="220" spans="2:7" s="18" customFormat="1" hidden="1" outlineLevel="1" x14ac:dyDescent="0.3">
      <c r="B220" s="16" t="s">
        <v>160</v>
      </c>
      <c r="E220" s="93">
        <v>426</v>
      </c>
      <c r="F220" s="93">
        <v>256</v>
      </c>
      <c r="G220" s="93">
        <v>170</v>
      </c>
    </row>
    <row r="221" spans="2:7" s="18" customFormat="1" hidden="1" outlineLevel="1" x14ac:dyDescent="0.3">
      <c r="B221" s="16" t="s">
        <v>161</v>
      </c>
      <c r="E221" s="93">
        <v>1529</v>
      </c>
      <c r="F221" s="93">
        <v>2756</v>
      </c>
      <c r="G221" s="93">
        <v>-1227</v>
      </c>
    </row>
    <row r="222" spans="2:7" s="18" customFormat="1" hidden="1" outlineLevel="1" x14ac:dyDescent="0.3">
      <c r="B222" s="16" t="s">
        <v>162</v>
      </c>
      <c r="E222" s="93">
        <v>1928</v>
      </c>
      <c r="F222" s="93">
        <v>1521</v>
      </c>
      <c r="G222" s="93">
        <v>407</v>
      </c>
    </row>
    <row r="223" spans="2:7" s="18" customFormat="1" hidden="1" outlineLevel="1" x14ac:dyDescent="0.3">
      <c r="B223" s="16" t="s">
        <v>163</v>
      </c>
      <c r="E223" s="93">
        <v>6995</v>
      </c>
      <c r="F223" s="93">
        <v>5677</v>
      </c>
      <c r="G223" s="93">
        <v>1318</v>
      </c>
    </row>
    <row r="224" spans="2:7" s="18" customFormat="1" hidden="1" outlineLevel="1" x14ac:dyDescent="0.3">
      <c r="B224" s="16" t="s">
        <v>164</v>
      </c>
      <c r="E224" s="93">
        <v>1129</v>
      </c>
      <c r="F224" s="93">
        <v>760</v>
      </c>
      <c r="G224" s="93">
        <v>369</v>
      </c>
    </row>
    <row r="225" spans="2:7" s="18" customFormat="1" hidden="1" outlineLevel="1" x14ac:dyDescent="0.3">
      <c r="B225" s="16" t="s">
        <v>276</v>
      </c>
      <c r="E225" s="93">
        <v>2426</v>
      </c>
      <c r="F225" s="93">
        <v>801</v>
      </c>
      <c r="G225" s="93">
        <v>1625</v>
      </c>
    </row>
    <row r="226" spans="2:7" s="18" customFormat="1" hidden="1" outlineLevel="1" x14ac:dyDescent="0.3">
      <c r="B226" s="16" t="s">
        <v>278</v>
      </c>
      <c r="E226" s="93">
        <v>320</v>
      </c>
      <c r="F226" s="93">
        <v>1</v>
      </c>
      <c r="G226" s="93">
        <v>319</v>
      </c>
    </row>
    <row r="227" spans="2:7" s="18" customFormat="1" hidden="1" outlineLevel="1" x14ac:dyDescent="0.3">
      <c r="B227" s="16" t="s">
        <v>285</v>
      </c>
      <c r="E227" s="93" t="s">
        <v>251</v>
      </c>
      <c r="F227" s="93" t="s">
        <v>251</v>
      </c>
      <c r="G227" s="93" t="s">
        <v>251</v>
      </c>
    </row>
    <row r="228" spans="2:7" s="18" customFormat="1" hidden="1" outlineLevel="1" x14ac:dyDescent="0.3">
      <c r="B228" s="16" t="s">
        <v>165</v>
      </c>
      <c r="E228" s="93">
        <v>502</v>
      </c>
      <c r="F228" s="93">
        <v>680</v>
      </c>
      <c r="G228" s="93">
        <v>-178</v>
      </c>
    </row>
    <row r="229" spans="2:7" s="18" customFormat="1" hidden="1" outlineLevel="1" x14ac:dyDescent="0.3">
      <c r="B229" s="16" t="s">
        <v>286</v>
      </c>
      <c r="E229" s="93" t="s">
        <v>251</v>
      </c>
      <c r="F229" s="93" t="s">
        <v>251</v>
      </c>
      <c r="G229" s="93" t="s">
        <v>251</v>
      </c>
    </row>
    <row r="230" spans="2:7" s="18" customFormat="1" hidden="1" outlineLevel="1" x14ac:dyDescent="0.3">
      <c r="B230" s="16" t="s">
        <v>277</v>
      </c>
      <c r="E230" s="93">
        <v>873</v>
      </c>
      <c r="F230" s="93">
        <v>581</v>
      </c>
      <c r="G230" s="93">
        <v>292</v>
      </c>
    </row>
    <row r="231" spans="2:7" ht="15" customHeight="1" collapsed="1" x14ac:dyDescent="0.3">
      <c r="C231" s="16" t="s">
        <v>4</v>
      </c>
      <c r="D231" s="16" t="s">
        <v>105</v>
      </c>
      <c r="E231" s="138">
        <v>72439</v>
      </c>
      <c r="F231" s="138">
        <v>58823</v>
      </c>
      <c r="G231" s="93">
        <v>13616</v>
      </c>
    </row>
    <row r="232" spans="2:7" s="18" customFormat="1" hidden="1" outlineLevel="1" x14ac:dyDescent="0.3">
      <c r="B232" s="16" t="s">
        <v>145</v>
      </c>
      <c r="E232" s="93">
        <v>0</v>
      </c>
      <c r="F232" s="93">
        <v>0</v>
      </c>
      <c r="G232" s="93">
        <v>0</v>
      </c>
    </row>
    <row r="233" spans="2:7" s="18" customFormat="1" hidden="1" outlineLevel="1" x14ac:dyDescent="0.3">
      <c r="B233" s="16" t="s">
        <v>146</v>
      </c>
      <c r="E233" s="93">
        <v>385</v>
      </c>
      <c r="F233" s="93">
        <v>585</v>
      </c>
      <c r="G233" s="93">
        <v>-200</v>
      </c>
    </row>
    <row r="234" spans="2:7" s="18" customFormat="1" hidden="1" outlineLevel="1" x14ac:dyDescent="0.3">
      <c r="B234" s="16" t="s">
        <v>147</v>
      </c>
      <c r="E234" s="93">
        <v>0</v>
      </c>
      <c r="F234" s="93">
        <v>0</v>
      </c>
      <c r="G234" s="93">
        <v>0</v>
      </c>
    </row>
    <row r="235" spans="2:7" s="18" customFormat="1" hidden="1" outlineLevel="1" x14ac:dyDescent="0.3">
      <c r="B235" s="16" t="s">
        <v>148</v>
      </c>
      <c r="E235" s="93">
        <v>0</v>
      </c>
      <c r="F235" s="93">
        <v>0</v>
      </c>
      <c r="G235" s="93">
        <v>0</v>
      </c>
    </row>
    <row r="236" spans="2:7" s="18" customFormat="1" hidden="1" outlineLevel="1" x14ac:dyDescent="0.3">
      <c r="B236" s="16" t="s">
        <v>149</v>
      </c>
      <c r="E236" s="93">
        <v>0</v>
      </c>
      <c r="F236" s="93">
        <v>0</v>
      </c>
      <c r="G236" s="93">
        <v>0</v>
      </c>
    </row>
    <row r="237" spans="2:7" s="18" customFormat="1" hidden="1" outlineLevel="1" x14ac:dyDescent="0.3">
      <c r="B237" s="16" t="s">
        <v>150</v>
      </c>
      <c r="E237" s="93">
        <v>0</v>
      </c>
      <c r="F237" s="93">
        <v>0</v>
      </c>
      <c r="G237" s="93">
        <v>0</v>
      </c>
    </row>
    <row r="238" spans="2:7" s="18" customFormat="1" hidden="1" outlineLevel="1" x14ac:dyDescent="0.3">
      <c r="B238" s="16" t="s">
        <v>151</v>
      </c>
      <c r="E238" s="93">
        <v>0</v>
      </c>
      <c r="F238" s="93">
        <v>0</v>
      </c>
      <c r="G238" s="93">
        <v>0</v>
      </c>
    </row>
    <row r="239" spans="2:7" s="18" customFormat="1" hidden="1" outlineLevel="1" x14ac:dyDescent="0.3">
      <c r="B239" s="16" t="s">
        <v>152</v>
      </c>
      <c r="E239" s="93">
        <v>0</v>
      </c>
      <c r="F239" s="93">
        <v>0</v>
      </c>
      <c r="G239" s="93">
        <v>0</v>
      </c>
    </row>
    <row r="240" spans="2:7" s="18" customFormat="1" hidden="1" outlineLevel="1" x14ac:dyDescent="0.3">
      <c r="B240" s="16" t="s">
        <v>283</v>
      </c>
      <c r="E240" s="93">
        <v>0</v>
      </c>
      <c r="F240" s="93">
        <v>0</v>
      </c>
      <c r="G240" s="93">
        <v>0</v>
      </c>
    </row>
    <row r="241" spans="2:7" s="18" customFormat="1" hidden="1" outlineLevel="1" x14ac:dyDescent="0.3">
      <c r="B241" s="16" t="s">
        <v>153</v>
      </c>
      <c r="E241" s="93">
        <v>0</v>
      </c>
      <c r="F241" s="93">
        <v>0</v>
      </c>
      <c r="G241" s="93">
        <v>0</v>
      </c>
    </row>
    <row r="242" spans="2:7" s="18" customFormat="1" hidden="1" outlineLevel="1" x14ac:dyDescent="0.3">
      <c r="B242" s="16" t="s">
        <v>154</v>
      </c>
      <c r="E242" s="93">
        <v>0</v>
      </c>
      <c r="F242" s="93">
        <v>0</v>
      </c>
      <c r="G242" s="93">
        <v>0</v>
      </c>
    </row>
    <row r="243" spans="2:7" s="18" customFormat="1" hidden="1" outlineLevel="1" x14ac:dyDescent="0.3">
      <c r="B243" s="16" t="s">
        <v>155</v>
      </c>
      <c r="E243" s="93">
        <v>2773</v>
      </c>
      <c r="F243" s="93">
        <v>0</v>
      </c>
      <c r="G243" s="93">
        <v>2773</v>
      </c>
    </row>
    <row r="244" spans="2:7" s="18" customFormat="1" hidden="1" outlineLevel="1" x14ac:dyDescent="0.3">
      <c r="B244" s="16" t="s">
        <v>156</v>
      </c>
      <c r="E244" s="93">
        <v>0</v>
      </c>
      <c r="F244" s="93">
        <v>0</v>
      </c>
      <c r="G244" s="93">
        <v>0</v>
      </c>
    </row>
    <row r="245" spans="2:7" s="18" customFormat="1" hidden="1" outlineLevel="1" x14ac:dyDescent="0.3">
      <c r="B245" s="16" t="s">
        <v>157</v>
      </c>
      <c r="E245" s="93">
        <v>0</v>
      </c>
      <c r="F245" s="93">
        <v>0</v>
      </c>
      <c r="G245" s="93">
        <v>0</v>
      </c>
    </row>
    <row r="246" spans="2:7" s="18" customFormat="1" hidden="1" outlineLevel="1" x14ac:dyDescent="0.3">
      <c r="B246" s="16" t="s">
        <v>158</v>
      </c>
      <c r="E246" s="93">
        <v>0</v>
      </c>
      <c r="F246" s="93">
        <v>0</v>
      </c>
      <c r="G246" s="93">
        <v>0</v>
      </c>
    </row>
    <row r="247" spans="2:7" s="18" customFormat="1" hidden="1" outlineLevel="1" x14ac:dyDescent="0.3">
      <c r="B247" s="16" t="s">
        <v>159</v>
      </c>
      <c r="E247" s="93">
        <v>2400</v>
      </c>
      <c r="F247" s="93">
        <v>4900</v>
      </c>
      <c r="G247" s="93">
        <v>-2500</v>
      </c>
    </row>
    <row r="248" spans="2:7" s="18" customFormat="1" hidden="1" outlineLevel="1" x14ac:dyDescent="0.3">
      <c r="B248" s="16" t="s">
        <v>160</v>
      </c>
      <c r="E248" s="93">
        <v>541</v>
      </c>
      <c r="F248" s="93">
        <v>541</v>
      </c>
      <c r="G248" s="93">
        <v>0</v>
      </c>
    </row>
    <row r="249" spans="2:7" s="18" customFormat="1" hidden="1" outlineLevel="1" x14ac:dyDescent="0.3">
      <c r="B249" s="16" t="s">
        <v>161</v>
      </c>
      <c r="E249" s="93">
        <v>125</v>
      </c>
      <c r="F249" s="93">
        <v>230</v>
      </c>
      <c r="G249" s="93">
        <v>-105</v>
      </c>
    </row>
    <row r="250" spans="2:7" s="18" customFormat="1" hidden="1" outlineLevel="1" x14ac:dyDescent="0.3">
      <c r="B250" s="16" t="s">
        <v>162</v>
      </c>
      <c r="E250" s="93">
        <v>0</v>
      </c>
      <c r="F250" s="93">
        <v>0</v>
      </c>
      <c r="G250" s="93">
        <v>0</v>
      </c>
    </row>
    <row r="251" spans="2:7" s="18" customFormat="1" hidden="1" outlineLevel="1" x14ac:dyDescent="0.3">
      <c r="B251" s="16" t="s">
        <v>163</v>
      </c>
      <c r="E251" s="93">
        <v>0</v>
      </c>
      <c r="F251" s="93">
        <v>0</v>
      </c>
      <c r="G251" s="93">
        <v>0</v>
      </c>
    </row>
    <row r="252" spans="2:7" s="18" customFormat="1" hidden="1" outlineLevel="1" x14ac:dyDescent="0.3">
      <c r="B252" s="16" t="s">
        <v>164</v>
      </c>
      <c r="E252" s="93">
        <v>0</v>
      </c>
      <c r="F252" s="93">
        <v>0</v>
      </c>
      <c r="G252" s="93">
        <v>0</v>
      </c>
    </row>
    <row r="253" spans="2:7" s="18" customFormat="1" hidden="1" outlineLevel="1" x14ac:dyDescent="0.3">
      <c r="B253" s="16" t="s">
        <v>276</v>
      </c>
      <c r="E253" s="93">
        <v>0</v>
      </c>
      <c r="F253" s="93">
        <v>0</v>
      </c>
      <c r="G253" s="93">
        <v>0</v>
      </c>
    </row>
    <row r="254" spans="2:7" s="18" customFormat="1" hidden="1" outlineLevel="1" x14ac:dyDescent="0.3">
      <c r="B254" s="16" t="s">
        <v>278</v>
      </c>
      <c r="E254" s="93">
        <v>0</v>
      </c>
      <c r="F254" s="93">
        <v>0</v>
      </c>
      <c r="G254" s="93">
        <v>0</v>
      </c>
    </row>
    <row r="255" spans="2:7" s="18" customFormat="1" hidden="1" outlineLevel="1" x14ac:dyDescent="0.3">
      <c r="B255" s="16" t="s">
        <v>285</v>
      </c>
      <c r="E255" s="93" t="s">
        <v>251</v>
      </c>
      <c r="F255" s="93" t="s">
        <v>251</v>
      </c>
      <c r="G255" s="93" t="s">
        <v>251</v>
      </c>
    </row>
    <row r="256" spans="2:7" s="18" customFormat="1" hidden="1" outlineLevel="1" x14ac:dyDescent="0.3">
      <c r="B256" s="16" t="s">
        <v>165</v>
      </c>
      <c r="E256" s="93">
        <v>0</v>
      </c>
      <c r="F256" s="93">
        <v>0</v>
      </c>
      <c r="G256" s="93">
        <v>0</v>
      </c>
    </row>
    <row r="257" spans="1:7" s="18" customFormat="1" hidden="1" outlineLevel="1" x14ac:dyDescent="0.3">
      <c r="B257" s="16" t="s">
        <v>286</v>
      </c>
      <c r="E257" s="93" t="s">
        <v>251</v>
      </c>
      <c r="F257" s="93" t="s">
        <v>251</v>
      </c>
      <c r="G257" s="93" t="s">
        <v>251</v>
      </c>
    </row>
    <row r="258" spans="1:7" s="18" customFormat="1" hidden="1" outlineLevel="1" x14ac:dyDescent="0.3">
      <c r="B258" s="16" t="s">
        <v>277</v>
      </c>
      <c r="E258" s="93">
        <v>0</v>
      </c>
      <c r="F258" s="93">
        <v>0</v>
      </c>
      <c r="G258" s="93">
        <v>0</v>
      </c>
    </row>
    <row r="259" spans="1:7" ht="15" customHeight="1" collapsed="1" thickBot="1" x14ac:dyDescent="0.35">
      <c r="A259" s="17"/>
      <c r="C259" s="16" t="s">
        <v>5</v>
      </c>
      <c r="D259" s="16" t="s">
        <v>189</v>
      </c>
      <c r="E259" s="138">
        <v>6224</v>
      </c>
      <c r="F259" s="138">
        <v>6256</v>
      </c>
      <c r="G259" s="93">
        <v>-32</v>
      </c>
    </row>
    <row r="260" spans="1:7" s="18" customFormat="1" ht="13.5" hidden="1" outlineLevel="1" thickBot="1" x14ac:dyDescent="0.35">
      <c r="B260" s="16" t="s">
        <v>145</v>
      </c>
      <c r="E260" s="93">
        <v>6512</v>
      </c>
      <c r="F260" s="93">
        <v>4754</v>
      </c>
      <c r="G260" s="93">
        <v>1758</v>
      </c>
    </row>
    <row r="261" spans="1:7" s="18" customFormat="1" ht="13.5" hidden="1" outlineLevel="1" thickBot="1" x14ac:dyDescent="0.35">
      <c r="B261" s="16" t="s">
        <v>146</v>
      </c>
      <c r="E261" s="93">
        <v>4763</v>
      </c>
      <c r="F261" s="93">
        <v>4357</v>
      </c>
      <c r="G261" s="93">
        <v>406</v>
      </c>
    </row>
    <row r="262" spans="1:7" s="18" customFormat="1" ht="13.5" hidden="1" outlineLevel="1" thickBot="1" x14ac:dyDescent="0.35">
      <c r="B262" s="16" t="s">
        <v>147</v>
      </c>
      <c r="E262" s="93">
        <v>15189</v>
      </c>
      <c r="F262" s="93">
        <v>13755</v>
      </c>
      <c r="G262" s="93">
        <v>1434</v>
      </c>
    </row>
    <row r="263" spans="1:7" s="18" customFormat="1" ht="13.5" hidden="1" outlineLevel="1" thickBot="1" x14ac:dyDescent="0.35">
      <c r="B263" s="16" t="s">
        <v>148</v>
      </c>
      <c r="E263" s="93">
        <v>1530</v>
      </c>
      <c r="F263" s="93">
        <v>4359</v>
      </c>
      <c r="G263" s="93">
        <v>-2829</v>
      </c>
    </row>
    <row r="264" spans="1:7" s="18" customFormat="1" ht="13.5" hidden="1" outlineLevel="1" thickBot="1" x14ac:dyDescent="0.35">
      <c r="B264" s="16" t="s">
        <v>149</v>
      </c>
      <c r="E264" s="93">
        <v>7581</v>
      </c>
      <c r="F264" s="93">
        <v>5275</v>
      </c>
      <c r="G264" s="93">
        <v>2306</v>
      </c>
    </row>
    <row r="265" spans="1:7" s="18" customFormat="1" ht="13.5" hidden="1" outlineLevel="1" thickBot="1" x14ac:dyDescent="0.35">
      <c r="B265" s="16" t="s">
        <v>150</v>
      </c>
      <c r="E265" s="93">
        <v>6287</v>
      </c>
      <c r="F265" s="93">
        <v>4689</v>
      </c>
      <c r="G265" s="93">
        <v>1598</v>
      </c>
    </row>
    <row r="266" spans="1:7" s="18" customFormat="1" ht="13.5" hidden="1" outlineLevel="1" thickBot="1" x14ac:dyDescent="0.35">
      <c r="B266" s="16" t="s">
        <v>151</v>
      </c>
      <c r="E266" s="93">
        <v>11976</v>
      </c>
      <c r="F266" s="93">
        <v>7564</v>
      </c>
      <c r="G266" s="93">
        <v>4412</v>
      </c>
    </row>
    <row r="267" spans="1:7" s="18" customFormat="1" ht="13.5" hidden="1" outlineLevel="1" thickBot="1" x14ac:dyDescent="0.35">
      <c r="B267" s="16" t="s">
        <v>152</v>
      </c>
      <c r="E267" s="93">
        <v>6966</v>
      </c>
      <c r="F267" s="93">
        <v>4533</v>
      </c>
      <c r="G267" s="93">
        <v>2433</v>
      </c>
    </row>
    <row r="268" spans="1:7" s="18" customFormat="1" ht="13.5" hidden="1" outlineLevel="1" thickBot="1" x14ac:dyDescent="0.35">
      <c r="B268" s="16" t="s">
        <v>283</v>
      </c>
      <c r="E268" s="93">
        <v>273</v>
      </c>
      <c r="F268" s="93">
        <v>85</v>
      </c>
      <c r="G268" s="93">
        <v>188</v>
      </c>
    </row>
    <row r="269" spans="1:7" s="18" customFormat="1" ht="13.5" hidden="1" outlineLevel="1" thickBot="1" x14ac:dyDescent="0.35">
      <c r="B269" s="16" t="s">
        <v>153</v>
      </c>
      <c r="E269" s="93">
        <v>7882</v>
      </c>
      <c r="F269" s="93">
        <v>5735</v>
      </c>
      <c r="G269" s="93">
        <v>2147</v>
      </c>
    </row>
    <row r="270" spans="1:7" s="18" customFormat="1" ht="13.5" hidden="1" outlineLevel="1" thickBot="1" x14ac:dyDescent="0.35">
      <c r="B270" s="16" t="s">
        <v>154</v>
      </c>
      <c r="E270" s="93">
        <v>3770</v>
      </c>
      <c r="F270" s="93">
        <v>2767</v>
      </c>
      <c r="G270" s="93">
        <v>1003</v>
      </c>
    </row>
    <row r="271" spans="1:7" s="18" customFormat="1" ht="13.5" hidden="1" outlineLevel="1" thickBot="1" x14ac:dyDescent="0.35">
      <c r="B271" s="16" t="s">
        <v>155</v>
      </c>
      <c r="E271" s="93">
        <v>8734</v>
      </c>
      <c r="F271" s="93">
        <v>5789</v>
      </c>
      <c r="G271" s="93">
        <v>2945</v>
      </c>
    </row>
    <row r="272" spans="1:7" s="18" customFormat="1" ht="13.5" hidden="1" outlineLevel="1" thickBot="1" x14ac:dyDescent="0.35">
      <c r="B272" s="16" t="s">
        <v>156</v>
      </c>
      <c r="E272" s="93">
        <v>727</v>
      </c>
      <c r="F272" s="93">
        <v>649</v>
      </c>
      <c r="G272" s="93">
        <v>78</v>
      </c>
    </row>
    <row r="273" spans="1:7" s="18" customFormat="1" ht="13.5" hidden="1" outlineLevel="1" thickBot="1" x14ac:dyDescent="0.35">
      <c r="B273" s="16" t="s">
        <v>157</v>
      </c>
      <c r="E273" s="93">
        <v>1823</v>
      </c>
      <c r="F273" s="93">
        <v>1793</v>
      </c>
      <c r="G273" s="93">
        <v>30</v>
      </c>
    </row>
    <row r="274" spans="1:7" s="18" customFormat="1" ht="13.5" hidden="1" outlineLevel="1" thickBot="1" x14ac:dyDescent="0.35">
      <c r="B274" s="16" t="s">
        <v>158</v>
      </c>
      <c r="E274" s="93">
        <v>9422</v>
      </c>
      <c r="F274" s="93">
        <v>9913</v>
      </c>
      <c r="G274" s="93">
        <v>-491</v>
      </c>
    </row>
    <row r="275" spans="1:7" s="18" customFormat="1" ht="13.5" hidden="1" outlineLevel="1" thickBot="1" x14ac:dyDescent="0.35">
      <c r="B275" s="16" t="s">
        <v>159</v>
      </c>
      <c r="E275" s="93">
        <v>8137</v>
      </c>
      <c r="F275" s="93">
        <v>9699</v>
      </c>
      <c r="G275" s="93">
        <v>-1562</v>
      </c>
    </row>
    <row r="276" spans="1:7" s="18" customFormat="1" ht="13.5" hidden="1" outlineLevel="1" thickBot="1" x14ac:dyDescent="0.35">
      <c r="B276" s="16" t="s">
        <v>160</v>
      </c>
      <c r="E276" s="93">
        <v>2055</v>
      </c>
      <c r="F276" s="93">
        <v>1463</v>
      </c>
      <c r="G276" s="93">
        <v>592</v>
      </c>
    </row>
    <row r="277" spans="1:7" s="18" customFormat="1" ht="13.5" hidden="1" outlineLevel="1" thickBot="1" x14ac:dyDescent="0.35">
      <c r="B277" s="16" t="s">
        <v>161</v>
      </c>
      <c r="E277" s="93">
        <v>3757</v>
      </c>
      <c r="F277" s="93">
        <v>5129</v>
      </c>
      <c r="G277" s="93">
        <v>-1372</v>
      </c>
    </row>
    <row r="278" spans="1:7" s="18" customFormat="1" ht="13.5" hidden="1" outlineLevel="1" thickBot="1" x14ac:dyDescent="0.35">
      <c r="B278" s="16" t="s">
        <v>162</v>
      </c>
      <c r="E278" s="93">
        <v>3033</v>
      </c>
      <c r="F278" s="93">
        <v>2774</v>
      </c>
      <c r="G278" s="93">
        <v>259</v>
      </c>
    </row>
    <row r="279" spans="1:7" s="18" customFormat="1" ht="13.5" hidden="1" outlineLevel="1" thickBot="1" x14ac:dyDescent="0.35">
      <c r="B279" s="16" t="s">
        <v>163</v>
      </c>
      <c r="E279" s="93">
        <v>9869</v>
      </c>
      <c r="F279" s="93">
        <v>8380</v>
      </c>
      <c r="G279" s="93">
        <v>1489</v>
      </c>
    </row>
    <row r="280" spans="1:7" s="18" customFormat="1" ht="13.5" hidden="1" outlineLevel="1" thickBot="1" x14ac:dyDescent="0.35">
      <c r="B280" s="16" t="s">
        <v>164</v>
      </c>
      <c r="E280" s="93">
        <v>2573</v>
      </c>
      <c r="F280" s="93">
        <v>1929</v>
      </c>
      <c r="G280" s="93">
        <v>644</v>
      </c>
    </row>
    <row r="281" spans="1:7" s="18" customFormat="1" ht="13.5" hidden="1" outlineLevel="1" thickBot="1" x14ac:dyDescent="0.35">
      <c r="B281" s="16" t="s">
        <v>276</v>
      </c>
      <c r="E281" s="93">
        <v>3523</v>
      </c>
      <c r="F281" s="93">
        <v>1850</v>
      </c>
      <c r="G281" s="93">
        <v>1673</v>
      </c>
    </row>
    <row r="282" spans="1:7" s="18" customFormat="1" ht="13.5" hidden="1" outlineLevel="1" thickBot="1" x14ac:dyDescent="0.35">
      <c r="B282" s="16" t="s">
        <v>278</v>
      </c>
      <c r="E282" s="93">
        <v>453</v>
      </c>
      <c r="F282" s="93">
        <v>193</v>
      </c>
      <c r="G282" s="93">
        <v>260</v>
      </c>
    </row>
    <row r="283" spans="1:7" s="18" customFormat="1" ht="13.5" hidden="1" outlineLevel="1" thickBot="1" x14ac:dyDescent="0.35">
      <c r="B283" s="16" t="s">
        <v>285</v>
      </c>
      <c r="E283" s="93" t="s">
        <v>251</v>
      </c>
      <c r="F283" s="93" t="s">
        <v>251</v>
      </c>
      <c r="G283" s="93" t="s">
        <v>251</v>
      </c>
    </row>
    <row r="284" spans="1:7" s="18" customFormat="1" ht="13.5" hidden="1" outlineLevel="1" thickBot="1" x14ac:dyDescent="0.35">
      <c r="B284" s="16" t="s">
        <v>165</v>
      </c>
      <c r="E284" s="93">
        <v>795</v>
      </c>
      <c r="F284" s="93">
        <v>958</v>
      </c>
      <c r="G284" s="93">
        <v>-163</v>
      </c>
    </row>
    <row r="285" spans="1:7" s="18" customFormat="1" ht="13.5" hidden="1" outlineLevel="1" thickBot="1" x14ac:dyDescent="0.35">
      <c r="B285" s="16" t="s">
        <v>286</v>
      </c>
      <c r="E285" s="93" t="s">
        <v>251</v>
      </c>
      <c r="F285" s="93" t="s">
        <v>251</v>
      </c>
      <c r="G285" s="93" t="s">
        <v>251</v>
      </c>
    </row>
    <row r="286" spans="1:7" s="18" customFormat="1" ht="13.5" hidden="1" outlineLevel="1" thickBot="1" x14ac:dyDescent="0.35">
      <c r="B286" s="16" t="s">
        <v>277</v>
      </c>
      <c r="E286" s="93">
        <v>1197</v>
      </c>
      <c r="F286" s="93">
        <v>776</v>
      </c>
      <c r="G286" s="93">
        <v>421</v>
      </c>
    </row>
    <row r="287" spans="1:7" ht="15" customHeight="1" collapsed="1" thickBot="1" x14ac:dyDescent="0.35">
      <c r="B287" s="17" t="s">
        <v>71</v>
      </c>
      <c r="E287" s="118">
        <v>128827</v>
      </c>
      <c r="F287" s="140">
        <v>109168</v>
      </c>
      <c r="G287" s="93">
        <v>19659</v>
      </c>
    </row>
    <row r="288" spans="1:7" ht="15" customHeight="1" x14ac:dyDescent="0.3">
      <c r="A288" s="17"/>
      <c r="D288" s="85"/>
      <c r="E288" s="141"/>
      <c r="F288" s="141"/>
      <c r="G288" s="141"/>
    </row>
    <row r="289" spans="1:7" ht="15" customHeight="1" x14ac:dyDescent="0.3">
      <c r="A289" s="17">
        <v>3</v>
      </c>
      <c r="B289" s="17" t="s">
        <v>132</v>
      </c>
      <c r="E289" s="115"/>
      <c r="F289" s="146"/>
      <c r="G289" s="93"/>
    </row>
    <row r="290" spans="1:7" s="18" customFormat="1" hidden="1" outlineLevel="1" x14ac:dyDescent="0.3">
      <c r="B290" s="16" t="s">
        <v>145</v>
      </c>
      <c r="E290" s="93">
        <v>0</v>
      </c>
      <c r="F290" s="93">
        <v>0</v>
      </c>
      <c r="G290" s="93">
        <v>0</v>
      </c>
    </row>
    <row r="291" spans="1:7" s="18" customFormat="1" hidden="1" outlineLevel="1" x14ac:dyDescent="0.3">
      <c r="B291" s="16" t="s">
        <v>146</v>
      </c>
      <c r="E291" s="93">
        <v>0</v>
      </c>
      <c r="F291" s="93">
        <v>0</v>
      </c>
      <c r="G291" s="93">
        <v>0</v>
      </c>
    </row>
    <row r="292" spans="1:7" s="18" customFormat="1" hidden="1" outlineLevel="1" x14ac:dyDescent="0.3">
      <c r="B292" s="16" t="s">
        <v>147</v>
      </c>
      <c r="E292" s="93">
        <v>0</v>
      </c>
      <c r="F292" s="93">
        <v>0</v>
      </c>
      <c r="G292" s="93">
        <v>0</v>
      </c>
    </row>
    <row r="293" spans="1:7" s="18" customFormat="1" hidden="1" outlineLevel="1" x14ac:dyDescent="0.3">
      <c r="B293" s="16" t="s">
        <v>148</v>
      </c>
      <c r="E293" s="93">
        <v>0</v>
      </c>
      <c r="F293" s="93">
        <v>0</v>
      </c>
      <c r="G293" s="93">
        <v>0</v>
      </c>
    </row>
    <row r="294" spans="1:7" s="18" customFormat="1" hidden="1" outlineLevel="1" x14ac:dyDescent="0.3">
      <c r="B294" s="16" t="s">
        <v>149</v>
      </c>
      <c r="E294" s="93">
        <v>0</v>
      </c>
      <c r="F294" s="93">
        <v>482</v>
      </c>
      <c r="G294" s="93">
        <v>-482</v>
      </c>
    </row>
    <row r="295" spans="1:7" s="18" customFormat="1" hidden="1" outlineLevel="1" x14ac:dyDescent="0.3">
      <c r="B295" s="16" t="s">
        <v>150</v>
      </c>
      <c r="E295" s="93">
        <v>389</v>
      </c>
      <c r="F295" s="93">
        <v>470</v>
      </c>
      <c r="G295" s="93">
        <v>-81</v>
      </c>
    </row>
    <row r="296" spans="1:7" s="18" customFormat="1" hidden="1" outlineLevel="1" x14ac:dyDescent="0.3">
      <c r="B296" s="16" t="s">
        <v>151</v>
      </c>
      <c r="E296" s="93">
        <v>341</v>
      </c>
      <c r="F296" s="93">
        <v>503</v>
      </c>
      <c r="G296" s="93">
        <v>-162</v>
      </c>
    </row>
    <row r="297" spans="1:7" s="18" customFormat="1" hidden="1" outlineLevel="1" x14ac:dyDescent="0.3">
      <c r="B297" s="16" t="s">
        <v>152</v>
      </c>
      <c r="E297" s="93">
        <v>184</v>
      </c>
      <c r="F297" s="93">
        <v>175</v>
      </c>
      <c r="G297" s="93">
        <v>9</v>
      </c>
    </row>
    <row r="298" spans="1:7" s="18" customFormat="1" hidden="1" outlineLevel="1" x14ac:dyDescent="0.3">
      <c r="B298" s="16" t="s">
        <v>283</v>
      </c>
      <c r="E298" s="93">
        <v>0</v>
      </c>
      <c r="F298" s="93">
        <v>0</v>
      </c>
      <c r="G298" s="93">
        <v>0</v>
      </c>
    </row>
    <row r="299" spans="1:7" s="18" customFormat="1" hidden="1" outlineLevel="1" x14ac:dyDescent="0.3">
      <c r="B299" s="16" t="s">
        <v>153</v>
      </c>
      <c r="E299" s="93">
        <v>0</v>
      </c>
      <c r="F299" s="93">
        <v>0</v>
      </c>
      <c r="G299" s="93">
        <v>0</v>
      </c>
    </row>
    <row r="300" spans="1:7" s="18" customFormat="1" hidden="1" outlineLevel="1" x14ac:dyDescent="0.3">
      <c r="B300" s="16" t="s">
        <v>154</v>
      </c>
      <c r="E300" s="93">
        <v>0</v>
      </c>
      <c r="F300" s="93">
        <v>0</v>
      </c>
      <c r="G300" s="93">
        <v>0</v>
      </c>
    </row>
    <row r="301" spans="1:7" s="18" customFormat="1" hidden="1" outlineLevel="1" x14ac:dyDescent="0.3">
      <c r="B301" s="16" t="s">
        <v>155</v>
      </c>
      <c r="E301" s="93">
        <v>0</v>
      </c>
      <c r="F301" s="93">
        <v>0</v>
      </c>
      <c r="G301" s="93">
        <v>0</v>
      </c>
    </row>
    <row r="302" spans="1:7" s="18" customFormat="1" hidden="1" outlineLevel="1" x14ac:dyDescent="0.3">
      <c r="B302" s="16" t="s">
        <v>156</v>
      </c>
      <c r="E302" s="93">
        <v>0</v>
      </c>
      <c r="F302" s="93">
        <v>0</v>
      </c>
      <c r="G302" s="93">
        <v>0</v>
      </c>
    </row>
    <row r="303" spans="1:7" s="18" customFormat="1" hidden="1" outlineLevel="1" x14ac:dyDescent="0.3">
      <c r="B303" s="16" t="s">
        <v>157</v>
      </c>
      <c r="E303" s="93">
        <v>103</v>
      </c>
      <c r="F303" s="93">
        <v>97</v>
      </c>
      <c r="G303" s="93">
        <v>6</v>
      </c>
    </row>
    <row r="304" spans="1:7" s="18" customFormat="1" hidden="1" outlineLevel="1" x14ac:dyDescent="0.3">
      <c r="B304" s="16" t="s">
        <v>158</v>
      </c>
      <c r="E304" s="93">
        <v>0</v>
      </c>
      <c r="F304" s="93">
        <v>646</v>
      </c>
      <c r="G304" s="93">
        <v>-646</v>
      </c>
    </row>
    <row r="305" spans="1:7" s="18" customFormat="1" hidden="1" outlineLevel="1" x14ac:dyDescent="0.3">
      <c r="B305" s="16" t="s">
        <v>159</v>
      </c>
      <c r="E305" s="93">
        <v>0</v>
      </c>
      <c r="F305" s="93">
        <v>42</v>
      </c>
      <c r="G305" s="93">
        <v>-42</v>
      </c>
    </row>
    <row r="306" spans="1:7" s="18" customFormat="1" hidden="1" outlineLevel="1" x14ac:dyDescent="0.3">
      <c r="B306" s="16" t="s">
        <v>160</v>
      </c>
      <c r="E306" s="93">
        <v>66</v>
      </c>
      <c r="F306" s="93">
        <v>1277</v>
      </c>
      <c r="G306" s="93">
        <v>-1211</v>
      </c>
    </row>
    <row r="307" spans="1:7" s="18" customFormat="1" hidden="1" outlineLevel="1" x14ac:dyDescent="0.3">
      <c r="B307" s="16" t="s">
        <v>161</v>
      </c>
      <c r="E307" s="93">
        <v>0</v>
      </c>
      <c r="F307" s="93">
        <v>0</v>
      </c>
      <c r="G307" s="93">
        <v>0</v>
      </c>
    </row>
    <row r="308" spans="1:7" s="18" customFormat="1" hidden="1" outlineLevel="1" x14ac:dyDescent="0.3">
      <c r="B308" s="16" t="s">
        <v>162</v>
      </c>
      <c r="E308" s="93">
        <v>0</v>
      </c>
      <c r="F308" s="93">
        <v>0</v>
      </c>
      <c r="G308" s="93">
        <v>0</v>
      </c>
    </row>
    <row r="309" spans="1:7" s="18" customFormat="1" hidden="1" outlineLevel="1" x14ac:dyDescent="0.3">
      <c r="B309" s="16" t="s">
        <v>163</v>
      </c>
      <c r="E309" s="93">
        <v>422</v>
      </c>
      <c r="F309" s="93">
        <v>413</v>
      </c>
      <c r="G309" s="93">
        <v>9</v>
      </c>
    </row>
    <row r="310" spans="1:7" s="18" customFormat="1" hidden="1" outlineLevel="1" x14ac:dyDescent="0.3">
      <c r="B310" s="16" t="s">
        <v>164</v>
      </c>
      <c r="E310" s="93">
        <v>0</v>
      </c>
      <c r="F310" s="93">
        <v>0</v>
      </c>
      <c r="G310" s="93">
        <v>0</v>
      </c>
    </row>
    <row r="311" spans="1:7" s="18" customFormat="1" hidden="1" outlineLevel="1" x14ac:dyDescent="0.3">
      <c r="B311" s="16" t="s">
        <v>276</v>
      </c>
      <c r="E311" s="93">
        <v>0</v>
      </c>
      <c r="F311" s="93">
        <v>15</v>
      </c>
      <c r="G311" s="93">
        <v>-15</v>
      </c>
    </row>
    <row r="312" spans="1:7" s="18" customFormat="1" hidden="1" outlineLevel="1" x14ac:dyDescent="0.3">
      <c r="B312" s="16" t="s">
        <v>278</v>
      </c>
      <c r="E312" s="93">
        <v>10</v>
      </c>
      <c r="F312" s="93">
        <v>24</v>
      </c>
      <c r="G312" s="93">
        <v>-14</v>
      </c>
    </row>
    <row r="313" spans="1:7" s="18" customFormat="1" hidden="1" outlineLevel="1" x14ac:dyDescent="0.3">
      <c r="B313" s="16" t="s">
        <v>285</v>
      </c>
      <c r="E313" s="93" t="s">
        <v>251</v>
      </c>
      <c r="F313" s="93" t="s">
        <v>251</v>
      </c>
      <c r="G313" s="93" t="s">
        <v>251</v>
      </c>
    </row>
    <row r="314" spans="1:7" s="18" customFormat="1" hidden="1" outlineLevel="1" x14ac:dyDescent="0.3">
      <c r="B314" s="16" t="s">
        <v>165</v>
      </c>
      <c r="E314" s="93">
        <v>46</v>
      </c>
      <c r="F314" s="93">
        <v>52</v>
      </c>
      <c r="G314" s="93">
        <v>-6</v>
      </c>
    </row>
    <row r="315" spans="1:7" s="18" customFormat="1" hidden="1" outlineLevel="1" x14ac:dyDescent="0.3">
      <c r="B315" s="16" t="s">
        <v>286</v>
      </c>
      <c r="E315" s="93" t="s">
        <v>251</v>
      </c>
      <c r="F315" s="93" t="s">
        <v>251</v>
      </c>
      <c r="G315" s="93" t="s">
        <v>251</v>
      </c>
    </row>
    <row r="316" spans="1:7" s="18" customFormat="1" hidden="1" outlineLevel="1" x14ac:dyDescent="0.3">
      <c r="B316" s="16" t="s">
        <v>277</v>
      </c>
      <c r="E316" s="93">
        <v>76</v>
      </c>
      <c r="F316" s="93">
        <v>68</v>
      </c>
      <c r="G316" s="93">
        <v>8</v>
      </c>
    </row>
    <row r="317" spans="1:7" ht="18" customHeight="1" collapsed="1" x14ac:dyDescent="0.3">
      <c r="A317" s="26"/>
      <c r="B317" s="63"/>
      <c r="C317" s="19" t="s">
        <v>1</v>
      </c>
      <c r="D317" s="19" t="s">
        <v>179</v>
      </c>
      <c r="E317" s="138">
        <v>1637</v>
      </c>
      <c r="F317" s="138">
        <v>4264</v>
      </c>
      <c r="G317" s="93">
        <v>-2627</v>
      </c>
    </row>
    <row r="318" spans="1:7" s="18" customFormat="1" hidden="1" outlineLevel="1" x14ac:dyDescent="0.3">
      <c r="B318" s="16" t="s">
        <v>145</v>
      </c>
      <c r="E318" s="93">
        <v>0</v>
      </c>
      <c r="F318" s="93">
        <v>0</v>
      </c>
      <c r="G318" s="93">
        <v>0</v>
      </c>
    </row>
    <row r="319" spans="1:7" s="18" customFormat="1" hidden="1" outlineLevel="1" x14ac:dyDescent="0.3">
      <c r="B319" s="16" t="s">
        <v>146</v>
      </c>
      <c r="E319" s="93">
        <v>0</v>
      </c>
      <c r="F319" s="93">
        <v>0</v>
      </c>
      <c r="G319" s="93">
        <v>0</v>
      </c>
    </row>
    <row r="320" spans="1:7" s="18" customFormat="1" hidden="1" outlineLevel="1" x14ac:dyDescent="0.3">
      <c r="B320" s="16" t="s">
        <v>147</v>
      </c>
      <c r="E320" s="93">
        <v>0</v>
      </c>
      <c r="F320" s="93">
        <v>0</v>
      </c>
      <c r="G320" s="93">
        <v>0</v>
      </c>
    </row>
    <row r="321" spans="2:7" s="18" customFormat="1" hidden="1" outlineLevel="1" x14ac:dyDescent="0.3">
      <c r="B321" s="16" t="s">
        <v>148</v>
      </c>
      <c r="E321" s="93">
        <v>0</v>
      </c>
      <c r="F321" s="93">
        <v>0</v>
      </c>
      <c r="G321" s="93">
        <v>0</v>
      </c>
    </row>
    <row r="322" spans="2:7" s="18" customFormat="1" hidden="1" outlineLevel="1" x14ac:dyDescent="0.3">
      <c r="B322" s="16" t="s">
        <v>149</v>
      </c>
      <c r="E322" s="93">
        <v>0</v>
      </c>
      <c r="F322" s="93">
        <v>0</v>
      </c>
      <c r="G322" s="93">
        <v>0</v>
      </c>
    </row>
    <row r="323" spans="2:7" s="18" customFormat="1" hidden="1" outlineLevel="1" x14ac:dyDescent="0.3">
      <c r="B323" s="16" t="s">
        <v>150</v>
      </c>
      <c r="E323" s="93">
        <v>0</v>
      </c>
      <c r="F323" s="93">
        <v>0</v>
      </c>
      <c r="G323" s="93">
        <v>0</v>
      </c>
    </row>
    <row r="324" spans="2:7" s="18" customFormat="1" hidden="1" outlineLevel="1" x14ac:dyDescent="0.3">
      <c r="B324" s="16" t="s">
        <v>151</v>
      </c>
      <c r="E324" s="93">
        <v>0</v>
      </c>
      <c r="F324" s="93">
        <v>0</v>
      </c>
      <c r="G324" s="93">
        <v>0</v>
      </c>
    </row>
    <row r="325" spans="2:7" s="18" customFormat="1" hidden="1" outlineLevel="1" x14ac:dyDescent="0.3">
      <c r="B325" s="16" t="s">
        <v>152</v>
      </c>
      <c r="E325" s="93">
        <v>0</v>
      </c>
      <c r="F325" s="93">
        <v>0</v>
      </c>
      <c r="G325" s="93">
        <v>0</v>
      </c>
    </row>
    <row r="326" spans="2:7" s="18" customFormat="1" hidden="1" outlineLevel="1" x14ac:dyDescent="0.3">
      <c r="B326" s="16" t="s">
        <v>283</v>
      </c>
      <c r="E326" s="93">
        <v>0</v>
      </c>
      <c r="F326" s="93">
        <v>0</v>
      </c>
      <c r="G326" s="93">
        <v>0</v>
      </c>
    </row>
    <row r="327" spans="2:7" s="18" customFormat="1" hidden="1" outlineLevel="1" x14ac:dyDescent="0.3">
      <c r="B327" s="16" t="s">
        <v>153</v>
      </c>
      <c r="E327" s="93">
        <v>0</v>
      </c>
      <c r="F327" s="93">
        <v>0</v>
      </c>
      <c r="G327" s="93">
        <v>0</v>
      </c>
    </row>
    <row r="328" spans="2:7" s="18" customFormat="1" hidden="1" outlineLevel="1" x14ac:dyDescent="0.3">
      <c r="B328" s="16" t="s">
        <v>154</v>
      </c>
      <c r="E328" s="93">
        <v>0</v>
      </c>
      <c r="F328" s="93">
        <v>0</v>
      </c>
      <c r="G328" s="93">
        <v>0</v>
      </c>
    </row>
    <row r="329" spans="2:7" s="18" customFormat="1" hidden="1" outlineLevel="1" x14ac:dyDescent="0.3">
      <c r="B329" s="16" t="s">
        <v>155</v>
      </c>
      <c r="E329" s="93">
        <v>0</v>
      </c>
      <c r="F329" s="93">
        <v>0</v>
      </c>
      <c r="G329" s="93">
        <v>0</v>
      </c>
    </row>
    <row r="330" spans="2:7" s="18" customFormat="1" hidden="1" outlineLevel="1" x14ac:dyDescent="0.3">
      <c r="B330" s="16" t="s">
        <v>156</v>
      </c>
      <c r="E330" s="93">
        <v>0</v>
      </c>
      <c r="F330" s="93">
        <v>0</v>
      </c>
      <c r="G330" s="93">
        <v>0</v>
      </c>
    </row>
    <row r="331" spans="2:7" s="18" customFormat="1" hidden="1" outlineLevel="1" x14ac:dyDescent="0.3">
      <c r="B331" s="16" t="s">
        <v>157</v>
      </c>
      <c r="E331" s="93">
        <v>0</v>
      </c>
      <c r="F331" s="93">
        <v>0</v>
      </c>
      <c r="G331" s="93">
        <v>0</v>
      </c>
    </row>
    <row r="332" spans="2:7" s="18" customFormat="1" hidden="1" outlineLevel="1" x14ac:dyDescent="0.3">
      <c r="B332" s="16" t="s">
        <v>158</v>
      </c>
      <c r="E332" s="93">
        <v>0</v>
      </c>
      <c r="F332" s="93">
        <v>0</v>
      </c>
      <c r="G332" s="93">
        <v>0</v>
      </c>
    </row>
    <row r="333" spans="2:7" s="18" customFormat="1" hidden="1" outlineLevel="1" x14ac:dyDescent="0.3">
      <c r="B333" s="16" t="s">
        <v>159</v>
      </c>
      <c r="E333" s="93">
        <v>0</v>
      </c>
      <c r="F333" s="93">
        <v>0</v>
      </c>
      <c r="G333" s="93">
        <v>0</v>
      </c>
    </row>
    <row r="334" spans="2:7" s="18" customFormat="1" hidden="1" outlineLevel="1" x14ac:dyDescent="0.3">
      <c r="B334" s="16" t="s">
        <v>160</v>
      </c>
      <c r="E334" s="93">
        <v>0</v>
      </c>
      <c r="F334" s="93">
        <v>0</v>
      </c>
      <c r="G334" s="93">
        <v>0</v>
      </c>
    </row>
    <row r="335" spans="2:7" s="18" customFormat="1" hidden="1" outlineLevel="1" x14ac:dyDescent="0.3">
      <c r="B335" s="16" t="s">
        <v>161</v>
      </c>
      <c r="E335" s="93">
        <v>0</v>
      </c>
      <c r="F335" s="93">
        <v>0</v>
      </c>
      <c r="G335" s="93">
        <v>0</v>
      </c>
    </row>
    <row r="336" spans="2:7" s="18" customFormat="1" hidden="1" outlineLevel="1" x14ac:dyDescent="0.3">
      <c r="B336" s="16" t="s">
        <v>162</v>
      </c>
      <c r="E336" s="93">
        <v>0</v>
      </c>
      <c r="F336" s="93">
        <v>0</v>
      </c>
      <c r="G336" s="93">
        <v>0</v>
      </c>
    </row>
    <row r="337" spans="1:7" s="18" customFormat="1" hidden="1" outlineLevel="1" x14ac:dyDescent="0.3">
      <c r="B337" s="16" t="s">
        <v>163</v>
      </c>
      <c r="E337" s="93">
        <v>0</v>
      </c>
      <c r="F337" s="93">
        <v>0</v>
      </c>
      <c r="G337" s="93">
        <v>0</v>
      </c>
    </row>
    <row r="338" spans="1:7" s="18" customFormat="1" hidden="1" outlineLevel="1" x14ac:dyDescent="0.3">
      <c r="B338" s="16" t="s">
        <v>164</v>
      </c>
      <c r="E338" s="93">
        <v>0</v>
      </c>
      <c r="F338" s="93">
        <v>0</v>
      </c>
      <c r="G338" s="93">
        <v>0</v>
      </c>
    </row>
    <row r="339" spans="1:7" s="18" customFormat="1" hidden="1" outlineLevel="1" x14ac:dyDescent="0.3">
      <c r="B339" s="16" t="s">
        <v>276</v>
      </c>
      <c r="E339" s="93">
        <v>0</v>
      </c>
      <c r="F339" s="93">
        <v>0</v>
      </c>
      <c r="G339" s="93">
        <v>0</v>
      </c>
    </row>
    <row r="340" spans="1:7" s="18" customFormat="1" hidden="1" outlineLevel="1" x14ac:dyDescent="0.3">
      <c r="B340" s="16" t="s">
        <v>278</v>
      </c>
      <c r="E340" s="93">
        <v>0</v>
      </c>
      <c r="F340" s="93">
        <v>12</v>
      </c>
      <c r="G340" s="93">
        <v>-12</v>
      </c>
    </row>
    <row r="341" spans="1:7" s="18" customFormat="1" hidden="1" outlineLevel="1" x14ac:dyDescent="0.3">
      <c r="B341" s="16" t="s">
        <v>285</v>
      </c>
      <c r="E341" s="93" t="s">
        <v>251</v>
      </c>
      <c r="F341" s="93" t="s">
        <v>251</v>
      </c>
      <c r="G341" s="93" t="s">
        <v>251</v>
      </c>
    </row>
    <row r="342" spans="1:7" s="18" customFormat="1" hidden="1" outlineLevel="1" x14ac:dyDescent="0.3">
      <c r="B342" s="16" t="s">
        <v>165</v>
      </c>
      <c r="E342" s="93">
        <v>0</v>
      </c>
      <c r="F342" s="93">
        <v>0</v>
      </c>
      <c r="G342" s="93">
        <v>0</v>
      </c>
    </row>
    <row r="343" spans="1:7" s="18" customFormat="1" hidden="1" outlineLevel="1" x14ac:dyDescent="0.3">
      <c r="B343" s="16" t="s">
        <v>286</v>
      </c>
      <c r="E343" s="93" t="s">
        <v>251</v>
      </c>
      <c r="F343" s="93" t="s">
        <v>251</v>
      </c>
      <c r="G343" s="93" t="s">
        <v>251</v>
      </c>
    </row>
    <row r="344" spans="1:7" s="18" customFormat="1" hidden="1" outlineLevel="1" x14ac:dyDescent="0.3">
      <c r="B344" s="16" t="s">
        <v>277</v>
      </c>
      <c r="E344" s="93">
        <v>0</v>
      </c>
      <c r="F344" s="93">
        <v>0</v>
      </c>
      <c r="G344" s="93">
        <v>0</v>
      </c>
    </row>
    <row r="345" spans="1:7" ht="15" customHeight="1" collapsed="1" x14ac:dyDescent="0.3">
      <c r="A345" s="26"/>
      <c r="B345" s="63"/>
      <c r="C345" s="19" t="s">
        <v>2</v>
      </c>
      <c r="D345" s="19" t="s">
        <v>180</v>
      </c>
      <c r="E345" s="138">
        <v>0</v>
      </c>
      <c r="F345" s="138">
        <v>12</v>
      </c>
      <c r="G345" s="93">
        <v>-12</v>
      </c>
    </row>
    <row r="346" spans="1:7" s="18" customFormat="1" hidden="1" outlineLevel="1" x14ac:dyDescent="0.3">
      <c r="B346" s="16" t="s">
        <v>145</v>
      </c>
      <c r="E346" s="93">
        <v>0</v>
      </c>
      <c r="F346" s="93">
        <v>0</v>
      </c>
      <c r="G346" s="93">
        <v>0</v>
      </c>
    </row>
    <row r="347" spans="1:7" s="18" customFormat="1" hidden="1" outlineLevel="1" x14ac:dyDescent="0.3">
      <c r="B347" s="16" t="s">
        <v>146</v>
      </c>
      <c r="E347" s="93">
        <v>0</v>
      </c>
      <c r="F347" s="93">
        <v>0</v>
      </c>
      <c r="G347" s="93">
        <v>0</v>
      </c>
    </row>
    <row r="348" spans="1:7" s="18" customFormat="1" hidden="1" outlineLevel="1" x14ac:dyDescent="0.3">
      <c r="B348" s="16" t="s">
        <v>147</v>
      </c>
      <c r="E348" s="93">
        <v>0</v>
      </c>
      <c r="F348" s="93">
        <v>0</v>
      </c>
      <c r="G348" s="93">
        <v>0</v>
      </c>
    </row>
    <row r="349" spans="1:7" s="18" customFormat="1" hidden="1" outlineLevel="1" x14ac:dyDescent="0.3">
      <c r="B349" s="16" t="s">
        <v>148</v>
      </c>
      <c r="E349" s="93">
        <v>0</v>
      </c>
      <c r="F349" s="93">
        <v>0</v>
      </c>
      <c r="G349" s="93">
        <v>0</v>
      </c>
    </row>
    <row r="350" spans="1:7" s="18" customFormat="1" hidden="1" outlineLevel="1" x14ac:dyDescent="0.3">
      <c r="B350" s="16" t="s">
        <v>149</v>
      </c>
      <c r="E350" s="93">
        <v>0</v>
      </c>
      <c r="F350" s="93">
        <v>0</v>
      </c>
      <c r="G350" s="93">
        <v>0</v>
      </c>
    </row>
    <row r="351" spans="1:7" s="18" customFormat="1" hidden="1" outlineLevel="1" x14ac:dyDescent="0.3">
      <c r="B351" s="16" t="s">
        <v>150</v>
      </c>
      <c r="E351" s="93">
        <v>0</v>
      </c>
      <c r="F351" s="93">
        <v>0</v>
      </c>
      <c r="G351" s="93">
        <v>0</v>
      </c>
    </row>
    <row r="352" spans="1:7" s="18" customFormat="1" hidden="1" outlineLevel="1" x14ac:dyDescent="0.3">
      <c r="B352" s="16" t="s">
        <v>151</v>
      </c>
      <c r="E352" s="93">
        <v>0</v>
      </c>
      <c r="F352" s="93">
        <v>0</v>
      </c>
      <c r="G352" s="93">
        <v>0</v>
      </c>
    </row>
    <row r="353" spans="2:7" s="18" customFormat="1" hidden="1" outlineLevel="1" x14ac:dyDescent="0.3">
      <c r="B353" s="16" t="s">
        <v>152</v>
      </c>
      <c r="E353" s="93">
        <v>0</v>
      </c>
      <c r="F353" s="93">
        <v>0</v>
      </c>
      <c r="G353" s="93">
        <v>0</v>
      </c>
    </row>
    <row r="354" spans="2:7" s="18" customFormat="1" hidden="1" outlineLevel="1" x14ac:dyDescent="0.3">
      <c r="B354" s="16" t="s">
        <v>283</v>
      </c>
      <c r="E354" s="93">
        <v>0</v>
      </c>
      <c r="F354" s="93">
        <v>0</v>
      </c>
      <c r="G354" s="93">
        <v>0</v>
      </c>
    </row>
    <row r="355" spans="2:7" s="18" customFormat="1" hidden="1" outlineLevel="1" x14ac:dyDescent="0.3">
      <c r="B355" s="16" t="s">
        <v>153</v>
      </c>
      <c r="E355" s="93">
        <v>0</v>
      </c>
      <c r="F355" s="93">
        <v>410</v>
      </c>
      <c r="G355" s="93">
        <v>-410</v>
      </c>
    </row>
    <row r="356" spans="2:7" s="18" customFormat="1" hidden="1" outlineLevel="1" x14ac:dyDescent="0.3">
      <c r="B356" s="16" t="s">
        <v>154</v>
      </c>
      <c r="E356" s="93">
        <v>289</v>
      </c>
      <c r="F356" s="93">
        <v>301</v>
      </c>
      <c r="G356" s="93">
        <v>-12</v>
      </c>
    </row>
    <row r="357" spans="2:7" s="18" customFormat="1" hidden="1" outlineLevel="1" x14ac:dyDescent="0.3">
      <c r="B357" s="16" t="s">
        <v>155</v>
      </c>
      <c r="E357" s="93">
        <v>0</v>
      </c>
      <c r="F357" s="93">
        <v>0</v>
      </c>
      <c r="G357" s="93">
        <v>0</v>
      </c>
    </row>
    <row r="358" spans="2:7" s="18" customFormat="1" hidden="1" outlineLevel="1" x14ac:dyDescent="0.3">
      <c r="B358" s="16" t="s">
        <v>156</v>
      </c>
      <c r="E358" s="93">
        <v>0</v>
      </c>
      <c r="F358" s="93">
        <v>0</v>
      </c>
      <c r="G358" s="93">
        <v>0</v>
      </c>
    </row>
    <row r="359" spans="2:7" s="18" customFormat="1" hidden="1" outlineLevel="1" x14ac:dyDescent="0.3">
      <c r="B359" s="16" t="s">
        <v>157</v>
      </c>
      <c r="E359" s="93">
        <v>0</v>
      </c>
      <c r="F359" s="93">
        <v>0</v>
      </c>
      <c r="G359" s="93">
        <v>0</v>
      </c>
    </row>
    <row r="360" spans="2:7" s="18" customFormat="1" hidden="1" outlineLevel="1" x14ac:dyDescent="0.3">
      <c r="B360" s="16" t="s">
        <v>158</v>
      </c>
      <c r="E360" s="93">
        <v>0</v>
      </c>
      <c r="F360" s="93">
        <v>0</v>
      </c>
      <c r="G360" s="93">
        <v>0</v>
      </c>
    </row>
    <row r="361" spans="2:7" s="18" customFormat="1" hidden="1" outlineLevel="1" x14ac:dyDescent="0.3">
      <c r="B361" s="16" t="s">
        <v>159</v>
      </c>
      <c r="E361" s="93">
        <v>0</v>
      </c>
      <c r="F361" s="93">
        <v>0</v>
      </c>
      <c r="G361" s="93">
        <v>0</v>
      </c>
    </row>
    <row r="362" spans="2:7" s="18" customFormat="1" hidden="1" outlineLevel="1" x14ac:dyDescent="0.3">
      <c r="B362" s="16" t="s">
        <v>160</v>
      </c>
      <c r="E362" s="93">
        <v>0</v>
      </c>
      <c r="F362" s="93">
        <v>0</v>
      </c>
      <c r="G362" s="93">
        <v>0</v>
      </c>
    </row>
    <row r="363" spans="2:7" s="18" customFormat="1" hidden="1" outlineLevel="1" x14ac:dyDescent="0.3">
      <c r="B363" s="16" t="s">
        <v>161</v>
      </c>
      <c r="E363" s="93">
        <v>0</v>
      </c>
      <c r="F363" s="93">
        <v>0</v>
      </c>
      <c r="G363" s="93">
        <v>0</v>
      </c>
    </row>
    <row r="364" spans="2:7" s="18" customFormat="1" hidden="1" outlineLevel="1" x14ac:dyDescent="0.3">
      <c r="B364" s="16" t="s">
        <v>162</v>
      </c>
      <c r="E364" s="93">
        <v>0</v>
      </c>
      <c r="F364" s="93">
        <v>0</v>
      </c>
      <c r="G364" s="93">
        <v>0</v>
      </c>
    </row>
    <row r="365" spans="2:7" s="18" customFormat="1" hidden="1" outlineLevel="1" x14ac:dyDescent="0.3">
      <c r="B365" s="16" t="s">
        <v>163</v>
      </c>
      <c r="E365" s="93">
        <v>0</v>
      </c>
      <c r="F365" s="93">
        <v>0</v>
      </c>
      <c r="G365" s="93">
        <v>0</v>
      </c>
    </row>
    <row r="366" spans="2:7" s="18" customFormat="1" hidden="1" outlineLevel="1" x14ac:dyDescent="0.3">
      <c r="B366" s="16" t="s">
        <v>164</v>
      </c>
      <c r="E366" s="93">
        <v>0</v>
      </c>
      <c r="F366" s="93">
        <v>0</v>
      </c>
      <c r="G366" s="93">
        <v>0</v>
      </c>
    </row>
    <row r="367" spans="2:7" s="18" customFormat="1" hidden="1" outlineLevel="1" x14ac:dyDescent="0.3">
      <c r="B367" s="16" t="s">
        <v>276</v>
      </c>
      <c r="E367" s="93">
        <v>0</v>
      </c>
      <c r="F367" s="93">
        <v>0</v>
      </c>
      <c r="G367" s="93">
        <v>0</v>
      </c>
    </row>
    <row r="368" spans="2:7" s="18" customFormat="1" hidden="1" outlineLevel="1" x14ac:dyDescent="0.3">
      <c r="B368" s="16" t="s">
        <v>278</v>
      </c>
      <c r="E368" s="93">
        <v>0</v>
      </c>
      <c r="F368" s="93">
        <v>0</v>
      </c>
      <c r="G368" s="93">
        <v>0</v>
      </c>
    </row>
    <row r="369" spans="1:7" s="18" customFormat="1" hidden="1" outlineLevel="1" x14ac:dyDescent="0.3">
      <c r="B369" s="16" t="s">
        <v>285</v>
      </c>
      <c r="E369" s="93" t="s">
        <v>251</v>
      </c>
      <c r="F369" s="93" t="s">
        <v>251</v>
      </c>
      <c r="G369" s="93" t="s">
        <v>251</v>
      </c>
    </row>
    <row r="370" spans="1:7" s="18" customFormat="1" hidden="1" outlineLevel="1" x14ac:dyDescent="0.3">
      <c r="B370" s="16" t="s">
        <v>165</v>
      </c>
      <c r="E370" s="93">
        <v>0</v>
      </c>
      <c r="F370" s="93">
        <v>0</v>
      </c>
      <c r="G370" s="93">
        <v>0</v>
      </c>
    </row>
    <row r="371" spans="1:7" s="18" customFormat="1" hidden="1" outlineLevel="1" x14ac:dyDescent="0.3">
      <c r="B371" s="16" t="s">
        <v>286</v>
      </c>
      <c r="E371" s="93" t="s">
        <v>251</v>
      </c>
      <c r="F371" s="93" t="s">
        <v>251</v>
      </c>
      <c r="G371" s="93" t="s">
        <v>251</v>
      </c>
    </row>
    <row r="372" spans="1:7" s="18" customFormat="1" hidden="1" outlineLevel="1" x14ac:dyDescent="0.3">
      <c r="B372" s="16" t="s">
        <v>277</v>
      </c>
      <c r="E372" s="93">
        <v>0</v>
      </c>
      <c r="F372" s="93">
        <v>0</v>
      </c>
      <c r="G372" s="93">
        <v>0</v>
      </c>
    </row>
    <row r="373" spans="1:7" ht="15" customHeight="1" collapsed="1" x14ac:dyDescent="0.3">
      <c r="A373" s="26"/>
      <c r="B373" s="63"/>
      <c r="C373" s="19" t="s">
        <v>3</v>
      </c>
      <c r="D373" s="19" t="s">
        <v>97</v>
      </c>
      <c r="E373" s="138">
        <v>289</v>
      </c>
      <c r="F373" s="138">
        <v>711</v>
      </c>
      <c r="G373" s="93">
        <v>-422</v>
      </c>
    </row>
    <row r="374" spans="1:7" s="18" customFormat="1" ht="13.5" hidden="1" customHeight="1" outlineLevel="1" x14ac:dyDescent="0.3">
      <c r="B374" s="16" t="s">
        <v>145</v>
      </c>
      <c r="E374" s="93">
        <v>0</v>
      </c>
      <c r="F374" s="93">
        <v>0</v>
      </c>
      <c r="G374" s="93">
        <v>0</v>
      </c>
    </row>
    <row r="375" spans="1:7" s="18" customFormat="1" hidden="1" outlineLevel="1" x14ac:dyDescent="0.3">
      <c r="B375" s="16" t="s">
        <v>146</v>
      </c>
      <c r="E375" s="93">
        <v>0</v>
      </c>
      <c r="F375" s="93">
        <v>0</v>
      </c>
      <c r="G375" s="93">
        <v>0</v>
      </c>
    </row>
    <row r="376" spans="1:7" s="18" customFormat="1" hidden="1" outlineLevel="1" x14ac:dyDescent="0.3">
      <c r="B376" s="16" t="s">
        <v>147</v>
      </c>
      <c r="E376" s="93">
        <v>0</v>
      </c>
      <c r="F376" s="93">
        <v>0</v>
      </c>
      <c r="G376" s="93">
        <v>0</v>
      </c>
    </row>
    <row r="377" spans="1:7" s="18" customFormat="1" hidden="1" outlineLevel="1" x14ac:dyDescent="0.3">
      <c r="B377" s="16" t="s">
        <v>148</v>
      </c>
      <c r="E377" s="93">
        <v>0</v>
      </c>
      <c r="F377" s="93">
        <v>0</v>
      </c>
      <c r="G377" s="93">
        <v>0</v>
      </c>
    </row>
    <row r="378" spans="1:7" s="18" customFormat="1" hidden="1" outlineLevel="1" x14ac:dyDescent="0.3">
      <c r="B378" s="16" t="s">
        <v>149</v>
      </c>
      <c r="E378" s="93">
        <v>0</v>
      </c>
      <c r="F378" s="93">
        <v>0</v>
      </c>
      <c r="G378" s="93">
        <v>0</v>
      </c>
    </row>
    <row r="379" spans="1:7" s="18" customFormat="1" hidden="1" outlineLevel="1" x14ac:dyDescent="0.3">
      <c r="B379" s="16" t="s">
        <v>150</v>
      </c>
      <c r="E379" s="93">
        <v>0</v>
      </c>
      <c r="F379" s="93">
        <v>0</v>
      </c>
      <c r="G379" s="93">
        <v>0</v>
      </c>
    </row>
    <row r="380" spans="1:7" s="18" customFormat="1" hidden="1" outlineLevel="1" x14ac:dyDescent="0.3">
      <c r="B380" s="16" t="s">
        <v>151</v>
      </c>
      <c r="E380" s="93">
        <v>141</v>
      </c>
      <c r="F380" s="93">
        <v>137</v>
      </c>
      <c r="G380" s="93">
        <v>4</v>
      </c>
    </row>
    <row r="381" spans="1:7" s="18" customFormat="1" hidden="1" outlineLevel="1" x14ac:dyDescent="0.3">
      <c r="B381" s="16" t="s">
        <v>152</v>
      </c>
      <c r="E381" s="93">
        <v>0</v>
      </c>
      <c r="F381" s="93">
        <v>0</v>
      </c>
      <c r="G381" s="93">
        <v>0</v>
      </c>
    </row>
    <row r="382" spans="1:7" s="18" customFormat="1" hidden="1" outlineLevel="1" x14ac:dyDescent="0.3">
      <c r="B382" s="16" t="s">
        <v>283</v>
      </c>
      <c r="E382" s="93">
        <v>0</v>
      </c>
      <c r="F382" s="93">
        <v>0</v>
      </c>
      <c r="G382" s="93">
        <v>0</v>
      </c>
    </row>
    <row r="383" spans="1:7" s="18" customFormat="1" hidden="1" outlineLevel="1" x14ac:dyDescent="0.3">
      <c r="B383" s="16" t="s">
        <v>153</v>
      </c>
      <c r="E383" s="93">
        <v>0</v>
      </c>
      <c r="F383" s="93">
        <v>0</v>
      </c>
      <c r="G383" s="93">
        <v>0</v>
      </c>
    </row>
    <row r="384" spans="1:7" s="18" customFormat="1" hidden="1" outlineLevel="1" x14ac:dyDescent="0.3">
      <c r="B384" s="16" t="s">
        <v>154</v>
      </c>
      <c r="E384" s="93">
        <v>0</v>
      </c>
      <c r="F384" s="93">
        <v>0</v>
      </c>
      <c r="G384" s="93">
        <v>0</v>
      </c>
    </row>
    <row r="385" spans="2:7" s="18" customFormat="1" hidden="1" outlineLevel="1" x14ac:dyDescent="0.3">
      <c r="B385" s="16" t="s">
        <v>155</v>
      </c>
      <c r="E385" s="93">
        <v>0</v>
      </c>
      <c r="F385" s="93">
        <v>0</v>
      </c>
      <c r="G385" s="93">
        <v>0</v>
      </c>
    </row>
    <row r="386" spans="2:7" s="18" customFormat="1" hidden="1" outlineLevel="1" x14ac:dyDescent="0.3">
      <c r="B386" s="16" t="s">
        <v>156</v>
      </c>
      <c r="E386" s="93">
        <v>0</v>
      </c>
      <c r="F386" s="93">
        <v>0</v>
      </c>
      <c r="G386" s="93">
        <v>0</v>
      </c>
    </row>
    <row r="387" spans="2:7" s="18" customFormat="1" hidden="1" outlineLevel="1" x14ac:dyDescent="0.3">
      <c r="B387" s="16" t="s">
        <v>157</v>
      </c>
      <c r="E387" s="93">
        <v>0</v>
      </c>
      <c r="F387" s="93">
        <v>0</v>
      </c>
      <c r="G387" s="93">
        <v>0</v>
      </c>
    </row>
    <row r="388" spans="2:7" s="18" customFormat="1" hidden="1" outlineLevel="1" x14ac:dyDescent="0.3">
      <c r="B388" s="16" t="s">
        <v>158</v>
      </c>
      <c r="E388" s="93">
        <v>0</v>
      </c>
      <c r="F388" s="93">
        <v>0</v>
      </c>
      <c r="G388" s="93">
        <v>0</v>
      </c>
    </row>
    <row r="389" spans="2:7" s="18" customFormat="1" hidden="1" outlineLevel="1" x14ac:dyDescent="0.3">
      <c r="B389" s="16" t="s">
        <v>159</v>
      </c>
      <c r="E389" s="93">
        <v>0</v>
      </c>
      <c r="F389" s="93">
        <v>0</v>
      </c>
      <c r="G389" s="93">
        <v>0</v>
      </c>
    </row>
    <row r="390" spans="2:7" s="18" customFormat="1" hidden="1" outlineLevel="1" x14ac:dyDescent="0.3">
      <c r="B390" s="16" t="s">
        <v>160</v>
      </c>
      <c r="E390" s="93">
        <v>0</v>
      </c>
      <c r="F390" s="93">
        <v>0</v>
      </c>
      <c r="G390" s="93">
        <v>0</v>
      </c>
    </row>
    <row r="391" spans="2:7" s="18" customFormat="1" hidden="1" outlineLevel="1" x14ac:dyDescent="0.3">
      <c r="B391" s="16" t="s">
        <v>161</v>
      </c>
      <c r="E391" s="93">
        <v>0</v>
      </c>
      <c r="F391" s="93">
        <v>0</v>
      </c>
      <c r="G391" s="93">
        <v>0</v>
      </c>
    </row>
    <row r="392" spans="2:7" s="18" customFormat="1" hidden="1" outlineLevel="1" x14ac:dyDescent="0.3">
      <c r="B392" s="16" t="s">
        <v>162</v>
      </c>
      <c r="E392" s="93">
        <v>0</v>
      </c>
      <c r="F392" s="93">
        <v>0</v>
      </c>
      <c r="G392" s="93">
        <v>0</v>
      </c>
    </row>
    <row r="393" spans="2:7" s="18" customFormat="1" hidden="1" outlineLevel="1" x14ac:dyDescent="0.3">
      <c r="B393" s="16" t="s">
        <v>163</v>
      </c>
      <c r="E393" s="93">
        <v>96</v>
      </c>
      <c r="F393" s="93">
        <v>96</v>
      </c>
      <c r="G393" s="93">
        <v>0</v>
      </c>
    </row>
    <row r="394" spans="2:7" s="18" customFormat="1" hidden="1" outlineLevel="1" x14ac:dyDescent="0.3">
      <c r="B394" s="16" t="s">
        <v>164</v>
      </c>
      <c r="E394" s="93">
        <v>0</v>
      </c>
      <c r="F394" s="93">
        <v>0</v>
      </c>
      <c r="G394" s="93">
        <v>0</v>
      </c>
    </row>
    <row r="395" spans="2:7" s="18" customFormat="1" hidden="1" outlineLevel="1" x14ac:dyDescent="0.3">
      <c r="B395" s="16" t="s">
        <v>276</v>
      </c>
      <c r="E395" s="93">
        <v>0</v>
      </c>
      <c r="F395" s="93">
        <v>0</v>
      </c>
      <c r="G395" s="93">
        <v>0</v>
      </c>
    </row>
    <row r="396" spans="2:7" s="18" customFormat="1" hidden="1" outlineLevel="1" x14ac:dyDescent="0.3">
      <c r="B396" s="16" t="s">
        <v>278</v>
      </c>
      <c r="E396" s="93">
        <v>0</v>
      </c>
      <c r="F396" s="93">
        <v>0</v>
      </c>
      <c r="G396" s="93">
        <v>0</v>
      </c>
    </row>
    <row r="397" spans="2:7" s="18" customFormat="1" hidden="1" outlineLevel="1" x14ac:dyDescent="0.3">
      <c r="B397" s="16" t="s">
        <v>285</v>
      </c>
      <c r="E397" s="93" t="s">
        <v>251</v>
      </c>
      <c r="F397" s="93" t="s">
        <v>251</v>
      </c>
      <c r="G397" s="93" t="s">
        <v>251</v>
      </c>
    </row>
    <row r="398" spans="2:7" s="18" customFormat="1" hidden="1" outlineLevel="1" x14ac:dyDescent="0.3">
      <c r="B398" s="16" t="s">
        <v>165</v>
      </c>
      <c r="E398" s="93">
        <v>0</v>
      </c>
      <c r="F398" s="93">
        <v>0</v>
      </c>
      <c r="G398" s="93">
        <v>0</v>
      </c>
    </row>
    <row r="399" spans="2:7" s="18" customFormat="1" hidden="1" outlineLevel="1" x14ac:dyDescent="0.3">
      <c r="B399" s="16" t="s">
        <v>286</v>
      </c>
      <c r="E399" s="93" t="s">
        <v>251</v>
      </c>
      <c r="F399" s="93" t="s">
        <v>251</v>
      </c>
      <c r="G399" s="93" t="s">
        <v>251</v>
      </c>
    </row>
    <row r="400" spans="2:7" s="18" customFormat="1" hidden="1" outlineLevel="1" x14ac:dyDescent="0.3">
      <c r="B400" s="16" t="s">
        <v>277</v>
      </c>
      <c r="E400" s="93">
        <v>0</v>
      </c>
      <c r="F400" s="93">
        <v>0</v>
      </c>
      <c r="G400" s="93">
        <v>0</v>
      </c>
    </row>
    <row r="401" spans="1:7" ht="15" customHeight="1" collapsed="1" x14ac:dyDescent="0.3">
      <c r="A401" s="17"/>
      <c r="C401" s="19" t="s">
        <v>4</v>
      </c>
      <c r="D401" s="19" t="s">
        <v>181</v>
      </c>
      <c r="E401" s="138">
        <v>237</v>
      </c>
      <c r="F401" s="138">
        <v>233</v>
      </c>
      <c r="G401" s="93">
        <v>4</v>
      </c>
    </row>
    <row r="402" spans="1:7" s="18" customFormat="1" ht="13.5" hidden="1" customHeight="1" outlineLevel="1" x14ac:dyDescent="0.3">
      <c r="B402" s="16" t="s">
        <v>145</v>
      </c>
      <c r="E402" s="93">
        <v>0</v>
      </c>
      <c r="F402" s="93">
        <v>0</v>
      </c>
      <c r="G402" s="93">
        <v>0</v>
      </c>
    </row>
    <row r="403" spans="1:7" s="18" customFormat="1" hidden="1" outlineLevel="1" x14ac:dyDescent="0.3">
      <c r="B403" s="16" t="s">
        <v>146</v>
      </c>
      <c r="E403" s="93">
        <v>0</v>
      </c>
      <c r="F403" s="93">
        <v>0</v>
      </c>
      <c r="G403" s="93">
        <v>0</v>
      </c>
    </row>
    <row r="404" spans="1:7" s="18" customFormat="1" hidden="1" outlineLevel="1" x14ac:dyDescent="0.3">
      <c r="B404" s="16" t="s">
        <v>147</v>
      </c>
      <c r="E404" s="93">
        <v>0</v>
      </c>
      <c r="F404" s="93">
        <v>0</v>
      </c>
      <c r="G404" s="93">
        <v>0</v>
      </c>
    </row>
    <row r="405" spans="1:7" s="18" customFormat="1" hidden="1" outlineLevel="1" x14ac:dyDescent="0.3">
      <c r="B405" s="16" t="s">
        <v>148</v>
      </c>
      <c r="E405" s="93">
        <v>341</v>
      </c>
      <c r="F405" s="93">
        <v>131</v>
      </c>
      <c r="G405" s="93">
        <v>210</v>
      </c>
    </row>
    <row r="406" spans="1:7" s="18" customFormat="1" hidden="1" outlineLevel="1" x14ac:dyDescent="0.3">
      <c r="B406" s="16" t="s">
        <v>149</v>
      </c>
      <c r="E406" s="93">
        <v>913</v>
      </c>
      <c r="F406" s="93">
        <v>510</v>
      </c>
      <c r="G406" s="93">
        <v>403</v>
      </c>
    </row>
    <row r="407" spans="1:7" s="18" customFormat="1" hidden="1" outlineLevel="1" x14ac:dyDescent="0.3">
      <c r="B407" s="16" t="s">
        <v>150</v>
      </c>
      <c r="E407" s="93">
        <v>187</v>
      </c>
      <c r="F407" s="93">
        <v>199</v>
      </c>
      <c r="G407" s="93">
        <v>-12</v>
      </c>
    </row>
    <row r="408" spans="1:7" s="18" customFormat="1" hidden="1" outlineLevel="1" x14ac:dyDescent="0.3">
      <c r="B408" s="16" t="s">
        <v>151</v>
      </c>
      <c r="E408" s="93">
        <v>2101</v>
      </c>
      <c r="F408" s="93">
        <v>1800</v>
      </c>
      <c r="G408" s="93">
        <v>301</v>
      </c>
    </row>
    <row r="409" spans="1:7" s="18" customFormat="1" hidden="1" outlineLevel="1" x14ac:dyDescent="0.3">
      <c r="B409" s="16" t="s">
        <v>152</v>
      </c>
      <c r="E409" s="93">
        <v>299</v>
      </c>
      <c r="F409" s="93">
        <v>567</v>
      </c>
      <c r="G409" s="93">
        <v>-268</v>
      </c>
    </row>
    <row r="410" spans="1:7" s="18" customFormat="1" hidden="1" outlineLevel="1" x14ac:dyDescent="0.3">
      <c r="B410" s="16" t="s">
        <v>283</v>
      </c>
      <c r="E410" s="93">
        <v>0</v>
      </c>
      <c r="F410" s="93">
        <v>0</v>
      </c>
      <c r="G410" s="93">
        <v>0</v>
      </c>
    </row>
    <row r="411" spans="1:7" s="18" customFormat="1" hidden="1" outlineLevel="1" x14ac:dyDescent="0.3">
      <c r="B411" s="16" t="s">
        <v>153</v>
      </c>
      <c r="E411" s="93">
        <v>123</v>
      </c>
      <c r="F411" s="93">
        <v>190</v>
      </c>
      <c r="G411" s="93">
        <v>-67</v>
      </c>
    </row>
    <row r="412" spans="1:7" s="18" customFormat="1" hidden="1" outlineLevel="1" x14ac:dyDescent="0.3">
      <c r="B412" s="16" t="s">
        <v>154</v>
      </c>
      <c r="E412" s="93">
        <v>0</v>
      </c>
      <c r="F412" s="93">
        <v>0</v>
      </c>
      <c r="G412" s="93">
        <v>0</v>
      </c>
    </row>
    <row r="413" spans="1:7" s="18" customFormat="1" hidden="1" outlineLevel="1" x14ac:dyDescent="0.3">
      <c r="B413" s="16" t="s">
        <v>155</v>
      </c>
      <c r="E413" s="93">
        <v>500</v>
      </c>
      <c r="F413" s="93">
        <v>338</v>
      </c>
      <c r="G413" s="93">
        <v>162</v>
      </c>
    </row>
    <row r="414" spans="1:7" s="18" customFormat="1" hidden="1" outlineLevel="1" x14ac:dyDescent="0.3">
      <c r="B414" s="16" t="s">
        <v>156</v>
      </c>
      <c r="E414" s="93">
        <v>0</v>
      </c>
      <c r="F414" s="93">
        <v>0</v>
      </c>
      <c r="G414" s="93">
        <v>0</v>
      </c>
    </row>
    <row r="415" spans="1:7" s="18" customFormat="1" hidden="1" outlineLevel="1" x14ac:dyDescent="0.3">
      <c r="B415" s="16" t="s">
        <v>157</v>
      </c>
      <c r="E415" s="93">
        <v>0</v>
      </c>
      <c r="F415" s="93">
        <v>0</v>
      </c>
      <c r="G415" s="93">
        <v>0</v>
      </c>
    </row>
    <row r="416" spans="1:7" s="18" customFormat="1" hidden="1" outlineLevel="1" x14ac:dyDescent="0.3">
      <c r="B416" s="16" t="s">
        <v>158</v>
      </c>
      <c r="E416" s="93">
        <v>0</v>
      </c>
      <c r="F416" s="93">
        <v>0</v>
      </c>
      <c r="G416" s="93">
        <v>0</v>
      </c>
    </row>
    <row r="417" spans="1:7" s="18" customFormat="1" hidden="1" outlineLevel="1" x14ac:dyDescent="0.3">
      <c r="B417" s="16" t="s">
        <v>159</v>
      </c>
      <c r="E417" s="93">
        <v>0</v>
      </c>
      <c r="F417" s="93">
        <v>0</v>
      </c>
      <c r="G417" s="93">
        <v>0</v>
      </c>
    </row>
    <row r="418" spans="1:7" s="18" customFormat="1" hidden="1" outlineLevel="1" x14ac:dyDescent="0.3">
      <c r="B418" s="16" t="s">
        <v>160</v>
      </c>
      <c r="E418" s="93">
        <v>0</v>
      </c>
      <c r="F418" s="93">
        <v>0</v>
      </c>
      <c r="G418" s="93">
        <v>0</v>
      </c>
    </row>
    <row r="419" spans="1:7" s="18" customFormat="1" hidden="1" outlineLevel="1" x14ac:dyDescent="0.3">
      <c r="B419" s="16" t="s">
        <v>161</v>
      </c>
      <c r="E419" s="93">
        <v>0</v>
      </c>
      <c r="F419" s="93">
        <v>0</v>
      </c>
      <c r="G419" s="93">
        <v>0</v>
      </c>
    </row>
    <row r="420" spans="1:7" s="18" customFormat="1" hidden="1" outlineLevel="1" x14ac:dyDescent="0.3">
      <c r="B420" s="16" t="s">
        <v>162</v>
      </c>
      <c r="E420" s="93">
        <v>0</v>
      </c>
      <c r="F420" s="93">
        <v>0</v>
      </c>
      <c r="G420" s="93">
        <v>0</v>
      </c>
    </row>
    <row r="421" spans="1:7" s="18" customFormat="1" hidden="1" outlineLevel="1" x14ac:dyDescent="0.3">
      <c r="B421" s="16" t="s">
        <v>163</v>
      </c>
      <c r="E421" s="93">
        <v>0</v>
      </c>
      <c r="F421" s="93">
        <v>0</v>
      </c>
      <c r="G421" s="93">
        <v>0</v>
      </c>
    </row>
    <row r="422" spans="1:7" s="18" customFormat="1" hidden="1" outlineLevel="1" x14ac:dyDescent="0.3">
      <c r="B422" s="16" t="s">
        <v>164</v>
      </c>
      <c r="E422" s="93">
        <v>0</v>
      </c>
      <c r="F422" s="93">
        <v>0</v>
      </c>
      <c r="G422" s="93">
        <v>0</v>
      </c>
    </row>
    <row r="423" spans="1:7" s="18" customFormat="1" hidden="1" outlineLevel="1" x14ac:dyDescent="0.3">
      <c r="B423" s="16" t="s">
        <v>276</v>
      </c>
      <c r="E423" s="93">
        <v>762</v>
      </c>
      <c r="F423" s="93">
        <v>554</v>
      </c>
      <c r="G423" s="93">
        <v>208</v>
      </c>
    </row>
    <row r="424" spans="1:7" s="18" customFormat="1" hidden="1" outlineLevel="1" x14ac:dyDescent="0.3">
      <c r="B424" s="16" t="s">
        <v>278</v>
      </c>
      <c r="E424" s="93">
        <v>71</v>
      </c>
      <c r="F424" s="93">
        <v>30</v>
      </c>
      <c r="G424" s="93">
        <v>41</v>
      </c>
    </row>
    <row r="425" spans="1:7" s="18" customFormat="1" hidden="1" outlineLevel="1" x14ac:dyDescent="0.3">
      <c r="B425" s="16" t="s">
        <v>285</v>
      </c>
      <c r="E425" s="93" t="s">
        <v>251</v>
      </c>
      <c r="F425" s="93" t="s">
        <v>251</v>
      </c>
      <c r="G425" s="93" t="s">
        <v>251</v>
      </c>
    </row>
    <row r="426" spans="1:7" s="18" customFormat="1" hidden="1" outlineLevel="1" x14ac:dyDescent="0.3">
      <c r="B426" s="16" t="s">
        <v>165</v>
      </c>
      <c r="E426" s="93">
        <v>321</v>
      </c>
      <c r="F426" s="93">
        <v>384</v>
      </c>
      <c r="G426" s="93">
        <v>-63</v>
      </c>
    </row>
    <row r="427" spans="1:7" s="18" customFormat="1" hidden="1" outlineLevel="1" x14ac:dyDescent="0.3">
      <c r="B427" s="16" t="s">
        <v>286</v>
      </c>
      <c r="E427" s="93" t="s">
        <v>251</v>
      </c>
      <c r="F427" s="93" t="s">
        <v>251</v>
      </c>
      <c r="G427" s="93" t="s">
        <v>251</v>
      </c>
    </row>
    <row r="428" spans="1:7" s="18" customFormat="1" hidden="1" outlineLevel="1" x14ac:dyDescent="0.3">
      <c r="B428" s="16" t="s">
        <v>277</v>
      </c>
      <c r="E428" s="93">
        <v>0</v>
      </c>
      <c r="F428" s="93">
        <v>0</v>
      </c>
      <c r="G428" s="93">
        <v>0</v>
      </c>
    </row>
    <row r="429" spans="1:7" ht="15" customHeight="1" collapsed="1" x14ac:dyDescent="0.3">
      <c r="A429" s="17"/>
      <c r="C429" s="62" t="s">
        <v>5</v>
      </c>
      <c r="D429" s="19" t="s">
        <v>182</v>
      </c>
      <c r="E429" s="138">
        <v>5618</v>
      </c>
      <c r="F429" s="138">
        <v>4703</v>
      </c>
      <c r="G429" s="93">
        <v>915</v>
      </c>
    </row>
    <row r="430" spans="1:7" s="18" customFormat="1" hidden="1" outlineLevel="1" x14ac:dyDescent="0.3">
      <c r="B430" s="16" t="s">
        <v>145</v>
      </c>
      <c r="E430" s="93">
        <v>407</v>
      </c>
      <c r="F430" s="93">
        <v>340</v>
      </c>
      <c r="G430" s="93">
        <v>67</v>
      </c>
    </row>
    <row r="431" spans="1:7" s="18" customFormat="1" hidden="1" outlineLevel="1" x14ac:dyDescent="0.3">
      <c r="B431" s="16" t="s">
        <v>146</v>
      </c>
      <c r="E431" s="93">
        <v>318</v>
      </c>
      <c r="F431" s="93">
        <v>102</v>
      </c>
      <c r="G431" s="93">
        <v>216</v>
      </c>
    </row>
    <row r="432" spans="1:7" s="18" customFormat="1" hidden="1" outlineLevel="1" x14ac:dyDescent="0.3">
      <c r="B432" s="16" t="s">
        <v>147</v>
      </c>
      <c r="E432" s="93">
        <v>1884</v>
      </c>
      <c r="F432" s="93">
        <v>1361</v>
      </c>
      <c r="G432" s="93">
        <v>523</v>
      </c>
    </row>
    <row r="433" spans="2:7" s="18" customFormat="1" hidden="1" outlineLevel="1" x14ac:dyDescent="0.3">
      <c r="B433" s="16" t="s">
        <v>148</v>
      </c>
      <c r="E433" s="93">
        <v>726</v>
      </c>
      <c r="F433" s="93">
        <v>164</v>
      </c>
      <c r="G433" s="93">
        <v>562</v>
      </c>
    </row>
    <row r="434" spans="2:7" s="18" customFormat="1" hidden="1" outlineLevel="1" x14ac:dyDescent="0.3">
      <c r="B434" s="16" t="s">
        <v>149</v>
      </c>
      <c r="E434" s="93">
        <v>593</v>
      </c>
      <c r="F434" s="93">
        <v>669</v>
      </c>
      <c r="G434" s="93">
        <v>-76</v>
      </c>
    </row>
    <row r="435" spans="2:7" s="18" customFormat="1" hidden="1" outlineLevel="1" x14ac:dyDescent="0.3">
      <c r="B435" s="16" t="s">
        <v>150</v>
      </c>
      <c r="E435" s="93">
        <v>377</v>
      </c>
      <c r="F435" s="93">
        <v>19</v>
      </c>
      <c r="G435" s="93">
        <v>358</v>
      </c>
    </row>
    <row r="436" spans="2:7" s="18" customFormat="1" hidden="1" outlineLevel="1" x14ac:dyDescent="0.3">
      <c r="B436" s="16" t="s">
        <v>151</v>
      </c>
      <c r="E436" s="93">
        <v>4908</v>
      </c>
      <c r="F436" s="93">
        <v>4650</v>
      </c>
      <c r="G436" s="93">
        <v>258</v>
      </c>
    </row>
    <row r="437" spans="2:7" s="18" customFormat="1" hidden="1" outlineLevel="1" x14ac:dyDescent="0.3">
      <c r="B437" s="16" t="s">
        <v>152</v>
      </c>
      <c r="E437" s="93">
        <v>0</v>
      </c>
      <c r="F437" s="93">
        <v>0</v>
      </c>
      <c r="G437" s="93">
        <v>0</v>
      </c>
    </row>
    <row r="438" spans="2:7" s="18" customFormat="1" hidden="1" outlineLevel="1" x14ac:dyDescent="0.3">
      <c r="B438" s="16" t="s">
        <v>283</v>
      </c>
      <c r="E438" s="93">
        <v>0</v>
      </c>
      <c r="F438" s="93">
        <v>0</v>
      </c>
      <c r="G438" s="93">
        <v>0</v>
      </c>
    </row>
    <row r="439" spans="2:7" s="18" customFormat="1" hidden="1" outlineLevel="1" x14ac:dyDescent="0.3">
      <c r="B439" s="16" t="s">
        <v>153</v>
      </c>
      <c r="E439" s="93">
        <v>1367</v>
      </c>
      <c r="F439" s="93">
        <v>100</v>
      </c>
      <c r="G439" s="93">
        <v>1267</v>
      </c>
    </row>
    <row r="440" spans="2:7" s="18" customFormat="1" hidden="1" outlineLevel="1" x14ac:dyDescent="0.3">
      <c r="B440" s="16" t="s">
        <v>154</v>
      </c>
      <c r="E440" s="93">
        <v>456</v>
      </c>
      <c r="F440" s="93">
        <v>74</v>
      </c>
      <c r="G440" s="93">
        <v>382</v>
      </c>
    </row>
    <row r="441" spans="2:7" s="18" customFormat="1" hidden="1" outlineLevel="1" x14ac:dyDescent="0.3">
      <c r="B441" s="16" t="s">
        <v>155</v>
      </c>
      <c r="E441" s="93">
        <v>0</v>
      </c>
      <c r="F441" s="93">
        <v>0</v>
      </c>
      <c r="G441" s="93">
        <v>0</v>
      </c>
    </row>
    <row r="442" spans="2:7" s="18" customFormat="1" hidden="1" outlineLevel="1" x14ac:dyDescent="0.3">
      <c r="B442" s="16" t="s">
        <v>156</v>
      </c>
      <c r="E442" s="93">
        <v>0</v>
      </c>
      <c r="F442" s="93">
        <v>0</v>
      </c>
      <c r="G442" s="93">
        <v>0</v>
      </c>
    </row>
    <row r="443" spans="2:7" s="18" customFormat="1" hidden="1" outlineLevel="1" x14ac:dyDescent="0.3">
      <c r="B443" s="16" t="s">
        <v>157</v>
      </c>
      <c r="E443" s="93">
        <v>0</v>
      </c>
      <c r="F443" s="93">
        <v>0</v>
      </c>
      <c r="G443" s="93">
        <v>0</v>
      </c>
    </row>
    <row r="444" spans="2:7" s="18" customFormat="1" hidden="1" outlineLevel="1" x14ac:dyDescent="0.3">
      <c r="B444" s="16" t="s">
        <v>158</v>
      </c>
      <c r="E444" s="93">
        <v>1012</v>
      </c>
      <c r="F444" s="93">
        <v>1548</v>
      </c>
      <c r="G444" s="93">
        <v>-536</v>
      </c>
    </row>
    <row r="445" spans="2:7" s="18" customFormat="1" hidden="1" outlineLevel="1" x14ac:dyDescent="0.3">
      <c r="B445" s="16" t="s">
        <v>159</v>
      </c>
      <c r="E445" s="93">
        <v>0</v>
      </c>
      <c r="F445" s="93">
        <v>0</v>
      </c>
      <c r="G445" s="93">
        <v>0</v>
      </c>
    </row>
    <row r="446" spans="2:7" s="18" customFormat="1" hidden="1" outlineLevel="1" x14ac:dyDescent="0.3">
      <c r="B446" s="16" t="s">
        <v>160</v>
      </c>
      <c r="E446" s="93">
        <v>0</v>
      </c>
      <c r="F446" s="93">
        <v>0</v>
      </c>
      <c r="G446" s="93">
        <v>0</v>
      </c>
    </row>
    <row r="447" spans="2:7" s="18" customFormat="1" hidden="1" outlineLevel="1" x14ac:dyDescent="0.3">
      <c r="B447" s="16" t="s">
        <v>161</v>
      </c>
      <c r="E447" s="93">
        <v>0</v>
      </c>
      <c r="F447" s="93">
        <v>0</v>
      </c>
      <c r="G447" s="93">
        <v>0</v>
      </c>
    </row>
    <row r="448" spans="2:7" s="18" customFormat="1" hidden="1" outlineLevel="1" x14ac:dyDescent="0.3">
      <c r="B448" s="16" t="s">
        <v>162</v>
      </c>
      <c r="E448" s="93">
        <v>588</v>
      </c>
      <c r="F448" s="93">
        <v>387</v>
      </c>
      <c r="G448" s="93">
        <v>201</v>
      </c>
    </row>
    <row r="449" spans="1:7" s="18" customFormat="1" hidden="1" outlineLevel="1" x14ac:dyDescent="0.3">
      <c r="B449" s="16" t="s">
        <v>163</v>
      </c>
      <c r="E449" s="93">
        <v>2232</v>
      </c>
      <c r="F449" s="93">
        <v>2084</v>
      </c>
      <c r="G449" s="93">
        <v>148</v>
      </c>
    </row>
    <row r="450" spans="1:7" s="18" customFormat="1" hidden="1" outlineLevel="1" x14ac:dyDescent="0.3">
      <c r="B450" s="16" t="s">
        <v>164</v>
      </c>
      <c r="E450" s="93">
        <v>158</v>
      </c>
      <c r="F450" s="93">
        <v>158</v>
      </c>
      <c r="G450" s="93">
        <v>0</v>
      </c>
    </row>
    <row r="451" spans="1:7" s="18" customFormat="1" hidden="1" outlineLevel="1" x14ac:dyDescent="0.3">
      <c r="B451" s="16" t="s">
        <v>276</v>
      </c>
      <c r="E451" s="93">
        <v>0</v>
      </c>
      <c r="F451" s="93">
        <v>0</v>
      </c>
      <c r="G451" s="93">
        <v>0</v>
      </c>
    </row>
    <row r="452" spans="1:7" s="18" customFormat="1" hidden="1" outlineLevel="1" x14ac:dyDescent="0.3">
      <c r="B452" s="16" t="s">
        <v>278</v>
      </c>
      <c r="E452" s="93">
        <v>0</v>
      </c>
      <c r="F452" s="93">
        <v>0</v>
      </c>
      <c r="G452" s="93">
        <v>0</v>
      </c>
    </row>
    <row r="453" spans="1:7" s="18" customFormat="1" hidden="1" outlineLevel="1" x14ac:dyDescent="0.3">
      <c r="B453" s="16" t="s">
        <v>285</v>
      </c>
      <c r="E453" s="93" t="s">
        <v>251</v>
      </c>
      <c r="F453" s="93" t="s">
        <v>251</v>
      </c>
      <c r="G453" s="93" t="s">
        <v>251</v>
      </c>
    </row>
    <row r="454" spans="1:7" s="18" customFormat="1" hidden="1" outlineLevel="1" x14ac:dyDescent="0.3">
      <c r="B454" s="16" t="s">
        <v>165</v>
      </c>
      <c r="E454" s="93">
        <v>0</v>
      </c>
      <c r="F454" s="93">
        <v>0</v>
      </c>
      <c r="G454" s="93">
        <v>0</v>
      </c>
    </row>
    <row r="455" spans="1:7" s="18" customFormat="1" hidden="1" outlineLevel="1" x14ac:dyDescent="0.3">
      <c r="B455" s="16" t="s">
        <v>286</v>
      </c>
      <c r="E455" s="93" t="s">
        <v>251</v>
      </c>
      <c r="F455" s="93" t="s">
        <v>251</v>
      </c>
      <c r="G455" s="93" t="s">
        <v>251</v>
      </c>
    </row>
    <row r="456" spans="1:7" s="18" customFormat="1" hidden="1" outlineLevel="1" x14ac:dyDescent="0.3">
      <c r="B456" s="16" t="s">
        <v>277</v>
      </c>
      <c r="E456" s="93">
        <v>0</v>
      </c>
      <c r="F456" s="93">
        <v>0</v>
      </c>
      <c r="G456" s="93">
        <v>0</v>
      </c>
    </row>
    <row r="457" spans="1:7" ht="15" customHeight="1" collapsed="1" x14ac:dyDescent="0.3">
      <c r="A457" s="28"/>
      <c r="C457" s="19" t="s">
        <v>6</v>
      </c>
      <c r="D457" s="19" t="s">
        <v>83</v>
      </c>
      <c r="E457" s="138">
        <v>15026</v>
      </c>
      <c r="F457" s="138">
        <v>11656</v>
      </c>
      <c r="G457" s="93">
        <v>3370</v>
      </c>
    </row>
    <row r="458" spans="1:7" s="18" customFormat="1" hidden="1" outlineLevel="1" x14ac:dyDescent="0.3">
      <c r="B458" s="16" t="s">
        <v>145</v>
      </c>
      <c r="E458" s="93">
        <v>2415</v>
      </c>
      <c r="F458" s="93">
        <v>2284</v>
      </c>
      <c r="G458" s="93">
        <v>131</v>
      </c>
    </row>
    <row r="459" spans="1:7" s="18" customFormat="1" hidden="1" outlineLevel="1" x14ac:dyDescent="0.3">
      <c r="B459" s="16" t="s">
        <v>146</v>
      </c>
      <c r="E459" s="93">
        <v>0</v>
      </c>
      <c r="F459" s="93">
        <v>0</v>
      </c>
      <c r="G459" s="93">
        <v>0</v>
      </c>
    </row>
    <row r="460" spans="1:7" s="18" customFormat="1" hidden="1" outlineLevel="1" x14ac:dyDescent="0.3">
      <c r="B460" s="16" t="s">
        <v>147</v>
      </c>
      <c r="E460" s="93">
        <v>5011</v>
      </c>
      <c r="F460" s="93">
        <v>4700</v>
      </c>
      <c r="G460" s="93">
        <v>311</v>
      </c>
    </row>
    <row r="461" spans="1:7" s="18" customFormat="1" hidden="1" outlineLevel="1" x14ac:dyDescent="0.3">
      <c r="B461" s="16" t="s">
        <v>148</v>
      </c>
      <c r="E461" s="93">
        <v>0</v>
      </c>
      <c r="F461" s="93">
        <v>0</v>
      </c>
      <c r="G461" s="93">
        <v>0</v>
      </c>
    </row>
    <row r="462" spans="1:7" s="18" customFormat="1" hidden="1" outlineLevel="1" x14ac:dyDescent="0.3">
      <c r="B462" s="16" t="s">
        <v>149</v>
      </c>
      <c r="E462" s="93">
        <v>0</v>
      </c>
      <c r="F462" s="93">
        <v>0</v>
      </c>
      <c r="G462" s="93">
        <v>0</v>
      </c>
    </row>
    <row r="463" spans="1:7" s="18" customFormat="1" hidden="1" outlineLevel="1" x14ac:dyDescent="0.3">
      <c r="B463" s="16" t="s">
        <v>150</v>
      </c>
      <c r="E463" s="93">
        <v>0</v>
      </c>
      <c r="F463" s="93">
        <v>0</v>
      </c>
      <c r="G463" s="93">
        <v>0</v>
      </c>
    </row>
    <row r="464" spans="1:7" s="18" customFormat="1" hidden="1" outlineLevel="1" x14ac:dyDescent="0.3">
      <c r="B464" s="16" t="s">
        <v>151</v>
      </c>
      <c r="E464" s="93">
        <v>0</v>
      </c>
      <c r="F464" s="93">
        <v>0</v>
      </c>
      <c r="G464" s="93">
        <v>0</v>
      </c>
    </row>
    <row r="465" spans="2:7" s="18" customFormat="1" hidden="1" outlineLevel="1" x14ac:dyDescent="0.3">
      <c r="B465" s="16" t="s">
        <v>152</v>
      </c>
      <c r="E465" s="93">
        <v>0</v>
      </c>
      <c r="F465" s="93">
        <v>0</v>
      </c>
      <c r="G465" s="93">
        <v>0</v>
      </c>
    </row>
    <row r="466" spans="2:7" s="18" customFormat="1" hidden="1" outlineLevel="1" x14ac:dyDescent="0.3">
      <c r="B466" s="16" t="s">
        <v>283</v>
      </c>
      <c r="E466" s="93">
        <v>0</v>
      </c>
      <c r="F466" s="93">
        <v>0</v>
      </c>
      <c r="G466" s="93">
        <v>0</v>
      </c>
    </row>
    <row r="467" spans="2:7" s="18" customFormat="1" hidden="1" outlineLevel="1" x14ac:dyDescent="0.3">
      <c r="B467" s="16" t="s">
        <v>153</v>
      </c>
      <c r="E467" s="93">
        <v>0</v>
      </c>
      <c r="F467" s="93">
        <v>0</v>
      </c>
      <c r="G467" s="93">
        <v>0</v>
      </c>
    </row>
    <row r="468" spans="2:7" s="18" customFormat="1" hidden="1" outlineLevel="1" x14ac:dyDescent="0.3">
      <c r="B468" s="16" t="s">
        <v>154</v>
      </c>
      <c r="E468" s="93">
        <v>0</v>
      </c>
      <c r="F468" s="93">
        <v>0</v>
      </c>
      <c r="G468" s="93">
        <v>0</v>
      </c>
    </row>
    <row r="469" spans="2:7" s="18" customFormat="1" hidden="1" outlineLevel="1" x14ac:dyDescent="0.3">
      <c r="B469" s="16" t="s">
        <v>155</v>
      </c>
      <c r="E469" s="93">
        <v>751</v>
      </c>
      <c r="F469" s="93">
        <v>686</v>
      </c>
      <c r="G469" s="93">
        <v>65</v>
      </c>
    </row>
    <row r="470" spans="2:7" s="18" customFormat="1" hidden="1" outlineLevel="1" x14ac:dyDescent="0.3">
      <c r="B470" s="16" t="s">
        <v>156</v>
      </c>
      <c r="E470" s="93">
        <v>0</v>
      </c>
      <c r="F470" s="93">
        <v>0</v>
      </c>
      <c r="G470" s="93">
        <v>0</v>
      </c>
    </row>
    <row r="471" spans="2:7" s="18" customFormat="1" hidden="1" outlineLevel="1" x14ac:dyDescent="0.3">
      <c r="B471" s="16" t="s">
        <v>157</v>
      </c>
      <c r="E471" s="93">
        <v>0</v>
      </c>
      <c r="F471" s="93">
        <v>0</v>
      </c>
      <c r="G471" s="93">
        <v>0</v>
      </c>
    </row>
    <row r="472" spans="2:7" s="18" customFormat="1" hidden="1" outlineLevel="1" x14ac:dyDescent="0.3">
      <c r="B472" s="16" t="s">
        <v>158</v>
      </c>
      <c r="E472" s="93">
        <v>0</v>
      </c>
      <c r="F472" s="93">
        <v>0</v>
      </c>
      <c r="G472" s="93">
        <v>0</v>
      </c>
    </row>
    <row r="473" spans="2:7" s="18" customFormat="1" hidden="1" outlineLevel="1" x14ac:dyDescent="0.3">
      <c r="B473" s="16" t="s">
        <v>159</v>
      </c>
      <c r="E473" s="93">
        <v>0</v>
      </c>
      <c r="F473" s="93">
        <v>0</v>
      </c>
      <c r="G473" s="93">
        <v>0</v>
      </c>
    </row>
    <row r="474" spans="2:7" s="18" customFormat="1" hidden="1" outlineLevel="1" x14ac:dyDescent="0.3">
      <c r="B474" s="16" t="s">
        <v>160</v>
      </c>
      <c r="E474" s="93">
        <v>0</v>
      </c>
      <c r="F474" s="93">
        <v>0</v>
      </c>
      <c r="G474" s="93">
        <v>0</v>
      </c>
    </row>
    <row r="475" spans="2:7" s="18" customFormat="1" hidden="1" outlineLevel="1" x14ac:dyDescent="0.3">
      <c r="B475" s="16" t="s">
        <v>161</v>
      </c>
      <c r="E475" s="93">
        <v>0</v>
      </c>
      <c r="F475" s="93">
        <v>0</v>
      </c>
      <c r="G475" s="93">
        <v>0</v>
      </c>
    </row>
    <row r="476" spans="2:7" s="18" customFormat="1" hidden="1" outlineLevel="1" x14ac:dyDescent="0.3">
      <c r="B476" s="16" t="s">
        <v>162</v>
      </c>
      <c r="E476" s="93">
        <v>0</v>
      </c>
      <c r="F476" s="93">
        <v>0</v>
      </c>
      <c r="G476" s="93">
        <v>0</v>
      </c>
    </row>
    <row r="477" spans="2:7" s="18" customFormat="1" hidden="1" outlineLevel="1" x14ac:dyDescent="0.3">
      <c r="B477" s="16" t="s">
        <v>163</v>
      </c>
      <c r="E477" s="93">
        <v>0</v>
      </c>
      <c r="F477" s="93">
        <v>0</v>
      </c>
      <c r="G477" s="93">
        <v>0</v>
      </c>
    </row>
    <row r="478" spans="2:7" s="18" customFormat="1" hidden="1" outlineLevel="1" x14ac:dyDescent="0.3">
      <c r="B478" s="16" t="s">
        <v>164</v>
      </c>
      <c r="E478" s="93">
        <v>0</v>
      </c>
      <c r="F478" s="93">
        <v>0</v>
      </c>
      <c r="G478" s="93">
        <v>0</v>
      </c>
    </row>
    <row r="479" spans="2:7" s="18" customFormat="1" hidden="1" outlineLevel="1" x14ac:dyDescent="0.3">
      <c r="B479" s="16" t="s">
        <v>276</v>
      </c>
      <c r="E479" s="93">
        <v>0</v>
      </c>
      <c r="F479" s="93">
        <v>0</v>
      </c>
      <c r="G479" s="93">
        <v>0</v>
      </c>
    </row>
    <row r="480" spans="2:7" s="18" customFormat="1" hidden="1" outlineLevel="1" x14ac:dyDescent="0.3">
      <c r="B480" s="16" t="s">
        <v>278</v>
      </c>
      <c r="E480" s="93">
        <v>0</v>
      </c>
      <c r="F480" s="93">
        <v>0</v>
      </c>
      <c r="G480" s="93">
        <v>0</v>
      </c>
    </row>
    <row r="481" spans="1:7" s="18" customFormat="1" hidden="1" outlineLevel="1" x14ac:dyDescent="0.3">
      <c r="B481" s="16" t="s">
        <v>285</v>
      </c>
      <c r="E481" s="93" t="s">
        <v>251</v>
      </c>
      <c r="F481" s="93" t="s">
        <v>251</v>
      </c>
      <c r="G481" s="93" t="s">
        <v>251</v>
      </c>
    </row>
    <row r="482" spans="1:7" s="18" customFormat="1" hidden="1" outlineLevel="1" x14ac:dyDescent="0.3">
      <c r="B482" s="16" t="s">
        <v>165</v>
      </c>
      <c r="E482" s="93">
        <v>0</v>
      </c>
      <c r="F482" s="93">
        <v>0</v>
      </c>
      <c r="G482" s="93">
        <v>0</v>
      </c>
    </row>
    <row r="483" spans="1:7" s="18" customFormat="1" hidden="1" outlineLevel="1" x14ac:dyDescent="0.3">
      <c r="B483" s="16" t="s">
        <v>286</v>
      </c>
      <c r="E483" s="93" t="s">
        <v>251</v>
      </c>
      <c r="F483" s="93" t="s">
        <v>251</v>
      </c>
      <c r="G483" s="93" t="s">
        <v>251</v>
      </c>
    </row>
    <row r="484" spans="1:7" s="18" customFormat="1" hidden="1" outlineLevel="1" x14ac:dyDescent="0.3">
      <c r="B484" s="16" t="s">
        <v>277</v>
      </c>
      <c r="E484" s="93">
        <v>0</v>
      </c>
      <c r="F484" s="93">
        <v>0</v>
      </c>
      <c r="G484" s="93">
        <v>0</v>
      </c>
    </row>
    <row r="485" spans="1:7" ht="15" customHeight="1" collapsed="1" x14ac:dyDescent="0.3">
      <c r="A485" s="17"/>
      <c r="C485" s="19" t="s">
        <v>7</v>
      </c>
      <c r="D485" s="19" t="s">
        <v>183</v>
      </c>
      <c r="E485" s="138">
        <v>8177</v>
      </c>
      <c r="F485" s="138">
        <v>7670</v>
      </c>
      <c r="G485" s="93">
        <v>507</v>
      </c>
    </row>
    <row r="486" spans="1:7" s="18" customFormat="1" hidden="1" outlineLevel="1" x14ac:dyDescent="0.3">
      <c r="B486" s="16" t="s">
        <v>145</v>
      </c>
      <c r="E486" s="93">
        <v>796</v>
      </c>
      <c r="F486" s="93">
        <v>1246</v>
      </c>
      <c r="G486" s="93">
        <v>-450</v>
      </c>
    </row>
    <row r="487" spans="1:7" s="18" customFormat="1" hidden="1" outlineLevel="1" x14ac:dyDescent="0.3">
      <c r="B487" s="16" t="s">
        <v>146</v>
      </c>
      <c r="E487" s="93">
        <v>1174</v>
      </c>
      <c r="F487" s="93">
        <v>1015</v>
      </c>
      <c r="G487" s="93">
        <v>159</v>
      </c>
    </row>
    <row r="488" spans="1:7" s="18" customFormat="1" hidden="1" outlineLevel="1" x14ac:dyDescent="0.3">
      <c r="B488" s="16" t="s">
        <v>147</v>
      </c>
      <c r="E488" s="93">
        <v>432</v>
      </c>
      <c r="F488" s="93">
        <v>2321</v>
      </c>
      <c r="G488" s="93">
        <v>-1889</v>
      </c>
    </row>
    <row r="489" spans="1:7" s="18" customFormat="1" hidden="1" outlineLevel="1" x14ac:dyDescent="0.3">
      <c r="B489" s="16" t="s">
        <v>148</v>
      </c>
      <c r="E489" s="93">
        <v>906</v>
      </c>
      <c r="F489" s="93">
        <v>751</v>
      </c>
      <c r="G489" s="93">
        <v>155</v>
      </c>
    </row>
    <row r="490" spans="1:7" s="18" customFormat="1" hidden="1" outlineLevel="1" x14ac:dyDescent="0.3">
      <c r="B490" s="16" t="s">
        <v>149</v>
      </c>
      <c r="E490" s="93">
        <v>2717</v>
      </c>
      <c r="F490" s="93">
        <v>2703</v>
      </c>
      <c r="G490" s="93">
        <v>14</v>
      </c>
    </row>
    <row r="491" spans="1:7" s="18" customFormat="1" hidden="1" outlineLevel="1" x14ac:dyDescent="0.3">
      <c r="B491" s="16" t="s">
        <v>150</v>
      </c>
      <c r="E491" s="93">
        <v>2575</v>
      </c>
      <c r="F491" s="93">
        <v>2901</v>
      </c>
      <c r="G491" s="93">
        <v>-326</v>
      </c>
    </row>
    <row r="492" spans="1:7" s="18" customFormat="1" hidden="1" outlineLevel="1" x14ac:dyDescent="0.3">
      <c r="B492" s="16" t="s">
        <v>151</v>
      </c>
      <c r="E492" s="93">
        <v>1271</v>
      </c>
      <c r="F492" s="93">
        <v>0</v>
      </c>
      <c r="G492" s="93">
        <v>1271</v>
      </c>
    </row>
    <row r="493" spans="1:7" s="18" customFormat="1" hidden="1" outlineLevel="1" x14ac:dyDescent="0.3">
      <c r="B493" s="16" t="s">
        <v>152</v>
      </c>
      <c r="E493" s="93">
        <v>3334</v>
      </c>
      <c r="F493" s="93">
        <v>3263</v>
      </c>
      <c r="G493" s="93">
        <v>71</v>
      </c>
    </row>
    <row r="494" spans="1:7" s="18" customFormat="1" hidden="1" outlineLevel="1" x14ac:dyDescent="0.3">
      <c r="B494" s="16" t="s">
        <v>283</v>
      </c>
      <c r="E494" s="93">
        <v>0</v>
      </c>
      <c r="F494" s="93">
        <v>0</v>
      </c>
      <c r="G494" s="93">
        <v>0</v>
      </c>
    </row>
    <row r="495" spans="1:7" s="18" customFormat="1" hidden="1" outlineLevel="1" x14ac:dyDescent="0.3">
      <c r="B495" s="16" t="s">
        <v>153</v>
      </c>
      <c r="E495" s="93">
        <v>3521</v>
      </c>
      <c r="F495" s="93">
        <v>3586</v>
      </c>
      <c r="G495" s="93">
        <v>-65</v>
      </c>
    </row>
    <row r="496" spans="1:7" s="18" customFormat="1" hidden="1" outlineLevel="1" x14ac:dyDescent="0.3">
      <c r="B496" s="16" t="s">
        <v>154</v>
      </c>
      <c r="E496" s="93">
        <v>1782</v>
      </c>
      <c r="F496" s="93">
        <v>2212</v>
      </c>
      <c r="G496" s="93">
        <v>-430</v>
      </c>
    </row>
    <row r="497" spans="2:7" s="18" customFormat="1" hidden="1" outlineLevel="1" x14ac:dyDescent="0.3">
      <c r="B497" s="16" t="s">
        <v>155</v>
      </c>
      <c r="E497" s="93">
        <v>339</v>
      </c>
      <c r="F497" s="93">
        <v>480</v>
      </c>
      <c r="G497" s="93">
        <v>-141</v>
      </c>
    </row>
    <row r="498" spans="2:7" s="18" customFormat="1" hidden="1" outlineLevel="1" x14ac:dyDescent="0.3">
      <c r="B498" s="16" t="s">
        <v>156</v>
      </c>
      <c r="E498" s="93">
        <v>379</v>
      </c>
      <c r="F498" s="93">
        <v>371</v>
      </c>
      <c r="G498" s="93">
        <v>8</v>
      </c>
    </row>
    <row r="499" spans="2:7" s="18" customFormat="1" hidden="1" outlineLevel="1" x14ac:dyDescent="0.3">
      <c r="B499" s="16" t="s">
        <v>157</v>
      </c>
      <c r="E499" s="93">
        <v>327</v>
      </c>
      <c r="F499" s="93">
        <v>327</v>
      </c>
      <c r="G499" s="93">
        <v>0</v>
      </c>
    </row>
    <row r="500" spans="2:7" s="18" customFormat="1" hidden="1" outlineLevel="1" x14ac:dyDescent="0.3">
      <c r="B500" s="16" t="s">
        <v>158</v>
      </c>
      <c r="E500" s="93">
        <v>3100</v>
      </c>
      <c r="F500" s="93">
        <v>1925</v>
      </c>
      <c r="G500" s="93">
        <v>1175</v>
      </c>
    </row>
    <row r="501" spans="2:7" s="18" customFormat="1" hidden="1" outlineLevel="1" x14ac:dyDescent="0.3">
      <c r="B501" s="16" t="s">
        <v>159</v>
      </c>
      <c r="E501" s="93">
        <v>0</v>
      </c>
      <c r="F501" s="93">
        <v>0</v>
      </c>
      <c r="G501" s="93">
        <v>0</v>
      </c>
    </row>
    <row r="502" spans="2:7" s="18" customFormat="1" hidden="1" outlineLevel="1" x14ac:dyDescent="0.3">
      <c r="B502" s="16" t="s">
        <v>160</v>
      </c>
      <c r="E502" s="93">
        <v>372</v>
      </c>
      <c r="F502" s="93">
        <v>324</v>
      </c>
      <c r="G502" s="93">
        <v>48</v>
      </c>
    </row>
    <row r="503" spans="2:7" s="18" customFormat="1" hidden="1" outlineLevel="1" x14ac:dyDescent="0.3">
      <c r="B503" s="16" t="s">
        <v>161</v>
      </c>
      <c r="E503" s="93">
        <v>229</v>
      </c>
      <c r="F503" s="93">
        <v>203</v>
      </c>
      <c r="G503" s="93">
        <v>26</v>
      </c>
    </row>
    <row r="504" spans="2:7" s="18" customFormat="1" hidden="1" outlineLevel="1" x14ac:dyDescent="0.3">
      <c r="B504" s="16" t="s">
        <v>162</v>
      </c>
      <c r="E504" s="93">
        <v>752</v>
      </c>
      <c r="F504" s="93">
        <v>744</v>
      </c>
      <c r="G504" s="93">
        <v>8</v>
      </c>
    </row>
    <row r="505" spans="2:7" s="18" customFormat="1" hidden="1" outlineLevel="1" x14ac:dyDescent="0.3">
      <c r="B505" s="16" t="s">
        <v>163</v>
      </c>
      <c r="E505" s="93">
        <v>1239</v>
      </c>
      <c r="F505" s="93">
        <v>1337</v>
      </c>
      <c r="G505" s="93">
        <v>-98</v>
      </c>
    </row>
    <row r="506" spans="2:7" s="18" customFormat="1" hidden="1" outlineLevel="1" x14ac:dyDescent="0.3">
      <c r="B506" s="16" t="s">
        <v>164</v>
      </c>
      <c r="E506" s="93">
        <v>410</v>
      </c>
      <c r="F506" s="93">
        <v>457</v>
      </c>
      <c r="G506" s="93">
        <v>-47</v>
      </c>
    </row>
    <row r="507" spans="2:7" s="18" customFormat="1" hidden="1" outlineLevel="1" x14ac:dyDescent="0.3">
      <c r="B507" s="16" t="s">
        <v>276</v>
      </c>
      <c r="E507" s="93">
        <v>229</v>
      </c>
      <c r="F507" s="93">
        <v>143</v>
      </c>
      <c r="G507" s="93">
        <v>86</v>
      </c>
    </row>
    <row r="508" spans="2:7" s="18" customFormat="1" hidden="1" outlineLevel="1" x14ac:dyDescent="0.3">
      <c r="B508" s="16" t="s">
        <v>278</v>
      </c>
      <c r="E508" s="93">
        <v>52</v>
      </c>
      <c r="F508" s="93">
        <v>50</v>
      </c>
      <c r="G508" s="93">
        <v>2</v>
      </c>
    </row>
    <row r="509" spans="2:7" s="18" customFormat="1" hidden="1" outlineLevel="1" x14ac:dyDescent="0.3">
      <c r="B509" s="16" t="s">
        <v>285</v>
      </c>
      <c r="E509" s="93" t="s">
        <v>251</v>
      </c>
      <c r="F509" s="93" t="s">
        <v>251</v>
      </c>
      <c r="G509" s="93" t="s">
        <v>251</v>
      </c>
    </row>
    <row r="510" spans="2:7" s="18" customFormat="1" hidden="1" outlineLevel="1" x14ac:dyDescent="0.3">
      <c r="B510" s="16" t="s">
        <v>165</v>
      </c>
      <c r="E510" s="93">
        <v>381</v>
      </c>
      <c r="F510" s="93">
        <v>381</v>
      </c>
      <c r="G510" s="93">
        <v>0</v>
      </c>
    </row>
    <row r="511" spans="2:7" s="18" customFormat="1" hidden="1" outlineLevel="1" x14ac:dyDescent="0.3">
      <c r="B511" s="16" t="s">
        <v>286</v>
      </c>
      <c r="E511" s="93" t="s">
        <v>251</v>
      </c>
      <c r="F511" s="93" t="s">
        <v>251</v>
      </c>
      <c r="G511" s="93" t="s">
        <v>251</v>
      </c>
    </row>
    <row r="512" spans="2:7" s="18" customFormat="1" hidden="1" outlineLevel="1" x14ac:dyDescent="0.3">
      <c r="B512" s="16" t="s">
        <v>277</v>
      </c>
      <c r="E512" s="93">
        <v>282</v>
      </c>
      <c r="F512" s="93">
        <v>0</v>
      </c>
      <c r="G512" s="93">
        <v>282</v>
      </c>
    </row>
    <row r="513" spans="1:7" ht="15" customHeight="1" collapsed="1" x14ac:dyDescent="0.3">
      <c r="A513" s="17"/>
      <c r="C513" s="19" t="s">
        <v>34</v>
      </c>
      <c r="D513" s="19" t="s">
        <v>184</v>
      </c>
      <c r="E513" s="138">
        <v>26599</v>
      </c>
      <c r="F513" s="138">
        <v>26740</v>
      </c>
      <c r="G513" s="93">
        <v>-141</v>
      </c>
    </row>
    <row r="514" spans="1:7" s="18" customFormat="1" hidden="1" outlineLevel="1" x14ac:dyDescent="0.3">
      <c r="B514" s="16" t="s">
        <v>145</v>
      </c>
      <c r="E514" s="93">
        <v>3570</v>
      </c>
      <c r="F514" s="93">
        <v>3282</v>
      </c>
      <c r="G514" s="93">
        <v>288</v>
      </c>
    </row>
    <row r="515" spans="1:7" s="18" customFormat="1" hidden="1" outlineLevel="1" x14ac:dyDescent="0.3">
      <c r="B515" s="16" t="s">
        <v>146</v>
      </c>
      <c r="E515" s="93">
        <v>1750</v>
      </c>
      <c r="F515" s="93">
        <v>1874</v>
      </c>
      <c r="G515" s="93">
        <v>-124</v>
      </c>
    </row>
    <row r="516" spans="1:7" s="18" customFormat="1" hidden="1" outlineLevel="1" x14ac:dyDescent="0.3">
      <c r="B516" s="16" t="s">
        <v>147</v>
      </c>
      <c r="E516" s="93">
        <v>9425</v>
      </c>
      <c r="F516" s="93">
        <v>7873</v>
      </c>
      <c r="G516" s="93">
        <v>1552</v>
      </c>
    </row>
    <row r="517" spans="1:7" s="18" customFormat="1" hidden="1" outlineLevel="1" x14ac:dyDescent="0.3">
      <c r="B517" s="16" t="s">
        <v>148</v>
      </c>
      <c r="E517" s="93">
        <v>1255</v>
      </c>
      <c r="F517" s="93">
        <v>1623</v>
      </c>
      <c r="G517" s="93">
        <v>-368</v>
      </c>
    </row>
    <row r="518" spans="1:7" s="18" customFormat="1" hidden="1" outlineLevel="1" x14ac:dyDescent="0.3">
      <c r="B518" s="16" t="s">
        <v>149</v>
      </c>
      <c r="E518" s="93">
        <v>4118</v>
      </c>
      <c r="F518" s="93">
        <v>2680</v>
      </c>
      <c r="G518" s="93">
        <v>1438</v>
      </c>
    </row>
    <row r="519" spans="1:7" s="18" customFormat="1" hidden="1" outlineLevel="1" x14ac:dyDescent="0.3">
      <c r="B519" s="16" t="s">
        <v>150</v>
      </c>
      <c r="E519" s="93">
        <v>6792</v>
      </c>
      <c r="F519" s="93">
        <v>6057</v>
      </c>
      <c r="G519" s="93">
        <v>735</v>
      </c>
    </row>
    <row r="520" spans="1:7" s="18" customFormat="1" hidden="1" outlineLevel="1" x14ac:dyDescent="0.3">
      <c r="B520" s="16" t="s">
        <v>151</v>
      </c>
      <c r="E520" s="93">
        <v>10103</v>
      </c>
      <c r="F520" s="93">
        <v>7266</v>
      </c>
      <c r="G520" s="93">
        <v>2837</v>
      </c>
    </row>
    <row r="521" spans="1:7" s="18" customFormat="1" hidden="1" outlineLevel="1" x14ac:dyDescent="0.3">
      <c r="B521" s="16" t="s">
        <v>152</v>
      </c>
      <c r="E521" s="93">
        <v>6402</v>
      </c>
      <c r="F521" s="93">
        <v>3538</v>
      </c>
      <c r="G521" s="93">
        <v>2864</v>
      </c>
    </row>
    <row r="522" spans="1:7" s="18" customFormat="1" hidden="1" outlineLevel="1" x14ac:dyDescent="0.3">
      <c r="B522" s="16" t="s">
        <v>283</v>
      </c>
      <c r="E522" s="93">
        <v>232</v>
      </c>
      <c r="F522" s="93">
        <v>96</v>
      </c>
      <c r="G522" s="93">
        <v>136</v>
      </c>
    </row>
    <row r="523" spans="1:7" s="18" customFormat="1" hidden="1" outlineLevel="1" x14ac:dyDescent="0.3">
      <c r="B523" s="16" t="s">
        <v>153</v>
      </c>
      <c r="E523" s="93">
        <v>5372</v>
      </c>
      <c r="F523" s="93">
        <v>4255</v>
      </c>
      <c r="G523" s="93">
        <v>1117</v>
      </c>
    </row>
    <row r="524" spans="1:7" s="18" customFormat="1" hidden="1" outlineLevel="1" x14ac:dyDescent="0.3">
      <c r="B524" s="16" t="s">
        <v>154</v>
      </c>
      <c r="E524" s="93">
        <v>4254</v>
      </c>
      <c r="F524" s="93">
        <v>3830</v>
      </c>
      <c r="G524" s="93">
        <v>424</v>
      </c>
    </row>
    <row r="525" spans="1:7" s="18" customFormat="1" hidden="1" outlineLevel="1" x14ac:dyDescent="0.3">
      <c r="B525" s="16" t="s">
        <v>155</v>
      </c>
      <c r="E525" s="93">
        <v>2919</v>
      </c>
      <c r="F525" s="93">
        <v>3260</v>
      </c>
      <c r="G525" s="93">
        <v>-341</v>
      </c>
    </row>
    <row r="526" spans="1:7" s="18" customFormat="1" hidden="1" outlineLevel="1" x14ac:dyDescent="0.3">
      <c r="B526" s="16" t="s">
        <v>156</v>
      </c>
      <c r="E526" s="93">
        <v>776</v>
      </c>
      <c r="F526" s="93">
        <v>657</v>
      </c>
      <c r="G526" s="93">
        <v>119</v>
      </c>
    </row>
    <row r="527" spans="1:7" s="18" customFormat="1" hidden="1" outlineLevel="1" x14ac:dyDescent="0.3">
      <c r="B527" s="16" t="s">
        <v>157</v>
      </c>
      <c r="E527" s="93">
        <v>2330</v>
      </c>
      <c r="F527" s="93">
        <v>2055</v>
      </c>
      <c r="G527" s="93">
        <v>275</v>
      </c>
    </row>
    <row r="528" spans="1:7" s="18" customFormat="1" hidden="1" outlineLevel="1" x14ac:dyDescent="0.3">
      <c r="B528" s="16" t="s">
        <v>158</v>
      </c>
      <c r="E528" s="93">
        <v>8530</v>
      </c>
      <c r="F528" s="93">
        <v>7787</v>
      </c>
      <c r="G528" s="93">
        <v>743</v>
      </c>
    </row>
    <row r="529" spans="1:7" s="18" customFormat="1" hidden="1" outlineLevel="1" x14ac:dyDescent="0.3">
      <c r="B529" s="16" t="s">
        <v>159</v>
      </c>
      <c r="E529" s="93">
        <v>6543</v>
      </c>
      <c r="F529" s="93">
        <v>6091</v>
      </c>
      <c r="G529" s="93">
        <v>452</v>
      </c>
    </row>
    <row r="530" spans="1:7" s="18" customFormat="1" hidden="1" outlineLevel="1" x14ac:dyDescent="0.3">
      <c r="B530" s="16" t="s">
        <v>160</v>
      </c>
      <c r="E530" s="93">
        <v>1904</v>
      </c>
      <c r="F530" s="93">
        <v>1338</v>
      </c>
      <c r="G530" s="93">
        <v>566</v>
      </c>
    </row>
    <row r="531" spans="1:7" s="18" customFormat="1" hidden="1" outlineLevel="1" x14ac:dyDescent="0.3">
      <c r="B531" s="16" t="s">
        <v>161</v>
      </c>
      <c r="E531" s="93">
        <v>4220</v>
      </c>
      <c r="F531" s="93">
        <v>4881</v>
      </c>
      <c r="G531" s="93">
        <v>-661</v>
      </c>
    </row>
    <row r="532" spans="1:7" s="18" customFormat="1" hidden="1" outlineLevel="1" x14ac:dyDescent="0.3">
      <c r="B532" s="16" t="s">
        <v>162</v>
      </c>
      <c r="E532" s="93">
        <v>1467</v>
      </c>
      <c r="F532" s="93">
        <v>1521</v>
      </c>
      <c r="G532" s="93">
        <v>-54</v>
      </c>
    </row>
    <row r="533" spans="1:7" s="18" customFormat="1" hidden="1" outlineLevel="1" x14ac:dyDescent="0.3">
      <c r="B533" s="16" t="s">
        <v>163</v>
      </c>
      <c r="E533" s="93">
        <v>7301</v>
      </c>
      <c r="F533" s="93">
        <v>4327</v>
      </c>
      <c r="G533" s="93">
        <v>2974</v>
      </c>
    </row>
    <row r="534" spans="1:7" s="18" customFormat="1" hidden="1" outlineLevel="1" x14ac:dyDescent="0.3">
      <c r="B534" s="16" t="s">
        <v>164</v>
      </c>
      <c r="E534" s="93">
        <v>2790</v>
      </c>
      <c r="F534" s="93">
        <v>2175</v>
      </c>
      <c r="G534" s="93">
        <v>615</v>
      </c>
    </row>
    <row r="535" spans="1:7" s="18" customFormat="1" hidden="1" outlineLevel="1" x14ac:dyDescent="0.3">
      <c r="B535" s="16" t="s">
        <v>276</v>
      </c>
      <c r="E535" s="93">
        <v>41</v>
      </c>
      <c r="F535" s="93">
        <v>239</v>
      </c>
      <c r="G535" s="93">
        <v>-198</v>
      </c>
    </row>
    <row r="536" spans="1:7" s="18" customFormat="1" hidden="1" outlineLevel="1" x14ac:dyDescent="0.3">
      <c r="B536" s="16" t="s">
        <v>278</v>
      </c>
      <c r="E536" s="93">
        <v>284</v>
      </c>
      <c r="F536" s="93">
        <v>262</v>
      </c>
      <c r="G536" s="93">
        <v>22</v>
      </c>
    </row>
    <row r="537" spans="1:7" s="18" customFormat="1" hidden="1" outlineLevel="1" x14ac:dyDescent="0.3">
      <c r="B537" s="16" t="s">
        <v>285</v>
      </c>
      <c r="E537" s="93" t="s">
        <v>251</v>
      </c>
      <c r="F537" s="93" t="s">
        <v>251</v>
      </c>
      <c r="G537" s="93" t="s">
        <v>251</v>
      </c>
    </row>
    <row r="538" spans="1:7" s="18" customFormat="1" hidden="1" outlineLevel="1" x14ac:dyDescent="0.3">
      <c r="B538" s="16" t="s">
        <v>165</v>
      </c>
      <c r="E538" s="93">
        <v>538</v>
      </c>
      <c r="F538" s="93">
        <v>491</v>
      </c>
      <c r="G538" s="93">
        <v>47</v>
      </c>
    </row>
    <row r="539" spans="1:7" s="18" customFormat="1" hidden="1" outlineLevel="1" x14ac:dyDescent="0.3">
      <c r="B539" s="16" t="s">
        <v>286</v>
      </c>
      <c r="E539" s="93" t="s">
        <v>251</v>
      </c>
      <c r="F539" s="93" t="s">
        <v>251</v>
      </c>
      <c r="G539" s="93" t="s">
        <v>251</v>
      </c>
    </row>
    <row r="540" spans="1:7" s="18" customFormat="1" hidden="1" outlineLevel="1" x14ac:dyDescent="0.3">
      <c r="B540" s="16" t="s">
        <v>277</v>
      </c>
      <c r="E540" s="93">
        <v>875</v>
      </c>
      <c r="F540" s="93">
        <v>1148</v>
      </c>
      <c r="G540" s="93">
        <v>-273</v>
      </c>
    </row>
    <row r="541" spans="1:7" ht="15" customHeight="1" collapsed="1" thickBot="1" x14ac:dyDescent="0.35">
      <c r="A541" s="17"/>
      <c r="C541" s="19" t="s">
        <v>37</v>
      </c>
      <c r="D541" s="16" t="s">
        <v>185</v>
      </c>
      <c r="E541" s="138">
        <v>93791</v>
      </c>
      <c r="F541" s="138">
        <v>78606</v>
      </c>
      <c r="G541" s="93">
        <v>15185</v>
      </c>
    </row>
    <row r="542" spans="1:7" s="18" customFormat="1" ht="13.5" hidden="1" outlineLevel="1" thickBot="1" x14ac:dyDescent="0.35">
      <c r="B542" s="16" t="s">
        <v>145</v>
      </c>
      <c r="E542" s="93">
        <v>7188</v>
      </c>
      <c r="F542" s="93">
        <v>7152</v>
      </c>
      <c r="G542" s="93">
        <v>36</v>
      </c>
    </row>
    <row r="543" spans="1:7" s="18" customFormat="1" ht="13.5" hidden="1" outlineLevel="1" thickBot="1" x14ac:dyDescent="0.35">
      <c r="B543" s="16" t="s">
        <v>146</v>
      </c>
      <c r="E543" s="93">
        <v>3242</v>
      </c>
      <c r="F543" s="93">
        <v>2991</v>
      </c>
      <c r="G543" s="93">
        <v>251</v>
      </c>
    </row>
    <row r="544" spans="1:7" s="18" customFormat="1" ht="13.5" hidden="1" outlineLevel="1" thickBot="1" x14ac:dyDescent="0.35">
      <c r="B544" s="16" t="s">
        <v>147</v>
      </c>
      <c r="E544" s="93">
        <v>16752</v>
      </c>
      <c r="F544" s="93">
        <v>16255</v>
      </c>
      <c r="G544" s="93">
        <v>497</v>
      </c>
    </row>
    <row r="545" spans="2:7" s="18" customFormat="1" ht="13.5" hidden="1" outlineLevel="1" thickBot="1" x14ac:dyDescent="0.35">
      <c r="B545" s="16" t="s">
        <v>148</v>
      </c>
      <c r="E545" s="93">
        <v>3228</v>
      </c>
      <c r="F545" s="93">
        <v>2669</v>
      </c>
      <c r="G545" s="93">
        <v>559</v>
      </c>
    </row>
    <row r="546" spans="2:7" s="18" customFormat="1" ht="13.5" hidden="1" outlineLevel="1" thickBot="1" x14ac:dyDescent="0.35">
      <c r="B546" s="16" t="s">
        <v>149</v>
      </c>
      <c r="E546" s="93">
        <v>8341</v>
      </c>
      <c r="F546" s="93">
        <v>7044</v>
      </c>
      <c r="G546" s="93">
        <v>1297</v>
      </c>
    </row>
    <row r="547" spans="2:7" s="18" customFormat="1" ht="13.5" hidden="1" outlineLevel="1" thickBot="1" x14ac:dyDescent="0.35">
      <c r="B547" s="16" t="s">
        <v>150</v>
      </c>
      <c r="E547" s="93">
        <v>10320</v>
      </c>
      <c r="F547" s="93">
        <v>9646</v>
      </c>
      <c r="G547" s="93">
        <v>674</v>
      </c>
    </row>
    <row r="548" spans="2:7" s="18" customFormat="1" ht="13.5" hidden="1" outlineLevel="1" thickBot="1" x14ac:dyDescent="0.35">
      <c r="B548" s="16" t="s">
        <v>151</v>
      </c>
      <c r="E548" s="93">
        <v>18865</v>
      </c>
      <c r="F548" s="93">
        <v>14356</v>
      </c>
      <c r="G548" s="93">
        <v>4509</v>
      </c>
    </row>
    <row r="549" spans="2:7" s="18" customFormat="1" ht="13.5" hidden="1" outlineLevel="1" thickBot="1" x14ac:dyDescent="0.35">
      <c r="B549" s="16" t="s">
        <v>152</v>
      </c>
      <c r="E549" s="93">
        <v>10219</v>
      </c>
      <c r="F549" s="93">
        <v>7543</v>
      </c>
      <c r="G549" s="93">
        <v>2676</v>
      </c>
    </row>
    <row r="550" spans="2:7" s="18" customFormat="1" ht="13.5" hidden="1" outlineLevel="1" thickBot="1" x14ac:dyDescent="0.35">
      <c r="B550" s="16" t="s">
        <v>283</v>
      </c>
      <c r="E550" s="93">
        <v>232</v>
      </c>
      <c r="F550" s="93">
        <v>96</v>
      </c>
      <c r="G550" s="93">
        <v>136</v>
      </c>
    </row>
    <row r="551" spans="2:7" s="18" customFormat="1" ht="13.5" hidden="1" outlineLevel="1" thickBot="1" x14ac:dyDescent="0.35">
      <c r="B551" s="16" t="s">
        <v>153</v>
      </c>
      <c r="E551" s="93">
        <v>10383</v>
      </c>
      <c r="F551" s="93">
        <v>8541</v>
      </c>
      <c r="G551" s="93">
        <v>1842</v>
      </c>
    </row>
    <row r="552" spans="2:7" s="18" customFormat="1" ht="13.5" hidden="1" outlineLevel="1" thickBot="1" x14ac:dyDescent="0.35">
      <c r="B552" s="16" t="s">
        <v>154</v>
      </c>
      <c r="E552" s="93">
        <v>6781</v>
      </c>
      <c r="F552" s="93">
        <v>6417</v>
      </c>
      <c r="G552" s="93">
        <v>364</v>
      </c>
    </row>
    <row r="553" spans="2:7" s="18" customFormat="1" ht="13.5" hidden="1" outlineLevel="1" thickBot="1" x14ac:dyDescent="0.35">
      <c r="B553" s="16" t="s">
        <v>155</v>
      </c>
      <c r="E553" s="93">
        <v>4509</v>
      </c>
      <c r="F553" s="93">
        <v>4764</v>
      </c>
      <c r="G553" s="93">
        <v>-255</v>
      </c>
    </row>
    <row r="554" spans="2:7" s="18" customFormat="1" ht="13.5" hidden="1" outlineLevel="1" thickBot="1" x14ac:dyDescent="0.35">
      <c r="B554" s="16" t="s">
        <v>156</v>
      </c>
      <c r="E554" s="93">
        <v>1155</v>
      </c>
      <c r="F554" s="93">
        <v>1028</v>
      </c>
      <c r="G554" s="93">
        <v>127</v>
      </c>
    </row>
    <row r="555" spans="2:7" s="18" customFormat="1" ht="13.5" hidden="1" outlineLevel="1" thickBot="1" x14ac:dyDescent="0.35">
      <c r="B555" s="16" t="s">
        <v>157</v>
      </c>
      <c r="E555" s="93">
        <v>2760</v>
      </c>
      <c r="F555" s="93">
        <v>2479</v>
      </c>
      <c r="G555" s="93">
        <v>281</v>
      </c>
    </row>
    <row r="556" spans="2:7" s="18" customFormat="1" ht="13.5" hidden="1" outlineLevel="1" thickBot="1" x14ac:dyDescent="0.35">
      <c r="B556" s="16" t="s">
        <v>158</v>
      </c>
      <c r="E556" s="93">
        <v>12642</v>
      </c>
      <c r="F556" s="93">
        <v>11906</v>
      </c>
      <c r="G556" s="93">
        <v>736</v>
      </c>
    </row>
    <row r="557" spans="2:7" s="18" customFormat="1" ht="13.5" hidden="1" outlineLevel="1" thickBot="1" x14ac:dyDescent="0.35">
      <c r="B557" s="16" t="s">
        <v>159</v>
      </c>
      <c r="E557" s="93">
        <v>6543</v>
      </c>
      <c r="F557" s="93">
        <v>6133</v>
      </c>
      <c r="G557" s="93">
        <v>410</v>
      </c>
    </row>
    <row r="558" spans="2:7" s="18" customFormat="1" ht="13.5" hidden="1" outlineLevel="1" thickBot="1" x14ac:dyDescent="0.35">
      <c r="B558" s="16" t="s">
        <v>160</v>
      </c>
      <c r="E558" s="93">
        <v>2342</v>
      </c>
      <c r="F558" s="93">
        <v>2939</v>
      </c>
      <c r="G558" s="93">
        <v>-597</v>
      </c>
    </row>
    <row r="559" spans="2:7" s="18" customFormat="1" ht="13.5" hidden="1" outlineLevel="1" thickBot="1" x14ac:dyDescent="0.35">
      <c r="B559" s="16" t="s">
        <v>161</v>
      </c>
      <c r="E559" s="93">
        <v>4449</v>
      </c>
      <c r="F559" s="93">
        <v>5084</v>
      </c>
      <c r="G559" s="93">
        <v>-635</v>
      </c>
    </row>
    <row r="560" spans="2:7" s="18" customFormat="1" ht="13.5" hidden="1" outlineLevel="1" thickBot="1" x14ac:dyDescent="0.35">
      <c r="B560" s="16" t="s">
        <v>162</v>
      </c>
      <c r="E560" s="93">
        <v>2807</v>
      </c>
      <c r="F560" s="93">
        <v>2652</v>
      </c>
      <c r="G560" s="93">
        <v>155</v>
      </c>
    </row>
    <row r="561" spans="1:7" s="18" customFormat="1" ht="13.5" hidden="1" outlineLevel="1" thickBot="1" x14ac:dyDescent="0.35">
      <c r="B561" s="16" t="s">
        <v>163</v>
      </c>
      <c r="E561" s="93">
        <v>11290</v>
      </c>
      <c r="F561" s="93">
        <v>8257</v>
      </c>
      <c r="G561" s="93">
        <v>3033</v>
      </c>
    </row>
    <row r="562" spans="1:7" s="18" customFormat="1" ht="13.5" hidden="1" outlineLevel="1" thickBot="1" x14ac:dyDescent="0.35">
      <c r="B562" s="16" t="s">
        <v>164</v>
      </c>
      <c r="E562" s="93">
        <v>3358</v>
      </c>
      <c r="F562" s="93">
        <v>2790</v>
      </c>
      <c r="G562" s="93">
        <v>568</v>
      </c>
    </row>
    <row r="563" spans="1:7" s="18" customFormat="1" ht="13.5" hidden="1" outlineLevel="1" thickBot="1" x14ac:dyDescent="0.35">
      <c r="B563" s="16" t="s">
        <v>276</v>
      </c>
      <c r="E563" s="93">
        <v>1032</v>
      </c>
      <c r="F563" s="93">
        <v>951</v>
      </c>
      <c r="G563" s="93">
        <v>81</v>
      </c>
    </row>
    <row r="564" spans="1:7" s="18" customFormat="1" ht="13.5" hidden="1" outlineLevel="1" thickBot="1" x14ac:dyDescent="0.35">
      <c r="B564" s="16" t="s">
        <v>278</v>
      </c>
      <c r="E564" s="93">
        <v>417</v>
      </c>
      <c r="F564" s="93">
        <v>378</v>
      </c>
      <c r="G564" s="93">
        <v>39</v>
      </c>
    </row>
    <row r="565" spans="1:7" s="18" customFormat="1" ht="13.5" hidden="1" outlineLevel="1" thickBot="1" x14ac:dyDescent="0.35">
      <c r="B565" s="16" t="s">
        <v>285</v>
      </c>
      <c r="E565" s="93" t="s">
        <v>251</v>
      </c>
      <c r="F565" s="93" t="s">
        <v>251</v>
      </c>
      <c r="G565" s="93" t="s">
        <v>251</v>
      </c>
    </row>
    <row r="566" spans="1:7" s="18" customFormat="1" ht="13.5" hidden="1" outlineLevel="1" thickBot="1" x14ac:dyDescent="0.35">
      <c r="B566" s="16" t="s">
        <v>165</v>
      </c>
      <c r="E566" s="93">
        <v>1286</v>
      </c>
      <c r="F566" s="93">
        <v>1308</v>
      </c>
      <c r="G566" s="93">
        <v>-22</v>
      </c>
    </row>
    <row r="567" spans="1:7" s="18" customFormat="1" ht="13.5" hidden="1" outlineLevel="1" thickBot="1" x14ac:dyDescent="0.35">
      <c r="B567" s="16" t="s">
        <v>286</v>
      </c>
      <c r="E567" s="93" t="s">
        <v>251</v>
      </c>
      <c r="F567" s="93" t="s">
        <v>251</v>
      </c>
      <c r="G567" s="93" t="s">
        <v>251</v>
      </c>
    </row>
    <row r="568" spans="1:7" s="18" customFormat="1" ht="13.5" hidden="1" outlineLevel="1" thickBot="1" x14ac:dyDescent="0.35">
      <c r="B568" s="16" t="s">
        <v>277</v>
      </c>
      <c r="E568" s="93">
        <v>1233</v>
      </c>
      <c r="F568" s="93">
        <v>1216</v>
      </c>
      <c r="G568" s="93">
        <v>17</v>
      </c>
    </row>
    <row r="569" spans="1:7" ht="15" customHeight="1" collapsed="1" thickBot="1" x14ac:dyDescent="0.35">
      <c r="A569" s="17"/>
      <c r="B569" s="17" t="s">
        <v>133</v>
      </c>
      <c r="C569" s="17"/>
      <c r="D569" s="17"/>
      <c r="E569" s="118">
        <v>151374</v>
      </c>
      <c r="F569" s="140">
        <v>134595</v>
      </c>
      <c r="G569" s="93">
        <v>16779</v>
      </c>
    </row>
    <row r="570" spans="1:7" ht="15" customHeight="1" thickBot="1" x14ac:dyDescent="0.35">
      <c r="A570" s="17"/>
      <c r="D570" s="86"/>
      <c r="E570" s="141"/>
      <c r="F570" s="141"/>
      <c r="G570" s="93"/>
    </row>
    <row r="571" spans="1:7" s="18" customFormat="1" ht="13.5" hidden="1" outlineLevel="1" thickBot="1" x14ac:dyDescent="0.35">
      <c r="B571" s="16" t="s">
        <v>145</v>
      </c>
      <c r="E571" s="93">
        <v>-676</v>
      </c>
      <c r="F571" s="93">
        <v>-2398</v>
      </c>
      <c r="G571" s="93">
        <v>1722</v>
      </c>
    </row>
    <row r="572" spans="1:7" s="18" customFormat="1" ht="13.5" hidden="1" outlineLevel="1" thickBot="1" x14ac:dyDescent="0.35">
      <c r="B572" s="16" t="s">
        <v>146</v>
      </c>
      <c r="E572" s="93">
        <v>1521</v>
      </c>
      <c r="F572" s="93">
        <v>1366</v>
      </c>
      <c r="G572" s="93">
        <v>155</v>
      </c>
    </row>
    <row r="573" spans="1:7" s="18" customFormat="1" ht="13.5" hidden="1" outlineLevel="1" thickBot="1" x14ac:dyDescent="0.35">
      <c r="B573" s="16" t="s">
        <v>147</v>
      </c>
      <c r="E573" s="93">
        <v>-1563</v>
      </c>
      <c r="F573" s="93">
        <v>-2500</v>
      </c>
      <c r="G573" s="93">
        <v>937</v>
      </c>
    </row>
    <row r="574" spans="1:7" s="18" customFormat="1" ht="13.5" hidden="1" outlineLevel="1" thickBot="1" x14ac:dyDescent="0.35">
      <c r="B574" s="16" t="s">
        <v>148</v>
      </c>
      <c r="E574" s="93">
        <v>-1698</v>
      </c>
      <c r="F574" s="93">
        <v>1690</v>
      </c>
      <c r="G574" s="93">
        <v>-3388</v>
      </c>
    </row>
    <row r="575" spans="1:7" s="18" customFormat="1" ht="13.5" hidden="1" outlineLevel="1" thickBot="1" x14ac:dyDescent="0.35">
      <c r="B575" s="16" t="s">
        <v>149</v>
      </c>
      <c r="E575" s="93">
        <v>-760</v>
      </c>
      <c r="F575" s="93">
        <v>-1769</v>
      </c>
      <c r="G575" s="93">
        <v>1009</v>
      </c>
    </row>
    <row r="576" spans="1:7" s="18" customFormat="1" ht="13.5" hidden="1" outlineLevel="1" thickBot="1" x14ac:dyDescent="0.35">
      <c r="B576" s="16" t="s">
        <v>150</v>
      </c>
      <c r="E576" s="93">
        <v>-4033</v>
      </c>
      <c r="F576" s="93">
        <v>-4957</v>
      </c>
      <c r="G576" s="93">
        <v>924</v>
      </c>
    </row>
    <row r="577" spans="2:7" s="18" customFormat="1" ht="13.5" hidden="1" outlineLevel="1" thickBot="1" x14ac:dyDescent="0.35">
      <c r="B577" s="16" t="s">
        <v>151</v>
      </c>
      <c r="E577" s="93">
        <v>-6889</v>
      </c>
      <c r="F577" s="93">
        <v>-6792</v>
      </c>
      <c r="G577" s="93">
        <v>-97</v>
      </c>
    </row>
    <row r="578" spans="2:7" s="18" customFormat="1" ht="13.5" hidden="1" outlineLevel="1" thickBot="1" x14ac:dyDescent="0.35">
      <c r="B578" s="16" t="s">
        <v>152</v>
      </c>
      <c r="E578" s="93">
        <v>-3253</v>
      </c>
      <c r="F578" s="93">
        <v>-3010</v>
      </c>
      <c r="G578" s="93">
        <v>-243</v>
      </c>
    </row>
    <row r="579" spans="2:7" s="18" customFormat="1" ht="13.5" hidden="1" outlineLevel="1" thickBot="1" x14ac:dyDescent="0.35">
      <c r="B579" s="16" t="s">
        <v>283</v>
      </c>
      <c r="E579" s="93">
        <v>41</v>
      </c>
      <c r="F579" s="93">
        <v>-11</v>
      </c>
      <c r="G579" s="93">
        <v>52</v>
      </c>
    </row>
    <row r="580" spans="2:7" s="18" customFormat="1" ht="13.5" hidden="1" outlineLevel="1" thickBot="1" x14ac:dyDescent="0.35">
      <c r="B580" s="16" t="s">
        <v>153</v>
      </c>
      <c r="E580" s="93">
        <v>-2501</v>
      </c>
      <c r="F580" s="93">
        <v>-2806</v>
      </c>
      <c r="G580" s="93">
        <v>305</v>
      </c>
    </row>
    <row r="581" spans="2:7" s="18" customFormat="1" ht="13.5" hidden="1" outlineLevel="1" thickBot="1" x14ac:dyDescent="0.35">
      <c r="B581" s="16" t="s">
        <v>154</v>
      </c>
      <c r="E581" s="93">
        <v>-3011</v>
      </c>
      <c r="F581" s="93">
        <v>-3650</v>
      </c>
      <c r="G581" s="93">
        <v>639</v>
      </c>
    </row>
    <row r="582" spans="2:7" s="18" customFormat="1" ht="13.5" hidden="1" outlineLevel="1" thickBot="1" x14ac:dyDescent="0.35">
      <c r="B582" s="16" t="s">
        <v>155</v>
      </c>
      <c r="E582" s="93">
        <v>4225</v>
      </c>
      <c r="F582" s="93">
        <v>1025</v>
      </c>
      <c r="G582" s="93">
        <v>3200</v>
      </c>
    </row>
    <row r="583" spans="2:7" s="18" customFormat="1" ht="13.5" hidden="1" outlineLevel="1" thickBot="1" x14ac:dyDescent="0.35">
      <c r="B583" s="16" t="s">
        <v>156</v>
      </c>
      <c r="E583" s="93">
        <v>-428</v>
      </c>
      <c r="F583" s="93">
        <v>-379</v>
      </c>
      <c r="G583" s="93">
        <v>-49</v>
      </c>
    </row>
    <row r="584" spans="2:7" s="18" customFormat="1" ht="13.5" hidden="1" outlineLevel="1" thickBot="1" x14ac:dyDescent="0.35">
      <c r="B584" s="16" t="s">
        <v>157</v>
      </c>
      <c r="E584" s="93">
        <v>-937</v>
      </c>
      <c r="F584" s="93">
        <v>-686</v>
      </c>
      <c r="G584" s="93">
        <v>-251</v>
      </c>
    </row>
    <row r="585" spans="2:7" s="18" customFormat="1" ht="13.5" hidden="1" outlineLevel="1" thickBot="1" x14ac:dyDescent="0.35">
      <c r="B585" s="16" t="s">
        <v>158</v>
      </c>
      <c r="E585" s="93">
        <v>-3220</v>
      </c>
      <c r="F585" s="93">
        <v>-1993</v>
      </c>
      <c r="G585" s="93">
        <v>-1227</v>
      </c>
    </row>
    <row r="586" spans="2:7" s="18" customFormat="1" ht="13.5" hidden="1" outlineLevel="1" thickBot="1" x14ac:dyDescent="0.35">
      <c r="B586" s="16" t="s">
        <v>159</v>
      </c>
      <c r="E586" s="93">
        <v>1594</v>
      </c>
      <c r="F586" s="93">
        <v>3566</v>
      </c>
      <c r="G586" s="93">
        <v>-1972</v>
      </c>
    </row>
    <row r="587" spans="2:7" s="18" customFormat="1" ht="13.5" hidden="1" outlineLevel="1" thickBot="1" x14ac:dyDescent="0.35">
      <c r="B587" s="16" t="s">
        <v>160</v>
      </c>
      <c r="E587" s="93">
        <v>-287</v>
      </c>
      <c r="F587" s="93">
        <v>-1476</v>
      </c>
      <c r="G587" s="93">
        <v>1189</v>
      </c>
    </row>
    <row r="588" spans="2:7" s="18" customFormat="1" ht="13.5" hidden="1" outlineLevel="1" thickBot="1" x14ac:dyDescent="0.35">
      <c r="B588" s="16" t="s">
        <v>161</v>
      </c>
      <c r="E588" s="93">
        <v>-692</v>
      </c>
      <c r="F588" s="93">
        <v>45</v>
      </c>
      <c r="G588" s="93">
        <v>-737</v>
      </c>
    </row>
    <row r="589" spans="2:7" s="18" customFormat="1" ht="13.5" hidden="1" outlineLevel="1" thickBot="1" x14ac:dyDescent="0.35">
      <c r="B589" s="16" t="s">
        <v>162</v>
      </c>
      <c r="E589" s="93">
        <v>226</v>
      </c>
      <c r="F589" s="93">
        <v>122</v>
      </c>
      <c r="G589" s="93">
        <v>104</v>
      </c>
    </row>
    <row r="590" spans="2:7" s="18" customFormat="1" ht="13.5" hidden="1" outlineLevel="1" thickBot="1" x14ac:dyDescent="0.35">
      <c r="B590" s="16" t="s">
        <v>163</v>
      </c>
      <c r="E590" s="93">
        <v>-1421</v>
      </c>
      <c r="F590" s="93">
        <v>123</v>
      </c>
      <c r="G590" s="93">
        <v>-1544</v>
      </c>
    </row>
    <row r="591" spans="2:7" s="18" customFormat="1" ht="13.5" hidden="1" outlineLevel="1" thickBot="1" x14ac:dyDescent="0.35">
      <c r="B591" s="16" t="s">
        <v>164</v>
      </c>
      <c r="E591" s="93">
        <v>-785</v>
      </c>
      <c r="F591" s="93">
        <v>-861</v>
      </c>
      <c r="G591" s="93">
        <v>76</v>
      </c>
    </row>
    <row r="592" spans="2:7" s="18" customFormat="1" ht="13.5" hidden="1" outlineLevel="1" thickBot="1" x14ac:dyDescent="0.35">
      <c r="B592" s="16" t="s">
        <v>276</v>
      </c>
      <c r="E592" s="93">
        <v>2491</v>
      </c>
      <c r="F592" s="93">
        <v>899</v>
      </c>
      <c r="G592" s="93">
        <v>1592</v>
      </c>
    </row>
    <row r="593" spans="1:7" s="18" customFormat="1" ht="13.5" hidden="1" outlineLevel="1" thickBot="1" x14ac:dyDescent="0.35">
      <c r="B593" s="16" t="s">
        <v>278</v>
      </c>
      <c r="E593" s="93">
        <v>36</v>
      </c>
      <c r="F593" s="93">
        <v>-185</v>
      </c>
      <c r="G593" s="93">
        <v>221</v>
      </c>
    </row>
    <row r="594" spans="1:7" s="18" customFormat="1" ht="13.5" hidden="1" outlineLevel="1" thickBot="1" x14ac:dyDescent="0.35">
      <c r="B594" s="16" t="s">
        <v>285</v>
      </c>
      <c r="E594" s="93" t="s">
        <v>251</v>
      </c>
      <c r="F594" s="93" t="s">
        <v>251</v>
      </c>
      <c r="G594" s="93" t="s">
        <v>251</v>
      </c>
    </row>
    <row r="595" spans="1:7" s="18" customFormat="1" ht="13.5" hidden="1" outlineLevel="1" thickBot="1" x14ac:dyDescent="0.35">
      <c r="B595" s="16" t="s">
        <v>165</v>
      </c>
      <c r="E595" s="93">
        <v>-491</v>
      </c>
      <c r="F595" s="93">
        <v>-350</v>
      </c>
      <c r="G595" s="93">
        <v>-141</v>
      </c>
    </row>
    <row r="596" spans="1:7" s="18" customFormat="1" ht="13.5" hidden="1" outlineLevel="1" thickBot="1" x14ac:dyDescent="0.35">
      <c r="B596" s="16" t="s">
        <v>286</v>
      </c>
      <c r="E596" s="93" t="s">
        <v>251</v>
      </c>
      <c r="F596" s="93" t="s">
        <v>251</v>
      </c>
      <c r="G596" s="93" t="s">
        <v>251</v>
      </c>
    </row>
    <row r="597" spans="1:7" s="18" customFormat="1" ht="13.5" hidden="1" outlineLevel="1" thickBot="1" x14ac:dyDescent="0.35">
      <c r="B597" s="16" t="s">
        <v>277</v>
      </c>
      <c r="E597" s="93">
        <v>-36</v>
      </c>
      <c r="F597" s="93">
        <v>-440</v>
      </c>
      <c r="G597" s="93">
        <v>404</v>
      </c>
    </row>
    <row r="598" spans="1:7" ht="15" customHeight="1" collapsed="1" thickBot="1" x14ac:dyDescent="0.35">
      <c r="A598" s="17"/>
      <c r="B598" s="17" t="s">
        <v>135</v>
      </c>
      <c r="C598" s="17"/>
      <c r="D598" s="17"/>
      <c r="E598" s="118">
        <v>-22547</v>
      </c>
      <c r="F598" s="118">
        <v>-25427</v>
      </c>
      <c r="G598" s="93">
        <v>2880</v>
      </c>
    </row>
    <row r="599" spans="1:7" ht="15" customHeight="1" thickBot="1" x14ac:dyDescent="0.35">
      <c r="A599" s="17"/>
      <c r="D599" s="85"/>
      <c r="E599" s="141"/>
      <c r="F599" s="141"/>
      <c r="G599" s="93"/>
    </row>
    <row r="600" spans="1:7" s="18" customFormat="1" ht="13.5" hidden="1" outlineLevel="1" thickBot="1" x14ac:dyDescent="0.35">
      <c r="B600" s="16" t="s">
        <v>145</v>
      </c>
      <c r="E600" s="93">
        <v>105878</v>
      </c>
      <c r="F600" s="93">
        <v>107746</v>
      </c>
      <c r="G600" s="93">
        <v>-1868</v>
      </c>
    </row>
    <row r="601" spans="1:7" s="18" customFormat="1" ht="13.5" hidden="1" outlineLevel="1" thickBot="1" x14ac:dyDescent="0.35">
      <c r="B601" s="16" t="s">
        <v>146</v>
      </c>
      <c r="E601" s="93">
        <v>30571</v>
      </c>
      <c r="F601" s="93">
        <v>31428</v>
      </c>
      <c r="G601" s="93">
        <v>-857</v>
      </c>
    </row>
    <row r="602" spans="1:7" s="18" customFormat="1" ht="13.5" hidden="1" outlineLevel="1" thickBot="1" x14ac:dyDescent="0.35">
      <c r="B602" s="16" t="s">
        <v>147</v>
      </c>
      <c r="E602" s="93">
        <v>187369</v>
      </c>
      <c r="F602" s="93">
        <v>195051</v>
      </c>
      <c r="G602" s="93">
        <v>-7682</v>
      </c>
    </row>
    <row r="603" spans="1:7" s="18" customFormat="1" ht="13.5" hidden="1" outlineLevel="1" thickBot="1" x14ac:dyDescent="0.35">
      <c r="B603" s="16" t="s">
        <v>148</v>
      </c>
      <c r="E603" s="93">
        <v>38216</v>
      </c>
      <c r="F603" s="93">
        <v>38387</v>
      </c>
      <c r="G603" s="93">
        <v>-171</v>
      </c>
    </row>
    <row r="604" spans="1:7" s="18" customFormat="1" ht="13.5" hidden="1" outlineLevel="1" thickBot="1" x14ac:dyDescent="0.35">
      <c r="B604" s="16" t="s">
        <v>149</v>
      </c>
      <c r="E604" s="93">
        <v>69026</v>
      </c>
      <c r="F604" s="93">
        <v>72681</v>
      </c>
      <c r="G604" s="93">
        <v>-3655</v>
      </c>
    </row>
    <row r="605" spans="1:7" s="18" customFormat="1" ht="13.5" hidden="1" outlineLevel="1" thickBot="1" x14ac:dyDescent="0.35">
      <c r="B605" s="16" t="s">
        <v>150</v>
      </c>
      <c r="E605" s="93">
        <v>159606</v>
      </c>
      <c r="F605" s="93">
        <v>154695</v>
      </c>
      <c r="G605" s="93">
        <v>4911</v>
      </c>
    </row>
    <row r="606" spans="1:7" s="18" customFormat="1" ht="13.5" hidden="1" outlineLevel="1" thickBot="1" x14ac:dyDescent="0.35">
      <c r="B606" s="16" t="s">
        <v>151</v>
      </c>
      <c r="E606" s="93">
        <v>72150</v>
      </c>
      <c r="F606" s="93">
        <v>74434</v>
      </c>
      <c r="G606" s="93">
        <v>-2284</v>
      </c>
    </row>
    <row r="607" spans="1:7" s="18" customFormat="1" ht="13.5" hidden="1" outlineLevel="1" thickBot="1" x14ac:dyDescent="0.35">
      <c r="B607" s="16" t="s">
        <v>152</v>
      </c>
      <c r="E607" s="93">
        <v>125810</v>
      </c>
      <c r="F607" s="93">
        <v>98632</v>
      </c>
      <c r="G607" s="93">
        <v>27178</v>
      </c>
    </row>
    <row r="608" spans="1:7" s="18" customFormat="1" ht="13.5" hidden="1" outlineLevel="1" thickBot="1" x14ac:dyDescent="0.35">
      <c r="B608" s="16" t="s">
        <v>283</v>
      </c>
      <c r="E608" s="93">
        <v>41</v>
      </c>
      <c r="F608" s="93">
        <v>-11</v>
      </c>
      <c r="G608" s="93">
        <v>52</v>
      </c>
    </row>
    <row r="609" spans="2:7" s="18" customFormat="1" ht="13.5" hidden="1" outlineLevel="1" thickBot="1" x14ac:dyDescent="0.35">
      <c r="B609" s="16" t="s">
        <v>153</v>
      </c>
      <c r="E609" s="93">
        <v>171409</v>
      </c>
      <c r="F609" s="93">
        <v>175754</v>
      </c>
      <c r="G609" s="93">
        <v>-4345</v>
      </c>
    </row>
    <row r="610" spans="2:7" s="18" customFormat="1" ht="13.5" hidden="1" outlineLevel="1" thickBot="1" x14ac:dyDescent="0.35">
      <c r="B610" s="16" t="s">
        <v>154</v>
      </c>
      <c r="E610" s="93">
        <v>55751</v>
      </c>
      <c r="F610" s="93">
        <v>56910</v>
      </c>
      <c r="G610" s="93">
        <v>-1159</v>
      </c>
    </row>
    <row r="611" spans="2:7" s="18" customFormat="1" ht="13.5" hidden="1" outlineLevel="1" thickBot="1" x14ac:dyDescent="0.35">
      <c r="B611" s="16" t="s">
        <v>155</v>
      </c>
      <c r="E611" s="93">
        <v>57557</v>
      </c>
      <c r="F611" s="93">
        <v>57637</v>
      </c>
      <c r="G611" s="93">
        <v>-80</v>
      </c>
    </row>
    <row r="612" spans="2:7" s="18" customFormat="1" ht="13.5" hidden="1" outlineLevel="1" thickBot="1" x14ac:dyDescent="0.35">
      <c r="B612" s="16" t="s">
        <v>156</v>
      </c>
      <c r="E612" s="93">
        <v>15298</v>
      </c>
      <c r="F612" s="93">
        <v>15909</v>
      </c>
      <c r="G612" s="93">
        <v>-611</v>
      </c>
    </row>
    <row r="613" spans="2:7" s="18" customFormat="1" ht="13.5" hidden="1" outlineLevel="1" thickBot="1" x14ac:dyDescent="0.35">
      <c r="B613" s="16" t="s">
        <v>157</v>
      </c>
      <c r="E613" s="93">
        <v>24677</v>
      </c>
      <c r="F613" s="93">
        <v>24727</v>
      </c>
      <c r="G613" s="93">
        <v>-50</v>
      </c>
    </row>
    <row r="614" spans="2:7" s="18" customFormat="1" ht="13.5" hidden="1" outlineLevel="1" thickBot="1" x14ac:dyDescent="0.35">
      <c r="B614" s="16" t="s">
        <v>158</v>
      </c>
      <c r="E614" s="93">
        <v>136990</v>
      </c>
      <c r="F614" s="93">
        <v>117321</v>
      </c>
      <c r="G614" s="93">
        <v>19669</v>
      </c>
    </row>
    <row r="615" spans="2:7" s="18" customFormat="1" ht="13.5" hidden="1" outlineLevel="1" thickBot="1" x14ac:dyDescent="0.35">
      <c r="B615" s="16" t="s">
        <v>159</v>
      </c>
      <c r="E615" s="93">
        <v>103321</v>
      </c>
      <c r="F615" s="93">
        <v>101076</v>
      </c>
      <c r="G615" s="93">
        <v>2245</v>
      </c>
    </row>
    <row r="616" spans="2:7" s="18" customFormat="1" ht="13.5" hidden="1" outlineLevel="1" thickBot="1" x14ac:dyDescent="0.35">
      <c r="B616" s="16" t="s">
        <v>160</v>
      </c>
      <c r="E616" s="93">
        <v>17880</v>
      </c>
      <c r="F616" s="93">
        <v>16507</v>
      </c>
      <c r="G616" s="93">
        <v>1373</v>
      </c>
    </row>
    <row r="617" spans="2:7" s="18" customFormat="1" ht="13.5" hidden="1" outlineLevel="1" thickBot="1" x14ac:dyDescent="0.35">
      <c r="B617" s="16" t="s">
        <v>161</v>
      </c>
      <c r="E617" s="93">
        <v>41082</v>
      </c>
      <c r="F617" s="93">
        <v>35662</v>
      </c>
      <c r="G617" s="93">
        <v>5420</v>
      </c>
    </row>
    <row r="618" spans="2:7" s="18" customFormat="1" ht="13.5" hidden="1" outlineLevel="1" thickBot="1" x14ac:dyDescent="0.35">
      <c r="B618" s="16" t="s">
        <v>162</v>
      </c>
      <c r="E618" s="93">
        <v>34260</v>
      </c>
      <c r="F618" s="93">
        <v>34646</v>
      </c>
      <c r="G618" s="93">
        <v>-386</v>
      </c>
    </row>
    <row r="619" spans="2:7" s="18" customFormat="1" ht="13.5" hidden="1" outlineLevel="1" thickBot="1" x14ac:dyDescent="0.35">
      <c r="B619" s="16" t="s">
        <v>163</v>
      </c>
      <c r="E619" s="93">
        <v>96377</v>
      </c>
      <c r="F619" s="93">
        <v>102058</v>
      </c>
      <c r="G619" s="93">
        <v>-5681</v>
      </c>
    </row>
    <row r="620" spans="2:7" s="18" customFormat="1" ht="13.5" hidden="1" outlineLevel="1" thickBot="1" x14ac:dyDescent="0.35">
      <c r="B620" s="16" t="s">
        <v>164</v>
      </c>
      <c r="E620" s="93">
        <v>19007</v>
      </c>
      <c r="F620" s="93">
        <v>17212</v>
      </c>
      <c r="G620" s="93">
        <v>1795</v>
      </c>
    </row>
    <row r="621" spans="2:7" s="18" customFormat="1" ht="13.5" hidden="1" outlineLevel="1" thickBot="1" x14ac:dyDescent="0.35">
      <c r="B621" s="16" t="s">
        <v>276</v>
      </c>
      <c r="E621" s="93">
        <v>6144</v>
      </c>
      <c r="F621" s="93">
        <v>4736</v>
      </c>
      <c r="G621" s="93">
        <v>1408</v>
      </c>
    </row>
    <row r="622" spans="2:7" s="18" customFormat="1" ht="13.5" hidden="1" outlineLevel="1" thickBot="1" x14ac:dyDescent="0.35">
      <c r="B622" s="16" t="s">
        <v>278</v>
      </c>
      <c r="E622" s="93">
        <v>1289</v>
      </c>
      <c r="F622" s="93">
        <v>906</v>
      </c>
      <c r="G622" s="93">
        <v>383</v>
      </c>
    </row>
    <row r="623" spans="2:7" s="18" customFormat="1" ht="13.5" hidden="1" outlineLevel="1" thickBot="1" x14ac:dyDescent="0.35">
      <c r="B623" s="16" t="s">
        <v>285</v>
      </c>
      <c r="E623" s="93" t="s">
        <v>251</v>
      </c>
      <c r="F623" s="93" t="s">
        <v>251</v>
      </c>
      <c r="G623" s="93" t="s">
        <v>251</v>
      </c>
    </row>
    <row r="624" spans="2:7" s="18" customFormat="1" ht="13.5" hidden="1" outlineLevel="1" thickBot="1" x14ac:dyDescent="0.35">
      <c r="B624" s="16" t="s">
        <v>165</v>
      </c>
      <c r="E624" s="93">
        <v>16942</v>
      </c>
      <c r="F624" s="93">
        <v>17545</v>
      </c>
      <c r="G624" s="93">
        <v>-603</v>
      </c>
    </row>
    <row r="625" spans="1:7" s="18" customFormat="1" ht="13.5" hidden="1" outlineLevel="1" thickBot="1" x14ac:dyDescent="0.35">
      <c r="B625" s="16" t="s">
        <v>286</v>
      </c>
      <c r="E625" s="93" t="s">
        <v>251</v>
      </c>
      <c r="F625" s="93" t="s">
        <v>251</v>
      </c>
      <c r="G625" s="93" t="s">
        <v>251</v>
      </c>
    </row>
    <row r="626" spans="1:7" s="18" customFormat="1" ht="13.5" hidden="1" outlineLevel="1" thickBot="1" x14ac:dyDescent="0.35">
      <c r="B626" s="16" t="s">
        <v>277</v>
      </c>
      <c r="E626" s="93">
        <v>6487</v>
      </c>
      <c r="F626" s="93">
        <v>6294</v>
      </c>
      <c r="G626" s="93">
        <v>193</v>
      </c>
    </row>
    <row r="627" spans="1:7" ht="15" customHeight="1" collapsed="1" thickBot="1" x14ac:dyDescent="0.35">
      <c r="A627" s="17"/>
      <c r="B627" s="17" t="s">
        <v>110</v>
      </c>
      <c r="E627" s="118">
        <v>1593138</v>
      </c>
      <c r="F627" s="118">
        <v>1557943</v>
      </c>
      <c r="G627" s="93">
        <v>35195</v>
      </c>
    </row>
    <row r="628" spans="1:7" ht="15" customHeight="1" x14ac:dyDescent="0.3">
      <c r="D628" s="85"/>
      <c r="E628" s="141"/>
      <c r="F628" s="141"/>
      <c r="G628" s="93"/>
    </row>
    <row r="629" spans="1:7" ht="15" customHeight="1" x14ac:dyDescent="0.3">
      <c r="A629" s="26">
        <v>4</v>
      </c>
      <c r="B629" s="26" t="s">
        <v>186</v>
      </c>
      <c r="E629" s="155"/>
      <c r="F629" s="156"/>
      <c r="G629" s="93"/>
    </row>
    <row r="630" spans="1:7" s="18" customFormat="1" hidden="1" outlineLevel="1" x14ac:dyDescent="0.3">
      <c r="B630" s="16" t="s">
        <v>145</v>
      </c>
      <c r="E630" s="93">
        <v>0</v>
      </c>
      <c r="F630" s="93">
        <v>0</v>
      </c>
      <c r="G630" s="93">
        <v>0</v>
      </c>
    </row>
    <row r="631" spans="1:7" s="18" customFormat="1" hidden="1" outlineLevel="1" x14ac:dyDescent="0.3">
      <c r="B631" s="16" t="s">
        <v>146</v>
      </c>
      <c r="E631" s="93">
        <v>0</v>
      </c>
      <c r="F631" s="93">
        <v>0</v>
      </c>
      <c r="G631" s="93">
        <v>0</v>
      </c>
    </row>
    <row r="632" spans="1:7" s="18" customFormat="1" hidden="1" outlineLevel="1" x14ac:dyDescent="0.3">
      <c r="B632" s="16" t="s">
        <v>147</v>
      </c>
      <c r="E632" s="93">
        <v>0</v>
      </c>
      <c r="F632" s="93">
        <v>0</v>
      </c>
      <c r="G632" s="93">
        <v>0</v>
      </c>
    </row>
    <row r="633" spans="1:7" s="18" customFormat="1" hidden="1" outlineLevel="1" x14ac:dyDescent="0.3">
      <c r="B633" s="16" t="s">
        <v>148</v>
      </c>
      <c r="E633" s="93">
        <v>0</v>
      </c>
      <c r="F633" s="93">
        <v>0</v>
      </c>
      <c r="G633" s="93">
        <v>0</v>
      </c>
    </row>
    <row r="634" spans="1:7" s="18" customFormat="1" hidden="1" outlineLevel="1" x14ac:dyDescent="0.3">
      <c r="B634" s="16" t="s">
        <v>149</v>
      </c>
      <c r="E634" s="93">
        <v>0</v>
      </c>
      <c r="F634" s="93">
        <v>0</v>
      </c>
      <c r="G634" s="93">
        <v>0</v>
      </c>
    </row>
    <row r="635" spans="1:7" s="18" customFormat="1" hidden="1" outlineLevel="1" x14ac:dyDescent="0.3">
      <c r="B635" s="16" t="s">
        <v>150</v>
      </c>
      <c r="E635" s="93">
        <v>0</v>
      </c>
      <c r="F635" s="93">
        <v>0</v>
      </c>
      <c r="G635" s="93">
        <v>0</v>
      </c>
    </row>
    <row r="636" spans="1:7" s="18" customFormat="1" hidden="1" outlineLevel="1" x14ac:dyDescent="0.3">
      <c r="B636" s="16" t="s">
        <v>151</v>
      </c>
      <c r="E636" s="93">
        <v>0</v>
      </c>
      <c r="F636" s="93">
        <v>0</v>
      </c>
      <c r="G636" s="93">
        <v>0</v>
      </c>
    </row>
    <row r="637" spans="1:7" s="18" customFormat="1" hidden="1" outlineLevel="1" x14ac:dyDescent="0.3">
      <c r="B637" s="16" t="s">
        <v>152</v>
      </c>
      <c r="E637" s="93">
        <v>0</v>
      </c>
      <c r="F637" s="93">
        <v>0</v>
      </c>
      <c r="G637" s="93">
        <v>0</v>
      </c>
    </row>
    <row r="638" spans="1:7" s="18" customFormat="1" hidden="1" outlineLevel="1" x14ac:dyDescent="0.3">
      <c r="B638" s="16" t="s">
        <v>283</v>
      </c>
      <c r="E638" s="93">
        <v>0</v>
      </c>
      <c r="F638" s="93">
        <v>0</v>
      </c>
      <c r="G638" s="93">
        <v>0</v>
      </c>
    </row>
    <row r="639" spans="1:7" s="18" customFormat="1" hidden="1" outlineLevel="1" x14ac:dyDescent="0.3">
      <c r="B639" s="16" t="s">
        <v>153</v>
      </c>
      <c r="E639" s="93">
        <v>0</v>
      </c>
      <c r="F639" s="93">
        <v>0</v>
      </c>
      <c r="G639" s="93">
        <v>0</v>
      </c>
    </row>
    <row r="640" spans="1:7" s="18" customFormat="1" hidden="1" outlineLevel="1" x14ac:dyDescent="0.3">
      <c r="B640" s="16" t="s">
        <v>154</v>
      </c>
      <c r="E640" s="93">
        <v>0</v>
      </c>
      <c r="F640" s="93">
        <v>0</v>
      </c>
      <c r="G640" s="93">
        <v>0</v>
      </c>
    </row>
    <row r="641" spans="2:7" s="18" customFormat="1" hidden="1" outlineLevel="1" x14ac:dyDescent="0.3">
      <c r="B641" s="16" t="s">
        <v>155</v>
      </c>
      <c r="E641" s="93">
        <v>0</v>
      </c>
      <c r="F641" s="93">
        <v>0</v>
      </c>
      <c r="G641" s="93">
        <v>0</v>
      </c>
    </row>
    <row r="642" spans="2:7" s="18" customFormat="1" hidden="1" outlineLevel="1" x14ac:dyDescent="0.3">
      <c r="B642" s="16" t="s">
        <v>156</v>
      </c>
      <c r="E642" s="93">
        <v>0</v>
      </c>
      <c r="F642" s="93">
        <v>0</v>
      </c>
      <c r="G642" s="93">
        <v>0</v>
      </c>
    </row>
    <row r="643" spans="2:7" s="18" customFormat="1" hidden="1" outlineLevel="1" x14ac:dyDescent="0.3">
      <c r="B643" s="16" t="s">
        <v>157</v>
      </c>
      <c r="E643" s="93">
        <v>298</v>
      </c>
      <c r="F643" s="93">
        <v>345</v>
      </c>
      <c r="G643" s="93">
        <v>-47</v>
      </c>
    </row>
    <row r="644" spans="2:7" s="18" customFormat="1" hidden="1" outlineLevel="1" x14ac:dyDescent="0.3">
      <c r="B644" s="16" t="s">
        <v>158</v>
      </c>
      <c r="E644" s="93">
        <v>0</v>
      </c>
      <c r="F644" s="93">
        <v>0</v>
      </c>
      <c r="G644" s="93">
        <v>0</v>
      </c>
    </row>
    <row r="645" spans="2:7" s="18" customFormat="1" hidden="1" outlineLevel="1" x14ac:dyDescent="0.3">
      <c r="B645" s="16" t="s">
        <v>159</v>
      </c>
      <c r="E645" s="93">
        <v>0</v>
      </c>
      <c r="F645" s="93">
        <v>0</v>
      </c>
      <c r="G645" s="93">
        <v>0</v>
      </c>
    </row>
    <row r="646" spans="2:7" s="18" customFormat="1" hidden="1" outlineLevel="1" x14ac:dyDescent="0.3">
      <c r="B646" s="16" t="s">
        <v>160</v>
      </c>
      <c r="E646" s="93">
        <v>0</v>
      </c>
      <c r="F646" s="93">
        <v>0</v>
      </c>
      <c r="G646" s="93">
        <v>0</v>
      </c>
    </row>
    <row r="647" spans="2:7" s="18" customFormat="1" hidden="1" outlineLevel="1" x14ac:dyDescent="0.3">
      <c r="B647" s="16" t="s">
        <v>161</v>
      </c>
      <c r="E647" s="93">
        <v>0</v>
      </c>
      <c r="F647" s="93">
        <v>0</v>
      </c>
      <c r="G647" s="93">
        <v>0</v>
      </c>
    </row>
    <row r="648" spans="2:7" s="18" customFormat="1" hidden="1" outlineLevel="1" x14ac:dyDescent="0.3">
      <c r="B648" s="16" t="s">
        <v>162</v>
      </c>
      <c r="E648" s="93">
        <v>0</v>
      </c>
      <c r="F648" s="93">
        <v>0</v>
      </c>
      <c r="G648" s="93">
        <v>0</v>
      </c>
    </row>
    <row r="649" spans="2:7" s="18" customFormat="1" hidden="1" outlineLevel="1" x14ac:dyDescent="0.3">
      <c r="B649" s="16" t="s">
        <v>163</v>
      </c>
      <c r="E649" s="93">
        <v>0</v>
      </c>
      <c r="F649" s="93">
        <v>0</v>
      </c>
      <c r="G649" s="93">
        <v>0</v>
      </c>
    </row>
    <row r="650" spans="2:7" s="18" customFormat="1" hidden="1" outlineLevel="1" x14ac:dyDescent="0.3">
      <c r="B650" s="16" t="s">
        <v>164</v>
      </c>
      <c r="E650" s="93">
        <v>0</v>
      </c>
      <c r="F650" s="93">
        <v>0</v>
      </c>
      <c r="G650" s="93">
        <v>0</v>
      </c>
    </row>
    <row r="651" spans="2:7" s="18" customFormat="1" hidden="1" outlineLevel="1" x14ac:dyDescent="0.3">
      <c r="B651" s="16" t="s">
        <v>276</v>
      </c>
      <c r="E651" s="93">
        <v>0</v>
      </c>
      <c r="F651" s="93">
        <v>0</v>
      </c>
      <c r="G651" s="93">
        <v>0</v>
      </c>
    </row>
    <row r="652" spans="2:7" s="18" customFormat="1" hidden="1" outlineLevel="1" x14ac:dyDescent="0.3">
      <c r="B652" s="16" t="s">
        <v>278</v>
      </c>
      <c r="E652" s="93">
        <v>0</v>
      </c>
      <c r="F652" s="93">
        <v>0</v>
      </c>
      <c r="G652" s="93">
        <v>0</v>
      </c>
    </row>
    <row r="653" spans="2:7" s="18" customFormat="1" hidden="1" outlineLevel="1" x14ac:dyDescent="0.3">
      <c r="B653" s="16" t="s">
        <v>285</v>
      </c>
      <c r="E653" s="93" t="s">
        <v>251</v>
      </c>
      <c r="F653" s="93" t="s">
        <v>251</v>
      </c>
      <c r="G653" s="93" t="s">
        <v>251</v>
      </c>
    </row>
    <row r="654" spans="2:7" s="18" customFormat="1" hidden="1" outlineLevel="1" x14ac:dyDescent="0.3">
      <c r="B654" s="16" t="s">
        <v>165</v>
      </c>
      <c r="E654" s="93">
        <v>0</v>
      </c>
      <c r="F654" s="93">
        <v>0</v>
      </c>
      <c r="G654" s="93">
        <v>0</v>
      </c>
    </row>
    <row r="655" spans="2:7" s="18" customFormat="1" hidden="1" outlineLevel="1" x14ac:dyDescent="0.3">
      <c r="B655" s="16" t="s">
        <v>286</v>
      </c>
      <c r="E655" s="93" t="s">
        <v>251</v>
      </c>
      <c r="F655" s="93" t="s">
        <v>251</v>
      </c>
      <c r="G655" s="93" t="s">
        <v>251</v>
      </c>
    </row>
    <row r="656" spans="2:7" s="18" customFormat="1" hidden="1" outlineLevel="1" x14ac:dyDescent="0.3">
      <c r="B656" s="16" t="s">
        <v>277</v>
      </c>
      <c r="E656" s="93">
        <v>0</v>
      </c>
      <c r="F656" s="93">
        <v>0</v>
      </c>
      <c r="G656" s="93">
        <v>0</v>
      </c>
    </row>
    <row r="657" spans="2:7" ht="15" customHeight="1" collapsed="1" x14ac:dyDescent="0.3">
      <c r="C657" s="19" t="s">
        <v>1</v>
      </c>
      <c r="D657" s="19" t="s">
        <v>40</v>
      </c>
      <c r="E657" s="157">
        <v>298</v>
      </c>
      <c r="F657" s="157">
        <v>345</v>
      </c>
      <c r="G657" s="158">
        <v>-47</v>
      </c>
    </row>
    <row r="658" spans="2:7" s="18" customFormat="1" hidden="1" outlineLevel="1" x14ac:dyDescent="0.3">
      <c r="B658" s="16" t="s">
        <v>145</v>
      </c>
      <c r="E658" s="93">
        <v>0</v>
      </c>
      <c r="F658" s="93">
        <v>0</v>
      </c>
      <c r="G658" s="93">
        <v>0</v>
      </c>
    </row>
    <row r="659" spans="2:7" s="18" customFormat="1" hidden="1" outlineLevel="1" x14ac:dyDescent="0.3">
      <c r="B659" s="16" t="s">
        <v>146</v>
      </c>
      <c r="E659" s="93">
        <v>0</v>
      </c>
      <c r="F659" s="93">
        <v>0</v>
      </c>
      <c r="G659" s="93">
        <v>0</v>
      </c>
    </row>
    <row r="660" spans="2:7" s="18" customFormat="1" hidden="1" outlineLevel="1" x14ac:dyDescent="0.3">
      <c r="B660" s="16" t="s">
        <v>147</v>
      </c>
      <c r="E660" s="93">
        <v>0</v>
      </c>
      <c r="F660" s="93">
        <v>0</v>
      </c>
      <c r="G660" s="93">
        <v>0</v>
      </c>
    </row>
    <row r="661" spans="2:7" s="18" customFormat="1" hidden="1" outlineLevel="1" x14ac:dyDescent="0.3">
      <c r="B661" s="16" t="s">
        <v>148</v>
      </c>
      <c r="E661" s="93">
        <v>0</v>
      </c>
      <c r="F661" s="93">
        <v>0</v>
      </c>
      <c r="G661" s="93">
        <v>0</v>
      </c>
    </row>
    <row r="662" spans="2:7" s="18" customFormat="1" hidden="1" outlineLevel="1" x14ac:dyDescent="0.3">
      <c r="B662" s="16" t="s">
        <v>149</v>
      </c>
      <c r="E662" s="93">
        <v>3632</v>
      </c>
      <c r="F662" s="93">
        <v>3632</v>
      </c>
      <c r="G662" s="93">
        <v>0</v>
      </c>
    </row>
    <row r="663" spans="2:7" s="18" customFormat="1" hidden="1" outlineLevel="1" x14ac:dyDescent="0.3">
      <c r="B663" s="16" t="s">
        <v>150</v>
      </c>
      <c r="E663" s="93">
        <v>8949</v>
      </c>
      <c r="F663" s="93">
        <v>9222</v>
      </c>
      <c r="G663" s="93">
        <v>-273</v>
      </c>
    </row>
    <row r="664" spans="2:7" s="18" customFormat="1" hidden="1" outlineLevel="1" x14ac:dyDescent="0.3">
      <c r="B664" s="16" t="s">
        <v>151</v>
      </c>
      <c r="E664" s="93">
        <v>3920</v>
      </c>
      <c r="F664" s="93">
        <v>4389</v>
      </c>
      <c r="G664" s="93">
        <v>-469</v>
      </c>
    </row>
    <row r="665" spans="2:7" s="18" customFormat="1" hidden="1" outlineLevel="1" x14ac:dyDescent="0.3">
      <c r="B665" s="16" t="s">
        <v>152</v>
      </c>
      <c r="E665" s="93">
        <v>3378</v>
      </c>
      <c r="F665" s="93">
        <v>3562</v>
      </c>
      <c r="G665" s="93">
        <v>-184</v>
      </c>
    </row>
    <row r="666" spans="2:7" s="18" customFormat="1" hidden="1" outlineLevel="1" x14ac:dyDescent="0.3">
      <c r="B666" s="16" t="s">
        <v>283</v>
      </c>
      <c r="E666" s="93">
        <v>0</v>
      </c>
      <c r="F666" s="93">
        <v>0</v>
      </c>
      <c r="G666" s="93">
        <v>0</v>
      </c>
    </row>
    <row r="667" spans="2:7" s="18" customFormat="1" hidden="1" outlineLevel="1" x14ac:dyDescent="0.3">
      <c r="B667" s="16" t="s">
        <v>153</v>
      </c>
      <c r="E667" s="93">
        <v>0</v>
      </c>
      <c r="F667" s="93">
        <v>0</v>
      </c>
      <c r="G667" s="93">
        <v>0</v>
      </c>
    </row>
    <row r="668" spans="2:7" s="18" customFormat="1" hidden="1" outlineLevel="1" x14ac:dyDescent="0.3">
      <c r="B668" s="16" t="s">
        <v>154</v>
      </c>
      <c r="E668" s="93">
        <v>0</v>
      </c>
      <c r="F668" s="93">
        <v>0</v>
      </c>
      <c r="G668" s="93">
        <v>0</v>
      </c>
    </row>
    <row r="669" spans="2:7" s="18" customFormat="1" hidden="1" outlineLevel="1" x14ac:dyDescent="0.3">
      <c r="B669" s="16" t="s">
        <v>155</v>
      </c>
      <c r="E669" s="93">
        <v>0</v>
      </c>
      <c r="F669" s="93">
        <v>0</v>
      </c>
      <c r="G669" s="93">
        <v>0</v>
      </c>
    </row>
    <row r="670" spans="2:7" s="18" customFormat="1" hidden="1" outlineLevel="1" x14ac:dyDescent="0.3">
      <c r="B670" s="16" t="s">
        <v>156</v>
      </c>
      <c r="E670" s="93">
        <v>0</v>
      </c>
      <c r="F670" s="93">
        <v>0</v>
      </c>
      <c r="G670" s="93">
        <v>0</v>
      </c>
    </row>
    <row r="671" spans="2:7" s="18" customFormat="1" hidden="1" outlineLevel="1" x14ac:dyDescent="0.3">
      <c r="B671" s="16" t="s">
        <v>157</v>
      </c>
      <c r="E671" s="93">
        <v>0</v>
      </c>
      <c r="F671" s="93">
        <v>52</v>
      </c>
      <c r="G671" s="93">
        <v>-52</v>
      </c>
    </row>
    <row r="672" spans="2:7" s="18" customFormat="1" hidden="1" outlineLevel="1" x14ac:dyDescent="0.3">
      <c r="B672" s="16" t="s">
        <v>158</v>
      </c>
      <c r="E672" s="93">
        <v>0</v>
      </c>
      <c r="F672" s="93">
        <v>0</v>
      </c>
      <c r="G672" s="93">
        <v>0</v>
      </c>
    </row>
    <row r="673" spans="2:7" s="18" customFormat="1" hidden="1" outlineLevel="1" x14ac:dyDescent="0.3">
      <c r="B673" s="16" t="s">
        <v>159</v>
      </c>
      <c r="E673" s="93">
        <v>0</v>
      </c>
      <c r="F673" s="93">
        <v>0</v>
      </c>
      <c r="G673" s="93">
        <v>0</v>
      </c>
    </row>
    <row r="674" spans="2:7" s="18" customFormat="1" hidden="1" outlineLevel="1" x14ac:dyDescent="0.3">
      <c r="B674" s="16" t="s">
        <v>160</v>
      </c>
      <c r="E674" s="93">
        <v>1147</v>
      </c>
      <c r="F674" s="93">
        <v>0</v>
      </c>
      <c r="G674" s="93">
        <v>1147</v>
      </c>
    </row>
    <row r="675" spans="2:7" s="18" customFormat="1" hidden="1" outlineLevel="1" x14ac:dyDescent="0.3">
      <c r="B675" s="16" t="s">
        <v>161</v>
      </c>
      <c r="E675" s="93">
        <v>0</v>
      </c>
      <c r="F675" s="93">
        <v>0</v>
      </c>
      <c r="G675" s="93">
        <v>0</v>
      </c>
    </row>
    <row r="676" spans="2:7" s="18" customFormat="1" hidden="1" outlineLevel="1" x14ac:dyDescent="0.3">
      <c r="B676" s="16" t="s">
        <v>162</v>
      </c>
      <c r="E676" s="93">
        <v>0</v>
      </c>
      <c r="F676" s="93">
        <v>0</v>
      </c>
      <c r="G676" s="93">
        <v>0</v>
      </c>
    </row>
    <row r="677" spans="2:7" s="18" customFormat="1" hidden="1" outlineLevel="1" x14ac:dyDescent="0.3">
      <c r="B677" s="16" t="s">
        <v>163</v>
      </c>
      <c r="E677" s="93">
        <v>1270</v>
      </c>
      <c r="F677" s="93">
        <v>1693</v>
      </c>
      <c r="G677" s="93">
        <v>-423</v>
      </c>
    </row>
    <row r="678" spans="2:7" s="18" customFormat="1" hidden="1" outlineLevel="1" x14ac:dyDescent="0.3">
      <c r="B678" s="16" t="s">
        <v>164</v>
      </c>
      <c r="E678" s="93">
        <v>0</v>
      </c>
      <c r="F678" s="93">
        <v>0</v>
      </c>
      <c r="G678" s="93">
        <v>0</v>
      </c>
    </row>
    <row r="679" spans="2:7" s="18" customFormat="1" hidden="1" outlineLevel="1" x14ac:dyDescent="0.3">
      <c r="B679" s="16" t="s">
        <v>276</v>
      </c>
      <c r="E679" s="93">
        <v>0</v>
      </c>
      <c r="F679" s="93">
        <v>0</v>
      </c>
      <c r="G679" s="93">
        <v>0</v>
      </c>
    </row>
    <row r="680" spans="2:7" s="18" customFormat="1" hidden="1" outlineLevel="1" x14ac:dyDescent="0.3">
      <c r="B680" s="16" t="s">
        <v>278</v>
      </c>
      <c r="E680" s="93">
        <v>13</v>
      </c>
      <c r="F680" s="93">
        <v>23</v>
      </c>
      <c r="G680" s="93">
        <v>-10</v>
      </c>
    </row>
    <row r="681" spans="2:7" s="18" customFormat="1" hidden="1" outlineLevel="1" x14ac:dyDescent="0.3">
      <c r="B681" s="16" t="s">
        <v>285</v>
      </c>
      <c r="E681" s="93" t="s">
        <v>251</v>
      </c>
      <c r="F681" s="93" t="s">
        <v>251</v>
      </c>
      <c r="G681" s="93" t="s">
        <v>251</v>
      </c>
    </row>
    <row r="682" spans="2:7" s="18" customFormat="1" hidden="1" outlineLevel="1" x14ac:dyDescent="0.3">
      <c r="B682" s="16" t="s">
        <v>165</v>
      </c>
      <c r="E682" s="93">
        <v>505</v>
      </c>
      <c r="F682" s="93">
        <v>538</v>
      </c>
      <c r="G682" s="93">
        <v>-33</v>
      </c>
    </row>
    <row r="683" spans="2:7" s="18" customFormat="1" hidden="1" outlineLevel="1" x14ac:dyDescent="0.3">
      <c r="B683" s="16" t="s">
        <v>286</v>
      </c>
      <c r="E683" s="93" t="s">
        <v>251</v>
      </c>
      <c r="F683" s="93" t="s">
        <v>251</v>
      </c>
      <c r="G683" s="93" t="s">
        <v>251</v>
      </c>
    </row>
    <row r="684" spans="2:7" s="18" customFormat="1" hidden="1" outlineLevel="1" x14ac:dyDescent="0.3">
      <c r="B684" s="16" t="s">
        <v>277</v>
      </c>
      <c r="E684" s="93">
        <v>386</v>
      </c>
      <c r="F684" s="93">
        <v>469</v>
      </c>
      <c r="G684" s="93">
        <v>-83</v>
      </c>
    </row>
    <row r="685" spans="2:7" ht="17.5" customHeight="1" collapsed="1" x14ac:dyDescent="0.3">
      <c r="C685" s="19" t="s">
        <v>2</v>
      </c>
      <c r="D685" s="19" t="s">
        <v>179</v>
      </c>
      <c r="E685" s="138">
        <v>23200</v>
      </c>
      <c r="F685" s="138">
        <v>23580</v>
      </c>
      <c r="G685" s="93">
        <v>-380</v>
      </c>
    </row>
    <row r="686" spans="2:7" s="18" customFormat="1" hidden="1" outlineLevel="1" x14ac:dyDescent="0.3">
      <c r="B686" s="16" t="s">
        <v>145</v>
      </c>
      <c r="E686" s="93">
        <v>0</v>
      </c>
      <c r="F686" s="93">
        <v>0</v>
      </c>
      <c r="G686" s="93">
        <v>0</v>
      </c>
    </row>
    <row r="687" spans="2:7" s="18" customFormat="1" hidden="1" outlineLevel="1" x14ac:dyDescent="0.3">
      <c r="B687" s="16" t="s">
        <v>146</v>
      </c>
      <c r="E687" s="93">
        <v>0</v>
      </c>
      <c r="F687" s="93">
        <v>0</v>
      </c>
      <c r="G687" s="93">
        <v>0</v>
      </c>
    </row>
    <row r="688" spans="2:7" s="18" customFormat="1" hidden="1" outlineLevel="1" x14ac:dyDescent="0.3">
      <c r="B688" s="16" t="s">
        <v>147</v>
      </c>
      <c r="E688" s="93">
        <v>0</v>
      </c>
      <c r="F688" s="93">
        <v>0</v>
      </c>
      <c r="G688" s="93">
        <v>0</v>
      </c>
    </row>
    <row r="689" spans="2:7" s="18" customFormat="1" hidden="1" outlineLevel="1" x14ac:dyDescent="0.3">
      <c r="B689" s="16" t="s">
        <v>148</v>
      </c>
      <c r="E689" s="93">
        <v>0</v>
      </c>
      <c r="F689" s="93">
        <v>0</v>
      </c>
      <c r="G689" s="93">
        <v>0</v>
      </c>
    </row>
    <row r="690" spans="2:7" s="18" customFormat="1" hidden="1" outlineLevel="1" x14ac:dyDescent="0.3">
      <c r="B690" s="16" t="s">
        <v>149</v>
      </c>
      <c r="E690" s="93">
        <v>0</v>
      </c>
      <c r="F690" s="93">
        <v>0</v>
      </c>
      <c r="G690" s="93">
        <v>0</v>
      </c>
    </row>
    <row r="691" spans="2:7" s="18" customFormat="1" hidden="1" outlineLevel="1" x14ac:dyDescent="0.3">
      <c r="B691" s="16" t="s">
        <v>150</v>
      </c>
      <c r="E691" s="93">
        <v>0</v>
      </c>
      <c r="F691" s="93">
        <v>0</v>
      </c>
      <c r="G691" s="93">
        <v>0</v>
      </c>
    </row>
    <row r="692" spans="2:7" s="18" customFormat="1" hidden="1" outlineLevel="1" x14ac:dyDescent="0.3">
      <c r="B692" s="16" t="s">
        <v>151</v>
      </c>
      <c r="E692" s="93">
        <v>0</v>
      </c>
      <c r="F692" s="93">
        <v>0</v>
      </c>
      <c r="G692" s="93">
        <v>0</v>
      </c>
    </row>
    <row r="693" spans="2:7" s="18" customFormat="1" hidden="1" outlineLevel="1" x14ac:dyDescent="0.3">
      <c r="B693" s="16" t="s">
        <v>152</v>
      </c>
      <c r="E693" s="93">
        <v>0</v>
      </c>
      <c r="F693" s="93">
        <v>0</v>
      </c>
      <c r="G693" s="93">
        <v>0</v>
      </c>
    </row>
    <row r="694" spans="2:7" s="18" customFormat="1" hidden="1" outlineLevel="1" x14ac:dyDescent="0.3">
      <c r="B694" s="16" t="s">
        <v>283</v>
      </c>
      <c r="E694" s="93">
        <v>0</v>
      </c>
      <c r="F694" s="93">
        <v>0</v>
      </c>
      <c r="G694" s="93">
        <v>0</v>
      </c>
    </row>
    <row r="695" spans="2:7" s="18" customFormat="1" hidden="1" outlineLevel="1" x14ac:dyDescent="0.3">
      <c r="B695" s="16" t="s">
        <v>153</v>
      </c>
      <c r="E695" s="93">
        <v>0</v>
      </c>
      <c r="F695" s="93">
        <v>0</v>
      </c>
      <c r="G695" s="93">
        <v>0</v>
      </c>
    </row>
    <row r="696" spans="2:7" s="18" customFormat="1" hidden="1" outlineLevel="1" x14ac:dyDescent="0.3">
      <c r="B696" s="16" t="s">
        <v>154</v>
      </c>
      <c r="E696" s="93">
        <v>0</v>
      </c>
      <c r="F696" s="93">
        <v>0</v>
      </c>
      <c r="G696" s="93">
        <v>0</v>
      </c>
    </row>
    <row r="697" spans="2:7" s="18" customFormat="1" hidden="1" outlineLevel="1" x14ac:dyDescent="0.3">
      <c r="B697" s="16" t="s">
        <v>155</v>
      </c>
      <c r="E697" s="93">
        <v>0</v>
      </c>
      <c r="F697" s="93">
        <v>0</v>
      </c>
      <c r="G697" s="93">
        <v>0</v>
      </c>
    </row>
    <row r="698" spans="2:7" s="18" customFormat="1" hidden="1" outlineLevel="1" x14ac:dyDescent="0.3">
      <c r="B698" s="16" t="s">
        <v>156</v>
      </c>
      <c r="E698" s="93">
        <v>0</v>
      </c>
      <c r="F698" s="93">
        <v>0</v>
      </c>
      <c r="G698" s="93">
        <v>0</v>
      </c>
    </row>
    <row r="699" spans="2:7" s="18" customFormat="1" hidden="1" outlineLevel="1" x14ac:dyDescent="0.3">
      <c r="B699" s="16" t="s">
        <v>157</v>
      </c>
      <c r="E699" s="93">
        <v>0</v>
      </c>
      <c r="F699" s="93">
        <v>0</v>
      </c>
      <c r="G699" s="93">
        <v>0</v>
      </c>
    </row>
    <row r="700" spans="2:7" s="18" customFormat="1" hidden="1" outlineLevel="1" x14ac:dyDescent="0.3">
      <c r="B700" s="16" t="s">
        <v>158</v>
      </c>
      <c r="E700" s="93">
        <v>0</v>
      </c>
      <c r="F700" s="93">
        <v>0</v>
      </c>
      <c r="G700" s="93">
        <v>0</v>
      </c>
    </row>
    <row r="701" spans="2:7" s="18" customFormat="1" hidden="1" outlineLevel="1" x14ac:dyDescent="0.3">
      <c r="B701" s="16" t="s">
        <v>159</v>
      </c>
      <c r="E701" s="93">
        <v>0</v>
      </c>
      <c r="F701" s="93">
        <v>0</v>
      </c>
      <c r="G701" s="93">
        <v>0</v>
      </c>
    </row>
    <row r="702" spans="2:7" s="18" customFormat="1" hidden="1" outlineLevel="1" x14ac:dyDescent="0.3">
      <c r="B702" s="16" t="s">
        <v>160</v>
      </c>
      <c r="E702" s="93">
        <v>0</v>
      </c>
      <c r="F702" s="93">
        <v>0</v>
      </c>
      <c r="G702" s="93">
        <v>0</v>
      </c>
    </row>
    <row r="703" spans="2:7" s="18" customFormat="1" hidden="1" outlineLevel="1" x14ac:dyDescent="0.3">
      <c r="B703" s="16" t="s">
        <v>161</v>
      </c>
      <c r="E703" s="93">
        <v>0</v>
      </c>
      <c r="F703" s="93">
        <v>0</v>
      </c>
      <c r="G703" s="93">
        <v>0</v>
      </c>
    </row>
    <row r="704" spans="2:7" s="18" customFormat="1" hidden="1" outlineLevel="1" x14ac:dyDescent="0.3">
      <c r="B704" s="16" t="s">
        <v>162</v>
      </c>
      <c r="E704" s="93">
        <v>0</v>
      </c>
      <c r="F704" s="93">
        <v>0</v>
      </c>
      <c r="G704" s="93">
        <v>0</v>
      </c>
    </row>
    <row r="705" spans="2:7" s="18" customFormat="1" hidden="1" outlineLevel="1" x14ac:dyDescent="0.3">
      <c r="B705" s="16" t="s">
        <v>163</v>
      </c>
      <c r="E705" s="93">
        <v>0</v>
      </c>
      <c r="F705" s="93">
        <v>0</v>
      </c>
      <c r="G705" s="93">
        <v>0</v>
      </c>
    </row>
    <row r="706" spans="2:7" s="18" customFormat="1" hidden="1" outlineLevel="1" x14ac:dyDescent="0.3">
      <c r="B706" s="16" t="s">
        <v>164</v>
      </c>
      <c r="E706" s="93">
        <v>0</v>
      </c>
      <c r="F706" s="93">
        <v>0</v>
      </c>
      <c r="G706" s="93">
        <v>0</v>
      </c>
    </row>
    <row r="707" spans="2:7" s="18" customFormat="1" hidden="1" outlineLevel="1" x14ac:dyDescent="0.3">
      <c r="B707" s="16" t="s">
        <v>276</v>
      </c>
      <c r="E707" s="93">
        <v>0</v>
      </c>
      <c r="F707" s="93">
        <v>0</v>
      </c>
      <c r="G707" s="93">
        <v>0</v>
      </c>
    </row>
    <row r="708" spans="2:7" s="18" customFormat="1" hidden="1" outlineLevel="1" x14ac:dyDescent="0.3">
      <c r="B708" s="16" t="s">
        <v>278</v>
      </c>
      <c r="E708" s="93">
        <v>0</v>
      </c>
      <c r="F708" s="93">
        <v>0</v>
      </c>
      <c r="G708" s="93">
        <v>0</v>
      </c>
    </row>
    <row r="709" spans="2:7" s="18" customFormat="1" hidden="1" outlineLevel="1" x14ac:dyDescent="0.3">
      <c r="B709" s="16" t="s">
        <v>285</v>
      </c>
      <c r="E709" s="93" t="s">
        <v>251</v>
      </c>
      <c r="F709" s="93" t="s">
        <v>251</v>
      </c>
      <c r="G709" s="93" t="s">
        <v>251</v>
      </c>
    </row>
    <row r="710" spans="2:7" s="18" customFormat="1" hidden="1" outlineLevel="1" x14ac:dyDescent="0.3">
      <c r="B710" s="16" t="s">
        <v>165</v>
      </c>
      <c r="E710" s="93">
        <v>0</v>
      </c>
      <c r="F710" s="93">
        <v>0</v>
      </c>
      <c r="G710" s="93">
        <v>0</v>
      </c>
    </row>
    <row r="711" spans="2:7" s="18" customFormat="1" hidden="1" outlineLevel="1" x14ac:dyDescent="0.3">
      <c r="B711" s="16" t="s">
        <v>286</v>
      </c>
      <c r="E711" s="93" t="s">
        <v>251</v>
      </c>
      <c r="F711" s="93" t="s">
        <v>251</v>
      </c>
      <c r="G711" s="93" t="s">
        <v>251</v>
      </c>
    </row>
    <row r="712" spans="2:7" s="18" customFormat="1" hidden="1" outlineLevel="1" x14ac:dyDescent="0.3">
      <c r="B712" s="16" t="s">
        <v>277</v>
      </c>
      <c r="E712" s="93">
        <v>0</v>
      </c>
      <c r="F712" s="93">
        <v>0</v>
      </c>
      <c r="G712" s="93">
        <v>0</v>
      </c>
    </row>
    <row r="713" spans="2:7" ht="15" customHeight="1" collapsed="1" x14ac:dyDescent="0.3">
      <c r="B713" s="17"/>
      <c r="C713" s="19" t="s">
        <v>3</v>
      </c>
      <c r="D713" s="19" t="s">
        <v>97</v>
      </c>
      <c r="E713" s="138">
        <v>0</v>
      </c>
      <c r="F713" s="138">
        <v>0</v>
      </c>
      <c r="G713" s="93">
        <v>0</v>
      </c>
    </row>
    <row r="714" spans="2:7" s="18" customFormat="1" hidden="1" outlineLevel="1" x14ac:dyDescent="0.3">
      <c r="B714" s="16" t="s">
        <v>145</v>
      </c>
      <c r="E714" s="93">
        <v>0</v>
      </c>
      <c r="F714" s="93">
        <v>0</v>
      </c>
      <c r="G714" s="93">
        <v>0</v>
      </c>
    </row>
    <row r="715" spans="2:7" s="18" customFormat="1" hidden="1" outlineLevel="1" x14ac:dyDescent="0.3">
      <c r="B715" s="16" t="s">
        <v>146</v>
      </c>
      <c r="E715" s="93">
        <v>0</v>
      </c>
      <c r="F715" s="93">
        <v>0</v>
      </c>
      <c r="G715" s="93">
        <v>0</v>
      </c>
    </row>
    <row r="716" spans="2:7" s="18" customFormat="1" hidden="1" outlineLevel="1" x14ac:dyDescent="0.3">
      <c r="B716" s="16" t="s">
        <v>147</v>
      </c>
      <c r="E716" s="93">
        <v>0</v>
      </c>
      <c r="F716" s="93">
        <v>0</v>
      </c>
      <c r="G716" s="93">
        <v>0</v>
      </c>
    </row>
    <row r="717" spans="2:7" s="18" customFormat="1" hidden="1" outlineLevel="1" x14ac:dyDescent="0.3">
      <c r="B717" s="16" t="s">
        <v>148</v>
      </c>
      <c r="E717" s="93">
        <v>0</v>
      </c>
      <c r="F717" s="93">
        <v>0</v>
      </c>
      <c r="G717" s="93">
        <v>0</v>
      </c>
    </row>
    <row r="718" spans="2:7" s="18" customFormat="1" hidden="1" outlineLevel="1" x14ac:dyDescent="0.3">
      <c r="B718" s="16" t="s">
        <v>149</v>
      </c>
      <c r="E718" s="93">
        <v>0</v>
      </c>
      <c r="F718" s="93">
        <v>0</v>
      </c>
      <c r="G718" s="93">
        <v>0</v>
      </c>
    </row>
    <row r="719" spans="2:7" s="18" customFormat="1" hidden="1" outlineLevel="1" x14ac:dyDescent="0.3">
      <c r="B719" s="16" t="s">
        <v>150</v>
      </c>
      <c r="E719" s="93">
        <v>0</v>
      </c>
      <c r="F719" s="93">
        <v>0</v>
      </c>
      <c r="G719" s="93">
        <v>0</v>
      </c>
    </row>
    <row r="720" spans="2:7" s="18" customFormat="1" hidden="1" outlineLevel="1" x14ac:dyDescent="0.3">
      <c r="B720" s="16" t="s">
        <v>151</v>
      </c>
      <c r="E720" s="93">
        <v>1186</v>
      </c>
      <c r="F720" s="93">
        <v>1327</v>
      </c>
      <c r="G720" s="93">
        <v>-141</v>
      </c>
    </row>
    <row r="721" spans="2:7" s="18" customFormat="1" hidden="1" outlineLevel="1" x14ac:dyDescent="0.3">
      <c r="B721" s="16" t="s">
        <v>152</v>
      </c>
      <c r="E721" s="93">
        <v>0</v>
      </c>
      <c r="F721" s="93">
        <v>0</v>
      </c>
      <c r="G721" s="93">
        <v>0</v>
      </c>
    </row>
    <row r="722" spans="2:7" s="18" customFormat="1" hidden="1" outlineLevel="1" x14ac:dyDescent="0.3">
      <c r="B722" s="16" t="s">
        <v>283</v>
      </c>
      <c r="E722" s="93">
        <v>0</v>
      </c>
      <c r="F722" s="93">
        <v>0</v>
      </c>
      <c r="G722" s="93">
        <v>0</v>
      </c>
    </row>
    <row r="723" spans="2:7" s="18" customFormat="1" hidden="1" outlineLevel="1" x14ac:dyDescent="0.3">
      <c r="B723" s="16" t="s">
        <v>153</v>
      </c>
      <c r="E723" s="93">
        <v>0</v>
      </c>
      <c r="F723" s="93">
        <v>0</v>
      </c>
      <c r="G723" s="93">
        <v>0</v>
      </c>
    </row>
    <row r="724" spans="2:7" s="18" customFormat="1" hidden="1" outlineLevel="1" x14ac:dyDescent="0.3">
      <c r="B724" s="16" t="s">
        <v>154</v>
      </c>
      <c r="E724" s="93">
        <v>0</v>
      </c>
      <c r="F724" s="93">
        <v>0</v>
      </c>
      <c r="G724" s="93">
        <v>0</v>
      </c>
    </row>
    <row r="725" spans="2:7" s="18" customFormat="1" hidden="1" outlineLevel="1" x14ac:dyDescent="0.3">
      <c r="B725" s="16" t="s">
        <v>155</v>
      </c>
      <c r="E725" s="93">
        <v>0</v>
      </c>
      <c r="F725" s="93">
        <v>0</v>
      </c>
      <c r="G725" s="93">
        <v>0</v>
      </c>
    </row>
    <row r="726" spans="2:7" s="18" customFormat="1" hidden="1" outlineLevel="1" x14ac:dyDescent="0.3">
      <c r="B726" s="16" t="s">
        <v>156</v>
      </c>
      <c r="E726" s="93">
        <v>0</v>
      </c>
      <c r="F726" s="93">
        <v>0</v>
      </c>
      <c r="G726" s="93">
        <v>0</v>
      </c>
    </row>
    <row r="727" spans="2:7" s="18" customFormat="1" hidden="1" outlineLevel="1" x14ac:dyDescent="0.3">
      <c r="B727" s="16" t="s">
        <v>157</v>
      </c>
      <c r="E727" s="93">
        <v>0</v>
      </c>
      <c r="F727" s="93">
        <v>0</v>
      </c>
      <c r="G727" s="93">
        <v>0</v>
      </c>
    </row>
    <row r="728" spans="2:7" s="18" customFormat="1" hidden="1" outlineLevel="1" x14ac:dyDescent="0.3">
      <c r="B728" s="16" t="s">
        <v>158</v>
      </c>
      <c r="E728" s="93">
        <v>0</v>
      </c>
      <c r="F728" s="93">
        <v>0</v>
      </c>
      <c r="G728" s="93">
        <v>0</v>
      </c>
    </row>
    <row r="729" spans="2:7" s="18" customFormat="1" hidden="1" outlineLevel="1" x14ac:dyDescent="0.3">
      <c r="B729" s="16" t="s">
        <v>159</v>
      </c>
      <c r="E729" s="93">
        <v>0</v>
      </c>
      <c r="F729" s="93">
        <v>0</v>
      </c>
      <c r="G729" s="93">
        <v>0</v>
      </c>
    </row>
    <row r="730" spans="2:7" s="18" customFormat="1" hidden="1" outlineLevel="1" x14ac:dyDescent="0.3">
      <c r="B730" s="16" t="s">
        <v>160</v>
      </c>
      <c r="E730" s="93">
        <v>0</v>
      </c>
      <c r="F730" s="93">
        <v>0</v>
      </c>
      <c r="G730" s="93">
        <v>0</v>
      </c>
    </row>
    <row r="731" spans="2:7" s="18" customFormat="1" hidden="1" outlineLevel="1" x14ac:dyDescent="0.3">
      <c r="B731" s="16" t="s">
        <v>161</v>
      </c>
      <c r="E731" s="93">
        <v>0</v>
      </c>
      <c r="F731" s="93">
        <v>0</v>
      </c>
      <c r="G731" s="93">
        <v>0</v>
      </c>
    </row>
    <row r="732" spans="2:7" s="18" customFormat="1" hidden="1" outlineLevel="1" x14ac:dyDescent="0.3">
      <c r="B732" s="16" t="s">
        <v>162</v>
      </c>
      <c r="E732" s="93">
        <v>0</v>
      </c>
      <c r="F732" s="93">
        <v>0</v>
      </c>
      <c r="G732" s="93">
        <v>0</v>
      </c>
    </row>
    <row r="733" spans="2:7" s="18" customFormat="1" hidden="1" outlineLevel="1" x14ac:dyDescent="0.3">
      <c r="B733" s="16" t="s">
        <v>163</v>
      </c>
      <c r="E733" s="93">
        <v>32</v>
      </c>
      <c r="F733" s="93">
        <v>128</v>
      </c>
      <c r="G733" s="93">
        <v>-96</v>
      </c>
    </row>
    <row r="734" spans="2:7" s="18" customFormat="1" hidden="1" outlineLevel="1" x14ac:dyDescent="0.3">
      <c r="B734" s="16" t="s">
        <v>164</v>
      </c>
      <c r="E734" s="93">
        <v>0</v>
      </c>
      <c r="F734" s="93">
        <v>0</v>
      </c>
      <c r="G734" s="93">
        <v>0</v>
      </c>
    </row>
    <row r="735" spans="2:7" s="18" customFormat="1" hidden="1" outlineLevel="1" x14ac:dyDescent="0.3">
      <c r="B735" s="16" t="s">
        <v>276</v>
      </c>
      <c r="E735" s="93">
        <v>0</v>
      </c>
      <c r="F735" s="93">
        <v>0</v>
      </c>
      <c r="G735" s="93">
        <v>0</v>
      </c>
    </row>
    <row r="736" spans="2:7" s="18" customFormat="1" hidden="1" outlineLevel="1" x14ac:dyDescent="0.3">
      <c r="B736" s="16" t="s">
        <v>278</v>
      </c>
      <c r="E736" s="93">
        <v>8</v>
      </c>
      <c r="F736" s="93">
        <v>12</v>
      </c>
      <c r="G736" s="93">
        <v>-4</v>
      </c>
    </row>
    <row r="737" spans="2:7" s="18" customFormat="1" hidden="1" outlineLevel="1" x14ac:dyDescent="0.3">
      <c r="B737" s="16" t="s">
        <v>285</v>
      </c>
      <c r="E737" s="93" t="s">
        <v>251</v>
      </c>
      <c r="F737" s="93" t="s">
        <v>251</v>
      </c>
      <c r="G737" s="93" t="s">
        <v>251</v>
      </c>
    </row>
    <row r="738" spans="2:7" s="18" customFormat="1" hidden="1" outlineLevel="1" x14ac:dyDescent="0.3">
      <c r="B738" s="16" t="s">
        <v>165</v>
      </c>
      <c r="E738" s="93">
        <v>0</v>
      </c>
      <c r="F738" s="93">
        <v>0</v>
      </c>
      <c r="G738" s="93">
        <v>0</v>
      </c>
    </row>
    <row r="739" spans="2:7" s="18" customFormat="1" hidden="1" outlineLevel="1" x14ac:dyDescent="0.3">
      <c r="B739" s="16" t="s">
        <v>286</v>
      </c>
      <c r="E739" s="93" t="s">
        <v>251</v>
      </c>
      <c r="F739" s="93" t="s">
        <v>251</v>
      </c>
      <c r="G739" s="93" t="s">
        <v>251</v>
      </c>
    </row>
    <row r="740" spans="2:7" s="18" customFormat="1" hidden="1" outlineLevel="1" x14ac:dyDescent="0.3">
      <c r="B740" s="16" t="s">
        <v>277</v>
      </c>
      <c r="E740" s="93">
        <v>0</v>
      </c>
      <c r="F740" s="93">
        <v>0</v>
      </c>
      <c r="G740" s="93">
        <v>0</v>
      </c>
    </row>
    <row r="741" spans="2:7" ht="15" customHeight="1" collapsed="1" x14ac:dyDescent="0.3">
      <c r="B741" s="17"/>
      <c r="C741" s="19" t="s">
        <v>4</v>
      </c>
      <c r="D741" s="19" t="s">
        <v>181</v>
      </c>
      <c r="E741" s="138">
        <v>1226</v>
      </c>
      <c r="F741" s="138">
        <v>1467</v>
      </c>
      <c r="G741" s="93">
        <v>-241</v>
      </c>
    </row>
    <row r="742" spans="2:7" s="18" customFormat="1" hidden="1" outlineLevel="1" x14ac:dyDescent="0.3">
      <c r="B742" s="16" t="s">
        <v>145</v>
      </c>
      <c r="E742" s="93">
        <v>46272</v>
      </c>
      <c r="F742" s="93">
        <v>48687</v>
      </c>
      <c r="G742" s="93">
        <v>-2415</v>
      </c>
    </row>
    <row r="743" spans="2:7" s="18" customFormat="1" hidden="1" outlineLevel="1" x14ac:dyDescent="0.3">
      <c r="B743" s="16" t="s">
        <v>146</v>
      </c>
      <c r="E743" s="93">
        <v>0</v>
      </c>
      <c r="F743" s="93">
        <v>0</v>
      </c>
      <c r="G743" s="93">
        <v>0</v>
      </c>
    </row>
    <row r="744" spans="2:7" s="18" customFormat="1" hidden="1" outlineLevel="1" x14ac:dyDescent="0.3">
      <c r="B744" s="16" t="s">
        <v>147</v>
      </c>
      <c r="E744" s="93">
        <v>134538</v>
      </c>
      <c r="F744" s="93">
        <v>139549</v>
      </c>
      <c r="G744" s="93">
        <v>-5011</v>
      </c>
    </row>
    <row r="745" spans="2:7" s="18" customFormat="1" hidden="1" outlineLevel="1" x14ac:dyDescent="0.3">
      <c r="B745" s="16" t="s">
        <v>148</v>
      </c>
      <c r="E745" s="93">
        <v>0</v>
      </c>
      <c r="F745" s="93">
        <v>0</v>
      </c>
      <c r="G745" s="93">
        <v>0</v>
      </c>
    </row>
    <row r="746" spans="2:7" s="18" customFormat="1" hidden="1" outlineLevel="1" x14ac:dyDescent="0.3">
      <c r="B746" s="16" t="s">
        <v>149</v>
      </c>
      <c r="E746" s="93">
        <v>0</v>
      </c>
      <c r="F746" s="93">
        <v>0</v>
      </c>
      <c r="G746" s="93">
        <v>0</v>
      </c>
    </row>
    <row r="747" spans="2:7" s="18" customFormat="1" hidden="1" outlineLevel="1" x14ac:dyDescent="0.3">
      <c r="B747" s="16" t="s">
        <v>150</v>
      </c>
      <c r="E747" s="93">
        <v>0</v>
      </c>
      <c r="F747" s="93">
        <v>0</v>
      </c>
      <c r="G747" s="93">
        <v>0</v>
      </c>
    </row>
    <row r="748" spans="2:7" s="18" customFormat="1" hidden="1" outlineLevel="1" x14ac:dyDescent="0.3">
      <c r="B748" s="16" t="s">
        <v>151</v>
      </c>
      <c r="E748" s="93">
        <v>0</v>
      </c>
      <c r="F748" s="93">
        <v>0</v>
      </c>
      <c r="G748" s="93">
        <v>0</v>
      </c>
    </row>
    <row r="749" spans="2:7" s="18" customFormat="1" hidden="1" outlineLevel="1" x14ac:dyDescent="0.3">
      <c r="B749" s="16" t="s">
        <v>152</v>
      </c>
      <c r="E749" s="93">
        <v>0</v>
      </c>
      <c r="F749" s="93">
        <v>0</v>
      </c>
      <c r="G749" s="93">
        <v>0</v>
      </c>
    </row>
    <row r="750" spans="2:7" s="18" customFormat="1" ht="13.5" hidden="1" customHeight="1" outlineLevel="1" x14ac:dyDescent="0.3">
      <c r="B750" s="16" t="s">
        <v>283</v>
      </c>
      <c r="E750" s="93">
        <v>0</v>
      </c>
      <c r="F750" s="93">
        <v>0</v>
      </c>
      <c r="G750" s="93">
        <v>0</v>
      </c>
    </row>
    <row r="751" spans="2:7" s="18" customFormat="1" hidden="1" outlineLevel="1" x14ac:dyDescent="0.3">
      <c r="B751" s="16" t="s">
        <v>153</v>
      </c>
      <c r="E751" s="93">
        <v>0</v>
      </c>
      <c r="F751" s="93">
        <v>0</v>
      </c>
      <c r="G751" s="93">
        <v>0</v>
      </c>
    </row>
    <row r="752" spans="2:7" s="18" customFormat="1" hidden="1" outlineLevel="1" x14ac:dyDescent="0.3">
      <c r="B752" s="16" t="s">
        <v>154</v>
      </c>
      <c r="E752" s="93">
        <v>0</v>
      </c>
      <c r="F752" s="93">
        <v>0</v>
      </c>
      <c r="G752" s="93">
        <v>0</v>
      </c>
    </row>
    <row r="753" spans="2:7" s="18" customFormat="1" hidden="1" outlineLevel="1" x14ac:dyDescent="0.3">
      <c r="B753" s="16" t="s">
        <v>155</v>
      </c>
      <c r="E753" s="93">
        <v>36410</v>
      </c>
      <c r="F753" s="93">
        <v>37160</v>
      </c>
      <c r="G753" s="93">
        <v>-750</v>
      </c>
    </row>
    <row r="754" spans="2:7" s="18" customFormat="1" hidden="1" outlineLevel="1" x14ac:dyDescent="0.3">
      <c r="B754" s="16" t="s">
        <v>156</v>
      </c>
      <c r="E754" s="93">
        <v>0</v>
      </c>
      <c r="F754" s="93">
        <v>0</v>
      </c>
      <c r="G754" s="93">
        <v>0</v>
      </c>
    </row>
    <row r="755" spans="2:7" s="18" customFormat="1" hidden="1" outlineLevel="1" x14ac:dyDescent="0.3">
      <c r="B755" s="16" t="s">
        <v>157</v>
      </c>
      <c r="E755" s="93">
        <v>0</v>
      </c>
      <c r="F755" s="93">
        <v>0</v>
      </c>
      <c r="G755" s="93">
        <v>0</v>
      </c>
    </row>
    <row r="756" spans="2:7" s="18" customFormat="1" hidden="1" outlineLevel="1" x14ac:dyDescent="0.3">
      <c r="B756" s="16" t="s">
        <v>158</v>
      </c>
      <c r="E756" s="93">
        <v>0</v>
      </c>
      <c r="F756" s="93">
        <v>0</v>
      </c>
      <c r="G756" s="93">
        <v>0</v>
      </c>
    </row>
    <row r="757" spans="2:7" s="18" customFormat="1" hidden="1" outlineLevel="1" x14ac:dyDescent="0.3">
      <c r="B757" s="16" t="s">
        <v>159</v>
      </c>
      <c r="E757" s="93">
        <v>0</v>
      </c>
      <c r="F757" s="93">
        <v>0</v>
      </c>
      <c r="G757" s="93">
        <v>0</v>
      </c>
    </row>
    <row r="758" spans="2:7" s="18" customFormat="1" hidden="1" outlineLevel="1" x14ac:dyDescent="0.3">
      <c r="B758" s="16" t="s">
        <v>160</v>
      </c>
      <c r="E758" s="93">
        <v>0</v>
      </c>
      <c r="F758" s="93">
        <v>0</v>
      </c>
      <c r="G758" s="93">
        <v>0</v>
      </c>
    </row>
    <row r="759" spans="2:7" s="18" customFormat="1" hidden="1" outlineLevel="1" x14ac:dyDescent="0.3">
      <c r="B759" s="16" t="s">
        <v>161</v>
      </c>
      <c r="E759" s="93">
        <v>0</v>
      </c>
      <c r="F759" s="93">
        <v>0</v>
      </c>
      <c r="G759" s="93">
        <v>0</v>
      </c>
    </row>
    <row r="760" spans="2:7" s="18" customFormat="1" hidden="1" outlineLevel="1" x14ac:dyDescent="0.3">
      <c r="B760" s="16" t="s">
        <v>162</v>
      </c>
      <c r="E760" s="93">
        <v>0</v>
      </c>
      <c r="F760" s="93">
        <v>0</v>
      </c>
      <c r="G760" s="93">
        <v>0</v>
      </c>
    </row>
    <row r="761" spans="2:7" s="18" customFormat="1" hidden="1" outlineLevel="1" x14ac:dyDescent="0.3">
      <c r="B761" s="16" t="s">
        <v>163</v>
      </c>
      <c r="E761" s="93">
        <v>0</v>
      </c>
      <c r="F761" s="93">
        <v>0</v>
      </c>
      <c r="G761" s="93">
        <v>0</v>
      </c>
    </row>
    <row r="762" spans="2:7" s="18" customFormat="1" hidden="1" outlineLevel="1" x14ac:dyDescent="0.3">
      <c r="B762" s="16" t="s">
        <v>164</v>
      </c>
      <c r="E762" s="93">
        <v>0</v>
      </c>
      <c r="F762" s="93">
        <v>0</v>
      </c>
      <c r="G762" s="93">
        <v>0</v>
      </c>
    </row>
    <row r="763" spans="2:7" s="18" customFormat="1" hidden="1" outlineLevel="1" x14ac:dyDescent="0.3">
      <c r="B763" s="16" t="s">
        <v>276</v>
      </c>
      <c r="E763" s="93">
        <v>0</v>
      </c>
      <c r="F763" s="93">
        <v>0</v>
      </c>
      <c r="G763" s="93">
        <v>0</v>
      </c>
    </row>
    <row r="764" spans="2:7" s="18" customFormat="1" hidden="1" outlineLevel="1" x14ac:dyDescent="0.3">
      <c r="B764" s="16" t="s">
        <v>278</v>
      </c>
      <c r="E764" s="93">
        <v>0</v>
      </c>
      <c r="F764" s="93">
        <v>0</v>
      </c>
      <c r="G764" s="93">
        <v>0</v>
      </c>
    </row>
    <row r="765" spans="2:7" s="18" customFormat="1" hidden="1" outlineLevel="1" x14ac:dyDescent="0.3">
      <c r="B765" s="16" t="s">
        <v>285</v>
      </c>
      <c r="E765" s="93" t="s">
        <v>251</v>
      </c>
      <c r="F765" s="93" t="s">
        <v>251</v>
      </c>
      <c r="G765" s="93" t="s">
        <v>251</v>
      </c>
    </row>
    <row r="766" spans="2:7" s="18" customFormat="1" hidden="1" outlineLevel="1" x14ac:dyDescent="0.3">
      <c r="B766" s="16" t="s">
        <v>165</v>
      </c>
      <c r="E766" s="93">
        <v>0</v>
      </c>
      <c r="F766" s="93">
        <v>0</v>
      </c>
      <c r="G766" s="93">
        <v>0</v>
      </c>
    </row>
    <row r="767" spans="2:7" s="18" customFormat="1" hidden="1" outlineLevel="1" x14ac:dyDescent="0.3">
      <c r="B767" s="16" t="s">
        <v>286</v>
      </c>
      <c r="E767" s="93" t="s">
        <v>251</v>
      </c>
      <c r="F767" s="93" t="s">
        <v>251</v>
      </c>
      <c r="G767" s="93" t="s">
        <v>251</v>
      </c>
    </row>
    <row r="768" spans="2:7" s="18" customFormat="1" hidden="1" outlineLevel="1" x14ac:dyDescent="0.3">
      <c r="B768" s="16" t="s">
        <v>277</v>
      </c>
      <c r="E768" s="93">
        <v>0</v>
      </c>
      <c r="F768" s="93">
        <v>0</v>
      </c>
      <c r="G768" s="93">
        <v>0</v>
      </c>
    </row>
    <row r="769" spans="2:7" ht="15" customHeight="1" collapsed="1" x14ac:dyDescent="0.3">
      <c r="C769" s="19" t="s">
        <v>74</v>
      </c>
      <c r="D769" s="19" t="s">
        <v>183</v>
      </c>
      <c r="E769" s="149">
        <v>217220</v>
      </c>
      <c r="F769" s="138">
        <v>225396</v>
      </c>
      <c r="G769" s="93">
        <v>-8176</v>
      </c>
    </row>
    <row r="770" spans="2:7" s="18" customFormat="1" hidden="1" outlineLevel="1" x14ac:dyDescent="0.3">
      <c r="B770" s="16" t="s">
        <v>145</v>
      </c>
      <c r="E770" s="93">
        <v>9464</v>
      </c>
      <c r="F770" s="93">
        <v>10115</v>
      </c>
      <c r="G770" s="93">
        <v>-651</v>
      </c>
    </row>
    <row r="771" spans="2:7" s="18" customFormat="1" hidden="1" outlineLevel="1" x14ac:dyDescent="0.3">
      <c r="B771" s="16" t="s">
        <v>146</v>
      </c>
      <c r="E771" s="93">
        <v>18669</v>
      </c>
      <c r="F771" s="93">
        <v>18834</v>
      </c>
      <c r="G771" s="93">
        <v>-165</v>
      </c>
    </row>
    <row r="772" spans="2:7" s="18" customFormat="1" hidden="1" outlineLevel="1" x14ac:dyDescent="0.3">
      <c r="B772" s="16" t="s">
        <v>147</v>
      </c>
      <c r="E772" s="93">
        <v>6205</v>
      </c>
      <c r="F772" s="93">
        <v>6542</v>
      </c>
      <c r="G772" s="93">
        <v>-337</v>
      </c>
    </row>
    <row r="773" spans="2:7" s="18" customFormat="1" hidden="1" outlineLevel="1" x14ac:dyDescent="0.3">
      <c r="B773" s="16" t="s">
        <v>148</v>
      </c>
      <c r="E773" s="93">
        <v>24159</v>
      </c>
      <c r="F773" s="93">
        <v>25101</v>
      </c>
      <c r="G773" s="93">
        <v>-942</v>
      </c>
    </row>
    <row r="774" spans="2:7" s="18" customFormat="1" hidden="1" outlineLevel="1" x14ac:dyDescent="0.3">
      <c r="B774" s="16" t="s">
        <v>149</v>
      </c>
      <c r="E774" s="93">
        <v>24848</v>
      </c>
      <c r="F774" s="93">
        <v>27487</v>
      </c>
      <c r="G774" s="93">
        <v>-2639</v>
      </c>
    </row>
    <row r="775" spans="2:7" s="18" customFormat="1" hidden="1" outlineLevel="1" x14ac:dyDescent="0.3">
      <c r="B775" s="16" t="s">
        <v>150</v>
      </c>
      <c r="E775" s="93">
        <v>54406</v>
      </c>
      <c r="F775" s="93">
        <v>56046</v>
      </c>
      <c r="G775" s="93">
        <v>-1640</v>
      </c>
    </row>
    <row r="776" spans="2:7" s="18" customFormat="1" hidden="1" outlineLevel="1" x14ac:dyDescent="0.3">
      <c r="B776" s="16" t="s">
        <v>151</v>
      </c>
      <c r="E776" s="93">
        <v>20549</v>
      </c>
      <c r="F776" s="93">
        <v>23149</v>
      </c>
      <c r="G776" s="93">
        <v>-2600</v>
      </c>
    </row>
    <row r="777" spans="2:7" s="18" customFormat="1" hidden="1" outlineLevel="1" x14ac:dyDescent="0.3">
      <c r="B777" s="16" t="s">
        <v>152</v>
      </c>
      <c r="E777" s="93">
        <v>88210</v>
      </c>
      <c r="F777" s="93">
        <v>77931</v>
      </c>
      <c r="G777" s="93">
        <v>10279</v>
      </c>
    </row>
    <row r="778" spans="2:7" s="18" customFormat="1" hidden="1" outlineLevel="1" x14ac:dyDescent="0.3">
      <c r="B778" s="16" t="s">
        <v>283</v>
      </c>
      <c r="E778" s="93">
        <v>0</v>
      </c>
      <c r="F778" s="93">
        <v>0</v>
      </c>
      <c r="G778" s="93">
        <v>0</v>
      </c>
    </row>
    <row r="779" spans="2:7" s="18" customFormat="1" hidden="1" outlineLevel="1" x14ac:dyDescent="0.3">
      <c r="B779" s="16" t="s">
        <v>153</v>
      </c>
      <c r="E779" s="93">
        <v>79784</v>
      </c>
      <c r="F779" s="93">
        <v>82659</v>
      </c>
      <c r="G779" s="93">
        <v>-2875</v>
      </c>
    </row>
    <row r="780" spans="2:7" s="18" customFormat="1" hidden="1" outlineLevel="1" x14ac:dyDescent="0.3">
      <c r="B780" s="16" t="s">
        <v>154</v>
      </c>
      <c r="E780" s="93">
        <v>34683</v>
      </c>
      <c r="F780" s="93">
        <v>35196</v>
      </c>
      <c r="G780" s="93">
        <v>-513</v>
      </c>
    </row>
    <row r="781" spans="2:7" s="18" customFormat="1" hidden="1" outlineLevel="1" x14ac:dyDescent="0.3">
      <c r="B781" s="16" t="s">
        <v>155</v>
      </c>
      <c r="E781" s="93">
        <v>9962</v>
      </c>
      <c r="F781" s="93">
        <v>9290</v>
      </c>
      <c r="G781" s="93">
        <v>672</v>
      </c>
    </row>
    <row r="782" spans="2:7" s="18" customFormat="1" hidden="1" outlineLevel="1" x14ac:dyDescent="0.3">
      <c r="B782" s="16" t="s">
        <v>156</v>
      </c>
      <c r="E782" s="93">
        <v>6688</v>
      </c>
      <c r="F782" s="93">
        <v>7086</v>
      </c>
      <c r="G782" s="93">
        <v>-398</v>
      </c>
    </row>
    <row r="783" spans="2:7" s="18" customFormat="1" hidden="1" outlineLevel="1" x14ac:dyDescent="0.3">
      <c r="B783" s="16" t="s">
        <v>157</v>
      </c>
      <c r="E783" s="93">
        <v>7594</v>
      </c>
      <c r="F783" s="93">
        <v>6908</v>
      </c>
      <c r="G783" s="93">
        <v>686</v>
      </c>
    </row>
    <row r="784" spans="2:7" s="18" customFormat="1" hidden="1" outlineLevel="1" x14ac:dyDescent="0.3">
      <c r="B784" s="16" t="s">
        <v>158</v>
      </c>
      <c r="E784" s="93">
        <v>60591</v>
      </c>
      <c r="F784" s="93">
        <v>61881</v>
      </c>
      <c r="G784" s="93">
        <v>-1290</v>
      </c>
    </row>
    <row r="785" spans="2:7" s="18" customFormat="1" hidden="1" outlineLevel="1" x14ac:dyDescent="0.3">
      <c r="B785" s="16" t="s">
        <v>159</v>
      </c>
      <c r="E785" s="93">
        <v>38927</v>
      </c>
      <c r="F785" s="93">
        <v>40111</v>
      </c>
      <c r="G785" s="93">
        <v>-1184</v>
      </c>
    </row>
    <row r="786" spans="2:7" s="18" customFormat="1" hidden="1" outlineLevel="1" x14ac:dyDescent="0.3">
      <c r="B786" s="16" t="s">
        <v>160</v>
      </c>
      <c r="E786" s="93">
        <v>10025</v>
      </c>
      <c r="F786" s="93">
        <v>9798</v>
      </c>
      <c r="G786" s="93">
        <v>227</v>
      </c>
    </row>
    <row r="787" spans="2:7" s="18" customFormat="1" hidden="1" outlineLevel="1" x14ac:dyDescent="0.3">
      <c r="B787" s="16" t="s">
        <v>161</v>
      </c>
      <c r="E787" s="93">
        <v>4845</v>
      </c>
      <c r="F787" s="93">
        <v>5374</v>
      </c>
      <c r="G787" s="93">
        <v>-529</v>
      </c>
    </row>
    <row r="788" spans="2:7" s="18" customFormat="1" hidden="1" outlineLevel="1" x14ac:dyDescent="0.3">
      <c r="B788" s="16" t="s">
        <v>162</v>
      </c>
      <c r="E788" s="93">
        <v>22591</v>
      </c>
      <c r="F788" s="93">
        <v>23016</v>
      </c>
      <c r="G788" s="93">
        <v>-425</v>
      </c>
    </row>
    <row r="789" spans="2:7" s="18" customFormat="1" hidden="1" outlineLevel="1" x14ac:dyDescent="0.3">
      <c r="B789" s="16" t="s">
        <v>163</v>
      </c>
      <c r="E789" s="93">
        <v>26532</v>
      </c>
      <c r="F789" s="93">
        <v>27771</v>
      </c>
      <c r="G789" s="93">
        <v>-1239</v>
      </c>
    </row>
    <row r="790" spans="2:7" s="18" customFormat="1" hidden="1" outlineLevel="1" x14ac:dyDescent="0.3">
      <c r="B790" s="16" t="s">
        <v>164</v>
      </c>
      <c r="E790" s="93">
        <v>11362</v>
      </c>
      <c r="F790" s="93">
        <v>11849</v>
      </c>
      <c r="G790" s="93">
        <v>-487</v>
      </c>
    </row>
    <row r="791" spans="2:7" s="18" customFormat="1" hidden="1" outlineLevel="1" x14ac:dyDescent="0.3">
      <c r="B791" s="16" t="s">
        <v>276</v>
      </c>
      <c r="E791" s="93">
        <v>3042</v>
      </c>
      <c r="F791" s="93">
        <v>3029</v>
      </c>
      <c r="G791" s="93">
        <v>13</v>
      </c>
    </row>
    <row r="792" spans="2:7" s="18" customFormat="1" hidden="1" outlineLevel="1" x14ac:dyDescent="0.3">
      <c r="B792" s="16" t="s">
        <v>278</v>
      </c>
      <c r="E792" s="93">
        <v>1262</v>
      </c>
      <c r="F792" s="93">
        <v>892</v>
      </c>
      <c r="G792" s="93">
        <v>370</v>
      </c>
    </row>
    <row r="793" spans="2:7" s="18" customFormat="1" hidden="1" outlineLevel="1" x14ac:dyDescent="0.3">
      <c r="B793" s="16" t="s">
        <v>285</v>
      </c>
      <c r="E793" s="93" t="s">
        <v>251</v>
      </c>
      <c r="F793" s="93" t="s">
        <v>251</v>
      </c>
      <c r="G793" s="93" t="s">
        <v>251</v>
      </c>
    </row>
    <row r="794" spans="2:7" s="18" customFormat="1" hidden="1" outlineLevel="1" x14ac:dyDescent="0.3">
      <c r="B794" s="16" t="s">
        <v>165</v>
      </c>
      <c r="E794" s="93">
        <v>14888</v>
      </c>
      <c r="F794" s="93">
        <v>15391</v>
      </c>
      <c r="G794" s="93">
        <v>-503</v>
      </c>
    </row>
    <row r="795" spans="2:7" s="18" customFormat="1" hidden="1" outlineLevel="1" x14ac:dyDescent="0.3">
      <c r="B795" s="16" t="s">
        <v>286</v>
      </c>
      <c r="E795" s="93" t="s">
        <v>251</v>
      </c>
      <c r="F795" s="93" t="s">
        <v>251</v>
      </c>
      <c r="G795" s="93" t="s">
        <v>251</v>
      </c>
    </row>
    <row r="796" spans="2:7" s="18" customFormat="1" hidden="1" outlineLevel="1" x14ac:dyDescent="0.3">
      <c r="B796" s="16" t="s">
        <v>277</v>
      </c>
      <c r="E796" s="93">
        <v>4351</v>
      </c>
      <c r="F796" s="93">
        <v>4382</v>
      </c>
      <c r="G796" s="93">
        <v>-31</v>
      </c>
    </row>
    <row r="797" spans="2:7" ht="15" customHeight="1" collapsed="1" x14ac:dyDescent="0.3">
      <c r="C797" s="19" t="s">
        <v>6</v>
      </c>
      <c r="D797" s="19" t="s">
        <v>184</v>
      </c>
      <c r="E797" s="138">
        <v>583637</v>
      </c>
      <c r="F797" s="138">
        <v>589838</v>
      </c>
      <c r="G797" s="93">
        <v>-6201</v>
      </c>
    </row>
    <row r="798" spans="2:7" s="18" customFormat="1" hidden="1" outlineLevel="1" x14ac:dyDescent="0.3">
      <c r="B798" s="16" t="s">
        <v>145</v>
      </c>
      <c r="E798" s="93">
        <v>0</v>
      </c>
      <c r="F798" s="93">
        <v>0</v>
      </c>
      <c r="G798" s="93">
        <v>0</v>
      </c>
    </row>
    <row r="799" spans="2:7" s="18" customFormat="1" hidden="1" outlineLevel="1" x14ac:dyDescent="0.3">
      <c r="B799" s="16" t="s">
        <v>146</v>
      </c>
      <c r="E799" s="93">
        <v>0</v>
      </c>
      <c r="F799" s="93">
        <v>0</v>
      </c>
      <c r="G799" s="93">
        <v>0</v>
      </c>
    </row>
    <row r="800" spans="2:7" s="18" customFormat="1" hidden="1" outlineLevel="1" x14ac:dyDescent="0.3">
      <c r="B800" s="16" t="s">
        <v>147</v>
      </c>
      <c r="E800" s="93">
        <v>0</v>
      </c>
      <c r="F800" s="93">
        <v>0</v>
      </c>
      <c r="G800" s="93">
        <v>0</v>
      </c>
    </row>
    <row r="801" spans="2:7" s="18" customFormat="1" hidden="1" outlineLevel="1" x14ac:dyDescent="0.3">
      <c r="B801" s="16" t="s">
        <v>148</v>
      </c>
      <c r="E801" s="93">
        <v>0</v>
      </c>
      <c r="F801" s="93">
        <v>0</v>
      </c>
      <c r="G801" s="93">
        <v>0</v>
      </c>
    </row>
    <row r="802" spans="2:7" s="18" customFormat="1" hidden="1" outlineLevel="1" x14ac:dyDescent="0.3">
      <c r="B802" s="16" t="s">
        <v>149</v>
      </c>
      <c r="E802" s="93">
        <v>0</v>
      </c>
      <c r="F802" s="93">
        <v>0</v>
      </c>
      <c r="G802" s="93">
        <v>0</v>
      </c>
    </row>
    <row r="803" spans="2:7" s="18" customFormat="1" hidden="1" outlineLevel="1" x14ac:dyDescent="0.3">
      <c r="B803" s="16" t="s">
        <v>150</v>
      </c>
      <c r="E803" s="93">
        <v>0</v>
      </c>
      <c r="F803" s="93">
        <v>0</v>
      </c>
      <c r="G803" s="93">
        <v>0</v>
      </c>
    </row>
    <row r="804" spans="2:7" s="18" customFormat="1" hidden="1" outlineLevel="1" x14ac:dyDescent="0.3">
      <c r="B804" s="16" t="s">
        <v>151</v>
      </c>
      <c r="E804" s="93">
        <v>0</v>
      </c>
      <c r="F804" s="93">
        <v>0</v>
      </c>
      <c r="G804" s="93">
        <v>0</v>
      </c>
    </row>
    <row r="805" spans="2:7" s="18" customFormat="1" hidden="1" outlineLevel="1" x14ac:dyDescent="0.3">
      <c r="B805" s="16" t="s">
        <v>152</v>
      </c>
      <c r="E805" s="93">
        <v>0</v>
      </c>
      <c r="F805" s="93">
        <v>0</v>
      </c>
      <c r="G805" s="93">
        <v>0</v>
      </c>
    </row>
    <row r="806" spans="2:7" s="18" customFormat="1" hidden="1" outlineLevel="1" x14ac:dyDescent="0.3">
      <c r="B806" s="16" t="s">
        <v>283</v>
      </c>
      <c r="E806" s="93">
        <v>0</v>
      </c>
      <c r="F806" s="93">
        <v>0</v>
      </c>
      <c r="G806" s="93">
        <v>0</v>
      </c>
    </row>
    <row r="807" spans="2:7" s="18" customFormat="1" hidden="1" outlineLevel="1" x14ac:dyDescent="0.3">
      <c r="B807" s="16" t="s">
        <v>153</v>
      </c>
      <c r="E807" s="93">
        <v>0</v>
      </c>
      <c r="F807" s="93">
        <v>0</v>
      </c>
      <c r="G807" s="93">
        <v>0</v>
      </c>
    </row>
    <row r="808" spans="2:7" s="18" customFormat="1" hidden="1" outlineLevel="1" x14ac:dyDescent="0.3">
      <c r="B808" s="16" t="s">
        <v>154</v>
      </c>
      <c r="E808" s="93">
        <v>0</v>
      </c>
      <c r="F808" s="93">
        <v>0</v>
      </c>
      <c r="G808" s="93">
        <v>0</v>
      </c>
    </row>
    <row r="809" spans="2:7" s="18" customFormat="1" hidden="1" outlineLevel="1" x14ac:dyDescent="0.3">
      <c r="B809" s="16" t="s">
        <v>155</v>
      </c>
      <c r="E809" s="93">
        <v>0</v>
      </c>
      <c r="F809" s="93">
        <v>0</v>
      </c>
      <c r="G809" s="93">
        <v>0</v>
      </c>
    </row>
    <row r="810" spans="2:7" s="18" customFormat="1" hidden="1" outlineLevel="1" x14ac:dyDescent="0.3">
      <c r="B810" s="16" t="s">
        <v>156</v>
      </c>
      <c r="E810" s="93">
        <v>0</v>
      </c>
      <c r="F810" s="93">
        <v>0</v>
      </c>
      <c r="G810" s="93">
        <v>0</v>
      </c>
    </row>
    <row r="811" spans="2:7" s="18" customFormat="1" hidden="1" outlineLevel="1" x14ac:dyDescent="0.3">
      <c r="B811" s="16" t="s">
        <v>157</v>
      </c>
      <c r="E811" s="93">
        <v>0</v>
      </c>
      <c r="F811" s="93">
        <v>0</v>
      </c>
      <c r="G811" s="93">
        <v>0</v>
      </c>
    </row>
    <row r="812" spans="2:7" s="18" customFormat="1" hidden="1" outlineLevel="1" x14ac:dyDescent="0.3">
      <c r="B812" s="16" t="s">
        <v>158</v>
      </c>
      <c r="E812" s="93">
        <v>0</v>
      </c>
      <c r="F812" s="93">
        <v>0</v>
      </c>
      <c r="G812" s="93">
        <v>0</v>
      </c>
    </row>
    <row r="813" spans="2:7" s="18" customFormat="1" hidden="1" outlineLevel="1" x14ac:dyDescent="0.3">
      <c r="B813" s="16" t="s">
        <v>159</v>
      </c>
      <c r="E813" s="93">
        <v>0</v>
      </c>
      <c r="F813" s="93">
        <v>0</v>
      </c>
      <c r="G813" s="93">
        <v>0</v>
      </c>
    </row>
    <row r="814" spans="2:7" s="18" customFormat="1" hidden="1" outlineLevel="1" x14ac:dyDescent="0.3">
      <c r="B814" s="16" t="s">
        <v>160</v>
      </c>
      <c r="E814" s="93">
        <v>0</v>
      </c>
      <c r="F814" s="93">
        <v>0</v>
      </c>
      <c r="G814" s="93">
        <v>0</v>
      </c>
    </row>
    <row r="815" spans="2:7" s="18" customFormat="1" hidden="1" outlineLevel="1" x14ac:dyDescent="0.3">
      <c r="B815" s="16" t="s">
        <v>161</v>
      </c>
      <c r="E815" s="93">
        <v>0</v>
      </c>
      <c r="F815" s="93">
        <v>0</v>
      </c>
      <c r="G815" s="93">
        <v>0</v>
      </c>
    </row>
    <row r="816" spans="2:7" s="18" customFormat="1" hidden="1" outlineLevel="1" x14ac:dyDescent="0.3">
      <c r="B816" s="16" t="s">
        <v>162</v>
      </c>
      <c r="E816" s="93">
        <v>0</v>
      </c>
      <c r="F816" s="93">
        <v>0</v>
      </c>
      <c r="G816" s="93">
        <v>0</v>
      </c>
    </row>
    <row r="817" spans="2:7" s="18" customFormat="1" hidden="1" outlineLevel="1" x14ac:dyDescent="0.3">
      <c r="B817" s="16" t="s">
        <v>163</v>
      </c>
      <c r="E817" s="93">
        <v>0</v>
      </c>
      <c r="F817" s="93">
        <v>0</v>
      </c>
      <c r="G817" s="93">
        <v>0</v>
      </c>
    </row>
    <row r="818" spans="2:7" s="18" customFormat="1" hidden="1" outlineLevel="1" x14ac:dyDescent="0.3">
      <c r="B818" s="16" t="s">
        <v>164</v>
      </c>
      <c r="E818" s="93">
        <v>2053</v>
      </c>
      <c r="F818" s="93">
        <v>2211</v>
      </c>
      <c r="G818" s="93">
        <v>-158</v>
      </c>
    </row>
    <row r="819" spans="2:7" s="18" customFormat="1" hidden="1" outlineLevel="1" x14ac:dyDescent="0.3">
      <c r="B819" s="16" t="s">
        <v>276</v>
      </c>
      <c r="E819" s="93">
        <v>0</v>
      </c>
      <c r="F819" s="93">
        <v>0</v>
      </c>
      <c r="G819" s="93">
        <v>0</v>
      </c>
    </row>
    <row r="820" spans="2:7" s="18" customFormat="1" hidden="1" outlineLevel="1" x14ac:dyDescent="0.3">
      <c r="B820" s="16" t="s">
        <v>278</v>
      </c>
      <c r="E820" s="93">
        <v>0</v>
      </c>
      <c r="F820" s="93">
        <v>0</v>
      </c>
      <c r="G820" s="93">
        <v>0</v>
      </c>
    </row>
    <row r="821" spans="2:7" s="18" customFormat="1" hidden="1" outlineLevel="1" x14ac:dyDescent="0.3">
      <c r="B821" s="16" t="s">
        <v>285</v>
      </c>
      <c r="E821" s="93" t="s">
        <v>251</v>
      </c>
      <c r="F821" s="93" t="s">
        <v>251</v>
      </c>
      <c r="G821" s="93" t="s">
        <v>251</v>
      </c>
    </row>
    <row r="822" spans="2:7" s="18" customFormat="1" hidden="1" outlineLevel="1" x14ac:dyDescent="0.3">
      <c r="B822" s="16" t="s">
        <v>165</v>
      </c>
      <c r="E822" s="93">
        <v>0</v>
      </c>
      <c r="F822" s="93">
        <v>0</v>
      </c>
      <c r="G822" s="93">
        <v>0</v>
      </c>
    </row>
    <row r="823" spans="2:7" s="18" customFormat="1" hidden="1" outlineLevel="1" x14ac:dyDescent="0.3">
      <c r="B823" s="16" t="s">
        <v>286</v>
      </c>
      <c r="E823" s="93" t="s">
        <v>251</v>
      </c>
      <c r="F823" s="93" t="s">
        <v>251</v>
      </c>
      <c r="G823" s="93" t="s">
        <v>251</v>
      </c>
    </row>
    <row r="824" spans="2:7" s="18" customFormat="1" hidden="1" outlineLevel="1" x14ac:dyDescent="0.3">
      <c r="B824" s="16" t="s">
        <v>277</v>
      </c>
      <c r="E824" s="93">
        <v>0</v>
      </c>
      <c r="F824" s="93">
        <v>0</v>
      </c>
      <c r="G824" s="93">
        <v>0</v>
      </c>
    </row>
    <row r="825" spans="2:7" ht="15" customHeight="1" collapsed="1" x14ac:dyDescent="0.3">
      <c r="C825" s="19" t="s">
        <v>7</v>
      </c>
      <c r="D825" s="19" t="s">
        <v>187</v>
      </c>
      <c r="E825" s="138">
        <v>2053</v>
      </c>
      <c r="F825" s="138">
        <v>2211</v>
      </c>
      <c r="G825" s="93">
        <v>-158</v>
      </c>
    </row>
    <row r="826" spans="2:7" s="18" customFormat="1" hidden="1" outlineLevel="1" x14ac:dyDescent="0.3">
      <c r="B826" s="16" t="s">
        <v>145</v>
      </c>
      <c r="E826" s="93">
        <v>0</v>
      </c>
      <c r="F826" s="93">
        <v>0</v>
      </c>
      <c r="G826" s="93">
        <v>0</v>
      </c>
    </row>
    <row r="827" spans="2:7" s="18" customFormat="1" hidden="1" outlineLevel="1" x14ac:dyDescent="0.3">
      <c r="B827" s="16" t="s">
        <v>146</v>
      </c>
      <c r="E827" s="93">
        <v>2842</v>
      </c>
      <c r="F827" s="93">
        <v>3107</v>
      </c>
      <c r="G827" s="93">
        <v>-265</v>
      </c>
    </row>
    <row r="828" spans="2:7" s="18" customFormat="1" hidden="1" outlineLevel="1" x14ac:dyDescent="0.3">
      <c r="B828" s="16" t="s">
        <v>147</v>
      </c>
      <c r="E828" s="93">
        <v>0</v>
      </c>
      <c r="F828" s="93">
        <v>0</v>
      </c>
      <c r="G828" s="93">
        <v>0</v>
      </c>
    </row>
    <row r="829" spans="2:7" s="18" customFormat="1" hidden="1" outlineLevel="1" x14ac:dyDescent="0.3">
      <c r="B829" s="16" t="s">
        <v>148</v>
      </c>
      <c r="E829" s="93">
        <v>0</v>
      </c>
      <c r="F829" s="93">
        <v>0</v>
      </c>
      <c r="G829" s="93">
        <v>0</v>
      </c>
    </row>
    <row r="830" spans="2:7" s="18" customFormat="1" hidden="1" outlineLevel="1" x14ac:dyDescent="0.3">
      <c r="B830" s="16" t="s">
        <v>149</v>
      </c>
      <c r="E830" s="93">
        <v>0</v>
      </c>
      <c r="F830" s="93">
        <v>0</v>
      </c>
      <c r="G830" s="93">
        <v>0</v>
      </c>
    </row>
    <row r="831" spans="2:7" s="18" customFormat="1" hidden="1" outlineLevel="1" x14ac:dyDescent="0.3">
      <c r="B831" s="16" t="s">
        <v>150</v>
      </c>
      <c r="E831" s="93">
        <v>0</v>
      </c>
      <c r="F831" s="93">
        <v>0</v>
      </c>
      <c r="G831" s="93">
        <v>0</v>
      </c>
    </row>
    <row r="832" spans="2:7" s="18" customFormat="1" hidden="1" outlineLevel="1" x14ac:dyDescent="0.3">
      <c r="B832" s="16" t="s">
        <v>151</v>
      </c>
      <c r="E832" s="93">
        <v>0</v>
      </c>
      <c r="F832" s="93">
        <v>0</v>
      </c>
      <c r="G832" s="93">
        <v>0</v>
      </c>
    </row>
    <row r="833" spans="2:7" s="18" customFormat="1" hidden="1" outlineLevel="1" x14ac:dyDescent="0.3">
      <c r="B833" s="16" t="s">
        <v>152</v>
      </c>
      <c r="E833" s="93">
        <v>678</v>
      </c>
      <c r="F833" s="93">
        <v>591</v>
      </c>
      <c r="G833" s="93">
        <v>87</v>
      </c>
    </row>
    <row r="834" spans="2:7" s="18" customFormat="1" hidden="1" outlineLevel="1" x14ac:dyDescent="0.3">
      <c r="B834" s="16" t="s">
        <v>283</v>
      </c>
      <c r="E834" s="93">
        <v>0</v>
      </c>
      <c r="F834" s="93">
        <v>0</v>
      </c>
      <c r="G834" s="93">
        <v>0</v>
      </c>
    </row>
    <row r="835" spans="2:7" s="18" customFormat="1" hidden="1" outlineLevel="1" x14ac:dyDescent="0.3">
      <c r="B835" s="16" t="s">
        <v>153</v>
      </c>
      <c r="E835" s="93">
        <v>0</v>
      </c>
      <c r="F835" s="93">
        <v>0</v>
      </c>
      <c r="G835" s="93">
        <v>0</v>
      </c>
    </row>
    <row r="836" spans="2:7" s="18" customFormat="1" hidden="1" outlineLevel="1" x14ac:dyDescent="0.3">
      <c r="B836" s="16" t="s">
        <v>154</v>
      </c>
      <c r="E836" s="93">
        <v>0</v>
      </c>
      <c r="F836" s="93">
        <v>0</v>
      </c>
      <c r="G836" s="93">
        <v>0</v>
      </c>
    </row>
    <row r="837" spans="2:7" s="18" customFormat="1" hidden="1" outlineLevel="1" x14ac:dyDescent="0.3">
      <c r="B837" s="16" t="s">
        <v>155</v>
      </c>
      <c r="E837" s="93">
        <v>0</v>
      </c>
      <c r="F837" s="93">
        <v>0</v>
      </c>
      <c r="G837" s="93">
        <v>0</v>
      </c>
    </row>
    <row r="838" spans="2:7" s="18" customFormat="1" hidden="1" outlineLevel="1" x14ac:dyDescent="0.3">
      <c r="B838" s="16" t="s">
        <v>156</v>
      </c>
      <c r="E838" s="93">
        <v>0</v>
      </c>
      <c r="F838" s="93">
        <v>0</v>
      </c>
      <c r="G838" s="93">
        <v>0</v>
      </c>
    </row>
    <row r="839" spans="2:7" s="18" customFormat="1" hidden="1" outlineLevel="1" x14ac:dyDescent="0.3">
      <c r="B839" s="16" t="s">
        <v>157</v>
      </c>
      <c r="E839" s="93">
        <v>0</v>
      </c>
      <c r="F839" s="93">
        <v>0</v>
      </c>
      <c r="G839" s="93">
        <v>0</v>
      </c>
    </row>
    <row r="840" spans="2:7" s="18" customFormat="1" hidden="1" outlineLevel="1" x14ac:dyDescent="0.3">
      <c r="B840" s="16" t="s">
        <v>158</v>
      </c>
      <c r="E840" s="93">
        <v>0</v>
      </c>
      <c r="F840" s="93">
        <v>0</v>
      </c>
      <c r="G840" s="93">
        <v>0</v>
      </c>
    </row>
    <row r="841" spans="2:7" s="18" customFormat="1" hidden="1" outlineLevel="1" x14ac:dyDescent="0.3">
      <c r="B841" s="16" t="s">
        <v>159</v>
      </c>
      <c r="E841" s="93">
        <v>31</v>
      </c>
      <c r="F841" s="93">
        <v>22</v>
      </c>
      <c r="G841" s="93">
        <v>9</v>
      </c>
    </row>
    <row r="842" spans="2:7" s="18" customFormat="1" hidden="1" outlineLevel="1" x14ac:dyDescent="0.3">
      <c r="B842" s="16" t="s">
        <v>160</v>
      </c>
      <c r="E842" s="93">
        <v>0</v>
      </c>
      <c r="F842" s="93">
        <v>0</v>
      </c>
      <c r="G842" s="93">
        <v>0</v>
      </c>
    </row>
    <row r="843" spans="2:7" s="18" customFormat="1" hidden="1" outlineLevel="1" x14ac:dyDescent="0.3">
      <c r="B843" s="16" t="s">
        <v>161</v>
      </c>
      <c r="E843" s="93">
        <v>0</v>
      </c>
      <c r="F843" s="93">
        <v>0</v>
      </c>
      <c r="G843" s="93">
        <v>0</v>
      </c>
    </row>
    <row r="844" spans="2:7" s="18" customFormat="1" hidden="1" outlineLevel="1" x14ac:dyDescent="0.3">
      <c r="B844" s="16" t="s">
        <v>162</v>
      </c>
      <c r="E844" s="93">
        <v>0</v>
      </c>
      <c r="F844" s="93">
        <v>0</v>
      </c>
      <c r="G844" s="93">
        <v>0</v>
      </c>
    </row>
    <row r="845" spans="2:7" s="18" customFormat="1" hidden="1" outlineLevel="1" x14ac:dyDescent="0.3">
      <c r="B845" s="16" t="s">
        <v>163</v>
      </c>
      <c r="E845" s="93">
        <v>0</v>
      </c>
      <c r="F845" s="93">
        <v>0</v>
      </c>
      <c r="G845" s="93">
        <v>0</v>
      </c>
    </row>
    <row r="846" spans="2:7" s="18" customFormat="1" hidden="1" outlineLevel="1" x14ac:dyDescent="0.3">
      <c r="B846" s="16" t="s">
        <v>164</v>
      </c>
      <c r="E846" s="93">
        <v>0</v>
      </c>
      <c r="F846" s="93">
        <v>0</v>
      </c>
      <c r="G846" s="93">
        <v>0</v>
      </c>
    </row>
    <row r="847" spans="2:7" s="18" customFormat="1" hidden="1" outlineLevel="1" x14ac:dyDescent="0.3">
      <c r="B847" s="16" t="s">
        <v>276</v>
      </c>
      <c r="E847" s="93">
        <v>0</v>
      </c>
      <c r="F847" s="93">
        <v>0</v>
      </c>
      <c r="G847" s="93">
        <v>0</v>
      </c>
    </row>
    <row r="848" spans="2:7" s="18" customFormat="1" hidden="1" outlineLevel="1" x14ac:dyDescent="0.3">
      <c r="B848" s="16" t="s">
        <v>278</v>
      </c>
      <c r="E848" s="93">
        <v>0</v>
      </c>
      <c r="F848" s="93">
        <v>0</v>
      </c>
      <c r="G848" s="93">
        <v>0</v>
      </c>
    </row>
    <row r="849" spans="2:7" s="18" customFormat="1" hidden="1" outlineLevel="1" x14ac:dyDescent="0.3">
      <c r="B849" s="16" t="s">
        <v>285</v>
      </c>
      <c r="E849" s="93" t="s">
        <v>251</v>
      </c>
      <c r="F849" s="93" t="s">
        <v>251</v>
      </c>
      <c r="G849" s="93" t="s">
        <v>251</v>
      </c>
    </row>
    <row r="850" spans="2:7" s="18" customFormat="1" hidden="1" outlineLevel="1" x14ac:dyDescent="0.3">
      <c r="B850" s="16" t="s">
        <v>165</v>
      </c>
      <c r="E850" s="93">
        <v>0</v>
      </c>
      <c r="F850" s="93">
        <v>0</v>
      </c>
      <c r="G850" s="93">
        <v>0</v>
      </c>
    </row>
    <row r="851" spans="2:7" s="18" customFormat="1" hidden="1" outlineLevel="1" x14ac:dyDescent="0.3">
      <c r="B851" s="16" t="s">
        <v>286</v>
      </c>
      <c r="E851" s="93" t="s">
        <v>251</v>
      </c>
      <c r="F851" s="93" t="s">
        <v>251</v>
      </c>
      <c r="G851" s="93" t="s">
        <v>251</v>
      </c>
    </row>
    <row r="852" spans="2:7" s="18" customFormat="1" hidden="1" outlineLevel="1" x14ac:dyDescent="0.3">
      <c r="B852" s="16" t="s">
        <v>277</v>
      </c>
      <c r="E852" s="93">
        <v>0</v>
      </c>
      <c r="F852" s="93">
        <v>0</v>
      </c>
      <c r="G852" s="93">
        <v>0</v>
      </c>
    </row>
    <row r="853" spans="2:7" ht="15" customHeight="1" collapsed="1" thickBot="1" x14ac:dyDescent="0.35">
      <c r="C853" s="19" t="s">
        <v>34</v>
      </c>
      <c r="D853" s="19" t="s">
        <v>39</v>
      </c>
      <c r="E853" s="149">
        <v>3551</v>
      </c>
      <c r="F853" s="138">
        <v>3720</v>
      </c>
      <c r="G853" s="93">
        <v>-169</v>
      </c>
    </row>
    <row r="854" spans="2:7" s="18" customFormat="1" ht="13.5" hidden="1" outlineLevel="1" thickBot="1" x14ac:dyDescent="0.35">
      <c r="B854" s="16" t="s">
        <v>145</v>
      </c>
      <c r="D854" s="70"/>
      <c r="E854" s="93">
        <v>55736</v>
      </c>
      <c r="F854" s="93">
        <v>58802</v>
      </c>
      <c r="G854" s="93">
        <v>-3066</v>
      </c>
    </row>
    <row r="855" spans="2:7" s="18" customFormat="1" ht="13.5" hidden="1" outlineLevel="1" thickBot="1" x14ac:dyDescent="0.35">
      <c r="B855" s="16" t="s">
        <v>146</v>
      </c>
      <c r="D855" s="70"/>
      <c r="E855" s="93">
        <v>21511</v>
      </c>
      <c r="F855" s="93">
        <v>21941</v>
      </c>
      <c r="G855" s="93">
        <v>-430</v>
      </c>
    </row>
    <row r="856" spans="2:7" s="18" customFormat="1" ht="13.5" hidden="1" outlineLevel="1" thickBot="1" x14ac:dyDescent="0.35">
      <c r="B856" s="16" t="s">
        <v>147</v>
      </c>
      <c r="D856" s="70"/>
      <c r="E856" s="93">
        <v>140743</v>
      </c>
      <c r="F856" s="93">
        <v>146091</v>
      </c>
      <c r="G856" s="93">
        <v>-5348</v>
      </c>
    </row>
    <row r="857" spans="2:7" s="18" customFormat="1" ht="13.5" hidden="1" outlineLevel="1" thickBot="1" x14ac:dyDescent="0.35">
      <c r="B857" s="16" t="s">
        <v>148</v>
      </c>
      <c r="D857" s="70"/>
      <c r="E857" s="93">
        <v>24159</v>
      </c>
      <c r="F857" s="93">
        <v>25101</v>
      </c>
      <c r="G857" s="93">
        <v>-942</v>
      </c>
    </row>
    <row r="858" spans="2:7" s="18" customFormat="1" ht="13.5" hidden="1" outlineLevel="1" thickBot="1" x14ac:dyDescent="0.35">
      <c r="B858" s="16" t="s">
        <v>149</v>
      </c>
      <c r="D858" s="70"/>
      <c r="E858" s="93">
        <v>28480</v>
      </c>
      <c r="F858" s="93">
        <v>31119</v>
      </c>
      <c r="G858" s="93">
        <v>-2639</v>
      </c>
    </row>
    <row r="859" spans="2:7" s="18" customFormat="1" ht="13.5" hidden="1" outlineLevel="1" thickBot="1" x14ac:dyDescent="0.35">
      <c r="B859" s="16" t="s">
        <v>150</v>
      </c>
      <c r="D859" s="70"/>
      <c r="E859" s="93">
        <v>63355</v>
      </c>
      <c r="F859" s="93">
        <v>65268</v>
      </c>
      <c r="G859" s="93">
        <v>-1913</v>
      </c>
    </row>
    <row r="860" spans="2:7" s="18" customFormat="1" ht="13.5" hidden="1" outlineLevel="1" thickBot="1" x14ac:dyDescent="0.35">
      <c r="B860" s="16" t="s">
        <v>151</v>
      </c>
      <c r="D860" s="70"/>
      <c r="E860" s="93">
        <v>25655</v>
      </c>
      <c r="F860" s="93">
        <v>28865</v>
      </c>
      <c r="G860" s="93">
        <v>-3210</v>
      </c>
    </row>
    <row r="861" spans="2:7" s="18" customFormat="1" ht="13.5" hidden="1" outlineLevel="1" thickBot="1" x14ac:dyDescent="0.35">
      <c r="B861" s="16" t="s">
        <v>152</v>
      </c>
      <c r="D861" s="70"/>
      <c r="E861" s="93">
        <v>92266</v>
      </c>
      <c r="F861" s="93">
        <v>82084</v>
      </c>
      <c r="G861" s="93">
        <v>10182</v>
      </c>
    </row>
    <row r="862" spans="2:7" s="18" customFormat="1" ht="13.5" hidden="1" outlineLevel="1" thickBot="1" x14ac:dyDescent="0.35">
      <c r="B862" s="16" t="s">
        <v>283</v>
      </c>
      <c r="D862" s="70"/>
      <c r="E862" s="93">
        <v>0</v>
      </c>
      <c r="F862" s="93">
        <v>0</v>
      </c>
      <c r="G862" s="93">
        <v>0</v>
      </c>
    </row>
    <row r="863" spans="2:7" s="18" customFormat="1" ht="13.5" hidden="1" outlineLevel="1" thickBot="1" x14ac:dyDescent="0.35">
      <c r="B863" s="16" t="s">
        <v>153</v>
      </c>
      <c r="D863" s="70"/>
      <c r="E863" s="93">
        <v>79784</v>
      </c>
      <c r="F863" s="93">
        <v>82659</v>
      </c>
      <c r="G863" s="93">
        <v>-2875</v>
      </c>
    </row>
    <row r="864" spans="2:7" s="18" customFormat="1" ht="13.5" hidden="1" outlineLevel="1" thickBot="1" x14ac:dyDescent="0.35">
      <c r="B864" s="16" t="s">
        <v>154</v>
      </c>
      <c r="D864" s="70"/>
      <c r="E864" s="93">
        <v>34683</v>
      </c>
      <c r="F864" s="93">
        <v>35196</v>
      </c>
      <c r="G864" s="93">
        <v>-513</v>
      </c>
    </row>
    <row r="865" spans="2:7" s="18" customFormat="1" ht="13.5" hidden="1" outlineLevel="1" thickBot="1" x14ac:dyDescent="0.35">
      <c r="B865" s="16" t="s">
        <v>155</v>
      </c>
      <c r="D865" s="70"/>
      <c r="E865" s="93">
        <v>46372</v>
      </c>
      <c r="F865" s="93">
        <v>46450</v>
      </c>
      <c r="G865" s="93">
        <v>-78</v>
      </c>
    </row>
    <row r="866" spans="2:7" s="18" customFormat="1" ht="13.5" hidden="1" outlineLevel="1" thickBot="1" x14ac:dyDescent="0.35">
      <c r="B866" s="16" t="s">
        <v>156</v>
      </c>
      <c r="D866" s="70"/>
      <c r="E866" s="93">
        <v>6688</v>
      </c>
      <c r="F866" s="93">
        <v>7086</v>
      </c>
      <c r="G866" s="93">
        <v>-398</v>
      </c>
    </row>
    <row r="867" spans="2:7" s="18" customFormat="1" ht="13.5" hidden="1" outlineLevel="1" thickBot="1" x14ac:dyDescent="0.35">
      <c r="B867" s="16" t="s">
        <v>157</v>
      </c>
      <c r="D867" s="70"/>
      <c r="E867" s="93">
        <v>7892</v>
      </c>
      <c r="F867" s="93">
        <v>7305</v>
      </c>
      <c r="G867" s="93">
        <v>587</v>
      </c>
    </row>
    <row r="868" spans="2:7" s="18" customFormat="1" ht="13.5" hidden="1" outlineLevel="1" thickBot="1" x14ac:dyDescent="0.35">
      <c r="B868" s="16" t="s">
        <v>158</v>
      </c>
      <c r="D868" s="70"/>
      <c r="E868" s="93">
        <v>60591</v>
      </c>
      <c r="F868" s="93">
        <v>61881</v>
      </c>
      <c r="G868" s="93">
        <v>-1290</v>
      </c>
    </row>
    <row r="869" spans="2:7" s="18" customFormat="1" ht="13.5" hidden="1" outlineLevel="1" thickBot="1" x14ac:dyDescent="0.35">
      <c r="B869" s="16" t="s">
        <v>159</v>
      </c>
      <c r="D869" s="70"/>
      <c r="E869" s="93">
        <v>38958</v>
      </c>
      <c r="F869" s="93">
        <v>40133</v>
      </c>
      <c r="G869" s="93">
        <v>-1175</v>
      </c>
    </row>
    <row r="870" spans="2:7" s="18" customFormat="1" ht="13.5" hidden="1" outlineLevel="1" thickBot="1" x14ac:dyDescent="0.35">
      <c r="B870" s="16" t="s">
        <v>160</v>
      </c>
      <c r="D870" s="70"/>
      <c r="E870" s="93">
        <v>11172</v>
      </c>
      <c r="F870" s="93">
        <v>9798</v>
      </c>
      <c r="G870" s="93">
        <v>1374</v>
      </c>
    </row>
    <row r="871" spans="2:7" s="18" customFormat="1" ht="13.5" hidden="1" outlineLevel="1" thickBot="1" x14ac:dyDescent="0.35">
      <c r="B871" s="16" t="s">
        <v>161</v>
      </c>
      <c r="D871" s="70"/>
      <c r="E871" s="93">
        <v>4845</v>
      </c>
      <c r="F871" s="93">
        <v>5374</v>
      </c>
      <c r="G871" s="93">
        <v>-529</v>
      </c>
    </row>
    <row r="872" spans="2:7" s="18" customFormat="1" ht="13.5" hidden="1" outlineLevel="1" thickBot="1" x14ac:dyDescent="0.35">
      <c r="B872" s="16" t="s">
        <v>162</v>
      </c>
      <c r="D872" s="70"/>
      <c r="E872" s="93">
        <v>22591</v>
      </c>
      <c r="F872" s="93">
        <v>23016</v>
      </c>
      <c r="G872" s="93">
        <v>-425</v>
      </c>
    </row>
    <row r="873" spans="2:7" s="18" customFormat="1" ht="13.5" hidden="1" outlineLevel="1" thickBot="1" x14ac:dyDescent="0.35">
      <c r="B873" s="16" t="s">
        <v>163</v>
      </c>
      <c r="D873" s="70"/>
      <c r="E873" s="93">
        <v>27834</v>
      </c>
      <c r="F873" s="93">
        <v>29592</v>
      </c>
      <c r="G873" s="93">
        <v>-1758</v>
      </c>
    </row>
    <row r="874" spans="2:7" s="18" customFormat="1" ht="13.5" hidden="1" outlineLevel="1" thickBot="1" x14ac:dyDescent="0.35">
      <c r="B874" s="16" t="s">
        <v>164</v>
      </c>
      <c r="D874" s="70"/>
      <c r="E874" s="93">
        <v>13415</v>
      </c>
      <c r="F874" s="93">
        <v>14060</v>
      </c>
      <c r="G874" s="93">
        <v>-645</v>
      </c>
    </row>
    <row r="875" spans="2:7" s="18" customFormat="1" ht="13.5" hidden="1" outlineLevel="1" thickBot="1" x14ac:dyDescent="0.35">
      <c r="B875" s="16" t="s">
        <v>276</v>
      </c>
      <c r="D875" s="70"/>
      <c r="E875" s="93">
        <v>3042</v>
      </c>
      <c r="F875" s="93">
        <v>3029</v>
      </c>
      <c r="G875" s="93">
        <v>13</v>
      </c>
    </row>
    <row r="876" spans="2:7" s="18" customFormat="1" ht="13.5" hidden="1" outlineLevel="1" thickBot="1" x14ac:dyDescent="0.35">
      <c r="B876" s="16" t="s">
        <v>278</v>
      </c>
      <c r="D876" s="70"/>
      <c r="E876" s="93">
        <v>1283</v>
      </c>
      <c r="F876" s="93">
        <v>927</v>
      </c>
      <c r="G876" s="93">
        <v>356</v>
      </c>
    </row>
    <row r="877" spans="2:7" s="18" customFormat="1" ht="13.5" hidden="1" outlineLevel="1" thickBot="1" x14ac:dyDescent="0.35">
      <c r="B877" s="16" t="s">
        <v>285</v>
      </c>
      <c r="D877" s="70"/>
      <c r="E877" s="93" t="s">
        <v>251</v>
      </c>
      <c r="F877" s="93" t="s">
        <v>251</v>
      </c>
      <c r="G877" s="93" t="s">
        <v>251</v>
      </c>
    </row>
    <row r="878" spans="2:7" s="18" customFormat="1" ht="13.5" hidden="1" outlineLevel="1" thickBot="1" x14ac:dyDescent="0.35">
      <c r="B878" s="16" t="s">
        <v>165</v>
      </c>
      <c r="D878" s="70"/>
      <c r="E878" s="93">
        <v>15393</v>
      </c>
      <c r="F878" s="93">
        <v>15929</v>
      </c>
      <c r="G878" s="93">
        <v>-536</v>
      </c>
    </row>
    <row r="879" spans="2:7" s="18" customFormat="1" ht="13.5" hidden="1" outlineLevel="1" thickBot="1" x14ac:dyDescent="0.35">
      <c r="B879" s="16" t="s">
        <v>286</v>
      </c>
      <c r="D879" s="70"/>
      <c r="E879" s="93" t="s">
        <v>251</v>
      </c>
      <c r="F879" s="93" t="s">
        <v>251</v>
      </c>
      <c r="G879" s="93" t="s">
        <v>251</v>
      </c>
    </row>
    <row r="880" spans="2:7" s="18" customFormat="1" ht="13.5" hidden="1" outlineLevel="1" thickBot="1" x14ac:dyDescent="0.35">
      <c r="B880" s="16" t="s">
        <v>277</v>
      </c>
      <c r="D880" s="70"/>
      <c r="E880" s="93">
        <v>4737</v>
      </c>
      <c r="F880" s="93">
        <v>4851</v>
      </c>
      <c r="G880" s="93">
        <v>-114</v>
      </c>
    </row>
    <row r="881" spans="1:7" ht="15" customHeight="1" collapsed="1" thickBot="1" x14ac:dyDescent="0.35">
      <c r="B881" s="17" t="s">
        <v>134</v>
      </c>
      <c r="C881" s="19"/>
      <c r="D881" s="100"/>
      <c r="E881" s="118">
        <v>831185</v>
      </c>
      <c r="F881" s="140">
        <v>846557</v>
      </c>
      <c r="G881" s="93">
        <v>-15372</v>
      </c>
    </row>
    <row r="882" spans="1:7" ht="15" customHeight="1" x14ac:dyDescent="0.3">
      <c r="A882" s="17">
        <v>6</v>
      </c>
      <c r="B882" s="17" t="s">
        <v>41</v>
      </c>
      <c r="D882" s="85"/>
      <c r="E882" s="141"/>
      <c r="F882" s="141"/>
      <c r="G882" s="93"/>
    </row>
    <row r="883" spans="1:7" s="18" customFormat="1" hidden="1" outlineLevel="1" x14ac:dyDescent="0.3">
      <c r="B883" s="16" t="s">
        <v>145</v>
      </c>
      <c r="E883" s="93">
        <v>27344</v>
      </c>
      <c r="F883" s="93">
        <v>12613</v>
      </c>
      <c r="G883" s="93">
        <v>14731</v>
      </c>
    </row>
    <row r="884" spans="1:7" s="18" customFormat="1" hidden="1" outlineLevel="1" x14ac:dyDescent="0.3">
      <c r="B884" s="16" t="s">
        <v>146</v>
      </c>
      <c r="E884" s="93">
        <v>10688</v>
      </c>
      <c r="F884" s="93">
        <v>7708</v>
      </c>
      <c r="G884" s="93">
        <v>2980</v>
      </c>
    </row>
    <row r="885" spans="1:7" s="18" customFormat="1" hidden="1" outlineLevel="1" x14ac:dyDescent="0.3">
      <c r="B885" s="16" t="s">
        <v>147</v>
      </c>
      <c r="E885" s="93">
        <v>26728</v>
      </c>
      <c r="F885" s="93">
        <v>10723</v>
      </c>
      <c r="G885" s="93">
        <v>16005</v>
      </c>
    </row>
    <row r="886" spans="1:7" s="18" customFormat="1" hidden="1" outlineLevel="1" x14ac:dyDescent="0.3">
      <c r="B886" s="16" t="s">
        <v>148</v>
      </c>
      <c r="E886" s="93">
        <v>13242</v>
      </c>
      <c r="F886" s="93">
        <v>7499</v>
      </c>
      <c r="G886" s="93">
        <v>5743</v>
      </c>
    </row>
    <row r="887" spans="1:7" s="18" customFormat="1" hidden="1" outlineLevel="1" x14ac:dyDescent="0.3">
      <c r="B887" s="16" t="s">
        <v>149</v>
      </c>
      <c r="E887" s="93">
        <v>26704</v>
      </c>
      <c r="F887" s="93">
        <v>13641</v>
      </c>
      <c r="G887" s="93">
        <v>13063</v>
      </c>
    </row>
    <row r="888" spans="1:7" s="18" customFormat="1" hidden="1" outlineLevel="1" x14ac:dyDescent="0.3">
      <c r="B888" s="16" t="s">
        <v>150</v>
      </c>
      <c r="E888" s="93">
        <v>62298</v>
      </c>
      <c r="F888" s="93">
        <v>30195</v>
      </c>
      <c r="G888" s="93">
        <v>32103</v>
      </c>
    </row>
    <row r="889" spans="1:7" s="18" customFormat="1" hidden="1" outlineLevel="1" x14ac:dyDescent="0.3">
      <c r="B889" s="16" t="s">
        <v>151</v>
      </c>
      <c r="E889" s="93">
        <v>33291</v>
      </c>
      <c r="F889" s="93">
        <v>17658</v>
      </c>
      <c r="G889" s="93">
        <v>15633</v>
      </c>
    </row>
    <row r="890" spans="1:7" s="18" customFormat="1" hidden="1" outlineLevel="1" x14ac:dyDescent="0.3">
      <c r="B890" s="16" t="s">
        <v>152</v>
      </c>
      <c r="E890" s="93">
        <v>33715</v>
      </c>
      <c r="F890" s="93">
        <v>20910</v>
      </c>
      <c r="G890" s="93">
        <v>12805</v>
      </c>
    </row>
    <row r="891" spans="1:7" s="18" customFormat="1" hidden="1" outlineLevel="1" x14ac:dyDescent="0.3">
      <c r="B891" s="16" t="s">
        <v>283</v>
      </c>
      <c r="E891" s="93">
        <v>281</v>
      </c>
      <c r="F891" s="93">
        <v>122</v>
      </c>
      <c r="G891" s="93">
        <v>159</v>
      </c>
    </row>
    <row r="892" spans="1:7" s="18" customFormat="1" hidden="1" outlineLevel="1" x14ac:dyDescent="0.3">
      <c r="B892" s="16" t="s">
        <v>153</v>
      </c>
      <c r="E892" s="93">
        <v>25035</v>
      </c>
      <c r="F892" s="93">
        <v>10970</v>
      </c>
      <c r="G892" s="93">
        <v>14065</v>
      </c>
    </row>
    <row r="893" spans="1:7" s="18" customFormat="1" hidden="1" outlineLevel="1" x14ac:dyDescent="0.3">
      <c r="B893" s="16" t="s">
        <v>154</v>
      </c>
      <c r="E893" s="93">
        <v>18470</v>
      </c>
      <c r="F893" s="93">
        <v>9120</v>
      </c>
      <c r="G893" s="93">
        <v>9350</v>
      </c>
    </row>
    <row r="894" spans="1:7" s="18" customFormat="1" hidden="1" outlineLevel="1" x14ac:dyDescent="0.3">
      <c r="B894" s="16" t="s">
        <v>155</v>
      </c>
      <c r="E894" s="93">
        <v>20171</v>
      </c>
      <c r="F894" s="93">
        <v>12435</v>
      </c>
      <c r="G894" s="93">
        <v>7736</v>
      </c>
    </row>
    <row r="895" spans="1:7" s="18" customFormat="1" hidden="1" outlineLevel="1" x14ac:dyDescent="0.3">
      <c r="B895" s="16" t="s">
        <v>156</v>
      </c>
      <c r="E895" s="93">
        <v>1053</v>
      </c>
      <c r="F895" s="93">
        <v>973</v>
      </c>
      <c r="G895" s="93">
        <v>80</v>
      </c>
    </row>
    <row r="896" spans="1:7" s="18" customFormat="1" hidden="1" outlineLevel="1" x14ac:dyDescent="0.3">
      <c r="B896" s="16" t="s">
        <v>157</v>
      </c>
      <c r="E896" s="93">
        <v>10776</v>
      </c>
      <c r="F896" s="93">
        <v>8765</v>
      </c>
      <c r="G896" s="93">
        <v>2011</v>
      </c>
    </row>
    <row r="897" spans="2:7" s="18" customFormat="1" hidden="1" outlineLevel="1" x14ac:dyDescent="0.3">
      <c r="B897" s="16" t="s">
        <v>158</v>
      </c>
      <c r="E897" s="93">
        <v>27964</v>
      </c>
      <c r="F897" s="93">
        <v>12172</v>
      </c>
      <c r="G897" s="93">
        <v>15792</v>
      </c>
    </row>
    <row r="898" spans="2:7" s="18" customFormat="1" hidden="1" outlineLevel="1" x14ac:dyDescent="0.3">
      <c r="B898" s="16" t="s">
        <v>159</v>
      </c>
      <c r="E898" s="93">
        <v>38339</v>
      </c>
      <c r="F898" s="93">
        <v>31007</v>
      </c>
      <c r="G898" s="93">
        <v>7332</v>
      </c>
    </row>
    <row r="899" spans="2:7" s="18" customFormat="1" hidden="1" outlineLevel="1" x14ac:dyDescent="0.3">
      <c r="B899" s="16" t="s">
        <v>160</v>
      </c>
      <c r="E899" s="93">
        <v>12263</v>
      </c>
      <c r="F899" s="93">
        <v>7246</v>
      </c>
      <c r="G899" s="93">
        <v>5017</v>
      </c>
    </row>
    <row r="900" spans="2:7" s="18" customFormat="1" hidden="1" outlineLevel="1" x14ac:dyDescent="0.3">
      <c r="B900" s="16" t="s">
        <v>161</v>
      </c>
      <c r="E900" s="93">
        <v>12612</v>
      </c>
      <c r="F900" s="93">
        <v>5683</v>
      </c>
      <c r="G900" s="93">
        <v>6929</v>
      </c>
    </row>
    <row r="901" spans="2:7" s="18" customFormat="1" hidden="1" outlineLevel="1" x14ac:dyDescent="0.3">
      <c r="B901" s="16" t="s">
        <v>162</v>
      </c>
      <c r="E901" s="93">
        <v>7366</v>
      </c>
      <c r="F901" s="93">
        <v>3882</v>
      </c>
      <c r="G901" s="93">
        <v>3484</v>
      </c>
    </row>
    <row r="902" spans="2:7" s="18" customFormat="1" hidden="1" outlineLevel="1" x14ac:dyDescent="0.3">
      <c r="B902" s="16" t="s">
        <v>163</v>
      </c>
      <c r="E902" s="93">
        <v>43113</v>
      </c>
      <c r="F902" s="93">
        <v>22701</v>
      </c>
      <c r="G902" s="93">
        <v>20412</v>
      </c>
    </row>
    <row r="903" spans="2:7" s="18" customFormat="1" hidden="1" outlineLevel="1" x14ac:dyDescent="0.3">
      <c r="B903" s="16" t="s">
        <v>164</v>
      </c>
      <c r="E903" s="93">
        <v>14299</v>
      </c>
      <c r="F903" s="93">
        <v>6904</v>
      </c>
      <c r="G903" s="93">
        <v>7395</v>
      </c>
    </row>
    <row r="904" spans="2:7" s="18" customFormat="1" hidden="1" outlineLevel="1" x14ac:dyDescent="0.3">
      <c r="B904" s="16" t="s">
        <v>276</v>
      </c>
      <c r="E904" s="93">
        <v>2107</v>
      </c>
      <c r="F904" s="93">
        <v>815</v>
      </c>
      <c r="G904" s="93">
        <v>1292</v>
      </c>
    </row>
    <row r="905" spans="2:7" s="18" customFormat="1" hidden="1" outlineLevel="1" x14ac:dyDescent="0.3">
      <c r="B905" s="16" t="s">
        <v>278</v>
      </c>
      <c r="E905" s="93">
        <v>125</v>
      </c>
      <c r="F905" s="93">
        <v>-577</v>
      </c>
      <c r="G905" s="93">
        <v>702</v>
      </c>
    </row>
    <row r="906" spans="2:7" s="18" customFormat="1" hidden="1" outlineLevel="1" x14ac:dyDescent="0.3">
      <c r="B906" s="16" t="s">
        <v>285</v>
      </c>
      <c r="E906" s="93" t="s">
        <v>251</v>
      </c>
      <c r="F906" s="93" t="s">
        <v>251</v>
      </c>
      <c r="G906" s="93" t="s">
        <v>251</v>
      </c>
    </row>
    <row r="907" spans="2:7" s="18" customFormat="1" hidden="1" outlineLevel="1" x14ac:dyDescent="0.3">
      <c r="B907" s="16" t="s">
        <v>165</v>
      </c>
      <c r="E907" s="93">
        <v>0</v>
      </c>
      <c r="F907" s="93">
        <v>0</v>
      </c>
      <c r="G907" s="93">
        <v>0</v>
      </c>
    </row>
    <row r="908" spans="2:7" s="18" customFormat="1" hidden="1" outlineLevel="1" x14ac:dyDescent="0.3">
      <c r="B908" s="16" t="s">
        <v>286</v>
      </c>
      <c r="E908" s="93" t="s">
        <v>251</v>
      </c>
      <c r="F908" s="93" t="s">
        <v>251</v>
      </c>
      <c r="G908" s="93" t="s">
        <v>251</v>
      </c>
    </row>
    <row r="909" spans="2:7" s="18" customFormat="1" hidden="1" outlineLevel="1" x14ac:dyDescent="0.3">
      <c r="B909" s="16" t="s">
        <v>277</v>
      </c>
      <c r="E909" s="93">
        <v>0</v>
      </c>
      <c r="F909" s="93">
        <v>0</v>
      </c>
      <c r="G909" s="93">
        <v>0</v>
      </c>
    </row>
    <row r="910" spans="2:7" ht="15" customHeight="1" collapsed="1" x14ac:dyDescent="0.3">
      <c r="C910" s="16" t="s">
        <v>1</v>
      </c>
      <c r="D910" s="16" t="s">
        <v>117</v>
      </c>
      <c r="E910" s="149">
        <v>467984</v>
      </c>
      <c r="F910" s="138">
        <v>253165</v>
      </c>
      <c r="G910" s="93">
        <v>214819</v>
      </c>
    </row>
    <row r="911" spans="2:7" s="18" customFormat="1" hidden="1" outlineLevel="1" x14ac:dyDescent="0.3">
      <c r="B911" s="16" t="s">
        <v>145</v>
      </c>
      <c r="E911" s="93">
        <v>1935</v>
      </c>
      <c r="F911" s="93">
        <v>2131</v>
      </c>
      <c r="G911" s="93">
        <v>-196</v>
      </c>
    </row>
    <row r="912" spans="2:7" s="18" customFormat="1" hidden="1" outlineLevel="1" x14ac:dyDescent="0.3">
      <c r="B912" s="16" t="s">
        <v>146</v>
      </c>
      <c r="E912" s="93">
        <v>1247</v>
      </c>
      <c r="F912" s="93">
        <v>1066</v>
      </c>
      <c r="G912" s="93">
        <v>181</v>
      </c>
    </row>
    <row r="913" spans="2:7" s="18" customFormat="1" hidden="1" outlineLevel="1" x14ac:dyDescent="0.3">
      <c r="B913" s="16" t="s">
        <v>147</v>
      </c>
      <c r="E913" s="93">
        <v>0</v>
      </c>
      <c r="F913" s="93">
        <v>0</v>
      </c>
      <c r="G913" s="93">
        <v>0</v>
      </c>
    </row>
    <row r="914" spans="2:7" s="18" customFormat="1" hidden="1" outlineLevel="1" x14ac:dyDescent="0.3">
      <c r="B914" s="16" t="s">
        <v>148</v>
      </c>
      <c r="E914" s="93">
        <v>0</v>
      </c>
      <c r="F914" s="93">
        <v>0</v>
      </c>
      <c r="G914" s="93">
        <v>0</v>
      </c>
    </row>
    <row r="915" spans="2:7" s="18" customFormat="1" hidden="1" outlineLevel="1" x14ac:dyDescent="0.3">
      <c r="B915" s="16" t="s">
        <v>149</v>
      </c>
      <c r="E915" s="93">
        <v>0</v>
      </c>
      <c r="F915" s="93">
        <v>0</v>
      </c>
      <c r="G915" s="93">
        <v>0</v>
      </c>
    </row>
    <row r="916" spans="2:7" s="18" customFormat="1" hidden="1" outlineLevel="1" x14ac:dyDescent="0.3">
      <c r="B916" s="16" t="s">
        <v>150</v>
      </c>
      <c r="E916" s="93">
        <v>1452</v>
      </c>
      <c r="F916" s="93">
        <v>871</v>
      </c>
      <c r="G916" s="93">
        <v>581</v>
      </c>
    </row>
    <row r="917" spans="2:7" s="18" customFormat="1" hidden="1" outlineLevel="1" x14ac:dyDescent="0.3">
      <c r="B917" s="16" t="s">
        <v>151</v>
      </c>
      <c r="E917" s="93">
        <v>3505</v>
      </c>
      <c r="F917" s="93">
        <v>3319</v>
      </c>
      <c r="G917" s="93">
        <v>186</v>
      </c>
    </row>
    <row r="918" spans="2:7" s="18" customFormat="1" hidden="1" outlineLevel="1" x14ac:dyDescent="0.3">
      <c r="B918" s="16" t="s">
        <v>152</v>
      </c>
      <c r="E918" s="93">
        <v>0</v>
      </c>
      <c r="F918" s="93">
        <v>0</v>
      </c>
      <c r="G918" s="93">
        <v>0</v>
      </c>
    </row>
    <row r="919" spans="2:7" s="18" customFormat="1" hidden="1" outlineLevel="1" x14ac:dyDescent="0.3">
      <c r="B919" s="16" t="s">
        <v>283</v>
      </c>
      <c r="E919" s="93">
        <v>0</v>
      </c>
      <c r="F919" s="93">
        <v>0</v>
      </c>
      <c r="G919" s="93">
        <v>0</v>
      </c>
    </row>
    <row r="920" spans="2:7" s="18" customFormat="1" hidden="1" outlineLevel="1" x14ac:dyDescent="0.3">
      <c r="B920" s="16" t="s">
        <v>153</v>
      </c>
      <c r="E920" s="93">
        <v>0</v>
      </c>
      <c r="F920" s="93">
        <v>0</v>
      </c>
      <c r="G920" s="93">
        <v>0</v>
      </c>
    </row>
    <row r="921" spans="2:7" s="18" customFormat="1" hidden="1" outlineLevel="1" x14ac:dyDescent="0.3">
      <c r="B921" s="16" t="s">
        <v>154</v>
      </c>
      <c r="E921" s="93">
        <v>0</v>
      </c>
      <c r="F921" s="93">
        <v>0</v>
      </c>
      <c r="G921" s="93">
        <v>0</v>
      </c>
    </row>
    <row r="922" spans="2:7" s="18" customFormat="1" hidden="1" outlineLevel="1" x14ac:dyDescent="0.3">
      <c r="B922" s="16" t="s">
        <v>155</v>
      </c>
      <c r="E922" s="93">
        <v>123</v>
      </c>
      <c r="F922" s="93">
        <v>406</v>
      </c>
      <c r="G922" s="93">
        <v>-283</v>
      </c>
    </row>
    <row r="923" spans="2:7" s="18" customFormat="1" hidden="1" outlineLevel="1" x14ac:dyDescent="0.3">
      <c r="B923" s="16" t="s">
        <v>156</v>
      </c>
      <c r="E923" s="93">
        <v>4487</v>
      </c>
      <c r="F923" s="93">
        <v>2385</v>
      </c>
      <c r="G923" s="93">
        <v>2102</v>
      </c>
    </row>
    <row r="924" spans="2:7" s="18" customFormat="1" hidden="1" outlineLevel="1" x14ac:dyDescent="0.3">
      <c r="B924" s="16" t="s">
        <v>157</v>
      </c>
      <c r="E924" s="93">
        <v>6</v>
      </c>
      <c r="F924" s="93">
        <v>6</v>
      </c>
      <c r="G924" s="93">
        <v>0</v>
      </c>
    </row>
    <row r="925" spans="2:7" s="18" customFormat="1" hidden="1" outlineLevel="1" x14ac:dyDescent="0.3">
      <c r="B925" s="16" t="s">
        <v>158</v>
      </c>
      <c r="E925" s="93">
        <v>1065</v>
      </c>
      <c r="F925" s="93">
        <v>1094</v>
      </c>
      <c r="G925" s="93">
        <v>-29</v>
      </c>
    </row>
    <row r="926" spans="2:7" s="18" customFormat="1" hidden="1" outlineLevel="1" x14ac:dyDescent="0.3">
      <c r="B926" s="16" t="s">
        <v>159</v>
      </c>
      <c r="E926" s="93">
        <v>0</v>
      </c>
      <c r="F926" s="93">
        <v>0</v>
      </c>
      <c r="G926" s="93">
        <v>0</v>
      </c>
    </row>
    <row r="927" spans="2:7" s="18" customFormat="1" hidden="1" outlineLevel="1" x14ac:dyDescent="0.3">
      <c r="B927" s="16" t="s">
        <v>160</v>
      </c>
      <c r="E927" s="93">
        <v>0</v>
      </c>
      <c r="F927" s="93">
        <v>0</v>
      </c>
      <c r="G927" s="93">
        <v>0</v>
      </c>
    </row>
    <row r="928" spans="2:7" s="18" customFormat="1" hidden="1" outlineLevel="1" x14ac:dyDescent="0.3">
      <c r="B928" s="16" t="s">
        <v>161</v>
      </c>
      <c r="E928" s="93">
        <v>84</v>
      </c>
      <c r="F928" s="93">
        <v>250</v>
      </c>
      <c r="G928" s="93">
        <v>-166</v>
      </c>
    </row>
    <row r="929" spans="2:7" s="18" customFormat="1" hidden="1" outlineLevel="1" x14ac:dyDescent="0.3">
      <c r="B929" s="16" t="s">
        <v>162</v>
      </c>
      <c r="E929" s="93">
        <v>0</v>
      </c>
      <c r="F929" s="93">
        <v>0</v>
      </c>
      <c r="G929" s="93">
        <v>0</v>
      </c>
    </row>
    <row r="930" spans="2:7" s="18" customFormat="1" hidden="1" outlineLevel="1" x14ac:dyDescent="0.3">
      <c r="B930" s="16" t="s">
        <v>163</v>
      </c>
      <c r="E930" s="93">
        <v>56</v>
      </c>
      <c r="F930" s="93">
        <v>0</v>
      </c>
      <c r="G930" s="93">
        <v>56</v>
      </c>
    </row>
    <row r="931" spans="2:7" s="18" customFormat="1" hidden="1" outlineLevel="1" x14ac:dyDescent="0.3">
      <c r="B931" s="16" t="s">
        <v>164</v>
      </c>
      <c r="E931" s="93">
        <v>3806</v>
      </c>
      <c r="F931" s="93">
        <v>3756</v>
      </c>
      <c r="G931" s="93">
        <v>50</v>
      </c>
    </row>
    <row r="932" spans="2:7" s="18" customFormat="1" hidden="1" outlineLevel="1" x14ac:dyDescent="0.3">
      <c r="B932" s="16" t="s">
        <v>276</v>
      </c>
      <c r="E932" s="93">
        <v>0</v>
      </c>
      <c r="F932" s="93">
        <v>0</v>
      </c>
      <c r="G932" s="93">
        <v>0</v>
      </c>
    </row>
    <row r="933" spans="2:7" s="18" customFormat="1" hidden="1" outlineLevel="1" x14ac:dyDescent="0.3">
      <c r="B933" s="16" t="s">
        <v>278</v>
      </c>
      <c r="E933" s="93">
        <v>0</v>
      </c>
      <c r="F933" s="93">
        <v>0</v>
      </c>
      <c r="G933" s="93">
        <v>0</v>
      </c>
    </row>
    <row r="934" spans="2:7" s="18" customFormat="1" hidden="1" outlineLevel="1" x14ac:dyDescent="0.3">
      <c r="B934" s="16" t="s">
        <v>285</v>
      </c>
      <c r="E934" s="93" t="s">
        <v>251</v>
      </c>
      <c r="F934" s="93" t="s">
        <v>251</v>
      </c>
      <c r="G934" s="93" t="s">
        <v>251</v>
      </c>
    </row>
    <row r="935" spans="2:7" s="18" customFormat="1" hidden="1" outlineLevel="1" x14ac:dyDescent="0.3">
      <c r="B935" s="16" t="s">
        <v>165</v>
      </c>
      <c r="E935" s="93">
        <v>0</v>
      </c>
      <c r="F935" s="93">
        <v>0</v>
      </c>
      <c r="G935" s="93">
        <v>0</v>
      </c>
    </row>
    <row r="936" spans="2:7" s="18" customFormat="1" hidden="1" outlineLevel="1" x14ac:dyDescent="0.3">
      <c r="B936" s="16" t="s">
        <v>286</v>
      </c>
      <c r="E936" s="93" t="s">
        <v>251</v>
      </c>
      <c r="F936" s="93" t="s">
        <v>251</v>
      </c>
      <c r="G936" s="93" t="s">
        <v>251</v>
      </c>
    </row>
    <row r="937" spans="2:7" s="18" customFormat="1" hidden="1" outlineLevel="1" x14ac:dyDescent="0.3">
      <c r="B937" s="16" t="s">
        <v>277</v>
      </c>
      <c r="E937" s="93">
        <v>0</v>
      </c>
      <c r="F937" s="93">
        <v>0</v>
      </c>
      <c r="G937" s="93">
        <v>0</v>
      </c>
    </row>
    <row r="938" spans="2:7" ht="15" customHeight="1" collapsed="1" x14ac:dyDescent="0.3">
      <c r="C938" s="16" t="s">
        <v>2</v>
      </c>
      <c r="D938" s="16" t="s">
        <v>137</v>
      </c>
      <c r="E938" s="138">
        <v>17766</v>
      </c>
      <c r="F938" s="138">
        <v>15284</v>
      </c>
      <c r="G938" s="93">
        <v>2482</v>
      </c>
    </row>
    <row r="939" spans="2:7" ht="15" customHeight="1" thickBot="1" x14ac:dyDescent="0.35">
      <c r="E939" s="115"/>
      <c r="F939" s="146"/>
      <c r="G939" s="93"/>
    </row>
    <row r="940" spans="2:7" s="18" customFormat="1" ht="13.5" hidden="1" outlineLevel="1" thickBot="1" x14ac:dyDescent="0.35">
      <c r="B940" s="16" t="s">
        <v>145</v>
      </c>
      <c r="E940" s="93">
        <v>20863</v>
      </c>
      <c r="F940" s="93">
        <v>34200</v>
      </c>
      <c r="G940" s="93">
        <v>-13337</v>
      </c>
    </row>
    <row r="941" spans="2:7" s="18" customFormat="1" ht="13.5" hidden="1" outlineLevel="1" thickBot="1" x14ac:dyDescent="0.35">
      <c r="B941" s="16" t="s">
        <v>146</v>
      </c>
      <c r="E941" s="93">
        <v>-2875</v>
      </c>
      <c r="F941" s="93">
        <v>713</v>
      </c>
      <c r="G941" s="93">
        <v>-3588</v>
      </c>
    </row>
    <row r="942" spans="2:7" s="18" customFormat="1" ht="13.5" hidden="1" outlineLevel="1" thickBot="1" x14ac:dyDescent="0.35">
      <c r="B942" s="16" t="s">
        <v>147</v>
      </c>
      <c r="E942" s="93">
        <v>19898</v>
      </c>
      <c r="F942" s="93">
        <v>38237</v>
      </c>
      <c r="G942" s="93">
        <v>-18339</v>
      </c>
    </row>
    <row r="943" spans="2:7" s="18" customFormat="1" ht="13.5" hidden="1" outlineLevel="1" thickBot="1" x14ac:dyDescent="0.35">
      <c r="B943" s="16" t="s">
        <v>148</v>
      </c>
      <c r="E943" s="93">
        <v>815</v>
      </c>
      <c r="F943" s="93">
        <v>5787</v>
      </c>
      <c r="G943" s="93">
        <v>-4972</v>
      </c>
    </row>
    <row r="944" spans="2:7" s="18" customFormat="1" ht="13.5" hidden="1" outlineLevel="1" thickBot="1" x14ac:dyDescent="0.35">
      <c r="B944" s="16" t="s">
        <v>149</v>
      </c>
      <c r="E944" s="93">
        <v>13842</v>
      </c>
      <c r="F944" s="93">
        <v>27921</v>
      </c>
      <c r="G944" s="93">
        <v>-14079</v>
      </c>
    </row>
    <row r="945" spans="2:7" s="18" customFormat="1" ht="13.5" hidden="1" outlineLevel="1" thickBot="1" x14ac:dyDescent="0.35">
      <c r="B945" s="16" t="s">
        <v>150</v>
      </c>
      <c r="E945" s="93">
        <v>32501</v>
      </c>
      <c r="F945" s="93">
        <v>58361</v>
      </c>
      <c r="G945" s="93">
        <v>-25860</v>
      </c>
    </row>
    <row r="946" spans="2:7" s="18" customFormat="1" ht="13.5" hidden="1" outlineLevel="1" thickBot="1" x14ac:dyDescent="0.35">
      <c r="B946" s="16" t="s">
        <v>151</v>
      </c>
      <c r="E946" s="93">
        <v>9699</v>
      </c>
      <c r="F946" s="93">
        <v>24592</v>
      </c>
      <c r="G946" s="93">
        <v>-14893</v>
      </c>
    </row>
    <row r="947" spans="2:7" s="18" customFormat="1" ht="13.5" hidden="1" outlineLevel="1" thickBot="1" x14ac:dyDescent="0.35">
      <c r="B947" s="16" t="s">
        <v>152</v>
      </c>
      <c r="E947" s="93">
        <v>-171</v>
      </c>
      <c r="F947" s="93">
        <v>-4362</v>
      </c>
      <c r="G947" s="93">
        <v>4191</v>
      </c>
    </row>
    <row r="948" spans="2:7" s="18" customFormat="1" ht="13.5" hidden="1" outlineLevel="1" thickBot="1" x14ac:dyDescent="0.35">
      <c r="B948" s="16" t="s">
        <v>283</v>
      </c>
      <c r="E948" s="93">
        <v>-240</v>
      </c>
      <c r="F948" s="93">
        <v>-133</v>
      </c>
      <c r="G948" s="93">
        <v>-107</v>
      </c>
    </row>
    <row r="949" spans="2:7" s="18" customFormat="1" ht="13.5" hidden="1" outlineLevel="1" thickBot="1" x14ac:dyDescent="0.35">
      <c r="B949" s="16" t="s">
        <v>153</v>
      </c>
      <c r="E949" s="93">
        <v>66590</v>
      </c>
      <c r="F949" s="93">
        <v>82125</v>
      </c>
      <c r="G949" s="93">
        <v>-15535</v>
      </c>
    </row>
    <row r="950" spans="2:7" s="18" customFormat="1" ht="13.5" hidden="1" outlineLevel="1" thickBot="1" x14ac:dyDescent="0.35">
      <c r="B950" s="16" t="s">
        <v>154</v>
      </c>
      <c r="E950" s="93">
        <v>2598</v>
      </c>
      <c r="F950" s="93">
        <v>12594</v>
      </c>
      <c r="G950" s="93">
        <v>-9996</v>
      </c>
    </row>
    <row r="951" spans="2:7" s="18" customFormat="1" ht="13.5" hidden="1" outlineLevel="1" thickBot="1" x14ac:dyDescent="0.35">
      <c r="B951" s="16" t="s">
        <v>155</v>
      </c>
      <c r="E951" s="93">
        <v>-9109</v>
      </c>
      <c r="F951" s="93">
        <v>-1654</v>
      </c>
      <c r="G951" s="93">
        <v>-7455</v>
      </c>
    </row>
    <row r="952" spans="2:7" s="18" customFormat="1" ht="13.5" hidden="1" outlineLevel="1" thickBot="1" x14ac:dyDescent="0.35">
      <c r="B952" s="16" t="s">
        <v>156</v>
      </c>
      <c r="E952" s="93">
        <v>3070</v>
      </c>
      <c r="F952" s="93">
        <v>5465</v>
      </c>
      <c r="G952" s="93">
        <v>-2395</v>
      </c>
    </row>
    <row r="953" spans="2:7" s="18" customFormat="1" ht="13.5" hidden="1" outlineLevel="1" thickBot="1" x14ac:dyDescent="0.35">
      <c r="B953" s="16" t="s">
        <v>157</v>
      </c>
      <c r="E953" s="93">
        <v>6003</v>
      </c>
      <c r="F953" s="93">
        <v>8651</v>
      </c>
      <c r="G953" s="93">
        <v>-2648</v>
      </c>
    </row>
    <row r="954" spans="2:7" s="18" customFormat="1" ht="13.5" hidden="1" outlineLevel="1" thickBot="1" x14ac:dyDescent="0.35">
      <c r="B954" s="16" t="s">
        <v>158</v>
      </c>
      <c r="E954" s="93">
        <v>47370</v>
      </c>
      <c r="F954" s="93">
        <v>42174</v>
      </c>
      <c r="G954" s="93">
        <v>5196</v>
      </c>
    </row>
    <row r="955" spans="2:7" s="18" customFormat="1" ht="13.5" hidden="1" outlineLevel="1" thickBot="1" x14ac:dyDescent="0.35">
      <c r="B955" s="16" t="s">
        <v>159</v>
      </c>
      <c r="E955" s="93">
        <v>26024</v>
      </c>
      <c r="F955" s="93">
        <v>29936</v>
      </c>
      <c r="G955" s="93">
        <v>-3912</v>
      </c>
    </row>
    <row r="956" spans="2:7" s="18" customFormat="1" ht="13.5" hidden="1" outlineLevel="1" thickBot="1" x14ac:dyDescent="0.35">
      <c r="B956" s="16" t="s">
        <v>160</v>
      </c>
      <c r="E956" s="93">
        <v>-5555</v>
      </c>
      <c r="F956" s="93">
        <v>-537</v>
      </c>
      <c r="G956" s="93">
        <v>-5018</v>
      </c>
    </row>
    <row r="957" spans="2:7" s="18" customFormat="1" ht="13.5" hidden="1" outlineLevel="1" thickBot="1" x14ac:dyDescent="0.35">
      <c r="B957" s="16" t="s">
        <v>161</v>
      </c>
      <c r="E957" s="93">
        <v>23541</v>
      </c>
      <c r="F957" s="93">
        <v>24355</v>
      </c>
      <c r="G957" s="93">
        <v>-814</v>
      </c>
    </row>
    <row r="958" spans="2:7" s="18" customFormat="1" ht="13.5" hidden="1" outlineLevel="1" thickBot="1" x14ac:dyDescent="0.35">
      <c r="B958" s="16" t="s">
        <v>162</v>
      </c>
      <c r="E958" s="93">
        <v>4303</v>
      </c>
      <c r="F958" s="93">
        <v>7748</v>
      </c>
      <c r="G958" s="93">
        <v>-3445</v>
      </c>
    </row>
    <row r="959" spans="2:7" s="18" customFormat="1" ht="13.5" hidden="1" outlineLevel="1" thickBot="1" x14ac:dyDescent="0.35">
      <c r="B959" s="16" t="s">
        <v>163</v>
      </c>
      <c r="E959" s="93">
        <v>25374</v>
      </c>
      <c r="F959" s="93">
        <v>49765</v>
      </c>
      <c r="G959" s="93">
        <v>-24391</v>
      </c>
    </row>
    <row r="960" spans="2:7" s="18" customFormat="1" ht="13.5" hidden="1" outlineLevel="1" thickBot="1" x14ac:dyDescent="0.35">
      <c r="B960" s="16" t="s">
        <v>164</v>
      </c>
      <c r="E960" s="93">
        <v>-12513</v>
      </c>
      <c r="F960" s="93">
        <v>-7508</v>
      </c>
      <c r="G960" s="93">
        <v>-5005</v>
      </c>
    </row>
    <row r="961" spans="1:7" s="18" customFormat="1" ht="13.5" hidden="1" outlineLevel="1" thickBot="1" x14ac:dyDescent="0.35">
      <c r="B961" s="16" t="s">
        <v>276</v>
      </c>
      <c r="E961" s="93">
        <v>995</v>
      </c>
      <c r="F961" s="93">
        <v>892</v>
      </c>
      <c r="G961" s="93">
        <v>103</v>
      </c>
    </row>
    <row r="962" spans="1:7" s="18" customFormat="1" ht="13.5" hidden="1" outlineLevel="1" thickBot="1" x14ac:dyDescent="0.35">
      <c r="B962" s="16" t="s">
        <v>278</v>
      </c>
      <c r="E962" s="93">
        <v>-119</v>
      </c>
      <c r="F962" s="93">
        <v>556</v>
      </c>
      <c r="G962" s="93">
        <v>-675</v>
      </c>
    </row>
    <row r="963" spans="1:7" s="18" customFormat="1" ht="13.5" hidden="1" outlineLevel="1" thickBot="1" x14ac:dyDescent="0.35">
      <c r="B963" s="16" t="s">
        <v>285</v>
      </c>
      <c r="E963" s="93" t="s">
        <v>251</v>
      </c>
      <c r="F963" s="93" t="s">
        <v>251</v>
      </c>
      <c r="G963" s="93" t="s">
        <v>251</v>
      </c>
    </row>
    <row r="964" spans="1:7" s="18" customFormat="1" ht="13.5" hidden="1" outlineLevel="1" thickBot="1" x14ac:dyDescent="0.35">
      <c r="B964" s="16" t="s">
        <v>165</v>
      </c>
      <c r="E964" s="93">
        <v>1549</v>
      </c>
      <c r="F964" s="93">
        <v>1616</v>
      </c>
      <c r="G964" s="93">
        <v>-67</v>
      </c>
    </row>
    <row r="965" spans="1:7" s="18" customFormat="1" ht="13.5" hidden="1" outlineLevel="1" thickBot="1" x14ac:dyDescent="0.35">
      <c r="B965" s="16" t="s">
        <v>286</v>
      </c>
      <c r="E965" s="93" t="s">
        <v>251</v>
      </c>
      <c r="F965" s="93" t="s">
        <v>251</v>
      </c>
      <c r="G965" s="93" t="s">
        <v>251</v>
      </c>
    </row>
    <row r="966" spans="1:7" s="18" customFormat="1" ht="13.5" hidden="1" outlineLevel="1" thickBot="1" x14ac:dyDescent="0.35">
      <c r="B966" s="16" t="s">
        <v>277</v>
      </c>
      <c r="E966" s="93">
        <v>1750</v>
      </c>
      <c r="F966" s="93">
        <v>1443</v>
      </c>
      <c r="G966" s="93">
        <v>307</v>
      </c>
    </row>
    <row r="967" spans="1:7" ht="15" customHeight="1" collapsed="1" thickBot="1" x14ac:dyDescent="0.35">
      <c r="B967" s="17" t="s">
        <v>136</v>
      </c>
      <c r="E967" s="118">
        <v>276203</v>
      </c>
      <c r="F967" s="118">
        <v>442937</v>
      </c>
      <c r="G967" s="93">
        <v>-166734</v>
      </c>
    </row>
    <row r="968" spans="1:7" ht="15" customHeight="1" x14ac:dyDescent="0.3">
      <c r="D968" s="85"/>
      <c r="E968" s="141"/>
      <c r="F968" s="141"/>
      <c r="G968" s="93"/>
    </row>
    <row r="969" spans="1:7" ht="15" customHeight="1" x14ac:dyDescent="0.3">
      <c r="A969" s="17">
        <v>7</v>
      </c>
      <c r="B969" s="17" t="s">
        <v>111</v>
      </c>
      <c r="E969" s="68"/>
      <c r="F969" s="159"/>
      <c r="G969" s="93"/>
    </row>
    <row r="970" spans="1:7" s="18" customFormat="1" hidden="1" outlineLevel="1" x14ac:dyDescent="0.3">
      <c r="B970" s="16" t="s">
        <v>145</v>
      </c>
      <c r="E970" s="93">
        <v>0</v>
      </c>
      <c r="F970" s="93">
        <v>0</v>
      </c>
      <c r="G970" s="93">
        <v>0</v>
      </c>
    </row>
    <row r="971" spans="1:7" s="18" customFormat="1" hidden="1" outlineLevel="1" x14ac:dyDescent="0.3">
      <c r="B971" s="16" t="s">
        <v>146</v>
      </c>
      <c r="E971" s="93">
        <v>22</v>
      </c>
      <c r="F971" s="93">
        <v>22</v>
      </c>
      <c r="G971" s="93">
        <v>0</v>
      </c>
    </row>
    <row r="972" spans="1:7" s="18" customFormat="1" hidden="1" outlineLevel="1" x14ac:dyDescent="0.3">
      <c r="B972" s="16" t="s">
        <v>147</v>
      </c>
      <c r="E972" s="93">
        <v>0</v>
      </c>
      <c r="F972" s="93">
        <v>0</v>
      </c>
      <c r="G972" s="93">
        <v>0</v>
      </c>
    </row>
    <row r="973" spans="1:7" s="18" customFormat="1" hidden="1" outlineLevel="1" x14ac:dyDescent="0.3">
      <c r="B973" s="16" t="s">
        <v>148</v>
      </c>
      <c r="E973" s="93">
        <v>0</v>
      </c>
      <c r="F973" s="93">
        <v>0</v>
      </c>
      <c r="G973" s="93">
        <v>0</v>
      </c>
    </row>
    <row r="974" spans="1:7" s="18" customFormat="1" hidden="1" outlineLevel="1" x14ac:dyDescent="0.3">
      <c r="B974" s="16" t="s">
        <v>149</v>
      </c>
      <c r="E974" s="93">
        <v>0</v>
      </c>
      <c r="F974" s="93">
        <v>0</v>
      </c>
      <c r="G974" s="93">
        <v>0</v>
      </c>
    </row>
    <row r="975" spans="1:7" s="18" customFormat="1" hidden="1" outlineLevel="1" x14ac:dyDescent="0.3">
      <c r="B975" s="16" t="s">
        <v>150</v>
      </c>
      <c r="E975" s="93">
        <v>0</v>
      </c>
      <c r="F975" s="93">
        <v>0</v>
      </c>
      <c r="G975" s="93">
        <v>0</v>
      </c>
    </row>
    <row r="976" spans="1:7" s="18" customFormat="1" hidden="1" outlineLevel="1" x14ac:dyDescent="0.3">
      <c r="B976" s="16" t="s">
        <v>151</v>
      </c>
      <c r="E976" s="93">
        <v>0</v>
      </c>
      <c r="F976" s="93">
        <v>0</v>
      </c>
      <c r="G976" s="93">
        <v>0</v>
      </c>
    </row>
    <row r="977" spans="2:7" s="18" customFormat="1" hidden="1" outlineLevel="1" x14ac:dyDescent="0.3">
      <c r="B977" s="16" t="s">
        <v>152</v>
      </c>
      <c r="E977" s="93">
        <v>0</v>
      </c>
      <c r="F977" s="93">
        <v>0</v>
      </c>
      <c r="G977" s="93">
        <v>0</v>
      </c>
    </row>
    <row r="978" spans="2:7" s="18" customFormat="1" hidden="1" outlineLevel="1" x14ac:dyDescent="0.3">
      <c r="B978" s="16" t="s">
        <v>283</v>
      </c>
      <c r="E978" s="93">
        <v>0</v>
      </c>
      <c r="F978" s="93">
        <v>0</v>
      </c>
      <c r="G978" s="93">
        <v>0</v>
      </c>
    </row>
    <row r="979" spans="2:7" s="18" customFormat="1" hidden="1" outlineLevel="1" x14ac:dyDescent="0.3">
      <c r="B979" s="16" t="s">
        <v>153</v>
      </c>
      <c r="E979" s="93">
        <v>0</v>
      </c>
      <c r="F979" s="93">
        <v>0</v>
      </c>
      <c r="G979" s="93">
        <v>0</v>
      </c>
    </row>
    <row r="980" spans="2:7" s="18" customFormat="1" hidden="1" outlineLevel="1" x14ac:dyDescent="0.3">
      <c r="B980" s="16" t="s">
        <v>154</v>
      </c>
      <c r="E980" s="93">
        <v>0</v>
      </c>
      <c r="F980" s="93">
        <v>0</v>
      </c>
      <c r="G980" s="93">
        <v>0</v>
      </c>
    </row>
    <row r="981" spans="2:7" s="18" customFormat="1" hidden="1" outlineLevel="1" x14ac:dyDescent="0.3">
      <c r="B981" s="16" t="s">
        <v>155</v>
      </c>
      <c r="E981" s="93">
        <v>0</v>
      </c>
      <c r="F981" s="93">
        <v>0</v>
      </c>
      <c r="G981" s="93">
        <v>0</v>
      </c>
    </row>
    <row r="982" spans="2:7" s="18" customFormat="1" hidden="1" outlineLevel="1" x14ac:dyDescent="0.3">
      <c r="B982" s="16" t="s">
        <v>156</v>
      </c>
      <c r="E982" s="93">
        <v>0</v>
      </c>
      <c r="F982" s="93">
        <v>0</v>
      </c>
      <c r="G982" s="93">
        <v>0</v>
      </c>
    </row>
    <row r="983" spans="2:7" s="18" customFormat="1" hidden="1" outlineLevel="1" x14ac:dyDescent="0.3">
      <c r="B983" s="16" t="s">
        <v>157</v>
      </c>
      <c r="E983" s="93">
        <v>0</v>
      </c>
      <c r="F983" s="93">
        <v>0</v>
      </c>
      <c r="G983" s="93">
        <v>0</v>
      </c>
    </row>
    <row r="984" spans="2:7" s="18" customFormat="1" hidden="1" outlineLevel="1" x14ac:dyDescent="0.3">
      <c r="B984" s="16" t="s">
        <v>158</v>
      </c>
      <c r="E984" s="93">
        <v>0</v>
      </c>
      <c r="F984" s="93">
        <v>0</v>
      </c>
      <c r="G984" s="93">
        <v>0</v>
      </c>
    </row>
    <row r="985" spans="2:7" s="18" customFormat="1" hidden="1" outlineLevel="1" x14ac:dyDescent="0.3">
      <c r="B985" s="16" t="s">
        <v>159</v>
      </c>
      <c r="E985" s="93">
        <v>0</v>
      </c>
      <c r="F985" s="93">
        <v>0</v>
      </c>
      <c r="G985" s="93">
        <v>0</v>
      </c>
    </row>
    <row r="986" spans="2:7" s="18" customFormat="1" hidden="1" outlineLevel="1" x14ac:dyDescent="0.3">
      <c r="B986" s="16" t="s">
        <v>160</v>
      </c>
      <c r="E986" s="93">
        <v>0</v>
      </c>
      <c r="F986" s="93">
        <v>0</v>
      </c>
      <c r="G986" s="93">
        <v>0</v>
      </c>
    </row>
    <row r="987" spans="2:7" s="18" customFormat="1" hidden="1" outlineLevel="1" x14ac:dyDescent="0.3">
      <c r="B987" s="16" t="s">
        <v>161</v>
      </c>
      <c r="E987" s="93">
        <v>0</v>
      </c>
      <c r="F987" s="93">
        <v>0</v>
      </c>
      <c r="G987" s="93">
        <v>0</v>
      </c>
    </row>
    <row r="988" spans="2:7" s="18" customFormat="1" hidden="1" outlineLevel="1" x14ac:dyDescent="0.3">
      <c r="B988" s="16" t="s">
        <v>162</v>
      </c>
      <c r="E988" s="93">
        <v>0</v>
      </c>
      <c r="F988" s="93">
        <v>0</v>
      </c>
      <c r="G988" s="93">
        <v>0</v>
      </c>
    </row>
    <row r="989" spans="2:7" s="18" customFormat="1" hidden="1" outlineLevel="1" x14ac:dyDescent="0.3">
      <c r="B989" s="16" t="s">
        <v>163</v>
      </c>
      <c r="E989" s="93">
        <v>0</v>
      </c>
      <c r="F989" s="93">
        <v>0</v>
      </c>
      <c r="G989" s="93">
        <v>0</v>
      </c>
    </row>
    <row r="990" spans="2:7" s="18" customFormat="1" hidden="1" outlineLevel="1" x14ac:dyDescent="0.3">
      <c r="B990" s="16" t="s">
        <v>164</v>
      </c>
      <c r="E990" s="93">
        <v>0</v>
      </c>
      <c r="F990" s="93">
        <v>0</v>
      </c>
      <c r="G990" s="93">
        <v>0</v>
      </c>
    </row>
    <row r="991" spans="2:7" s="18" customFormat="1" hidden="1" outlineLevel="1" x14ac:dyDescent="0.3">
      <c r="B991" s="16" t="s">
        <v>276</v>
      </c>
      <c r="E991" s="93">
        <v>0</v>
      </c>
      <c r="F991" s="93">
        <v>0</v>
      </c>
      <c r="G991" s="93">
        <v>0</v>
      </c>
    </row>
    <row r="992" spans="2:7" s="18" customFormat="1" hidden="1" outlineLevel="1" x14ac:dyDescent="0.3">
      <c r="B992" s="16" t="s">
        <v>278</v>
      </c>
      <c r="E992" s="93">
        <v>0</v>
      </c>
      <c r="F992" s="93">
        <v>0</v>
      </c>
      <c r="G992" s="93">
        <v>0</v>
      </c>
    </row>
    <row r="993" spans="2:7" s="18" customFormat="1" hidden="1" outlineLevel="1" x14ac:dyDescent="0.3">
      <c r="B993" s="16" t="s">
        <v>285</v>
      </c>
      <c r="E993" s="93" t="s">
        <v>251</v>
      </c>
      <c r="F993" s="93" t="s">
        <v>251</v>
      </c>
      <c r="G993" s="93" t="s">
        <v>251</v>
      </c>
    </row>
    <row r="994" spans="2:7" s="18" customFormat="1" hidden="1" outlineLevel="1" x14ac:dyDescent="0.3">
      <c r="B994" s="16" t="s">
        <v>165</v>
      </c>
      <c r="E994" s="93">
        <v>0</v>
      </c>
      <c r="F994" s="93">
        <v>0</v>
      </c>
      <c r="G994" s="93">
        <v>0</v>
      </c>
    </row>
    <row r="995" spans="2:7" s="18" customFormat="1" hidden="1" outlineLevel="1" x14ac:dyDescent="0.3">
      <c r="B995" s="16" t="s">
        <v>286</v>
      </c>
      <c r="E995" s="93" t="s">
        <v>251</v>
      </c>
      <c r="F995" s="93" t="s">
        <v>251</v>
      </c>
      <c r="G995" s="93" t="s">
        <v>251</v>
      </c>
    </row>
    <row r="996" spans="2:7" s="18" customFormat="1" hidden="1" outlineLevel="1" x14ac:dyDescent="0.3">
      <c r="B996" s="16" t="s">
        <v>277</v>
      </c>
      <c r="E996" s="93">
        <v>0</v>
      </c>
      <c r="F996" s="93">
        <v>0</v>
      </c>
      <c r="G996" s="93">
        <v>0</v>
      </c>
    </row>
    <row r="997" spans="2:7" collapsed="1" x14ac:dyDescent="0.3">
      <c r="C997" s="16" t="s">
        <v>1</v>
      </c>
      <c r="D997" s="16" t="s">
        <v>112</v>
      </c>
      <c r="E997" s="149">
        <v>22</v>
      </c>
      <c r="F997" s="138">
        <v>22</v>
      </c>
      <c r="G997" s="93">
        <v>0</v>
      </c>
    </row>
    <row r="998" spans="2:7" s="18" customFormat="1" hidden="1" outlineLevel="1" x14ac:dyDescent="0.3">
      <c r="B998" s="16" t="s">
        <v>145</v>
      </c>
      <c r="E998" s="93">
        <v>466</v>
      </c>
      <c r="F998" s="93">
        <v>466</v>
      </c>
      <c r="G998" s="93">
        <v>0</v>
      </c>
    </row>
    <row r="999" spans="2:7" s="18" customFormat="1" hidden="1" outlineLevel="1" x14ac:dyDescent="0.3">
      <c r="B999" s="16" t="s">
        <v>146</v>
      </c>
      <c r="E999" s="93">
        <v>0</v>
      </c>
      <c r="F999" s="93">
        <v>0</v>
      </c>
      <c r="G999" s="93">
        <v>0</v>
      </c>
    </row>
    <row r="1000" spans="2:7" s="18" customFormat="1" hidden="1" outlineLevel="1" x14ac:dyDescent="0.3">
      <c r="B1000" s="16" t="s">
        <v>147</v>
      </c>
      <c r="E1000" s="93">
        <v>424</v>
      </c>
      <c r="F1000" s="93">
        <v>462</v>
      </c>
      <c r="G1000" s="93">
        <v>-38</v>
      </c>
    </row>
    <row r="1001" spans="2:7" s="18" customFormat="1" hidden="1" outlineLevel="1" x14ac:dyDescent="0.3">
      <c r="B1001" s="16" t="s">
        <v>148</v>
      </c>
      <c r="E1001" s="93">
        <v>0</v>
      </c>
      <c r="F1001" s="93">
        <v>0</v>
      </c>
      <c r="G1001" s="93">
        <v>0</v>
      </c>
    </row>
    <row r="1002" spans="2:7" s="18" customFormat="1" hidden="1" outlineLevel="1" x14ac:dyDescent="0.3">
      <c r="B1002" s="16" t="s">
        <v>149</v>
      </c>
      <c r="E1002" s="93">
        <v>0</v>
      </c>
      <c r="F1002" s="93">
        <v>0</v>
      </c>
      <c r="G1002" s="93">
        <v>0</v>
      </c>
    </row>
    <row r="1003" spans="2:7" s="18" customFormat="1" hidden="1" outlineLevel="1" x14ac:dyDescent="0.3">
      <c r="B1003" s="16" t="s">
        <v>150</v>
      </c>
      <c r="E1003" s="93">
        <v>0</v>
      </c>
      <c r="F1003" s="93">
        <v>0</v>
      </c>
      <c r="G1003" s="93">
        <v>0</v>
      </c>
    </row>
    <row r="1004" spans="2:7" s="18" customFormat="1" hidden="1" outlineLevel="1" x14ac:dyDescent="0.3">
      <c r="B1004" s="16" t="s">
        <v>151</v>
      </c>
      <c r="E1004" s="93">
        <v>0</v>
      </c>
      <c r="F1004" s="93">
        <v>0</v>
      </c>
      <c r="G1004" s="93">
        <v>0</v>
      </c>
    </row>
    <row r="1005" spans="2:7" s="18" customFormat="1" hidden="1" outlineLevel="1" x14ac:dyDescent="0.3">
      <c r="B1005" s="16" t="s">
        <v>152</v>
      </c>
      <c r="E1005" s="93">
        <v>0</v>
      </c>
      <c r="F1005" s="93">
        <v>0</v>
      </c>
      <c r="G1005" s="93">
        <v>0</v>
      </c>
    </row>
    <row r="1006" spans="2:7" s="18" customFormat="1" hidden="1" outlineLevel="1" x14ac:dyDescent="0.3">
      <c r="B1006" s="16" t="s">
        <v>283</v>
      </c>
      <c r="E1006" s="93">
        <v>0</v>
      </c>
      <c r="F1006" s="93">
        <v>0</v>
      </c>
      <c r="G1006" s="93">
        <v>0</v>
      </c>
    </row>
    <row r="1007" spans="2:7" s="18" customFormat="1" hidden="1" outlineLevel="1" x14ac:dyDescent="0.3">
      <c r="B1007" s="16" t="s">
        <v>153</v>
      </c>
      <c r="E1007" s="93">
        <v>0</v>
      </c>
      <c r="F1007" s="93">
        <v>0</v>
      </c>
      <c r="G1007" s="93">
        <v>0</v>
      </c>
    </row>
    <row r="1008" spans="2:7" s="18" customFormat="1" hidden="1" outlineLevel="1" x14ac:dyDescent="0.3">
      <c r="B1008" s="16" t="s">
        <v>154</v>
      </c>
      <c r="E1008" s="93">
        <v>0</v>
      </c>
      <c r="F1008" s="93">
        <v>0</v>
      </c>
      <c r="G1008" s="93">
        <v>0</v>
      </c>
    </row>
    <row r="1009" spans="2:7" s="18" customFormat="1" hidden="1" outlineLevel="1" x14ac:dyDescent="0.3">
      <c r="B1009" s="16" t="s">
        <v>155</v>
      </c>
      <c r="E1009" s="93">
        <v>0</v>
      </c>
      <c r="F1009" s="93">
        <v>0</v>
      </c>
      <c r="G1009" s="93">
        <v>0</v>
      </c>
    </row>
    <row r="1010" spans="2:7" s="18" customFormat="1" hidden="1" outlineLevel="1" x14ac:dyDescent="0.3">
      <c r="B1010" s="16" t="s">
        <v>156</v>
      </c>
      <c r="E1010" s="93">
        <v>0</v>
      </c>
      <c r="F1010" s="93">
        <v>0</v>
      </c>
      <c r="G1010" s="93">
        <v>0</v>
      </c>
    </row>
    <row r="1011" spans="2:7" s="18" customFormat="1" hidden="1" outlineLevel="1" x14ac:dyDescent="0.3">
      <c r="B1011" s="16" t="s">
        <v>157</v>
      </c>
      <c r="E1011" s="93">
        <v>0</v>
      </c>
      <c r="F1011" s="93">
        <v>0</v>
      </c>
      <c r="G1011" s="93">
        <v>0</v>
      </c>
    </row>
    <row r="1012" spans="2:7" s="18" customFormat="1" hidden="1" outlineLevel="1" x14ac:dyDescent="0.3">
      <c r="B1012" s="16" t="s">
        <v>158</v>
      </c>
      <c r="E1012" s="93">
        <v>3</v>
      </c>
      <c r="F1012" s="93">
        <v>3</v>
      </c>
      <c r="G1012" s="93">
        <v>0</v>
      </c>
    </row>
    <row r="1013" spans="2:7" s="18" customFormat="1" hidden="1" outlineLevel="1" x14ac:dyDescent="0.3">
      <c r="B1013" s="16" t="s">
        <v>159</v>
      </c>
      <c r="E1013" s="93">
        <v>5</v>
      </c>
      <c r="F1013" s="93">
        <v>6</v>
      </c>
      <c r="G1013" s="93">
        <v>-1</v>
      </c>
    </row>
    <row r="1014" spans="2:7" s="18" customFormat="1" hidden="1" outlineLevel="1" x14ac:dyDescent="0.3">
      <c r="B1014" s="16" t="s">
        <v>160</v>
      </c>
      <c r="E1014" s="93">
        <v>0</v>
      </c>
      <c r="F1014" s="93">
        <v>0</v>
      </c>
      <c r="G1014" s="93">
        <v>0</v>
      </c>
    </row>
    <row r="1015" spans="2:7" s="18" customFormat="1" hidden="1" outlineLevel="1" x14ac:dyDescent="0.3">
      <c r="B1015" s="16" t="s">
        <v>161</v>
      </c>
      <c r="E1015" s="93">
        <v>0</v>
      </c>
      <c r="F1015" s="93">
        <v>0</v>
      </c>
      <c r="G1015" s="93">
        <v>0</v>
      </c>
    </row>
    <row r="1016" spans="2:7" s="18" customFormat="1" hidden="1" outlineLevel="1" x14ac:dyDescent="0.3">
      <c r="B1016" s="16" t="s">
        <v>162</v>
      </c>
      <c r="E1016" s="93">
        <v>0</v>
      </c>
      <c r="F1016" s="93">
        <v>0</v>
      </c>
      <c r="G1016" s="93">
        <v>0</v>
      </c>
    </row>
    <row r="1017" spans="2:7" s="18" customFormat="1" hidden="1" outlineLevel="1" x14ac:dyDescent="0.3">
      <c r="B1017" s="16" t="s">
        <v>163</v>
      </c>
      <c r="E1017" s="93">
        <v>-43113</v>
      </c>
      <c r="F1017" s="93">
        <v>-22701</v>
      </c>
      <c r="G1017" s="93">
        <v>-20412</v>
      </c>
    </row>
    <row r="1018" spans="2:7" s="18" customFormat="1" hidden="1" outlineLevel="1" x14ac:dyDescent="0.3">
      <c r="B1018" s="16" t="s">
        <v>164</v>
      </c>
      <c r="E1018" s="93">
        <v>0</v>
      </c>
      <c r="F1018" s="93">
        <v>0</v>
      </c>
      <c r="G1018" s="93">
        <v>0</v>
      </c>
    </row>
    <row r="1019" spans="2:7" s="18" customFormat="1" hidden="1" outlineLevel="1" x14ac:dyDescent="0.3">
      <c r="B1019" s="16" t="s">
        <v>276</v>
      </c>
      <c r="E1019" s="93">
        <v>0</v>
      </c>
      <c r="F1019" s="93">
        <v>0</v>
      </c>
      <c r="G1019" s="93">
        <v>0</v>
      </c>
    </row>
    <row r="1020" spans="2:7" s="18" customFormat="1" hidden="1" outlineLevel="1" x14ac:dyDescent="0.3">
      <c r="B1020" s="16" t="s">
        <v>278</v>
      </c>
      <c r="E1020" s="93">
        <v>0</v>
      </c>
      <c r="F1020" s="93">
        <v>0</v>
      </c>
      <c r="G1020" s="93">
        <v>0</v>
      </c>
    </row>
    <row r="1021" spans="2:7" s="18" customFormat="1" hidden="1" outlineLevel="1" x14ac:dyDescent="0.3">
      <c r="B1021" s="16" t="s">
        <v>285</v>
      </c>
      <c r="E1021" s="93" t="s">
        <v>251</v>
      </c>
      <c r="F1021" s="93" t="s">
        <v>251</v>
      </c>
      <c r="G1021" s="93" t="s">
        <v>251</v>
      </c>
    </row>
    <row r="1022" spans="2:7" s="18" customFormat="1" hidden="1" outlineLevel="1" x14ac:dyDescent="0.3">
      <c r="B1022" s="16" t="s">
        <v>165</v>
      </c>
      <c r="E1022" s="93">
        <v>0</v>
      </c>
      <c r="F1022" s="93">
        <v>0</v>
      </c>
      <c r="G1022" s="93">
        <v>0</v>
      </c>
    </row>
    <row r="1023" spans="2:7" s="18" customFormat="1" hidden="1" outlineLevel="1" x14ac:dyDescent="0.3">
      <c r="B1023" s="16" t="s">
        <v>286</v>
      </c>
      <c r="E1023" s="93" t="s">
        <v>251</v>
      </c>
      <c r="F1023" s="93" t="s">
        <v>251</v>
      </c>
      <c r="G1023" s="93" t="s">
        <v>251</v>
      </c>
    </row>
    <row r="1024" spans="2:7" s="18" customFormat="1" hidden="1" outlineLevel="1" x14ac:dyDescent="0.3">
      <c r="B1024" s="16" t="s">
        <v>277</v>
      </c>
      <c r="E1024" s="93">
        <v>0</v>
      </c>
      <c r="F1024" s="93">
        <v>0</v>
      </c>
      <c r="G1024" s="93">
        <v>0</v>
      </c>
    </row>
    <row r="1025" spans="2:7" ht="13.5" collapsed="1" thickBot="1" x14ac:dyDescent="0.35">
      <c r="C1025" s="16" t="s">
        <v>2</v>
      </c>
      <c r="D1025" s="16" t="s">
        <v>113</v>
      </c>
      <c r="E1025" s="149">
        <v>-42215</v>
      </c>
      <c r="F1025" s="138">
        <v>-21764</v>
      </c>
      <c r="G1025" s="93">
        <v>-20451</v>
      </c>
    </row>
    <row r="1026" spans="2:7" s="18" customFormat="1" ht="13.5" hidden="1" outlineLevel="1" thickBot="1" x14ac:dyDescent="0.35">
      <c r="B1026" s="16" t="s">
        <v>145</v>
      </c>
      <c r="E1026" s="93">
        <v>466</v>
      </c>
      <c r="F1026" s="93">
        <v>466</v>
      </c>
      <c r="G1026" s="93">
        <v>0</v>
      </c>
    </row>
    <row r="1027" spans="2:7" s="18" customFormat="1" ht="13.5" hidden="1" outlineLevel="1" thickBot="1" x14ac:dyDescent="0.35">
      <c r="B1027" s="16" t="s">
        <v>146</v>
      </c>
      <c r="E1027" s="93">
        <v>22</v>
      </c>
      <c r="F1027" s="93">
        <v>22</v>
      </c>
      <c r="G1027" s="93">
        <v>0</v>
      </c>
    </row>
    <row r="1028" spans="2:7" s="18" customFormat="1" ht="13.5" hidden="1" outlineLevel="1" thickBot="1" x14ac:dyDescent="0.35">
      <c r="B1028" s="16" t="s">
        <v>147</v>
      </c>
      <c r="E1028" s="93">
        <v>424</v>
      </c>
      <c r="F1028" s="93">
        <v>462</v>
      </c>
      <c r="G1028" s="93">
        <v>-38</v>
      </c>
    </row>
    <row r="1029" spans="2:7" s="18" customFormat="1" ht="13.5" hidden="1" outlineLevel="1" thickBot="1" x14ac:dyDescent="0.35">
      <c r="B1029" s="16" t="s">
        <v>148</v>
      </c>
      <c r="E1029" s="93">
        <v>0</v>
      </c>
      <c r="F1029" s="93">
        <v>0</v>
      </c>
      <c r="G1029" s="93">
        <v>0</v>
      </c>
    </row>
    <row r="1030" spans="2:7" s="18" customFormat="1" ht="13.5" hidden="1" outlineLevel="1" thickBot="1" x14ac:dyDescent="0.35">
      <c r="B1030" s="16" t="s">
        <v>149</v>
      </c>
      <c r="E1030" s="93">
        <v>0</v>
      </c>
      <c r="F1030" s="93">
        <v>0</v>
      </c>
      <c r="G1030" s="93">
        <v>0</v>
      </c>
    </row>
    <row r="1031" spans="2:7" s="18" customFormat="1" ht="13.5" hidden="1" outlineLevel="1" thickBot="1" x14ac:dyDescent="0.35">
      <c r="B1031" s="16" t="s">
        <v>150</v>
      </c>
      <c r="E1031" s="93">
        <v>0</v>
      </c>
      <c r="F1031" s="93">
        <v>0</v>
      </c>
      <c r="G1031" s="93">
        <v>0</v>
      </c>
    </row>
    <row r="1032" spans="2:7" s="18" customFormat="1" ht="13.5" hidden="1" outlineLevel="1" thickBot="1" x14ac:dyDescent="0.35">
      <c r="B1032" s="16" t="s">
        <v>151</v>
      </c>
      <c r="E1032" s="93">
        <v>0</v>
      </c>
      <c r="F1032" s="93">
        <v>0</v>
      </c>
      <c r="G1032" s="93">
        <v>0</v>
      </c>
    </row>
    <row r="1033" spans="2:7" s="18" customFormat="1" ht="13.5" hidden="1" outlineLevel="1" thickBot="1" x14ac:dyDescent="0.35">
      <c r="B1033" s="16" t="s">
        <v>152</v>
      </c>
      <c r="E1033" s="93">
        <v>0</v>
      </c>
      <c r="F1033" s="93">
        <v>0</v>
      </c>
      <c r="G1033" s="93">
        <v>0</v>
      </c>
    </row>
    <row r="1034" spans="2:7" s="18" customFormat="1" ht="13.5" hidden="1" outlineLevel="1" thickBot="1" x14ac:dyDescent="0.35">
      <c r="B1034" s="16" t="s">
        <v>283</v>
      </c>
      <c r="E1034" s="93">
        <v>0</v>
      </c>
      <c r="F1034" s="93">
        <v>0</v>
      </c>
      <c r="G1034" s="93">
        <v>0</v>
      </c>
    </row>
    <row r="1035" spans="2:7" s="18" customFormat="1" ht="13.5" hidden="1" outlineLevel="1" thickBot="1" x14ac:dyDescent="0.35">
      <c r="B1035" s="16" t="s">
        <v>153</v>
      </c>
      <c r="E1035" s="93">
        <v>0</v>
      </c>
      <c r="F1035" s="93">
        <v>0</v>
      </c>
      <c r="G1035" s="93">
        <v>0</v>
      </c>
    </row>
    <row r="1036" spans="2:7" s="18" customFormat="1" ht="13.5" hidden="1" outlineLevel="1" thickBot="1" x14ac:dyDescent="0.35">
      <c r="B1036" s="16" t="s">
        <v>154</v>
      </c>
      <c r="E1036" s="93">
        <v>0</v>
      </c>
      <c r="F1036" s="93">
        <v>0</v>
      </c>
      <c r="G1036" s="93">
        <v>0</v>
      </c>
    </row>
    <row r="1037" spans="2:7" s="18" customFormat="1" ht="13.5" hidden="1" outlineLevel="1" thickBot="1" x14ac:dyDescent="0.35">
      <c r="B1037" s="16" t="s">
        <v>155</v>
      </c>
      <c r="E1037" s="93">
        <v>0</v>
      </c>
      <c r="F1037" s="93">
        <v>0</v>
      </c>
      <c r="G1037" s="93">
        <v>0</v>
      </c>
    </row>
    <row r="1038" spans="2:7" s="18" customFormat="1" ht="13.5" hidden="1" outlineLevel="1" thickBot="1" x14ac:dyDescent="0.35">
      <c r="B1038" s="16" t="s">
        <v>156</v>
      </c>
      <c r="E1038" s="93">
        <v>0</v>
      </c>
      <c r="F1038" s="93">
        <v>0</v>
      </c>
      <c r="G1038" s="93">
        <v>0</v>
      </c>
    </row>
    <row r="1039" spans="2:7" s="18" customFormat="1" ht="13.5" hidden="1" outlineLevel="1" thickBot="1" x14ac:dyDescent="0.35">
      <c r="B1039" s="16" t="s">
        <v>157</v>
      </c>
      <c r="E1039" s="93">
        <v>0</v>
      </c>
      <c r="F1039" s="93">
        <v>0</v>
      </c>
      <c r="G1039" s="93">
        <v>0</v>
      </c>
    </row>
    <row r="1040" spans="2:7" s="18" customFormat="1" ht="13.5" hidden="1" outlineLevel="1" thickBot="1" x14ac:dyDescent="0.35">
      <c r="B1040" s="16" t="s">
        <v>158</v>
      </c>
      <c r="E1040" s="93">
        <v>3</v>
      </c>
      <c r="F1040" s="93">
        <v>3</v>
      </c>
      <c r="G1040" s="93">
        <v>0</v>
      </c>
    </row>
    <row r="1041" spans="1:7" s="18" customFormat="1" ht="13.5" hidden="1" outlineLevel="1" thickBot="1" x14ac:dyDescent="0.35">
      <c r="B1041" s="16" t="s">
        <v>159</v>
      </c>
      <c r="E1041" s="93">
        <v>5</v>
      </c>
      <c r="F1041" s="93">
        <v>6</v>
      </c>
      <c r="G1041" s="93">
        <v>-1</v>
      </c>
    </row>
    <row r="1042" spans="1:7" s="18" customFormat="1" ht="13.5" hidden="1" outlineLevel="1" thickBot="1" x14ac:dyDescent="0.35">
      <c r="B1042" s="16" t="s">
        <v>160</v>
      </c>
      <c r="E1042" s="93">
        <v>0</v>
      </c>
      <c r="F1042" s="93">
        <v>0</v>
      </c>
      <c r="G1042" s="93">
        <v>0</v>
      </c>
    </row>
    <row r="1043" spans="1:7" s="18" customFormat="1" ht="13.5" hidden="1" outlineLevel="1" thickBot="1" x14ac:dyDescent="0.35">
      <c r="B1043" s="16" t="s">
        <v>161</v>
      </c>
      <c r="E1043" s="93">
        <v>0</v>
      </c>
      <c r="F1043" s="93">
        <v>0</v>
      </c>
      <c r="G1043" s="93">
        <v>0</v>
      </c>
    </row>
    <row r="1044" spans="1:7" s="18" customFormat="1" ht="13.5" hidden="1" outlineLevel="1" thickBot="1" x14ac:dyDescent="0.35">
      <c r="B1044" s="16" t="s">
        <v>162</v>
      </c>
      <c r="E1044" s="93">
        <v>0</v>
      </c>
      <c r="F1044" s="93">
        <v>0</v>
      </c>
      <c r="G1044" s="93">
        <v>0</v>
      </c>
    </row>
    <row r="1045" spans="1:7" s="18" customFormat="1" ht="13.5" hidden="1" outlineLevel="1" thickBot="1" x14ac:dyDescent="0.35">
      <c r="B1045" s="16" t="s">
        <v>163</v>
      </c>
      <c r="E1045" s="93">
        <v>-43113</v>
      </c>
      <c r="F1045" s="93">
        <v>-22701</v>
      </c>
      <c r="G1045" s="93">
        <v>-20412</v>
      </c>
    </row>
    <row r="1046" spans="1:7" s="18" customFormat="1" ht="13.5" hidden="1" outlineLevel="1" thickBot="1" x14ac:dyDescent="0.35">
      <c r="B1046" s="16" t="s">
        <v>164</v>
      </c>
      <c r="E1046" s="93">
        <v>0</v>
      </c>
      <c r="F1046" s="93">
        <v>0</v>
      </c>
      <c r="G1046" s="93">
        <v>0</v>
      </c>
    </row>
    <row r="1047" spans="1:7" s="18" customFormat="1" ht="13.5" hidden="1" outlineLevel="1" thickBot="1" x14ac:dyDescent="0.35">
      <c r="B1047" s="16" t="s">
        <v>276</v>
      </c>
      <c r="E1047" s="93">
        <v>0</v>
      </c>
      <c r="F1047" s="93">
        <v>0</v>
      </c>
      <c r="G1047" s="93">
        <v>0</v>
      </c>
    </row>
    <row r="1048" spans="1:7" s="18" customFormat="1" ht="13.5" hidden="1" outlineLevel="1" thickBot="1" x14ac:dyDescent="0.35">
      <c r="B1048" s="16" t="s">
        <v>278</v>
      </c>
      <c r="E1048" s="93">
        <v>0</v>
      </c>
      <c r="F1048" s="93">
        <v>0</v>
      </c>
      <c r="G1048" s="93">
        <v>0</v>
      </c>
    </row>
    <row r="1049" spans="1:7" s="18" customFormat="1" ht="13.5" hidden="1" outlineLevel="1" thickBot="1" x14ac:dyDescent="0.35">
      <c r="B1049" s="16" t="s">
        <v>285</v>
      </c>
      <c r="E1049" s="93" t="s">
        <v>251</v>
      </c>
      <c r="F1049" s="93" t="s">
        <v>251</v>
      </c>
      <c r="G1049" s="93" t="s">
        <v>251</v>
      </c>
    </row>
    <row r="1050" spans="1:7" s="18" customFormat="1" ht="13.5" hidden="1" outlineLevel="1" thickBot="1" x14ac:dyDescent="0.35">
      <c r="B1050" s="16" t="s">
        <v>165</v>
      </c>
      <c r="E1050" s="93">
        <v>0</v>
      </c>
      <c r="F1050" s="93">
        <v>0</v>
      </c>
      <c r="G1050" s="93">
        <v>0</v>
      </c>
    </row>
    <row r="1051" spans="1:7" s="18" customFormat="1" ht="13.5" hidden="1" outlineLevel="1" thickBot="1" x14ac:dyDescent="0.35">
      <c r="B1051" s="16" t="s">
        <v>286</v>
      </c>
      <c r="E1051" s="93" t="s">
        <v>251</v>
      </c>
      <c r="F1051" s="93" t="s">
        <v>251</v>
      </c>
      <c r="G1051" s="93" t="s">
        <v>251</v>
      </c>
    </row>
    <row r="1052" spans="1:7" s="18" customFormat="1" ht="13.5" hidden="1" outlineLevel="1" thickBot="1" x14ac:dyDescent="0.35">
      <c r="B1052" s="16" t="s">
        <v>277</v>
      </c>
      <c r="E1052" s="93">
        <v>0</v>
      </c>
      <c r="F1052" s="93">
        <v>0</v>
      </c>
      <c r="G1052" s="93">
        <v>0</v>
      </c>
    </row>
    <row r="1053" spans="1:7" ht="13.5" collapsed="1" thickBot="1" x14ac:dyDescent="0.35">
      <c r="A1053" s="17"/>
      <c r="B1053" s="17" t="s">
        <v>138</v>
      </c>
      <c r="E1053" s="118">
        <v>-42193</v>
      </c>
      <c r="F1053" s="118">
        <v>-21742</v>
      </c>
      <c r="G1053" s="93">
        <v>-20451</v>
      </c>
    </row>
    <row r="1054" spans="1:7" x14ac:dyDescent="0.3">
      <c r="D1054" s="85"/>
      <c r="E1054" s="141"/>
      <c r="F1054" s="141"/>
      <c r="G1054" s="93"/>
    </row>
    <row r="1055" spans="1:7" x14ac:dyDescent="0.3">
      <c r="A1055" s="17">
        <v>9</v>
      </c>
      <c r="B1055" s="17" t="s">
        <v>114</v>
      </c>
      <c r="E1055" s="68"/>
      <c r="F1055" s="159"/>
      <c r="G1055" s="93"/>
    </row>
    <row r="1056" spans="1:7" s="18" customFormat="1" hidden="1" outlineLevel="1" x14ac:dyDescent="0.3">
      <c r="B1056" s="16" t="s">
        <v>145</v>
      </c>
      <c r="E1056" s="93">
        <v>-12585</v>
      </c>
      <c r="F1056" s="93">
        <v>-197</v>
      </c>
      <c r="G1056" s="93">
        <v>-12388</v>
      </c>
    </row>
    <row r="1057" spans="2:7" s="18" customFormat="1" hidden="1" outlineLevel="1" x14ac:dyDescent="0.3">
      <c r="B1057" s="16" t="s">
        <v>146</v>
      </c>
      <c r="E1057" s="93">
        <v>-6326</v>
      </c>
      <c r="F1057" s="93">
        <v>-3538</v>
      </c>
      <c r="G1057" s="93">
        <v>-2788</v>
      </c>
    </row>
    <row r="1058" spans="2:7" s="18" customFormat="1" hidden="1" outlineLevel="1" x14ac:dyDescent="0.3">
      <c r="B1058" s="16" t="s">
        <v>147</v>
      </c>
      <c r="E1058" s="93">
        <v>-15766</v>
      </c>
      <c r="F1058" s="93">
        <v>1957</v>
      </c>
      <c r="G1058" s="93">
        <v>-17723</v>
      </c>
    </row>
    <row r="1059" spans="2:7" s="18" customFormat="1" hidden="1" outlineLevel="1" x14ac:dyDescent="0.3">
      <c r="B1059" s="16" t="s">
        <v>148</v>
      </c>
      <c r="E1059" s="93">
        <v>-6788</v>
      </c>
      <c r="F1059" s="93">
        <v>-90</v>
      </c>
      <c r="G1059" s="93">
        <v>-6698</v>
      </c>
    </row>
    <row r="1060" spans="2:7" s="18" customFormat="1" hidden="1" outlineLevel="1" x14ac:dyDescent="0.3">
      <c r="B1060" s="16" t="s">
        <v>149</v>
      </c>
      <c r="E1060" s="93">
        <v>-12709</v>
      </c>
      <c r="F1060" s="93">
        <v>11</v>
      </c>
      <c r="G1060" s="93">
        <v>-12720</v>
      </c>
    </row>
    <row r="1061" spans="2:7" s="18" customFormat="1" hidden="1" outlineLevel="1" x14ac:dyDescent="0.3">
      <c r="B1061" s="16" t="s">
        <v>150</v>
      </c>
      <c r="E1061" s="93">
        <v>-16780</v>
      </c>
      <c r="F1061" s="93">
        <v>16452</v>
      </c>
      <c r="G1061" s="93">
        <v>-33232</v>
      </c>
    </row>
    <row r="1062" spans="2:7" s="18" customFormat="1" hidden="1" outlineLevel="1" x14ac:dyDescent="0.3">
      <c r="B1062" s="16" t="s">
        <v>151</v>
      </c>
      <c r="E1062" s="93">
        <v>-27317</v>
      </c>
      <c r="F1062" s="93">
        <v>-12516</v>
      </c>
      <c r="G1062" s="93">
        <v>-14801</v>
      </c>
    </row>
    <row r="1063" spans="2:7" s="18" customFormat="1" hidden="1" outlineLevel="1" x14ac:dyDescent="0.3">
      <c r="B1063" s="16" t="s">
        <v>152</v>
      </c>
      <c r="E1063" s="93">
        <v>-30040</v>
      </c>
      <c r="F1063" s="93">
        <v>-16266</v>
      </c>
      <c r="G1063" s="93">
        <v>-13774</v>
      </c>
    </row>
    <row r="1064" spans="2:7" s="18" customFormat="1" hidden="1" outlineLevel="1" x14ac:dyDescent="0.3">
      <c r="B1064" s="16" t="s">
        <v>283</v>
      </c>
      <c r="E1064" s="93">
        <v>-240</v>
      </c>
      <c r="F1064" s="93">
        <v>-133</v>
      </c>
      <c r="G1064" s="93">
        <v>-107</v>
      </c>
    </row>
    <row r="1065" spans="2:7" s="18" customFormat="1" hidden="1" outlineLevel="1" x14ac:dyDescent="0.3">
      <c r="B1065" s="16" t="s">
        <v>153</v>
      </c>
      <c r="E1065" s="93">
        <v>-14156</v>
      </c>
      <c r="F1065" s="93">
        <v>-175</v>
      </c>
      <c r="G1065" s="93">
        <v>-13981</v>
      </c>
    </row>
    <row r="1066" spans="2:7" s="18" customFormat="1" hidden="1" outlineLevel="1" x14ac:dyDescent="0.3">
      <c r="B1066" s="16" t="s">
        <v>154</v>
      </c>
      <c r="E1066" s="93">
        <v>-13081</v>
      </c>
      <c r="F1066" s="93">
        <v>-3509</v>
      </c>
      <c r="G1066" s="93">
        <v>-9572</v>
      </c>
    </row>
    <row r="1067" spans="2:7" s="18" customFormat="1" hidden="1" outlineLevel="1" x14ac:dyDescent="0.3">
      <c r="B1067" s="16" t="s">
        <v>155</v>
      </c>
      <c r="E1067" s="93">
        <v>-15730</v>
      </c>
      <c r="F1067" s="93">
        <v>-7903</v>
      </c>
      <c r="G1067" s="93">
        <v>-7827</v>
      </c>
    </row>
    <row r="1068" spans="2:7" s="18" customFormat="1" hidden="1" outlineLevel="1" x14ac:dyDescent="0.3">
      <c r="B1068" s="16" t="s">
        <v>156</v>
      </c>
      <c r="E1068" s="93">
        <v>-5127</v>
      </c>
      <c r="F1068" s="93">
        <v>-2864</v>
      </c>
      <c r="G1068" s="93">
        <v>-2263</v>
      </c>
    </row>
    <row r="1069" spans="2:7" s="18" customFormat="1" hidden="1" outlineLevel="1" x14ac:dyDescent="0.3">
      <c r="B1069" s="16" t="s">
        <v>157</v>
      </c>
      <c r="E1069" s="93">
        <v>-7372</v>
      </c>
      <c r="F1069" s="93">
        <v>-5173</v>
      </c>
      <c r="G1069" s="93">
        <v>-2199</v>
      </c>
    </row>
    <row r="1070" spans="2:7" s="18" customFormat="1" hidden="1" outlineLevel="1" x14ac:dyDescent="0.3">
      <c r="B1070" s="16" t="s">
        <v>158</v>
      </c>
      <c r="E1070" s="93">
        <v>-7177</v>
      </c>
      <c r="F1070" s="93">
        <v>9724</v>
      </c>
      <c r="G1070" s="93">
        <v>-16901</v>
      </c>
    </row>
    <row r="1071" spans="2:7" s="18" customFormat="1" hidden="1" outlineLevel="1" x14ac:dyDescent="0.3">
      <c r="B1071" s="16" t="s">
        <v>159</v>
      </c>
      <c r="E1071" s="93">
        <v>-13533</v>
      </c>
      <c r="F1071" s="93">
        <v>-5648</v>
      </c>
      <c r="G1071" s="93">
        <v>-7885</v>
      </c>
    </row>
    <row r="1072" spans="2:7" s="18" customFormat="1" hidden="1" outlineLevel="1" x14ac:dyDescent="0.3">
      <c r="B1072" s="16" t="s">
        <v>160</v>
      </c>
      <c r="E1072" s="93">
        <v>-12528</v>
      </c>
      <c r="F1072" s="93">
        <v>-7369</v>
      </c>
      <c r="G1072" s="93">
        <v>-5159</v>
      </c>
    </row>
    <row r="1073" spans="2:7" s="18" customFormat="1" hidden="1" outlineLevel="1" x14ac:dyDescent="0.3">
      <c r="B1073" s="16" t="s">
        <v>161</v>
      </c>
      <c r="E1073" s="93">
        <v>-869</v>
      </c>
      <c r="F1073" s="93">
        <v>6710</v>
      </c>
      <c r="G1073" s="93">
        <v>-7579</v>
      </c>
    </row>
    <row r="1074" spans="2:7" s="18" customFormat="1" hidden="1" outlineLevel="1" x14ac:dyDescent="0.3">
      <c r="B1074" s="16" t="s">
        <v>162</v>
      </c>
      <c r="E1074" s="93">
        <v>-2573</v>
      </c>
      <c r="F1074" s="93">
        <v>870</v>
      </c>
      <c r="G1074" s="93">
        <v>-3443</v>
      </c>
    </row>
    <row r="1075" spans="2:7" s="18" customFormat="1" hidden="1" outlineLevel="1" x14ac:dyDescent="0.3">
      <c r="B1075" s="16" t="s">
        <v>163</v>
      </c>
      <c r="E1075" s="93">
        <v>13598</v>
      </c>
      <c r="F1075" s="93">
        <v>14763</v>
      </c>
      <c r="G1075" s="93">
        <v>-1165</v>
      </c>
    </row>
    <row r="1076" spans="2:7" s="18" customFormat="1" hidden="1" outlineLevel="1" x14ac:dyDescent="0.3">
      <c r="B1076" s="16" t="s">
        <v>164</v>
      </c>
      <c r="E1076" s="93">
        <v>-20546</v>
      </c>
      <c r="F1076" s="93">
        <v>-13351</v>
      </c>
      <c r="G1076" s="93">
        <v>-7195</v>
      </c>
    </row>
    <row r="1077" spans="2:7" s="18" customFormat="1" hidden="1" outlineLevel="1" x14ac:dyDescent="0.3">
      <c r="B1077" s="16" t="s">
        <v>276</v>
      </c>
      <c r="E1077" s="93">
        <v>995</v>
      </c>
      <c r="F1077" s="93">
        <v>892</v>
      </c>
      <c r="G1077" s="93">
        <v>103</v>
      </c>
    </row>
    <row r="1078" spans="2:7" s="18" customFormat="1" hidden="1" outlineLevel="1" x14ac:dyDescent="0.3">
      <c r="B1078" s="16" t="s">
        <v>278</v>
      </c>
      <c r="E1078" s="93">
        <v>-119</v>
      </c>
      <c r="F1078" s="93">
        <v>556</v>
      </c>
      <c r="G1078" s="93">
        <v>-675</v>
      </c>
    </row>
    <row r="1079" spans="2:7" s="18" customFormat="1" hidden="1" outlineLevel="1" x14ac:dyDescent="0.3">
      <c r="B1079" s="16" t="s">
        <v>285</v>
      </c>
      <c r="E1079" s="93" t="s">
        <v>251</v>
      </c>
      <c r="F1079" s="93" t="s">
        <v>251</v>
      </c>
      <c r="G1079" s="93" t="s">
        <v>251</v>
      </c>
    </row>
    <row r="1080" spans="2:7" s="18" customFormat="1" hidden="1" outlineLevel="1" x14ac:dyDescent="0.3">
      <c r="B1080" s="16" t="s">
        <v>165</v>
      </c>
      <c r="E1080" s="93">
        <v>1247</v>
      </c>
      <c r="F1080" s="93">
        <v>1314</v>
      </c>
      <c r="G1080" s="93">
        <v>-67</v>
      </c>
    </row>
    <row r="1081" spans="2:7" s="18" customFormat="1" hidden="1" outlineLevel="1" x14ac:dyDescent="0.3">
      <c r="B1081" s="16" t="s">
        <v>286</v>
      </c>
      <c r="E1081" s="93" t="s">
        <v>251</v>
      </c>
      <c r="F1081" s="93" t="s">
        <v>251</v>
      </c>
      <c r="G1081" s="93" t="s">
        <v>251</v>
      </c>
    </row>
    <row r="1082" spans="2:7" s="18" customFormat="1" hidden="1" outlineLevel="1" x14ac:dyDescent="0.3">
      <c r="B1082" s="16" t="s">
        <v>277</v>
      </c>
      <c r="E1082" s="93">
        <v>1750</v>
      </c>
      <c r="F1082" s="93">
        <v>1443</v>
      </c>
      <c r="G1082" s="93">
        <v>307</v>
      </c>
    </row>
    <row r="1083" spans="2:7" collapsed="1" x14ac:dyDescent="0.3">
      <c r="C1083" s="16" t="s">
        <v>1</v>
      </c>
      <c r="D1083" s="16" t="s">
        <v>268</v>
      </c>
      <c r="E1083" s="149">
        <v>-223772</v>
      </c>
      <c r="F1083" s="138">
        <v>-24040</v>
      </c>
      <c r="G1083" s="93">
        <v>-199732</v>
      </c>
    </row>
    <row r="1084" spans="2:7" s="18" customFormat="1" hidden="1" outlineLevel="1" x14ac:dyDescent="0.3">
      <c r="B1084" s="16" t="s">
        <v>145</v>
      </c>
      <c r="E1084" s="93">
        <v>32982</v>
      </c>
      <c r="F1084" s="93">
        <v>33931</v>
      </c>
      <c r="G1084" s="93">
        <v>-949</v>
      </c>
    </row>
    <row r="1085" spans="2:7" s="18" customFormat="1" hidden="1" outlineLevel="1" x14ac:dyDescent="0.3">
      <c r="B1085" s="16" t="s">
        <v>146</v>
      </c>
      <c r="E1085" s="93">
        <v>3429</v>
      </c>
      <c r="F1085" s="93">
        <v>4229</v>
      </c>
      <c r="G1085" s="93">
        <v>-800</v>
      </c>
    </row>
    <row r="1086" spans="2:7" s="18" customFormat="1" hidden="1" outlineLevel="1" x14ac:dyDescent="0.3">
      <c r="B1086" s="16" t="s">
        <v>147</v>
      </c>
      <c r="E1086" s="93">
        <v>35240</v>
      </c>
      <c r="F1086" s="93">
        <v>35818</v>
      </c>
      <c r="G1086" s="93">
        <v>-578</v>
      </c>
    </row>
    <row r="1087" spans="2:7" s="18" customFormat="1" hidden="1" outlineLevel="1" x14ac:dyDescent="0.3">
      <c r="B1087" s="16" t="s">
        <v>148</v>
      </c>
      <c r="E1087" s="93">
        <v>7603</v>
      </c>
      <c r="F1087" s="93">
        <v>5877</v>
      </c>
      <c r="G1087" s="93">
        <v>1726</v>
      </c>
    </row>
    <row r="1088" spans="2:7" s="18" customFormat="1" hidden="1" outlineLevel="1" x14ac:dyDescent="0.3">
      <c r="B1088" s="16" t="s">
        <v>149</v>
      </c>
      <c r="E1088" s="93">
        <v>26551</v>
      </c>
      <c r="F1088" s="93">
        <v>27910</v>
      </c>
      <c r="G1088" s="93">
        <v>-1359</v>
      </c>
    </row>
    <row r="1089" spans="2:7" s="18" customFormat="1" hidden="1" outlineLevel="1" x14ac:dyDescent="0.3">
      <c r="B1089" s="16" t="s">
        <v>150</v>
      </c>
      <c r="E1089" s="93">
        <v>49281</v>
      </c>
      <c r="F1089" s="93">
        <v>41909</v>
      </c>
      <c r="G1089" s="93">
        <v>7372</v>
      </c>
    </row>
    <row r="1090" spans="2:7" s="18" customFormat="1" hidden="1" outlineLevel="1" x14ac:dyDescent="0.3">
      <c r="B1090" s="16" t="s">
        <v>151</v>
      </c>
      <c r="E1090" s="93">
        <v>37016</v>
      </c>
      <c r="F1090" s="93">
        <v>37108</v>
      </c>
      <c r="G1090" s="93">
        <v>-92</v>
      </c>
    </row>
    <row r="1091" spans="2:7" s="18" customFormat="1" hidden="1" outlineLevel="1" x14ac:dyDescent="0.3">
      <c r="B1091" s="16" t="s">
        <v>152</v>
      </c>
      <c r="E1091" s="93">
        <v>29869</v>
      </c>
      <c r="F1091" s="93">
        <v>11904</v>
      </c>
      <c r="G1091" s="93">
        <v>17965</v>
      </c>
    </row>
    <row r="1092" spans="2:7" s="18" customFormat="1" hidden="1" outlineLevel="1" x14ac:dyDescent="0.3">
      <c r="B1092" s="16" t="s">
        <v>283</v>
      </c>
      <c r="E1092" s="93">
        <v>0</v>
      </c>
      <c r="F1092" s="93">
        <v>0</v>
      </c>
      <c r="G1092" s="93">
        <v>0</v>
      </c>
    </row>
    <row r="1093" spans="2:7" s="18" customFormat="1" hidden="1" outlineLevel="1" x14ac:dyDescent="0.3">
      <c r="B1093" s="16" t="s">
        <v>153</v>
      </c>
      <c r="E1093" s="93">
        <v>80746</v>
      </c>
      <c r="F1093" s="93">
        <v>82300</v>
      </c>
      <c r="G1093" s="93">
        <v>-1554</v>
      </c>
    </row>
    <row r="1094" spans="2:7" s="18" customFormat="1" hidden="1" outlineLevel="1" x14ac:dyDescent="0.3">
      <c r="B1094" s="16" t="s">
        <v>154</v>
      </c>
      <c r="E1094" s="93">
        <v>15679</v>
      </c>
      <c r="F1094" s="93">
        <v>16103</v>
      </c>
      <c r="G1094" s="93">
        <v>-424</v>
      </c>
    </row>
    <row r="1095" spans="2:7" s="18" customFormat="1" hidden="1" outlineLevel="1" x14ac:dyDescent="0.3">
      <c r="B1095" s="16" t="s">
        <v>155</v>
      </c>
      <c r="E1095" s="93">
        <v>6621</v>
      </c>
      <c r="F1095" s="93">
        <v>6249</v>
      </c>
      <c r="G1095" s="93">
        <v>372</v>
      </c>
    </row>
    <row r="1096" spans="2:7" s="18" customFormat="1" hidden="1" outlineLevel="1" x14ac:dyDescent="0.3">
      <c r="B1096" s="16" t="s">
        <v>156</v>
      </c>
      <c r="E1096" s="93">
        <v>8197</v>
      </c>
      <c r="F1096" s="93">
        <v>8329</v>
      </c>
      <c r="G1096" s="93">
        <v>-132</v>
      </c>
    </row>
    <row r="1097" spans="2:7" s="18" customFormat="1" hidden="1" outlineLevel="1" x14ac:dyDescent="0.3">
      <c r="B1097" s="16" t="s">
        <v>157</v>
      </c>
      <c r="E1097" s="93">
        <v>13375</v>
      </c>
      <c r="F1097" s="93">
        <v>13824</v>
      </c>
      <c r="G1097" s="93">
        <v>-449</v>
      </c>
    </row>
    <row r="1098" spans="2:7" s="18" customFormat="1" hidden="1" outlineLevel="1" x14ac:dyDescent="0.3">
      <c r="B1098" s="16" t="s">
        <v>158</v>
      </c>
      <c r="E1098" s="93">
        <v>54544</v>
      </c>
      <c r="F1098" s="93">
        <v>32447</v>
      </c>
      <c r="G1098" s="93">
        <v>22097</v>
      </c>
    </row>
    <row r="1099" spans="2:7" s="18" customFormat="1" hidden="1" outlineLevel="1" x14ac:dyDescent="0.3">
      <c r="B1099" s="16" t="s">
        <v>159</v>
      </c>
      <c r="E1099" s="93">
        <v>39552</v>
      </c>
      <c r="F1099" s="93">
        <v>35578</v>
      </c>
      <c r="G1099" s="93">
        <v>3974</v>
      </c>
    </row>
    <row r="1100" spans="2:7" s="18" customFormat="1" hidden="1" outlineLevel="1" x14ac:dyDescent="0.3">
      <c r="B1100" s="16" t="s">
        <v>160</v>
      </c>
      <c r="E1100" s="93">
        <v>6973</v>
      </c>
      <c r="F1100" s="93">
        <v>6832</v>
      </c>
      <c r="G1100" s="93">
        <v>141</v>
      </c>
    </row>
    <row r="1101" spans="2:7" s="18" customFormat="1" hidden="1" outlineLevel="1" x14ac:dyDescent="0.3">
      <c r="B1101" s="16" t="s">
        <v>161</v>
      </c>
      <c r="E1101" s="93">
        <v>24410</v>
      </c>
      <c r="F1101" s="93">
        <v>17645</v>
      </c>
      <c r="G1101" s="93">
        <v>6765</v>
      </c>
    </row>
    <row r="1102" spans="2:7" s="18" customFormat="1" hidden="1" outlineLevel="1" x14ac:dyDescent="0.3">
      <c r="B1102" s="16" t="s">
        <v>162</v>
      </c>
      <c r="E1102" s="93">
        <v>6876</v>
      </c>
      <c r="F1102" s="93">
        <v>6878</v>
      </c>
      <c r="G1102" s="93">
        <v>-2</v>
      </c>
    </row>
    <row r="1103" spans="2:7" s="18" customFormat="1" hidden="1" outlineLevel="1" x14ac:dyDescent="0.3">
      <c r="B1103" s="16" t="s">
        <v>163</v>
      </c>
      <c r="E1103" s="93">
        <v>54889</v>
      </c>
      <c r="F1103" s="93">
        <v>57703</v>
      </c>
      <c r="G1103" s="93">
        <v>-2814</v>
      </c>
    </row>
    <row r="1104" spans="2:7" s="18" customFormat="1" hidden="1" outlineLevel="1" x14ac:dyDescent="0.3">
      <c r="B1104" s="16" t="s">
        <v>164</v>
      </c>
      <c r="E1104" s="93">
        <v>8033</v>
      </c>
      <c r="F1104" s="93">
        <v>5843</v>
      </c>
      <c r="G1104" s="93">
        <v>2190</v>
      </c>
    </row>
    <row r="1105" spans="2:7" s="18" customFormat="1" hidden="1" outlineLevel="1" x14ac:dyDescent="0.3">
      <c r="B1105" s="16" t="s">
        <v>276</v>
      </c>
      <c r="E1105" s="93">
        <v>0</v>
      </c>
      <c r="F1105" s="93">
        <v>0</v>
      </c>
      <c r="G1105" s="93">
        <v>0</v>
      </c>
    </row>
    <row r="1106" spans="2:7" s="18" customFormat="1" hidden="1" outlineLevel="1" x14ac:dyDescent="0.3">
      <c r="B1106" s="16" t="s">
        <v>278</v>
      </c>
      <c r="E1106" s="93">
        <v>0</v>
      </c>
      <c r="F1106" s="93">
        <v>0</v>
      </c>
      <c r="G1106" s="93">
        <v>0</v>
      </c>
    </row>
    <row r="1107" spans="2:7" s="18" customFormat="1" hidden="1" outlineLevel="1" x14ac:dyDescent="0.3">
      <c r="B1107" s="16" t="s">
        <v>285</v>
      </c>
      <c r="E1107" s="93" t="s">
        <v>251</v>
      </c>
      <c r="F1107" s="93" t="s">
        <v>251</v>
      </c>
      <c r="G1107" s="93" t="s">
        <v>251</v>
      </c>
    </row>
    <row r="1108" spans="2:7" s="18" customFormat="1" hidden="1" outlineLevel="1" x14ac:dyDescent="0.3">
      <c r="B1108" s="16" t="s">
        <v>165</v>
      </c>
      <c r="E1108" s="93">
        <v>302</v>
      </c>
      <c r="F1108" s="93">
        <v>302</v>
      </c>
      <c r="G1108" s="93">
        <v>0</v>
      </c>
    </row>
    <row r="1109" spans="2:7" s="18" customFormat="1" hidden="1" outlineLevel="1" x14ac:dyDescent="0.3">
      <c r="B1109" s="16" t="s">
        <v>286</v>
      </c>
      <c r="E1109" s="93" t="s">
        <v>251</v>
      </c>
      <c r="F1109" s="93" t="s">
        <v>251</v>
      </c>
      <c r="G1109" s="93" t="s">
        <v>251</v>
      </c>
    </row>
    <row r="1110" spans="2:7" s="18" customFormat="1" hidden="1" outlineLevel="1" x14ac:dyDescent="0.3">
      <c r="B1110" s="16" t="s">
        <v>277</v>
      </c>
      <c r="E1110" s="93">
        <v>0</v>
      </c>
      <c r="F1110" s="93">
        <v>0</v>
      </c>
      <c r="G1110" s="93">
        <v>0</v>
      </c>
    </row>
    <row r="1111" spans="2:7" ht="13.5" collapsed="1" thickBot="1" x14ac:dyDescent="0.35">
      <c r="C1111" s="16" t="s">
        <v>2</v>
      </c>
      <c r="D1111" s="16" t="s">
        <v>42</v>
      </c>
      <c r="E1111" s="149">
        <v>542168</v>
      </c>
      <c r="F1111" s="138">
        <v>488719</v>
      </c>
      <c r="G1111" s="93">
        <v>53449</v>
      </c>
    </row>
    <row r="1112" spans="2:7" s="18" customFormat="1" ht="13.5" hidden="1" outlineLevel="1" thickBot="1" x14ac:dyDescent="0.35">
      <c r="B1112" s="16" t="s">
        <v>145</v>
      </c>
      <c r="E1112" s="93">
        <v>20397</v>
      </c>
      <c r="F1112" s="93">
        <v>33734</v>
      </c>
      <c r="G1112" s="93">
        <v>-13337</v>
      </c>
    </row>
    <row r="1113" spans="2:7" s="18" customFormat="1" ht="13.5" hidden="1" outlineLevel="1" thickBot="1" x14ac:dyDescent="0.35">
      <c r="B1113" s="16" t="s">
        <v>146</v>
      </c>
      <c r="E1113" s="93">
        <v>-2897</v>
      </c>
      <c r="F1113" s="93">
        <v>691</v>
      </c>
      <c r="G1113" s="93">
        <v>-3588</v>
      </c>
    </row>
    <row r="1114" spans="2:7" s="18" customFormat="1" ht="13.5" hidden="1" outlineLevel="1" thickBot="1" x14ac:dyDescent="0.35">
      <c r="B1114" s="16" t="s">
        <v>147</v>
      </c>
      <c r="E1114" s="93">
        <v>19474</v>
      </c>
      <c r="F1114" s="93">
        <v>37775</v>
      </c>
      <c r="G1114" s="93">
        <v>-18301</v>
      </c>
    </row>
    <row r="1115" spans="2:7" s="18" customFormat="1" ht="13.5" hidden="1" outlineLevel="1" thickBot="1" x14ac:dyDescent="0.35">
      <c r="B1115" s="16" t="s">
        <v>148</v>
      </c>
      <c r="E1115" s="93">
        <v>815</v>
      </c>
      <c r="F1115" s="93">
        <v>5787</v>
      </c>
      <c r="G1115" s="93">
        <v>-4972</v>
      </c>
    </row>
    <row r="1116" spans="2:7" s="18" customFormat="1" ht="13.5" hidden="1" outlineLevel="1" thickBot="1" x14ac:dyDescent="0.35">
      <c r="B1116" s="16" t="s">
        <v>149</v>
      </c>
      <c r="E1116" s="93">
        <v>13842</v>
      </c>
      <c r="F1116" s="93">
        <v>27921</v>
      </c>
      <c r="G1116" s="93">
        <v>-14079</v>
      </c>
    </row>
    <row r="1117" spans="2:7" s="18" customFormat="1" ht="13.5" hidden="1" outlineLevel="1" thickBot="1" x14ac:dyDescent="0.35">
      <c r="B1117" s="16" t="s">
        <v>150</v>
      </c>
      <c r="E1117" s="93">
        <v>32501</v>
      </c>
      <c r="F1117" s="93">
        <v>58361</v>
      </c>
      <c r="G1117" s="93">
        <v>-25860</v>
      </c>
    </row>
    <row r="1118" spans="2:7" s="18" customFormat="1" ht="13.5" hidden="1" outlineLevel="1" thickBot="1" x14ac:dyDescent="0.35">
      <c r="B1118" s="16" t="s">
        <v>151</v>
      </c>
      <c r="E1118" s="93">
        <v>9699</v>
      </c>
      <c r="F1118" s="93">
        <v>24592</v>
      </c>
      <c r="G1118" s="93">
        <v>-14893</v>
      </c>
    </row>
    <row r="1119" spans="2:7" s="18" customFormat="1" ht="13.5" hidden="1" outlineLevel="1" thickBot="1" x14ac:dyDescent="0.35">
      <c r="B1119" s="16" t="s">
        <v>152</v>
      </c>
      <c r="E1119" s="93">
        <v>-171</v>
      </c>
      <c r="F1119" s="93">
        <v>-4362</v>
      </c>
      <c r="G1119" s="93">
        <v>4191</v>
      </c>
    </row>
    <row r="1120" spans="2:7" s="18" customFormat="1" ht="13.5" hidden="1" outlineLevel="1" thickBot="1" x14ac:dyDescent="0.35">
      <c r="B1120" s="16" t="s">
        <v>283</v>
      </c>
      <c r="E1120" s="93">
        <v>-240</v>
      </c>
      <c r="F1120" s="93">
        <v>-133</v>
      </c>
      <c r="G1120" s="93">
        <v>-107</v>
      </c>
    </row>
    <row r="1121" spans="2:7" s="18" customFormat="1" ht="13.5" hidden="1" outlineLevel="1" thickBot="1" x14ac:dyDescent="0.35">
      <c r="B1121" s="16" t="s">
        <v>153</v>
      </c>
      <c r="E1121" s="93">
        <v>66590</v>
      </c>
      <c r="F1121" s="93">
        <v>82125</v>
      </c>
      <c r="G1121" s="93">
        <v>-15535</v>
      </c>
    </row>
    <row r="1122" spans="2:7" s="18" customFormat="1" ht="13.5" hidden="1" outlineLevel="1" thickBot="1" x14ac:dyDescent="0.35">
      <c r="B1122" s="16" t="s">
        <v>154</v>
      </c>
      <c r="E1122" s="93">
        <v>2598</v>
      </c>
      <c r="F1122" s="93">
        <v>12594</v>
      </c>
      <c r="G1122" s="93">
        <v>-9996</v>
      </c>
    </row>
    <row r="1123" spans="2:7" s="18" customFormat="1" ht="13.5" hidden="1" outlineLevel="1" thickBot="1" x14ac:dyDescent="0.35">
      <c r="B1123" s="16" t="s">
        <v>155</v>
      </c>
      <c r="E1123" s="93">
        <v>-9109</v>
      </c>
      <c r="F1123" s="93">
        <v>-1654</v>
      </c>
      <c r="G1123" s="93">
        <v>-7455</v>
      </c>
    </row>
    <row r="1124" spans="2:7" s="18" customFormat="1" ht="13.5" hidden="1" outlineLevel="1" thickBot="1" x14ac:dyDescent="0.35">
      <c r="B1124" s="16" t="s">
        <v>156</v>
      </c>
      <c r="E1124" s="93">
        <v>3070</v>
      </c>
      <c r="F1124" s="93">
        <v>5465</v>
      </c>
      <c r="G1124" s="93">
        <v>-2395</v>
      </c>
    </row>
    <row r="1125" spans="2:7" s="18" customFormat="1" ht="13.5" hidden="1" outlineLevel="1" thickBot="1" x14ac:dyDescent="0.35">
      <c r="B1125" s="16" t="s">
        <v>157</v>
      </c>
      <c r="E1125" s="93">
        <v>6003</v>
      </c>
      <c r="F1125" s="93">
        <v>8651</v>
      </c>
      <c r="G1125" s="93">
        <v>-2648</v>
      </c>
    </row>
    <row r="1126" spans="2:7" s="18" customFormat="1" ht="13.5" hidden="1" outlineLevel="1" thickBot="1" x14ac:dyDescent="0.35">
      <c r="B1126" s="16" t="s">
        <v>158</v>
      </c>
      <c r="E1126" s="93">
        <v>47367</v>
      </c>
      <c r="F1126" s="93">
        <v>42171</v>
      </c>
      <c r="G1126" s="93">
        <v>5196</v>
      </c>
    </row>
    <row r="1127" spans="2:7" s="18" customFormat="1" ht="13.5" hidden="1" outlineLevel="1" thickBot="1" x14ac:dyDescent="0.35">
      <c r="B1127" s="16" t="s">
        <v>159</v>
      </c>
      <c r="E1127" s="93">
        <v>26019</v>
      </c>
      <c r="F1127" s="93">
        <v>29930</v>
      </c>
      <c r="G1127" s="93">
        <v>-3911</v>
      </c>
    </row>
    <row r="1128" spans="2:7" s="18" customFormat="1" ht="13.5" hidden="1" outlineLevel="1" thickBot="1" x14ac:dyDescent="0.35">
      <c r="B1128" s="16" t="s">
        <v>160</v>
      </c>
      <c r="E1128" s="93">
        <v>-5555</v>
      </c>
      <c r="F1128" s="93">
        <v>-537</v>
      </c>
      <c r="G1128" s="93">
        <v>-5018</v>
      </c>
    </row>
    <row r="1129" spans="2:7" s="18" customFormat="1" ht="13.5" hidden="1" outlineLevel="1" thickBot="1" x14ac:dyDescent="0.35">
      <c r="B1129" s="16" t="s">
        <v>161</v>
      </c>
      <c r="E1129" s="93">
        <v>23541</v>
      </c>
      <c r="F1129" s="93">
        <v>24355</v>
      </c>
      <c r="G1129" s="93">
        <v>-814</v>
      </c>
    </row>
    <row r="1130" spans="2:7" s="18" customFormat="1" ht="13.5" hidden="1" outlineLevel="1" thickBot="1" x14ac:dyDescent="0.35">
      <c r="B1130" s="16" t="s">
        <v>162</v>
      </c>
      <c r="E1130" s="93">
        <v>4303</v>
      </c>
      <c r="F1130" s="93">
        <v>7748</v>
      </c>
      <c r="G1130" s="93">
        <v>-3445</v>
      </c>
    </row>
    <row r="1131" spans="2:7" s="18" customFormat="1" ht="13.5" hidden="1" outlineLevel="1" thickBot="1" x14ac:dyDescent="0.35">
      <c r="B1131" s="16" t="s">
        <v>163</v>
      </c>
      <c r="E1131" s="93">
        <v>68487</v>
      </c>
      <c r="F1131" s="93">
        <v>72466</v>
      </c>
      <c r="G1131" s="93">
        <v>-3979</v>
      </c>
    </row>
    <row r="1132" spans="2:7" s="18" customFormat="1" ht="13.5" hidden="1" outlineLevel="1" thickBot="1" x14ac:dyDescent="0.35">
      <c r="B1132" s="16" t="s">
        <v>164</v>
      </c>
      <c r="E1132" s="93">
        <v>-12513</v>
      </c>
      <c r="F1132" s="93">
        <v>-7508</v>
      </c>
      <c r="G1132" s="93">
        <v>-5005</v>
      </c>
    </row>
    <row r="1133" spans="2:7" s="18" customFormat="1" ht="13.5" hidden="1" outlineLevel="1" thickBot="1" x14ac:dyDescent="0.35">
      <c r="B1133" s="16" t="s">
        <v>276</v>
      </c>
      <c r="E1133" s="93">
        <v>995</v>
      </c>
      <c r="F1133" s="93">
        <v>892</v>
      </c>
      <c r="G1133" s="93">
        <v>103</v>
      </c>
    </row>
    <row r="1134" spans="2:7" s="18" customFormat="1" ht="13.5" hidden="1" outlineLevel="1" thickBot="1" x14ac:dyDescent="0.35">
      <c r="B1134" s="16" t="s">
        <v>278</v>
      </c>
      <c r="E1134" s="93">
        <v>-119</v>
      </c>
      <c r="F1134" s="93">
        <v>556</v>
      </c>
      <c r="G1134" s="93">
        <v>-675</v>
      </c>
    </row>
    <row r="1135" spans="2:7" s="18" customFormat="1" ht="13.5" hidden="1" outlineLevel="1" thickBot="1" x14ac:dyDescent="0.35">
      <c r="B1135" s="16" t="s">
        <v>285</v>
      </c>
      <c r="E1135" s="93" t="s">
        <v>251</v>
      </c>
      <c r="F1135" s="93" t="s">
        <v>251</v>
      </c>
      <c r="G1135" s="93" t="s">
        <v>251</v>
      </c>
    </row>
    <row r="1136" spans="2:7" s="18" customFormat="1" ht="13.5" hidden="1" outlineLevel="1" thickBot="1" x14ac:dyDescent="0.35">
      <c r="B1136" s="16" t="s">
        <v>165</v>
      </c>
      <c r="E1136" s="93">
        <v>1549</v>
      </c>
      <c r="F1136" s="93">
        <v>1616</v>
      </c>
      <c r="G1136" s="93">
        <v>-67</v>
      </c>
    </row>
    <row r="1137" spans="2:7" s="18" customFormat="1" ht="13.5" hidden="1" outlineLevel="1" thickBot="1" x14ac:dyDescent="0.35">
      <c r="B1137" s="16" t="s">
        <v>286</v>
      </c>
      <c r="E1137" s="93" t="s">
        <v>251</v>
      </c>
      <c r="F1137" s="93" t="s">
        <v>251</v>
      </c>
      <c r="G1137" s="93" t="s">
        <v>251</v>
      </c>
    </row>
    <row r="1138" spans="2:7" s="18" customFormat="1" ht="13.5" hidden="1" outlineLevel="1" thickBot="1" x14ac:dyDescent="0.35">
      <c r="B1138" s="16" t="s">
        <v>277</v>
      </c>
      <c r="E1138" s="93">
        <v>1750</v>
      </c>
      <c r="F1138" s="93">
        <v>1443</v>
      </c>
      <c r="G1138" s="93">
        <v>307</v>
      </c>
    </row>
    <row r="1139" spans="2:7" ht="13.5" collapsed="1" thickBot="1" x14ac:dyDescent="0.35">
      <c r="B1139" s="17" t="s">
        <v>139</v>
      </c>
      <c r="E1139" s="118">
        <v>318396</v>
      </c>
      <c r="F1139" s="118">
        <v>464679</v>
      </c>
      <c r="G1139" s="93">
        <v>-146283</v>
      </c>
    </row>
    <row r="1140" spans="2:7" ht="13.5" thickBot="1" x14ac:dyDescent="0.35">
      <c r="B1140" s="17"/>
      <c r="D1140" s="85"/>
      <c r="E1140" s="145"/>
      <c r="F1140" s="145"/>
      <c r="G1140" s="93"/>
    </row>
    <row r="1141" spans="2:7" s="18" customFormat="1" ht="13.5" hidden="1" outlineLevel="1" thickBot="1" x14ac:dyDescent="0.35">
      <c r="B1141" s="16" t="s">
        <v>145</v>
      </c>
      <c r="E1141" s="93">
        <v>0</v>
      </c>
      <c r="F1141" s="93">
        <v>0</v>
      </c>
      <c r="G1141" s="93">
        <v>0</v>
      </c>
    </row>
    <row r="1142" spans="2:7" s="18" customFormat="1" ht="13.5" hidden="1" outlineLevel="1" thickBot="1" x14ac:dyDescent="0.35">
      <c r="B1142" s="16" t="s">
        <v>146</v>
      </c>
      <c r="E1142" s="93">
        <v>0</v>
      </c>
      <c r="F1142" s="93">
        <v>0</v>
      </c>
      <c r="G1142" s="93">
        <v>0</v>
      </c>
    </row>
    <row r="1143" spans="2:7" s="18" customFormat="1" ht="13.5" hidden="1" outlineLevel="1" thickBot="1" x14ac:dyDescent="0.35">
      <c r="B1143" s="16" t="s">
        <v>147</v>
      </c>
      <c r="E1143" s="93">
        <v>0</v>
      </c>
      <c r="F1143" s="93">
        <v>0</v>
      </c>
      <c r="G1143" s="93">
        <v>0</v>
      </c>
    </row>
    <row r="1144" spans="2:7" s="18" customFormat="1" ht="13.5" hidden="1" outlineLevel="1" thickBot="1" x14ac:dyDescent="0.35">
      <c r="B1144" s="16" t="s">
        <v>148</v>
      </c>
      <c r="E1144" s="93">
        <v>0</v>
      </c>
      <c r="F1144" s="93">
        <v>0</v>
      </c>
      <c r="G1144" s="93">
        <v>0</v>
      </c>
    </row>
    <row r="1145" spans="2:7" s="18" customFormat="1" ht="13.5" hidden="1" outlineLevel="1" thickBot="1" x14ac:dyDescent="0.35">
      <c r="B1145" s="16" t="s">
        <v>149</v>
      </c>
      <c r="E1145" s="93">
        <v>0</v>
      </c>
      <c r="F1145" s="93">
        <v>0</v>
      </c>
      <c r="G1145" s="93">
        <v>0</v>
      </c>
    </row>
    <row r="1146" spans="2:7" s="18" customFormat="1" ht="13.5" hidden="1" outlineLevel="1" thickBot="1" x14ac:dyDescent="0.35">
      <c r="B1146" s="16" t="s">
        <v>150</v>
      </c>
      <c r="E1146" s="93">
        <v>0</v>
      </c>
      <c r="F1146" s="93">
        <v>0</v>
      </c>
      <c r="G1146" s="93">
        <v>0</v>
      </c>
    </row>
    <row r="1147" spans="2:7" s="18" customFormat="1" ht="13.5" hidden="1" outlineLevel="1" thickBot="1" x14ac:dyDescent="0.35">
      <c r="B1147" s="16" t="s">
        <v>151</v>
      </c>
      <c r="E1147" s="93">
        <v>0</v>
      </c>
      <c r="F1147" s="93">
        <v>0</v>
      </c>
      <c r="G1147" s="93">
        <v>0</v>
      </c>
    </row>
    <row r="1148" spans="2:7" s="18" customFormat="1" ht="13.5" hidden="1" outlineLevel="1" thickBot="1" x14ac:dyDescent="0.35">
      <c r="B1148" s="16" t="s">
        <v>152</v>
      </c>
      <c r="E1148" s="93">
        <v>0</v>
      </c>
      <c r="F1148" s="93">
        <v>0</v>
      </c>
      <c r="G1148" s="93">
        <v>0</v>
      </c>
    </row>
    <row r="1149" spans="2:7" s="18" customFormat="1" ht="13.5" hidden="1" outlineLevel="1" thickBot="1" x14ac:dyDescent="0.35">
      <c r="B1149" s="16" t="s">
        <v>283</v>
      </c>
      <c r="E1149" s="93">
        <v>0</v>
      </c>
      <c r="F1149" s="93">
        <v>0</v>
      </c>
      <c r="G1149" s="93">
        <v>0</v>
      </c>
    </row>
    <row r="1150" spans="2:7" s="18" customFormat="1" ht="13.5" hidden="1" outlineLevel="1" thickBot="1" x14ac:dyDescent="0.35">
      <c r="B1150" s="16" t="s">
        <v>153</v>
      </c>
      <c r="E1150" s="93">
        <v>0</v>
      </c>
      <c r="F1150" s="93">
        <v>0</v>
      </c>
      <c r="G1150" s="93">
        <v>0</v>
      </c>
    </row>
    <row r="1151" spans="2:7" s="18" customFormat="1" ht="13.5" hidden="1" outlineLevel="1" thickBot="1" x14ac:dyDescent="0.35">
      <c r="B1151" s="16" t="s">
        <v>154</v>
      </c>
      <c r="E1151" s="93">
        <v>0</v>
      </c>
      <c r="F1151" s="93">
        <v>0</v>
      </c>
      <c r="G1151" s="93">
        <v>0</v>
      </c>
    </row>
    <row r="1152" spans="2:7" s="18" customFormat="1" ht="13.5" hidden="1" outlineLevel="1" thickBot="1" x14ac:dyDescent="0.35">
      <c r="B1152" s="16" t="s">
        <v>155</v>
      </c>
      <c r="E1152" s="93">
        <v>0</v>
      </c>
      <c r="F1152" s="93">
        <v>0</v>
      </c>
      <c r="G1152" s="93">
        <v>0</v>
      </c>
    </row>
    <row r="1153" spans="2:7" s="18" customFormat="1" ht="13.5" hidden="1" outlineLevel="1" thickBot="1" x14ac:dyDescent="0.35">
      <c r="B1153" s="16" t="s">
        <v>156</v>
      </c>
      <c r="E1153" s="93">
        <v>0</v>
      </c>
      <c r="F1153" s="93">
        <v>0</v>
      </c>
      <c r="G1153" s="93">
        <v>0</v>
      </c>
    </row>
    <row r="1154" spans="2:7" s="18" customFormat="1" ht="13.5" hidden="1" outlineLevel="1" thickBot="1" x14ac:dyDescent="0.35">
      <c r="B1154" s="16" t="s">
        <v>157</v>
      </c>
      <c r="E1154" s="93">
        <v>0</v>
      </c>
      <c r="F1154" s="93">
        <v>0</v>
      </c>
      <c r="G1154" s="93">
        <v>0</v>
      </c>
    </row>
    <row r="1155" spans="2:7" s="18" customFormat="1" ht="13.5" hidden="1" outlineLevel="1" thickBot="1" x14ac:dyDescent="0.35">
      <c r="B1155" s="16" t="s">
        <v>158</v>
      </c>
      <c r="E1155" s="93">
        <v>0</v>
      </c>
      <c r="F1155" s="93">
        <v>0</v>
      </c>
      <c r="G1155" s="93">
        <v>0</v>
      </c>
    </row>
    <row r="1156" spans="2:7" s="18" customFormat="1" ht="13.5" hidden="1" outlineLevel="1" thickBot="1" x14ac:dyDescent="0.35">
      <c r="B1156" s="16" t="s">
        <v>159</v>
      </c>
      <c r="E1156" s="93">
        <v>0</v>
      </c>
      <c r="F1156" s="93">
        <v>0</v>
      </c>
      <c r="G1156" s="93">
        <v>0</v>
      </c>
    </row>
    <row r="1157" spans="2:7" s="18" customFormat="1" ht="13.5" hidden="1" outlineLevel="1" thickBot="1" x14ac:dyDescent="0.35">
      <c r="B1157" s="16" t="s">
        <v>160</v>
      </c>
      <c r="E1157" s="93">
        <v>0</v>
      </c>
      <c r="F1157" s="93">
        <v>0</v>
      </c>
      <c r="G1157" s="93">
        <v>0</v>
      </c>
    </row>
    <row r="1158" spans="2:7" s="18" customFormat="1" ht="13.5" hidden="1" outlineLevel="1" thickBot="1" x14ac:dyDescent="0.35">
      <c r="B1158" s="16" t="s">
        <v>161</v>
      </c>
      <c r="E1158" s="93">
        <v>0</v>
      </c>
      <c r="F1158" s="93">
        <v>0</v>
      </c>
      <c r="G1158" s="93">
        <v>0</v>
      </c>
    </row>
    <row r="1159" spans="2:7" s="18" customFormat="1" ht="13.5" hidden="1" outlineLevel="1" thickBot="1" x14ac:dyDescent="0.35">
      <c r="B1159" s="16" t="s">
        <v>162</v>
      </c>
      <c r="E1159" s="93">
        <v>0</v>
      </c>
      <c r="F1159" s="93">
        <v>0</v>
      </c>
      <c r="G1159" s="93">
        <v>0</v>
      </c>
    </row>
    <row r="1160" spans="2:7" s="18" customFormat="1" ht="13.5" hidden="1" outlineLevel="1" thickBot="1" x14ac:dyDescent="0.35">
      <c r="B1160" s="16" t="s">
        <v>163</v>
      </c>
      <c r="E1160" s="93">
        <v>0</v>
      </c>
      <c r="F1160" s="93">
        <v>0</v>
      </c>
      <c r="G1160" s="93">
        <v>0</v>
      </c>
    </row>
    <row r="1161" spans="2:7" s="18" customFormat="1" ht="13.5" hidden="1" outlineLevel="1" thickBot="1" x14ac:dyDescent="0.35">
      <c r="B1161" s="16" t="s">
        <v>164</v>
      </c>
      <c r="E1161" s="93">
        <v>0</v>
      </c>
      <c r="F1161" s="93">
        <v>0</v>
      </c>
      <c r="G1161" s="93">
        <v>0</v>
      </c>
    </row>
    <row r="1162" spans="2:7" s="18" customFormat="1" ht="13.5" hidden="1" outlineLevel="1" thickBot="1" x14ac:dyDescent="0.35">
      <c r="B1162" s="16" t="s">
        <v>276</v>
      </c>
      <c r="E1162" s="93">
        <v>0</v>
      </c>
      <c r="F1162" s="93">
        <v>0</v>
      </c>
      <c r="G1162" s="93">
        <v>0</v>
      </c>
    </row>
    <row r="1163" spans="2:7" s="18" customFormat="1" ht="13.5" hidden="1" outlineLevel="1" thickBot="1" x14ac:dyDescent="0.35">
      <c r="B1163" s="16" t="s">
        <v>278</v>
      </c>
      <c r="E1163" s="93">
        <v>0</v>
      </c>
      <c r="F1163" s="93">
        <v>0</v>
      </c>
      <c r="G1163" s="93">
        <v>0</v>
      </c>
    </row>
    <row r="1164" spans="2:7" s="18" customFormat="1" ht="13.5" hidden="1" outlineLevel="1" thickBot="1" x14ac:dyDescent="0.35">
      <c r="B1164" s="16" t="s">
        <v>285</v>
      </c>
      <c r="E1164" s="93" t="s">
        <v>251</v>
      </c>
      <c r="F1164" s="93" t="s">
        <v>251</v>
      </c>
      <c r="G1164" s="93" t="s">
        <v>251</v>
      </c>
    </row>
    <row r="1165" spans="2:7" s="18" customFormat="1" ht="13.5" hidden="1" outlineLevel="1" thickBot="1" x14ac:dyDescent="0.35">
      <c r="B1165" s="16" t="s">
        <v>165</v>
      </c>
      <c r="E1165" s="93">
        <v>0</v>
      </c>
      <c r="F1165" s="93">
        <v>0</v>
      </c>
      <c r="G1165" s="93">
        <v>0</v>
      </c>
    </row>
    <row r="1166" spans="2:7" s="18" customFormat="1" ht="13.5" hidden="1" outlineLevel="1" thickBot="1" x14ac:dyDescent="0.35">
      <c r="B1166" s="16" t="s">
        <v>286</v>
      </c>
      <c r="E1166" s="93" t="s">
        <v>251</v>
      </c>
      <c r="F1166" s="93" t="s">
        <v>251</v>
      </c>
      <c r="G1166" s="93" t="s">
        <v>251</v>
      </c>
    </row>
    <row r="1167" spans="2:7" s="18" customFormat="1" ht="13.5" hidden="1" outlineLevel="1" thickBot="1" x14ac:dyDescent="0.35">
      <c r="B1167" s="16" t="s">
        <v>277</v>
      </c>
      <c r="E1167" s="93">
        <v>0</v>
      </c>
      <c r="F1167" s="93">
        <v>0</v>
      </c>
      <c r="G1167" s="93">
        <v>0</v>
      </c>
    </row>
    <row r="1168" spans="2:7" collapsed="1" x14ac:dyDescent="0.3">
      <c r="B1168" s="17" t="s">
        <v>140</v>
      </c>
      <c r="E1168" s="160">
        <v>0</v>
      </c>
      <c r="F1168" s="138">
        <v>0</v>
      </c>
      <c r="G1168" s="93">
        <v>0</v>
      </c>
    </row>
    <row r="1169" spans="2:7" ht="13.5" thickBot="1" x14ac:dyDescent="0.35">
      <c r="E1169" s="68"/>
      <c r="F1169" s="111"/>
      <c r="G1169" s="93"/>
    </row>
    <row r="1170" spans="2:7" s="18" customFormat="1" ht="13.5" hidden="1" outlineLevel="1" thickBot="1" x14ac:dyDescent="0.35">
      <c r="B1170" s="16" t="s">
        <v>145</v>
      </c>
      <c r="E1170" s="93">
        <v>20863</v>
      </c>
      <c r="F1170" s="93">
        <v>34200</v>
      </c>
      <c r="G1170" s="93">
        <v>-13337</v>
      </c>
    </row>
    <row r="1171" spans="2:7" s="18" customFormat="1" ht="13.5" hidden="1" outlineLevel="1" thickBot="1" x14ac:dyDescent="0.35">
      <c r="B1171" s="16" t="s">
        <v>146</v>
      </c>
      <c r="E1171" s="93">
        <v>-2875</v>
      </c>
      <c r="F1171" s="93">
        <v>713</v>
      </c>
      <c r="G1171" s="93">
        <v>-3588</v>
      </c>
    </row>
    <row r="1172" spans="2:7" s="18" customFormat="1" ht="13.5" hidden="1" outlineLevel="1" thickBot="1" x14ac:dyDescent="0.35">
      <c r="B1172" s="16" t="s">
        <v>147</v>
      </c>
      <c r="E1172" s="93">
        <v>19898</v>
      </c>
      <c r="F1172" s="93">
        <v>38237</v>
      </c>
      <c r="G1172" s="93">
        <v>-18339</v>
      </c>
    </row>
    <row r="1173" spans="2:7" s="18" customFormat="1" ht="13.5" hidden="1" outlineLevel="1" thickBot="1" x14ac:dyDescent="0.35">
      <c r="B1173" s="16" t="s">
        <v>148</v>
      </c>
      <c r="E1173" s="93">
        <v>815</v>
      </c>
      <c r="F1173" s="93">
        <v>5787</v>
      </c>
      <c r="G1173" s="93">
        <v>-4972</v>
      </c>
    </row>
    <row r="1174" spans="2:7" s="18" customFormat="1" ht="13.5" hidden="1" outlineLevel="1" thickBot="1" x14ac:dyDescent="0.35">
      <c r="B1174" s="16" t="s">
        <v>149</v>
      </c>
      <c r="E1174" s="93">
        <v>13842</v>
      </c>
      <c r="F1174" s="93">
        <v>27921</v>
      </c>
      <c r="G1174" s="93">
        <v>-14079</v>
      </c>
    </row>
    <row r="1175" spans="2:7" s="18" customFormat="1" ht="13.5" hidden="1" outlineLevel="1" thickBot="1" x14ac:dyDescent="0.35">
      <c r="B1175" s="16" t="s">
        <v>150</v>
      </c>
      <c r="E1175" s="93">
        <v>32501</v>
      </c>
      <c r="F1175" s="93">
        <v>58361</v>
      </c>
      <c r="G1175" s="93">
        <v>-25860</v>
      </c>
    </row>
    <row r="1176" spans="2:7" s="18" customFormat="1" ht="13.5" hidden="1" outlineLevel="1" thickBot="1" x14ac:dyDescent="0.35">
      <c r="B1176" s="16" t="s">
        <v>151</v>
      </c>
      <c r="E1176" s="93">
        <v>9699</v>
      </c>
      <c r="F1176" s="93">
        <v>24592</v>
      </c>
      <c r="G1176" s="93">
        <v>-14893</v>
      </c>
    </row>
    <row r="1177" spans="2:7" s="18" customFormat="1" ht="13.5" hidden="1" outlineLevel="1" thickBot="1" x14ac:dyDescent="0.35">
      <c r="B1177" s="16" t="s">
        <v>152</v>
      </c>
      <c r="E1177" s="93">
        <v>-171</v>
      </c>
      <c r="F1177" s="93">
        <v>-4362</v>
      </c>
      <c r="G1177" s="93">
        <v>4191</v>
      </c>
    </row>
    <row r="1178" spans="2:7" s="18" customFormat="1" ht="13.5" hidden="1" outlineLevel="1" thickBot="1" x14ac:dyDescent="0.35">
      <c r="B1178" s="16" t="s">
        <v>283</v>
      </c>
      <c r="E1178" s="93">
        <v>-240</v>
      </c>
      <c r="F1178" s="93">
        <v>-133</v>
      </c>
      <c r="G1178" s="93">
        <v>-107</v>
      </c>
    </row>
    <row r="1179" spans="2:7" s="18" customFormat="1" ht="13.5" hidden="1" outlineLevel="1" thickBot="1" x14ac:dyDescent="0.35">
      <c r="B1179" s="16" t="s">
        <v>153</v>
      </c>
      <c r="E1179" s="93">
        <v>66590</v>
      </c>
      <c r="F1179" s="93">
        <v>82125</v>
      </c>
      <c r="G1179" s="93">
        <v>-15535</v>
      </c>
    </row>
    <row r="1180" spans="2:7" s="18" customFormat="1" ht="13.5" hidden="1" outlineLevel="1" thickBot="1" x14ac:dyDescent="0.35">
      <c r="B1180" s="16" t="s">
        <v>154</v>
      </c>
      <c r="E1180" s="93">
        <v>2598</v>
      </c>
      <c r="F1180" s="93">
        <v>12594</v>
      </c>
      <c r="G1180" s="93">
        <v>-9996</v>
      </c>
    </row>
    <row r="1181" spans="2:7" s="18" customFormat="1" ht="13.5" hidden="1" outlineLevel="1" thickBot="1" x14ac:dyDescent="0.35">
      <c r="B1181" s="16" t="s">
        <v>155</v>
      </c>
      <c r="E1181" s="93">
        <v>-9109</v>
      </c>
      <c r="F1181" s="93">
        <v>-1654</v>
      </c>
      <c r="G1181" s="93">
        <v>-7455</v>
      </c>
    </row>
    <row r="1182" spans="2:7" s="18" customFormat="1" ht="13.5" hidden="1" outlineLevel="1" thickBot="1" x14ac:dyDescent="0.35">
      <c r="B1182" s="16" t="s">
        <v>156</v>
      </c>
      <c r="E1182" s="93">
        <v>3070</v>
      </c>
      <c r="F1182" s="93">
        <v>5465</v>
      </c>
      <c r="G1182" s="93">
        <v>-2395</v>
      </c>
    </row>
    <row r="1183" spans="2:7" s="18" customFormat="1" ht="13.5" hidden="1" outlineLevel="1" thickBot="1" x14ac:dyDescent="0.35">
      <c r="B1183" s="16" t="s">
        <v>157</v>
      </c>
      <c r="E1183" s="93">
        <v>6003</v>
      </c>
      <c r="F1183" s="93">
        <v>8651</v>
      </c>
      <c r="G1183" s="93">
        <v>-2648</v>
      </c>
    </row>
    <row r="1184" spans="2:7" s="18" customFormat="1" ht="13.5" hidden="1" outlineLevel="1" thickBot="1" x14ac:dyDescent="0.35">
      <c r="B1184" s="16" t="s">
        <v>158</v>
      </c>
      <c r="E1184" s="93">
        <v>47370</v>
      </c>
      <c r="F1184" s="93">
        <v>42174</v>
      </c>
      <c r="G1184" s="93">
        <v>5196</v>
      </c>
    </row>
    <row r="1185" spans="2:7" s="18" customFormat="1" ht="13.5" hidden="1" outlineLevel="1" thickBot="1" x14ac:dyDescent="0.35">
      <c r="B1185" s="16" t="s">
        <v>159</v>
      </c>
      <c r="E1185" s="93">
        <v>26024</v>
      </c>
      <c r="F1185" s="93">
        <v>29936</v>
      </c>
      <c r="G1185" s="93">
        <v>-3912</v>
      </c>
    </row>
    <row r="1186" spans="2:7" s="18" customFormat="1" ht="13.5" hidden="1" outlineLevel="1" thickBot="1" x14ac:dyDescent="0.35">
      <c r="B1186" s="16" t="s">
        <v>160</v>
      </c>
      <c r="E1186" s="93">
        <v>-5555</v>
      </c>
      <c r="F1186" s="93">
        <v>-537</v>
      </c>
      <c r="G1186" s="93">
        <v>-5018</v>
      </c>
    </row>
    <row r="1187" spans="2:7" s="18" customFormat="1" ht="13.5" hidden="1" outlineLevel="1" thickBot="1" x14ac:dyDescent="0.35">
      <c r="B1187" s="16" t="s">
        <v>161</v>
      </c>
      <c r="E1187" s="93">
        <v>23541</v>
      </c>
      <c r="F1187" s="93">
        <v>24355</v>
      </c>
      <c r="G1187" s="93">
        <v>-814</v>
      </c>
    </row>
    <row r="1188" spans="2:7" s="18" customFormat="1" ht="13.5" hidden="1" outlineLevel="1" thickBot="1" x14ac:dyDescent="0.35">
      <c r="B1188" s="16" t="s">
        <v>162</v>
      </c>
      <c r="E1188" s="93">
        <v>4303</v>
      </c>
      <c r="F1188" s="93">
        <v>7748</v>
      </c>
      <c r="G1188" s="93">
        <v>-3445</v>
      </c>
    </row>
    <row r="1189" spans="2:7" s="18" customFormat="1" ht="13.5" hidden="1" outlineLevel="1" thickBot="1" x14ac:dyDescent="0.35">
      <c r="B1189" s="16" t="s">
        <v>163</v>
      </c>
      <c r="E1189" s="93">
        <v>25374</v>
      </c>
      <c r="F1189" s="93">
        <v>49765</v>
      </c>
      <c r="G1189" s="93">
        <v>-24391</v>
      </c>
    </row>
    <row r="1190" spans="2:7" s="18" customFormat="1" ht="13.5" hidden="1" outlineLevel="1" thickBot="1" x14ac:dyDescent="0.35">
      <c r="B1190" s="16" t="s">
        <v>164</v>
      </c>
      <c r="E1190" s="93">
        <v>-12513</v>
      </c>
      <c r="F1190" s="93">
        <v>-7508</v>
      </c>
      <c r="G1190" s="93">
        <v>-5005</v>
      </c>
    </row>
    <row r="1191" spans="2:7" s="18" customFormat="1" ht="13.5" hidden="1" outlineLevel="1" thickBot="1" x14ac:dyDescent="0.35">
      <c r="B1191" s="16" t="s">
        <v>276</v>
      </c>
      <c r="E1191" s="93">
        <v>995</v>
      </c>
      <c r="F1191" s="93">
        <v>892</v>
      </c>
      <c r="G1191" s="93">
        <v>103</v>
      </c>
    </row>
    <row r="1192" spans="2:7" s="18" customFormat="1" ht="13.5" hidden="1" outlineLevel="1" thickBot="1" x14ac:dyDescent="0.35">
      <c r="B1192" s="16" t="s">
        <v>278</v>
      </c>
      <c r="E1192" s="93">
        <v>-119</v>
      </c>
      <c r="F1192" s="93">
        <v>556</v>
      </c>
      <c r="G1192" s="93">
        <v>-675</v>
      </c>
    </row>
    <row r="1193" spans="2:7" s="18" customFormat="1" ht="13.5" hidden="1" outlineLevel="1" thickBot="1" x14ac:dyDescent="0.35">
      <c r="B1193" s="16" t="s">
        <v>285</v>
      </c>
      <c r="E1193" s="93" t="s">
        <v>251</v>
      </c>
      <c r="F1193" s="93" t="s">
        <v>251</v>
      </c>
      <c r="G1193" s="93" t="s">
        <v>251</v>
      </c>
    </row>
    <row r="1194" spans="2:7" s="18" customFormat="1" ht="13.5" hidden="1" outlineLevel="1" thickBot="1" x14ac:dyDescent="0.35">
      <c r="B1194" s="16" t="s">
        <v>165</v>
      </c>
      <c r="E1194" s="93">
        <v>1549</v>
      </c>
      <c r="F1194" s="93">
        <v>1616</v>
      </c>
      <c r="G1194" s="93">
        <v>-67</v>
      </c>
    </row>
    <row r="1195" spans="2:7" s="18" customFormat="1" ht="13.5" hidden="1" outlineLevel="1" thickBot="1" x14ac:dyDescent="0.35">
      <c r="B1195" s="16" t="s">
        <v>286</v>
      </c>
      <c r="E1195" s="93" t="s">
        <v>251</v>
      </c>
      <c r="F1195" s="93" t="s">
        <v>251</v>
      </c>
      <c r="G1195" s="93" t="s">
        <v>251</v>
      </c>
    </row>
    <row r="1196" spans="2:7" s="18" customFormat="1" ht="13.5" hidden="1" outlineLevel="1" thickBot="1" x14ac:dyDescent="0.35">
      <c r="B1196" s="16" t="s">
        <v>277</v>
      </c>
      <c r="E1196" s="93">
        <v>1750</v>
      </c>
      <c r="F1196" s="93">
        <v>1443</v>
      </c>
      <c r="G1196" s="93">
        <v>307</v>
      </c>
    </row>
    <row r="1197" spans="2:7" ht="15" customHeight="1" collapsed="1" thickBot="1" x14ac:dyDescent="0.35">
      <c r="B1197" s="17" t="s">
        <v>118</v>
      </c>
      <c r="C1197" s="19"/>
      <c r="D1197" s="19"/>
      <c r="E1197" s="118">
        <v>276203</v>
      </c>
      <c r="F1197" s="118">
        <v>442937</v>
      </c>
      <c r="G1197" s="93">
        <v>-166734</v>
      </c>
    </row>
    <row r="1198" spans="2:7" x14ac:dyDescent="0.3">
      <c r="E1198" s="60"/>
      <c r="F1198" s="60"/>
      <c r="G1198" s="60"/>
    </row>
  </sheetData>
  <phoneticPr fontId="0" type="noConversion"/>
  <dataValidations count="1">
    <dataValidation type="whole" allowBlank="1" showInputMessage="1" showErrorMessage="1" sqref="E910:F910 E1168:F1168 E967:F967 E541:F541 F289 E938:F938 E1025:F1025 E1083:F1083 E853:F853 F629 E147:F147 E175:F175 E203:F203 E231:F231 E259:F259 E1111:F1111 E317:F317 E345:F345 E373:F373 E401:F401 E429:F429 E457:F457 E485:F485 E513:F513 E997:F997 E657:F657 E685:F685 E713:F713 E741:F741 E769:F769 E797:F797 E825:F825 E34:F34 E62:F62 E90:F90">
      <formula1>-1E+30</formula1>
      <formula2>1E+30</formula2>
    </dataValidation>
  </dataValidations>
  <pageMargins left="0.74803149606299213" right="0.74803149606299213" top="0.74803149606299213" bottom="0.70866141732283472" header="0.51181102362204722" footer="0.51181102362204722"/>
  <pageSetup paperSize="9" scale="52" orientation="landscape" r:id="rId1"/>
  <headerFooter alignWithMargins="0"/>
  <ignoredErrors>
    <ignoredError sqref="E5:G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I1270"/>
  <sheetViews>
    <sheetView showGridLines="0" zoomScale="110" zoomScaleNormal="110" workbookViewId="0">
      <selection activeCell="F1280" sqref="F1280"/>
    </sheetView>
  </sheetViews>
  <sheetFormatPr defaultColWidth="9.1796875" defaultRowHeight="13" outlineLevelRow="1" x14ac:dyDescent="0.3"/>
  <cols>
    <col min="1" max="1" width="3.81640625" style="17" customWidth="1"/>
    <col min="2" max="3" width="5.7265625" style="16" customWidth="1"/>
    <col min="4" max="4" width="57.453125" style="16" bestFit="1" customWidth="1"/>
    <col min="5" max="5" width="13.1796875" style="16" customWidth="1"/>
    <col min="6" max="6" width="13.453125" style="16" customWidth="1"/>
    <col min="7" max="7" width="13.81640625" style="16" customWidth="1"/>
    <col min="8" max="16384" width="9.1796875" style="16"/>
  </cols>
  <sheetData>
    <row r="3" spans="1:7" ht="26" x14ac:dyDescent="0.3">
      <c r="E3" s="91" t="str">
        <f>SoCIE!E3</f>
        <v>Accounts 2019-20</v>
      </c>
      <c r="F3" s="91" t="str">
        <f>SoCIE!F3</f>
        <v>Accounts 2018-19</v>
      </c>
      <c r="G3" s="107" t="s">
        <v>292</v>
      </c>
    </row>
    <row r="4" spans="1:7" x14ac:dyDescent="0.3">
      <c r="A4" s="17" t="s">
        <v>190</v>
      </c>
      <c r="E4" s="110" t="s">
        <v>80</v>
      </c>
      <c r="F4" s="110" t="s">
        <v>80</v>
      </c>
      <c r="G4" s="92" t="s">
        <v>80</v>
      </c>
    </row>
    <row r="5" spans="1:7" x14ac:dyDescent="0.3">
      <c r="E5" s="68"/>
      <c r="F5" s="68"/>
      <c r="G5" s="68"/>
    </row>
    <row r="6" spans="1:7" x14ac:dyDescent="0.3">
      <c r="A6" s="17">
        <v>1</v>
      </c>
      <c r="B6" s="17" t="s">
        <v>191</v>
      </c>
      <c r="C6" s="17"/>
      <c r="E6" s="68"/>
      <c r="F6" s="68"/>
      <c r="G6" s="68"/>
    </row>
    <row r="7" spans="1:7" s="18" customFormat="1" hidden="1" outlineLevel="1" x14ac:dyDescent="0.3">
      <c r="B7" s="16" t="s">
        <v>145</v>
      </c>
      <c r="C7" s="16"/>
      <c r="E7" s="93">
        <f>[1]Cashflow!$E$7</f>
        <v>-1567</v>
      </c>
      <c r="F7" s="93">
        <f>[1]Cashflow!$F$7</f>
        <v>-1352</v>
      </c>
      <c r="G7" s="93">
        <f>E7-F7</f>
        <v>-215</v>
      </c>
    </row>
    <row r="8" spans="1:7" s="18" customFormat="1" hidden="1" outlineLevel="1" x14ac:dyDescent="0.3">
      <c r="B8" s="16" t="s">
        <v>146</v>
      </c>
      <c r="C8" s="16"/>
      <c r="E8" s="93">
        <f>[2]Cashflow!$E$7</f>
        <v>-955</v>
      </c>
      <c r="F8" s="93">
        <f>[2]Cashflow!$F$7</f>
        <v>-1038</v>
      </c>
      <c r="G8" s="93">
        <f t="shared" ref="G8:G27" si="0">E8-F8</f>
        <v>83</v>
      </c>
    </row>
    <row r="9" spans="1:7" s="18" customFormat="1" hidden="1" outlineLevel="1" x14ac:dyDescent="0.3">
      <c r="B9" s="16" t="s">
        <v>147</v>
      </c>
      <c r="C9" s="16"/>
      <c r="E9" s="93">
        <f>[3]Cashflow!E$7</f>
        <v>-4720</v>
      </c>
      <c r="F9" s="93">
        <f>[3]Cashflow!F$7</f>
        <v>-6576</v>
      </c>
      <c r="G9" s="93">
        <f t="shared" ref="G9" si="1">E9-F9</f>
        <v>1856</v>
      </c>
    </row>
    <row r="10" spans="1:7" s="18" customFormat="1" hidden="1" outlineLevel="1" x14ac:dyDescent="0.3">
      <c r="B10" s="16" t="s">
        <v>148</v>
      </c>
      <c r="C10" s="16"/>
      <c r="E10" s="93">
        <f>[4]Cashflow!$E$7</f>
        <v>-1950</v>
      </c>
      <c r="F10" s="93">
        <f>[4]Cashflow!$F$7</f>
        <v>-1509</v>
      </c>
      <c r="G10" s="93">
        <f t="shared" si="0"/>
        <v>-441</v>
      </c>
    </row>
    <row r="11" spans="1:7" s="18" customFormat="1" hidden="1" outlineLevel="1" x14ac:dyDescent="0.3">
      <c r="B11" s="16" t="s">
        <v>149</v>
      </c>
      <c r="C11" s="16"/>
      <c r="E11" s="93">
        <f>[5]Cashflow!$E$7</f>
        <v>-3777</v>
      </c>
      <c r="F11" s="93">
        <f>[5]Cashflow!$F$7</f>
        <v>-2344</v>
      </c>
      <c r="G11" s="93">
        <f t="shared" si="0"/>
        <v>-1433</v>
      </c>
    </row>
    <row r="12" spans="1:7" s="18" customFormat="1" hidden="1" outlineLevel="1" x14ac:dyDescent="0.3">
      <c r="B12" s="16" t="s">
        <v>150</v>
      </c>
      <c r="C12" s="16"/>
      <c r="E12" s="93">
        <f>[6]Cashflow!$E$7</f>
        <v>-4625</v>
      </c>
      <c r="F12" s="93">
        <f>[6]Cashflow!$F$7</f>
        <v>-6342</v>
      </c>
      <c r="G12" s="93">
        <f t="shared" si="0"/>
        <v>1717</v>
      </c>
    </row>
    <row r="13" spans="1:7" s="18" customFormat="1" hidden="1" outlineLevel="1" x14ac:dyDescent="0.3">
      <c r="B13" s="16" t="s">
        <v>151</v>
      </c>
      <c r="C13" s="16"/>
      <c r="E13" s="93">
        <f>[7]Cashflow!$E$7</f>
        <v>-3080.4479999999967</v>
      </c>
      <c r="F13" s="93">
        <f>[7]Cashflow!$F$7</f>
        <v>-3319</v>
      </c>
      <c r="G13" s="93">
        <f t="shared" si="0"/>
        <v>238.55200000000332</v>
      </c>
    </row>
    <row r="14" spans="1:7" s="18" customFormat="1" hidden="1" outlineLevel="1" x14ac:dyDescent="0.3">
      <c r="B14" s="16" t="s">
        <v>152</v>
      </c>
      <c r="C14" s="16"/>
      <c r="E14" s="93">
        <f>[8]Cashflow!$E$7</f>
        <v>-6476</v>
      </c>
      <c r="F14" s="93">
        <f>[8]Cashflow!$F$7</f>
        <v>-1779</v>
      </c>
      <c r="G14" s="93">
        <f t="shared" si="0"/>
        <v>-4697</v>
      </c>
    </row>
    <row r="15" spans="1:7" s="18" customFormat="1" hidden="1" outlineLevel="1" x14ac:dyDescent="0.3">
      <c r="B15" s="16" t="s">
        <v>283</v>
      </c>
      <c r="C15" s="16"/>
      <c r="E15" s="93">
        <f>[9]Cashflow!E$7</f>
        <v>7</v>
      </c>
      <c r="F15" s="93">
        <f>[9]Cashflow!F$7</f>
        <v>-28</v>
      </c>
      <c r="G15" s="93">
        <f t="shared" si="0"/>
        <v>35</v>
      </c>
    </row>
    <row r="16" spans="1:7" s="18" customFormat="1" hidden="1" outlineLevel="1" x14ac:dyDescent="0.3">
      <c r="B16" s="16" t="s">
        <v>153</v>
      </c>
      <c r="C16" s="16"/>
      <c r="E16" s="93">
        <f>[10]Cashflow!E$7</f>
        <v>-3101</v>
      </c>
      <c r="F16" s="93">
        <f>[10]Cashflow!F$7</f>
        <v>-3577</v>
      </c>
      <c r="G16" s="93">
        <f t="shared" ref="G16" si="2">E16-F16</f>
        <v>476</v>
      </c>
    </row>
    <row r="17" spans="2:7" s="18" customFormat="1" hidden="1" outlineLevel="1" x14ac:dyDescent="0.3">
      <c r="B17" s="16" t="s">
        <v>154</v>
      </c>
      <c r="C17" s="16"/>
      <c r="E17" s="93">
        <f>[11]Cashflow!E$7</f>
        <v>-1803</v>
      </c>
      <c r="F17" s="93">
        <f>[11]Cashflow!F$7</f>
        <v>-2119</v>
      </c>
      <c r="G17" s="93">
        <f t="shared" ref="G17" si="3">E17-F17</f>
        <v>316</v>
      </c>
    </row>
    <row r="18" spans="2:7" s="18" customFormat="1" hidden="1" outlineLevel="1" x14ac:dyDescent="0.3">
      <c r="B18" s="16" t="s">
        <v>155</v>
      </c>
      <c r="C18" s="16"/>
      <c r="E18" s="93">
        <f>[12]Cashflow!$E$7</f>
        <v>-2049</v>
      </c>
      <c r="F18" s="93">
        <f>[12]Cashflow!$F$7</f>
        <v>-335</v>
      </c>
      <c r="G18" s="93">
        <f t="shared" si="0"/>
        <v>-1714</v>
      </c>
    </row>
    <row r="19" spans="2:7" s="18" customFormat="1" hidden="1" outlineLevel="1" x14ac:dyDescent="0.3">
      <c r="B19" s="16" t="s">
        <v>156</v>
      </c>
      <c r="C19" s="16"/>
      <c r="E19" s="93">
        <f>[13]Cashflow!$E$7</f>
        <v>-737</v>
      </c>
      <c r="F19" s="93">
        <f>[13]Cashflow!$F$7</f>
        <v>-470</v>
      </c>
      <c r="G19" s="93">
        <f t="shared" si="0"/>
        <v>-267</v>
      </c>
    </row>
    <row r="20" spans="2:7" s="18" customFormat="1" hidden="1" outlineLevel="1" x14ac:dyDescent="0.3">
      <c r="B20" s="16" t="s">
        <v>157</v>
      </c>
      <c r="C20" s="16"/>
      <c r="E20" s="93">
        <f>[14]Cashflow!$E$7</f>
        <v>-1290</v>
      </c>
      <c r="F20" s="93">
        <f>[14]Cashflow!$F$7</f>
        <v>-679</v>
      </c>
      <c r="G20" s="93">
        <f t="shared" si="0"/>
        <v>-611</v>
      </c>
    </row>
    <row r="21" spans="2:7" s="18" customFormat="1" hidden="1" outlineLevel="1" x14ac:dyDescent="0.3">
      <c r="B21" s="16" t="s">
        <v>158</v>
      </c>
      <c r="C21" s="16"/>
      <c r="E21" s="93">
        <f>[15]Cashflow!$E$7</f>
        <v>-4375</v>
      </c>
      <c r="F21" s="93">
        <f>[15]Cashflow!$F$7</f>
        <v>-1409</v>
      </c>
      <c r="G21" s="93">
        <f t="shared" si="0"/>
        <v>-2966</v>
      </c>
    </row>
    <row r="22" spans="2:7" s="18" customFormat="1" hidden="1" outlineLevel="1" x14ac:dyDescent="0.3">
      <c r="B22" s="16" t="s">
        <v>159</v>
      </c>
      <c r="C22" s="16"/>
      <c r="E22" s="93">
        <f>[16]Cashflow!$E$7</f>
        <v>-2308</v>
      </c>
      <c r="F22" s="93">
        <f>[16]Cashflow!$F$7</f>
        <v>544</v>
      </c>
      <c r="G22" s="93">
        <f t="shared" si="0"/>
        <v>-2852</v>
      </c>
    </row>
    <row r="23" spans="2:7" s="18" customFormat="1" hidden="1" outlineLevel="1" x14ac:dyDescent="0.3">
      <c r="B23" s="16" t="s">
        <v>160</v>
      </c>
      <c r="C23" s="16"/>
      <c r="E23" s="93">
        <f>[17]Cashflow!$E$7</f>
        <v>-957</v>
      </c>
      <c r="F23" s="93">
        <f>[17]Cashflow!$F$7</f>
        <v>-1307</v>
      </c>
      <c r="G23" s="93">
        <f t="shared" si="0"/>
        <v>350</v>
      </c>
    </row>
    <row r="24" spans="2:7" s="18" customFormat="1" hidden="1" outlineLevel="1" x14ac:dyDescent="0.3">
      <c r="B24" s="16" t="s">
        <v>161</v>
      </c>
      <c r="C24" s="16"/>
      <c r="E24" s="93">
        <f>[18]Cashflow!$E$7</f>
        <v>-2027.652100000003</v>
      </c>
      <c r="F24" s="93">
        <f>[18]Cashflow!$F$7</f>
        <v>-243</v>
      </c>
      <c r="G24" s="93">
        <f t="shared" si="0"/>
        <v>-1784.652100000003</v>
      </c>
    </row>
    <row r="25" spans="2:7" s="18" customFormat="1" hidden="1" outlineLevel="1" x14ac:dyDescent="0.3">
      <c r="B25" s="16" t="s">
        <v>162</v>
      </c>
      <c r="C25" s="16"/>
      <c r="E25" s="93">
        <f>[19]Cashflow!E$7</f>
        <v>-661</v>
      </c>
      <c r="F25" s="93">
        <f>[19]Cashflow!F$7</f>
        <v>219</v>
      </c>
      <c r="G25" s="93">
        <f t="shared" ref="G25" si="4">E25-F25</f>
        <v>-880</v>
      </c>
    </row>
    <row r="26" spans="2:7" s="18" customFormat="1" hidden="1" outlineLevel="1" x14ac:dyDescent="0.3">
      <c r="B26" s="16" t="s">
        <v>163</v>
      </c>
      <c r="C26" s="16"/>
      <c r="E26" s="93">
        <f>[20]Cashflow!$E$7</f>
        <v>-7434</v>
      </c>
      <c r="F26" s="93">
        <f>[20]Cashflow!$F$7</f>
        <v>-5960</v>
      </c>
      <c r="G26" s="93">
        <f t="shared" si="0"/>
        <v>-1474</v>
      </c>
    </row>
    <row r="27" spans="2:7" s="18" customFormat="1" hidden="1" outlineLevel="1" x14ac:dyDescent="0.3">
      <c r="B27" s="16" t="s">
        <v>164</v>
      </c>
      <c r="C27" s="16"/>
      <c r="E27" s="93">
        <f>[21]Cashflow!E$7</f>
        <v>-1599</v>
      </c>
      <c r="F27" s="93">
        <f>[21]Cashflow!F$7</f>
        <v>-1351</v>
      </c>
      <c r="G27" s="93">
        <f t="shared" si="0"/>
        <v>-248</v>
      </c>
    </row>
    <row r="28" spans="2:7" s="18" customFormat="1" hidden="1" outlineLevel="1" x14ac:dyDescent="0.3">
      <c r="B28" s="16" t="s">
        <v>276</v>
      </c>
      <c r="C28" s="16"/>
      <c r="E28" s="93">
        <f>[22]Cashflow!E$7</f>
        <v>1208</v>
      </c>
      <c r="F28" s="93">
        <f>[22]Cashflow!F$7</f>
        <v>-160</v>
      </c>
      <c r="G28" s="93">
        <f t="shared" ref="G28:G33" si="5">E28-F28</f>
        <v>1368</v>
      </c>
    </row>
    <row r="29" spans="2:7" s="18" customFormat="1" hidden="1" outlineLevel="1" x14ac:dyDescent="0.3">
      <c r="B29" s="16" t="s">
        <v>278</v>
      </c>
      <c r="C29" s="16"/>
      <c r="E29" s="93">
        <f>[23]Cashflow!E$7</f>
        <v>-49</v>
      </c>
      <c r="F29" s="93">
        <f>[23]Cashflow!F$7</f>
        <v>-249</v>
      </c>
      <c r="G29" s="93">
        <f t="shared" si="5"/>
        <v>200</v>
      </c>
    </row>
    <row r="30" spans="2:7" s="18" customFormat="1" hidden="1" outlineLevel="1" x14ac:dyDescent="0.3">
      <c r="B30" s="16" t="s">
        <v>285</v>
      </c>
      <c r="C30" s="16"/>
      <c r="E30" s="93" t="s">
        <v>251</v>
      </c>
      <c r="F30" s="93" t="s">
        <v>251</v>
      </c>
      <c r="G30" s="93" t="s">
        <v>251</v>
      </c>
    </row>
    <row r="31" spans="2:7" s="18" customFormat="1" hidden="1" outlineLevel="1" x14ac:dyDescent="0.3">
      <c r="B31" s="16" t="s">
        <v>165</v>
      </c>
      <c r="C31" s="16"/>
      <c r="E31" s="93">
        <f>[25]Cashflow!E$7</f>
        <v>-66</v>
      </c>
      <c r="F31" s="93">
        <f>[25]Cashflow!F$7</f>
        <v>-177</v>
      </c>
      <c r="G31" s="93">
        <f t="shared" si="5"/>
        <v>111</v>
      </c>
    </row>
    <row r="32" spans="2:7" s="18" customFormat="1" hidden="1" outlineLevel="1" x14ac:dyDescent="0.3">
      <c r="B32" s="16" t="s">
        <v>286</v>
      </c>
      <c r="C32" s="16"/>
      <c r="E32" s="93" t="s">
        <v>251</v>
      </c>
      <c r="F32" s="93" t="s">
        <v>251</v>
      </c>
      <c r="G32" s="93" t="s">
        <v>251</v>
      </c>
    </row>
    <row r="33" spans="1:7" s="18" customFormat="1" hidden="1" outlineLevel="1" x14ac:dyDescent="0.3">
      <c r="B33" s="16" t="s">
        <v>277</v>
      </c>
      <c r="C33" s="16"/>
      <c r="E33" s="93">
        <f>[27]Cashflow!E$7</f>
        <v>307</v>
      </c>
      <c r="F33" s="93">
        <f>[27]Cashflow!F$7</f>
        <v>373</v>
      </c>
      <c r="G33" s="93">
        <f t="shared" si="5"/>
        <v>-66</v>
      </c>
    </row>
    <row r="34" spans="1:7" collapsed="1" x14ac:dyDescent="0.3">
      <c r="B34" s="68" t="s">
        <v>1</v>
      </c>
      <c r="C34" s="68"/>
      <c r="D34" s="16" t="s">
        <v>269</v>
      </c>
      <c r="E34" s="112">
        <v>-54085.100099999996</v>
      </c>
      <c r="F34" s="112">
        <v>-41187</v>
      </c>
      <c r="G34" s="93">
        <v>-12898.100099999996</v>
      </c>
    </row>
    <row r="35" spans="1:7" x14ac:dyDescent="0.3">
      <c r="E35" s="68"/>
      <c r="F35" s="68"/>
      <c r="G35" s="93"/>
    </row>
    <row r="36" spans="1:7" x14ac:dyDescent="0.3">
      <c r="A36" s="17">
        <v>2</v>
      </c>
      <c r="B36" s="17" t="s">
        <v>192</v>
      </c>
      <c r="C36" s="17"/>
      <c r="E36" s="68"/>
      <c r="F36" s="68"/>
      <c r="G36" s="93"/>
    </row>
    <row r="37" spans="1:7" s="18" customFormat="1" hidden="1" outlineLevel="1" x14ac:dyDescent="0.3">
      <c r="B37" s="16" t="s">
        <v>145</v>
      </c>
      <c r="C37" s="16"/>
      <c r="E37" s="93">
        <v>3985</v>
      </c>
      <c r="F37" s="93">
        <v>3955</v>
      </c>
      <c r="G37" s="93">
        <v>30</v>
      </c>
    </row>
    <row r="38" spans="1:7" s="18" customFormat="1" hidden="1" outlineLevel="1" x14ac:dyDescent="0.3">
      <c r="B38" s="16" t="s">
        <v>146</v>
      </c>
      <c r="C38" s="16"/>
      <c r="E38" s="93">
        <v>1485</v>
      </c>
      <c r="F38" s="93">
        <v>1255</v>
      </c>
      <c r="G38" s="93">
        <v>230</v>
      </c>
    </row>
    <row r="39" spans="1:7" s="18" customFormat="1" hidden="1" outlineLevel="1" x14ac:dyDescent="0.3">
      <c r="B39" s="16" t="s">
        <v>147</v>
      </c>
      <c r="C39" s="16"/>
      <c r="E39" s="93">
        <v>8645</v>
      </c>
      <c r="F39" s="93">
        <v>10083</v>
      </c>
      <c r="G39" s="93">
        <v>-1438</v>
      </c>
    </row>
    <row r="40" spans="1:7" s="18" customFormat="1" hidden="1" outlineLevel="1" x14ac:dyDescent="0.3">
      <c r="B40" s="16" t="s">
        <v>148</v>
      </c>
      <c r="C40" s="16"/>
      <c r="E40" s="93">
        <v>1415</v>
      </c>
      <c r="F40" s="93">
        <v>1449</v>
      </c>
      <c r="G40" s="93">
        <v>-34</v>
      </c>
    </row>
    <row r="41" spans="1:7" s="18" customFormat="1" hidden="1" outlineLevel="1" x14ac:dyDescent="0.3">
      <c r="B41" s="16" t="s">
        <v>149</v>
      </c>
      <c r="C41" s="16"/>
      <c r="E41" s="93">
        <v>5727</v>
      </c>
      <c r="F41" s="93">
        <v>5715</v>
      </c>
      <c r="G41" s="93">
        <v>12</v>
      </c>
    </row>
    <row r="42" spans="1:7" s="18" customFormat="1" hidden="1" outlineLevel="1" x14ac:dyDescent="0.3">
      <c r="B42" s="16" t="s">
        <v>150</v>
      </c>
      <c r="C42" s="16"/>
      <c r="E42" s="93">
        <v>5449</v>
      </c>
      <c r="F42" s="93">
        <v>5941</v>
      </c>
      <c r="G42" s="93">
        <v>-492</v>
      </c>
    </row>
    <row r="43" spans="1:7" s="18" customFormat="1" hidden="1" outlineLevel="1" x14ac:dyDescent="0.3">
      <c r="B43" s="16" t="s">
        <v>151</v>
      </c>
      <c r="C43" s="16"/>
      <c r="E43" s="93">
        <v>3141</v>
      </c>
      <c r="F43" s="93">
        <v>3035</v>
      </c>
      <c r="G43" s="93">
        <v>106</v>
      </c>
    </row>
    <row r="44" spans="1:7" s="18" customFormat="1" hidden="1" outlineLevel="1" x14ac:dyDescent="0.3">
      <c r="B44" s="16" t="s">
        <v>152</v>
      </c>
      <c r="C44" s="16"/>
      <c r="E44" s="93">
        <v>4567</v>
      </c>
      <c r="F44" s="93">
        <v>1776</v>
      </c>
      <c r="G44" s="93">
        <v>2791</v>
      </c>
    </row>
    <row r="45" spans="1:7" s="18" customFormat="1" hidden="1" outlineLevel="1" x14ac:dyDescent="0.3">
      <c r="B45" s="16" t="s">
        <v>283</v>
      </c>
      <c r="C45" s="16"/>
      <c r="E45" s="93">
        <v>0</v>
      </c>
      <c r="F45" s="93">
        <v>0</v>
      </c>
      <c r="G45" s="93">
        <v>0</v>
      </c>
    </row>
    <row r="46" spans="1:7" s="18" customFormat="1" hidden="1" outlineLevel="1" x14ac:dyDescent="0.3">
      <c r="B46" s="16" t="s">
        <v>153</v>
      </c>
      <c r="C46" s="16"/>
      <c r="E46" s="93">
        <v>5382</v>
      </c>
      <c r="F46" s="93">
        <v>5312</v>
      </c>
      <c r="G46" s="93">
        <v>70</v>
      </c>
    </row>
    <row r="47" spans="1:7" s="18" customFormat="1" hidden="1" outlineLevel="1" x14ac:dyDescent="0.3">
      <c r="B47" s="16" t="s">
        <v>154</v>
      </c>
      <c r="C47" s="16"/>
      <c r="E47" s="93">
        <v>2668</v>
      </c>
      <c r="F47" s="93">
        <v>2471</v>
      </c>
      <c r="G47" s="93">
        <v>197</v>
      </c>
    </row>
    <row r="48" spans="1:7" s="18" customFormat="1" hidden="1" outlineLevel="1" x14ac:dyDescent="0.3">
      <c r="B48" s="16" t="s">
        <v>155</v>
      </c>
      <c r="C48" s="16"/>
      <c r="E48" s="93">
        <v>1394</v>
      </c>
      <c r="F48" s="93">
        <v>1535</v>
      </c>
      <c r="G48" s="93">
        <v>-141</v>
      </c>
    </row>
    <row r="49" spans="1:7" s="18" customFormat="1" hidden="1" outlineLevel="1" x14ac:dyDescent="0.3">
      <c r="B49" s="16" t="s">
        <v>156</v>
      </c>
      <c r="C49" s="16"/>
      <c r="E49" s="93">
        <v>685</v>
      </c>
      <c r="F49" s="93">
        <v>498</v>
      </c>
      <c r="G49" s="93">
        <v>187</v>
      </c>
    </row>
    <row r="50" spans="1:7" s="18" customFormat="1" hidden="1" outlineLevel="1" x14ac:dyDescent="0.3">
      <c r="B50" s="16" t="s">
        <v>157</v>
      </c>
      <c r="C50" s="16"/>
      <c r="E50" s="93">
        <v>877</v>
      </c>
      <c r="F50" s="93">
        <v>768</v>
      </c>
      <c r="G50" s="93">
        <v>109</v>
      </c>
    </row>
    <row r="51" spans="1:7" s="18" customFormat="1" hidden="1" outlineLevel="1" x14ac:dyDescent="0.3">
      <c r="B51" s="16" t="s">
        <v>158</v>
      </c>
      <c r="C51" s="16"/>
      <c r="E51" s="93">
        <v>3757</v>
      </c>
      <c r="F51" s="93">
        <v>3760</v>
      </c>
      <c r="G51" s="93">
        <v>-3</v>
      </c>
    </row>
    <row r="52" spans="1:7" s="18" customFormat="1" hidden="1" outlineLevel="1" x14ac:dyDescent="0.3">
      <c r="B52" s="16" t="s">
        <v>159</v>
      </c>
      <c r="C52" s="16"/>
      <c r="E52" s="93">
        <v>2062</v>
      </c>
      <c r="F52" s="93">
        <v>2038</v>
      </c>
      <c r="G52" s="93">
        <v>24</v>
      </c>
    </row>
    <row r="53" spans="1:7" s="18" customFormat="1" hidden="1" outlineLevel="1" x14ac:dyDescent="0.3">
      <c r="B53" s="16" t="s">
        <v>160</v>
      </c>
      <c r="C53" s="16"/>
      <c r="E53" s="93">
        <v>677</v>
      </c>
      <c r="F53" s="93">
        <v>741</v>
      </c>
      <c r="G53" s="93">
        <v>-64</v>
      </c>
    </row>
    <row r="54" spans="1:7" s="18" customFormat="1" hidden="1" outlineLevel="1" x14ac:dyDescent="0.3">
      <c r="B54" s="16" t="s">
        <v>161</v>
      </c>
      <c r="C54" s="16"/>
      <c r="E54" s="93">
        <v>1120</v>
      </c>
      <c r="F54" s="93">
        <v>1058</v>
      </c>
      <c r="G54" s="93">
        <v>62</v>
      </c>
    </row>
    <row r="55" spans="1:7" s="18" customFormat="1" hidden="1" outlineLevel="1" x14ac:dyDescent="0.3">
      <c r="B55" s="16" t="s">
        <v>162</v>
      </c>
      <c r="C55" s="16"/>
      <c r="E55" s="93">
        <v>1003</v>
      </c>
      <c r="F55" s="93">
        <v>960</v>
      </c>
      <c r="G55" s="93">
        <v>43</v>
      </c>
    </row>
    <row r="56" spans="1:7" s="18" customFormat="1" hidden="1" outlineLevel="1" x14ac:dyDescent="0.3">
      <c r="B56" s="16" t="s">
        <v>163</v>
      </c>
      <c r="C56" s="16"/>
      <c r="E56" s="93">
        <v>3975</v>
      </c>
      <c r="F56" s="93">
        <v>4949</v>
      </c>
      <c r="G56" s="93">
        <v>-974</v>
      </c>
    </row>
    <row r="57" spans="1:7" s="18" customFormat="1" hidden="1" outlineLevel="1" x14ac:dyDescent="0.3">
      <c r="B57" s="16" t="s">
        <v>164</v>
      </c>
      <c r="C57" s="16"/>
      <c r="E57" s="93">
        <v>769</v>
      </c>
      <c r="F57" s="93">
        <v>787</v>
      </c>
      <c r="G57" s="93">
        <v>-18</v>
      </c>
    </row>
    <row r="58" spans="1:7" s="18" customFormat="1" hidden="1" outlineLevel="1" x14ac:dyDescent="0.3">
      <c r="B58" s="16" t="s">
        <v>276</v>
      </c>
      <c r="C58" s="16"/>
      <c r="E58" s="93">
        <v>176</v>
      </c>
      <c r="F58" s="93">
        <v>185</v>
      </c>
      <c r="G58" s="93">
        <v>-9</v>
      </c>
    </row>
    <row r="59" spans="1:7" s="18" customFormat="1" hidden="1" outlineLevel="1" x14ac:dyDescent="0.3">
      <c r="B59" s="16" t="s">
        <v>278</v>
      </c>
      <c r="C59" s="16"/>
      <c r="E59" s="93">
        <v>71</v>
      </c>
      <c r="F59" s="93">
        <v>65</v>
      </c>
      <c r="G59" s="93">
        <v>6</v>
      </c>
    </row>
    <row r="60" spans="1:7" s="18" customFormat="1" hidden="1" outlineLevel="1" x14ac:dyDescent="0.3">
      <c r="B60" s="16" t="s">
        <v>285</v>
      </c>
      <c r="C60" s="16"/>
      <c r="E60" s="93" t="s">
        <v>251</v>
      </c>
      <c r="F60" s="93" t="s">
        <v>251</v>
      </c>
      <c r="G60" s="93" t="s">
        <v>251</v>
      </c>
    </row>
    <row r="61" spans="1:7" s="18" customFormat="1" hidden="1" outlineLevel="1" x14ac:dyDescent="0.3">
      <c r="B61" s="16" t="s">
        <v>165</v>
      </c>
      <c r="C61" s="16"/>
      <c r="E61" s="93">
        <v>501</v>
      </c>
      <c r="F61" s="93">
        <v>501</v>
      </c>
      <c r="G61" s="93">
        <v>0</v>
      </c>
    </row>
    <row r="62" spans="1:7" s="18" customFormat="1" hidden="1" outlineLevel="1" x14ac:dyDescent="0.3">
      <c r="B62" s="16" t="s">
        <v>286</v>
      </c>
      <c r="C62" s="16"/>
      <c r="E62" s="93" t="s">
        <v>251</v>
      </c>
      <c r="F62" s="93" t="s">
        <v>251</v>
      </c>
      <c r="G62" s="93" t="s">
        <v>251</v>
      </c>
    </row>
    <row r="63" spans="1:7" s="18" customFormat="1" hidden="1" outlineLevel="1" x14ac:dyDescent="0.3">
      <c r="B63" s="16" t="s">
        <v>277</v>
      </c>
      <c r="C63" s="16"/>
      <c r="E63" s="93">
        <v>258</v>
      </c>
      <c r="F63" s="93">
        <v>260</v>
      </c>
      <c r="G63" s="93">
        <v>-2</v>
      </c>
    </row>
    <row r="64" spans="1:7" collapsed="1" x14ac:dyDescent="0.3">
      <c r="A64" s="16"/>
      <c r="B64" s="68" t="s">
        <v>1</v>
      </c>
      <c r="C64" s="68"/>
      <c r="D64" s="16" t="s">
        <v>177</v>
      </c>
      <c r="E64" s="161">
        <v>59789</v>
      </c>
      <c r="F64" s="161">
        <v>59097</v>
      </c>
      <c r="G64" s="93">
        <v>692</v>
      </c>
    </row>
    <row r="65" spans="2:7" s="18" customFormat="1" hidden="1" outlineLevel="1" x14ac:dyDescent="0.3">
      <c r="B65" s="16" t="s">
        <v>145</v>
      </c>
      <c r="C65" s="16"/>
      <c r="E65" s="93">
        <v>0</v>
      </c>
      <c r="F65" s="93">
        <v>0</v>
      </c>
      <c r="G65" s="93">
        <v>0</v>
      </c>
    </row>
    <row r="66" spans="2:7" s="18" customFormat="1" hidden="1" outlineLevel="1" x14ac:dyDescent="0.3">
      <c r="B66" s="16" t="s">
        <v>146</v>
      </c>
      <c r="C66" s="16"/>
      <c r="E66" s="93">
        <v>0</v>
      </c>
      <c r="F66" s="93">
        <v>0</v>
      </c>
      <c r="G66" s="93">
        <v>0</v>
      </c>
    </row>
    <row r="67" spans="2:7" s="18" customFormat="1" hidden="1" outlineLevel="1" x14ac:dyDescent="0.3">
      <c r="B67" s="16" t="s">
        <v>147</v>
      </c>
      <c r="C67" s="16"/>
      <c r="E67" s="93">
        <v>0</v>
      </c>
      <c r="F67" s="93">
        <v>0</v>
      </c>
      <c r="G67" s="93">
        <v>0</v>
      </c>
    </row>
    <row r="68" spans="2:7" s="18" customFormat="1" hidden="1" outlineLevel="1" x14ac:dyDescent="0.3">
      <c r="B68" s="16" t="s">
        <v>148</v>
      </c>
      <c r="C68" s="16"/>
      <c r="E68" s="93">
        <v>0</v>
      </c>
      <c r="F68" s="93">
        <v>0</v>
      </c>
      <c r="G68" s="93">
        <v>0</v>
      </c>
    </row>
    <row r="69" spans="2:7" s="18" customFormat="1" hidden="1" outlineLevel="1" x14ac:dyDescent="0.3">
      <c r="B69" s="16" t="s">
        <v>149</v>
      </c>
      <c r="C69" s="16"/>
      <c r="E69" s="93">
        <v>0</v>
      </c>
      <c r="F69" s="93">
        <v>0</v>
      </c>
      <c r="G69" s="93">
        <v>0</v>
      </c>
    </row>
    <row r="70" spans="2:7" s="18" customFormat="1" hidden="1" outlineLevel="1" x14ac:dyDescent="0.3">
      <c r="B70" s="16" t="s">
        <v>150</v>
      </c>
      <c r="C70" s="16"/>
      <c r="E70" s="93">
        <v>0</v>
      </c>
      <c r="F70" s="93">
        <v>0</v>
      </c>
      <c r="G70" s="93">
        <v>0</v>
      </c>
    </row>
    <row r="71" spans="2:7" s="18" customFormat="1" hidden="1" outlineLevel="1" x14ac:dyDescent="0.3">
      <c r="B71" s="16" t="s">
        <v>151</v>
      </c>
      <c r="C71" s="16"/>
      <c r="E71" s="93">
        <v>0</v>
      </c>
      <c r="F71" s="93">
        <v>0</v>
      </c>
      <c r="G71" s="93">
        <v>0</v>
      </c>
    </row>
    <row r="72" spans="2:7" s="18" customFormat="1" hidden="1" outlineLevel="1" x14ac:dyDescent="0.3">
      <c r="B72" s="16" t="s">
        <v>152</v>
      </c>
      <c r="C72" s="16"/>
      <c r="E72" s="93">
        <v>0</v>
      </c>
      <c r="F72" s="93">
        <v>0</v>
      </c>
      <c r="G72" s="93">
        <v>0</v>
      </c>
    </row>
    <row r="73" spans="2:7" s="18" customFormat="1" hidden="1" outlineLevel="1" x14ac:dyDescent="0.3">
      <c r="B73" s="16" t="s">
        <v>283</v>
      </c>
      <c r="C73" s="16"/>
      <c r="E73" s="93">
        <v>0</v>
      </c>
      <c r="F73" s="93">
        <v>0</v>
      </c>
      <c r="G73" s="93">
        <v>0</v>
      </c>
    </row>
    <row r="74" spans="2:7" s="18" customFormat="1" hidden="1" outlineLevel="1" x14ac:dyDescent="0.3">
      <c r="B74" s="16" t="s">
        <v>153</v>
      </c>
      <c r="C74" s="16"/>
      <c r="E74" s="93">
        <v>0</v>
      </c>
      <c r="F74" s="93">
        <v>0</v>
      </c>
      <c r="G74" s="93">
        <v>0</v>
      </c>
    </row>
    <row r="75" spans="2:7" s="18" customFormat="1" hidden="1" outlineLevel="1" x14ac:dyDescent="0.3">
      <c r="B75" s="16" t="s">
        <v>154</v>
      </c>
      <c r="C75" s="16"/>
      <c r="E75" s="93">
        <v>0</v>
      </c>
      <c r="F75" s="93">
        <v>0</v>
      </c>
      <c r="G75" s="93">
        <v>0</v>
      </c>
    </row>
    <row r="76" spans="2:7" s="18" customFormat="1" hidden="1" outlineLevel="1" x14ac:dyDescent="0.3">
      <c r="B76" s="16" t="s">
        <v>155</v>
      </c>
      <c r="C76" s="16"/>
      <c r="E76" s="93">
        <v>1748</v>
      </c>
      <c r="F76" s="93">
        <v>1239</v>
      </c>
      <c r="G76" s="93">
        <v>509</v>
      </c>
    </row>
    <row r="77" spans="2:7" s="18" customFormat="1" hidden="1" outlineLevel="1" x14ac:dyDescent="0.3">
      <c r="B77" s="16" t="s">
        <v>156</v>
      </c>
      <c r="C77" s="16"/>
      <c r="E77" s="93">
        <v>0</v>
      </c>
      <c r="F77" s="93">
        <v>0</v>
      </c>
      <c r="G77" s="93">
        <v>0</v>
      </c>
    </row>
    <row r="78" spans="2:7" s="18" customFormat="1" hidden="1" outlineLevel="1" x14ac:dyDescent="0.3">
      <c r="B78" s="16" t="s">
        <v>157</v>
      </c>
      <c r="C78" s="16"/>
      <c r="E78" s="93">
        <v>0</v>
      </c>
      <c r="F78" s="93">
        <v>0</v>
      </c>
      <c r="G78" s="93">
        <v>0</v>
      </c>
    </row>
    <row r="79" spans="2:7" s="18" customFormat="1" hidden="1" outlineLevel="1" x14ac:dyDescent="0.3">
      <c r="B79" s="16" t="s">
        <v>158</v>
      </c>
      <c r="C79" s="16"/>
      <c r="E79" s="93">
        <v>0</v>
      </c>
      <c r="F79" s="93">
        <v>0</v>
      </c>
      <c r="G79" s="93">
        <v>0</v>
      </c>
    </row>
    <row r="80" spans="2:7" s="18" customFormat="1" hidden="1" outlineLevel="1" x14ac:dyDescent="0.3">
      <c r="B80" s="16" t="s">
        <v>159</v>
      </c>
      <c r="C80" s="16"/>
      <c r="E80" s="93">
        <v>-109</v>
      </c>
      <c r="F80" s="93">
        <v>-108</v>
      </c>
      <c r="G80" s="93">
        <v>-1</v>
      </c>
    </row>
    <row r="81" spans="1:7" s="18" customFormat="1" hidden="1" outlineLevel="1" x14ac:dyDescent="0.3">
      <c r="B81" s="16" t="s">
        <v>160</v>
      </c>
      <c r="C81" s="16"/>
      <c r="E81" s="93">
        <v>0</v>
      </c>
      <c r="F81" s="93">
        <v>0</v>
      </c>
      <c r="G81" s="93">
        <v>0</v>
      </c>
    </row>
    <row r="82" spans="1:7" s="18" customFormat="1" hidden="1" outlineLevel="1" x14ac:dyDescent="0.3">
      <c r="B82" s="16" t="s">
        <v>161</v>
      </c>
      <c r="C82" s="16"/>
      <c r="E82" s="93">
        <v>0</v>
      </c>
      <c r="F82" s="93">
        <v>0</v>
      </c>
      <c r="G82" s="93">
        <v>0</v>
      </c>
    </row>
    <row r="83" spans="1:7" s="18" customFormat="1" hidden="1" outlineLevel="1" x14ac:dyDescent="0.3">
      <c r="B83" s="16" t="s">
        <v>162</v>
      </c>
      <c r="C83" s="16"/>
      <c r="E83" s="93">
        <v>0</v>
      </c>
      <c r="F83" s="93">
        <v>0</v>
      </c>
      <c r="G83" s="93">
        <v>0</v>
      </c>
    </row>
    <row r="84" spans="1:7" s="18" customFormat="1" hidden="1" outlineLevel="1" x14ac:dyDescent="0.3">
      <c r="B84" s="16" t="s">
        <v>163</v>
      </c>
      <c r="C84" s="16"/>
      <c r="E84" s="93">
        <v>0</v>
      </c>
      <c r="F84" s="93">
        <v>0</v>
      </c>
      <c r="G84" s="93">
        <v>0</v>
      </c>
    </row>
    <row r="85" spans="1:7" s="18" customFormat="1" hidden="1" outlineLevel="1" x14ac:dyDescent="0.3">
      <c r="B85" s="16" t="s">
        <v>164</v>
      </c>
      <c r="C85" s="16"/>
      <c r="E85" s="93">
        <v>0</v>
      </c>
      <c r="F85" s="93">
        <v>0</v>
      </c>
      <c r="G85" s="93">
        <v>0</v>
      </c>
    </row>
    <row r="86" spans="1:7" s="18" customFormat="1" hidden="1" outlineLevel="1" x14ac:dyDescent="0.3">
      <c r="B86" s="16" t="s">
        <v>276</v>
      </c>
      <c r="C86" s="16"/>
      <c r="E86" s="93">
        <v>0</v>
      </c>
      <c r="F86" s="93">
        <v>0</v>
      </c>
      <c r="G86" s="93">
        <v>0</v>
      </c>
    </row>
    <row r="87" spans="1:7" s="18" customFormat="1" hidden="1" outlineLevel="1" x14ac:dyDescent="0.3">
      <c r="B87" s="16" t="s">
        <v>278</v>
      </c>
      <c r="C87" s="16"/>
      <c r="E87" s="93">
        <v>0</v>
      </c>
      <c r="F87" s="93">
        <v>0</v>
      </c>
      <c r="G87" s="93">
        <v>0</v>
      </c>
    </row>
    <row r="88" spans="1:7" s="18" customFormat="1" hidden="1" outlineLevel="1" x14ac:dyDescent="0.3">
      <c r="B88" s="16" t="s">
        <v>285</v>
      </c>
      <c r="C88" s="16"/>
      <c r="E88" s="93" t="s">
        <v>251</v>
      </c>
      <c r="F88" s="93" t="s">
        <v>251</v>
      </c>
      <c r="G88" s="93" t="s">
        <v>251</v>
      </c>
    </row>
    <row r="89" spans="1:7" s="18" customFormat="1" hidden="1" outlineLevel="1" x14ac:dyDescent="0.3">
      <c r="B89" s="16" t="s">
        <v>165</v>
      </c>
      <c r="C89" s="16"/>
      <c r="E89" s="93">
        <v>0</v>
      </c>
      <c r="F89" s="93">
        <v>0</v>
      </c>
      <c r="G89" s="93">
        <v>0</v>
      </c>
    </row>
    <row r="90" spans="1:7" s="18" customFormat="1" hidden="1" outlineLevel="1" x14ac:dyDescent="0.3">
      <c r="B90" s="16" t="s">
        <v>286</v>
      </c>
      <c r="C90" s="16"/>
      <c r="E90" s="93" t="s">
        <v>251</v>
      </c>
      <c r="F90" s="93" t="s">
        <v>251</v>
      </c>
      <c r="G90" s="93" t="s">
        <v>251</v>
      </c>
    </row>
    <row r="91" spans="1:7" s="18" customFormat="1" hidden="1" outlineLevel="1" x14ac:dyDescent="0.3">
      <c r="B91" s="16" t="s">
        <v>277</v>
      </c>
      <c r="C91" s="16"/>
      <c r="E91" s="93">
        <v>0</v>
      </c>
      <c r="F91" s="93">
        <v>0</v>
      </c>
      <c r="G91" s="93">
        <v>0</v>
      </c>
    </row>
    <row r="92" spans="1:7" collapsed="1" x14ac:dyDescent="0.3">
      <c r="A92" s="16"/>
      <c r="B92" s="68" t="s">
        <v>2</v>
      </c>
      <c r="C92" s="68"/>
      <c r="D92" s="16" t="s">
        <v>193</v>
      </c>
      <c r="E92" s="69">
        <v>1639</v>
      </c>
      <c r="F92" s="69">
        <v>1131</v>
      </c>
      <c r="G92" s="93">
        <v>508</v>
      </c>
    </row>
    <row r="93" spans="1:7" s="18" customFormat="1" hidden="1" outlineLevel="1" x14ac:dyDescent="0.3">
      <c r="B93" s="16" t="s">
        <v>145</v>
      </c>
      <c r="C93" s="16"/>
      <c r="E93" s="93">
        <v>0</v>
      </c>
      <c r="F93" s="93">
        <v>0</v>
      </c>
      <c r="G93" s="93">
        <v>0</v>
      </c>
    </row>
    <row r="94" spans="1:7" s="18" customFormat="1" hidden="1" outlineLevel="1" x14ac:dyDescent="0.3">
      <c r="B94" s="16" t="s">
        <v>146</v>
      </c>
      <c r="C94" s="16"/>
      <c r="E94" s="93">
        <v>0</v>
      </c>
      <c r="F94" s="93">
        <v>0</v>
      </c>
      <c r="G94" s="93">
        <v>0</v>
      </c>
    </row>
    <row r="95" spans="1:7" s="18" customFormat="1" hidden="1" outlineLevel="1" x14ac:dyDescent="0.3">
      <c r="B95" s="16" t="s">
        <v>147</v>
      </c>
      <c r="C95" s="16"/>
      <c r="E95" s="93">
        <v>0</v>
      </c>
      <c r="F95" s="93">
        <v>0</v>
      </c>
      <c r="G95" s="93">
        <v>0</v>
      </c>
    </row>
    <row r="96" spans="1:7" s="18" customFormat="1" hidden="1" outlineLevel="1" x14ac:dyDescent="0.3">
      <c r="B96" s="16" t="s">
        <v>148</v>
      </c>
      <c r="C96" s="16"/>
      <c r="E96" s="93">
        <v>0</v>
      </c>
      <c r="F96" s="93">
        <v>0</v>
      </c>
      <c r="G96" s="93">
        <v>0</v>
      </c>
    </row>
    <row r="97" spans="2:7" s="18" customFormat="1" hidden="1" outlineLevel="1" x14ac:dyDescent="0.3">
      <c r="B97" s="16" t="s">
        <v>149</v>
      </c>
      <c r="C97" s="16"/>
      <c r="E97" s="93">
        <v>0</v>
      </c>
      <c r="F97" s="93">
        <v>0</v>
      </c>
      <c r="G97" s="93">
        <v>0</v>
      </c>
    </row>
    <row r="98" spans="2:7" s="18" customFormat="1" hidden="1" outlineLevel="1" x14ac:dyDescent="0.3">
      <c r="B98" s="16" t="s">
        <v>150</v>
      </c>
      <c r="C98" s="16"/>
      <c r="E98" s="93">
        <v>0</v>
      </c>
      <c r="F98" s="93">
        <v>0</v>
      </c>
      <c r="G98" s="93">
        <v>0</v>
      </c>
    </row>
    <row r="99" spans="2:7" s="18" customFormat="1" hidden="1" outlineLevel="1" x14ac:dyDescent="0.3">
      <c r="B99" s="16" t="s">
        <v>151</v>
      </c>
      <c r="C99" s="16"/>
      <c r="E99" s="93">
        <v>0</v>
      </c>
      <c r="F99" s="93">
        <v>0</v>
      </c>
      <c r="G99" s="93">
        <v>0</v>
      </c>
    </row>
    <row r="100" spans="2:7" s="18" customFormat="1" hidden="1" outlineLevel="1" x14ac:dyDescent="0.3">
      <c r="B100" s="16" t="s">
        <v>152</v>
      </c>
      <c r="C100" s="16"/>
      <c r="E100" s="93">
        <v>0</v>
      </c>
      <c r="F100" s="93">
        <v>0</v>
      </c>
      <c r="G100" s="93">
        <v>0</v>
      </c>
    </row>
    <row r="101" spans="2:7" s="18" customFormat="1" hidden="1" outlineLevel="1" x14ac:dyDescent="0.3">
      <c r="B101" s="16" t="s">
        <v>283</v>
      </c>
      <c r="C101" s="16"/>
      <c r="E101" s="93">
        <v>0</v>
      </c>
      <c r="F101" s="93">
        <v>0</v>
      </c>
      <c r="G101" s="93">
        <v>0</v>
      </c>
    </row>
    <row r="102" spans="2:7" s="18" customFormat="1" hidden="1" outlineLevel="1" x14ac:dyDescent="0.3">
      <c r="B102" s="16" t="s">
        <v>153</v>
      </c>
      <c r="C102" s="16"/>
      <c r="E102" s="93">
        <v>0</v>
      </c>
      <c r="F102" s="93">
        <v>0</v>
      </c>
      <c r="G102" s="93">
        <v>0</v>
      </c>
    </row>
    <row r="103" spans="2:7" s="18" customFormat="1" hidden="1" outlineLevel="1" x14ac:dyDescent="0.3">
      <c r="B103" s="16" t="s">
        <v>154</v>
      </c>
      <c r="C103" s="16"/>
      <c r="E103" s="93">
        <v>0</v>
      </c>
      <c r="F103" s="93">
        <v>0</v>
      </c>
      <c r="G103" s="93">
        <v>0</v>
      </c>
    </row>
    <row r="104" spans="2:7" s="18" customFormat="1" hidden="1" outlineLevel="1" x14ac:dyDescent="0.3">
      <c r="B104" s="16" t="s">
        <v>155</v>
      </c>
      <c r="C104" s="16"/>
      <c r="E104" s="93">
        <v>0</v>
      </c>
      <c r="F104" s="93">
        <v>0</v>
      </c>
      <c r="G104" s="93">
        <v>0</v>
      </c>
    </row>
    <row r="105" spans="2:7" s="18" customFormat="1" hidden="1" outlineLevel="1" x14ac:dyDescent="0.3">
      <c r="B105" s="16" t="s">
        <v>156</v>
      </c>
      <c r="C105" s="16"/>
      <c r="E105" s="93">
        <v>0</v>
      </c>
      <c r="F105" s="93">
        <v>0</v>
      </c>
      <c r="G105" s="93">
        <v>0</v>
      </c>
    </row>
    <row r="106" spans="2:7" s="18" customFormat="1" hidden="1" outlineLevel="1" x14ac:dyDescent="0.3">
      <c r="B106" s="16" t="s">
        <v>157</v>
      </c>
      <c r="C106" s="16"/>
      <c r="E106" s="93">
        <v>0</v>
      </c>
      <c r="F106" s="93">
        <v>0</v>
      </c>
      <c r="G106" s="93">
        <v>0</v>
      </c>
    </row>
    <row r="107" spans="2:7" s="18" customFormat="1" hidden="1" outlineLevel="1" x14ac:dyDescent="0.3">
      <c r="B107" s="16" t="s">
        <v>158</v>
      </c>
      <c r="C107" s="16"/>
      <c r="E107" s="93">
        <v>0</v>
      </c>
      <c r="F107" s="93">
        <v>0</v>
      </c>
      <c r="G107" s="93">
        <v>0</v>
      </c>
    </row>
    <row r="108" spans="2:7" s="18" customFormat="1" hidden="1" outlineLevel="1" x14ac:dyDescent="0.3">
      <c r="B108" s="16" t="s">
        <v>159</v>
      </c>
      <c r="C108" s="16"/>
      <c r="E108" s="93">
        <v>0</v>
      </c>
      <c r="F108" s="93">
        <v>0</v>
      </c>
      <c r="G108" s="93">
        <v>0</v>
      </c>
    </row>
    <row r="109" spans="2:7" s="18" customFormat="1" hidden="1" outlineLevel="1" x14ac:dyDescent="0.3">
      <c r="B109" s="16" t="s">
        <v>160</v>
      </c>
      <c r="C109" s="16"/>
      <c r="E109" s="93">
        <v>0</v>
      </c>
      <c r="F109" s="93">
        <v>0</v>
      </c>
      <c r="G109" s="93">
        <v>0</v>
      </c>
    </row>
    <row r="110" spans="2:7" s="18" customFormat="1" hidden="1" outlineLevel="1" x14ac:dyDescent="0.3">
      <c r="B110" s="16" t="s">
        <v>161</v>
      </c>
      <c r="C110" s="16"/>
      <c r="E110" s="93">
        <v>0</v>
      </c>
      <c r="F110" s="93">
        <v>0</v>
      </c>
      <c r="G110" s="93">
        <v>0</v>
      </c>
    </row>
    <row r="111" spans="2:7" s="18" customFormat="1" hidden="1" outlineLevel="1" x14ac:dyDescent="0.3">
      <c r="B111" s="16" t="s">
        <v>162</v>
      </c>
      <c r="C111" s="16"/>
      <c r="E111" s="93">
        <v>0</v>
      </c>
      <c r="F111" s="93">
        <v>0</v>
      </c>
      <c r="G111" s="93">
        <v>0</v>
      </c>
    </row>
    <row r="112" spans="2:7" s="18" customFormat="1" hidden="1" outlineLevel="1" x14ac:dyDescent="0.3">
      <c r="B112" s="16" t="s">
        <v>163</v>
      </c>
      <c r="C112" s="16"/>
      <c r="E112" s="93">
        <v>0</v>
      </c>
      <c r="F112" s="93">
        <v>0</v>
      </c>
      <c r="G112" s="93">
        <v>0</v>
      </c>
    </row>
    <row r="113" spans="1:7" s="18" customFormat="1" hidden="1" outlineLevel="1" x14ac:dyDescent="0.3">
      <c r="B113" s="16" t="s">
        <v>164</v>
      </c>
      <c r="C113" s="16"/>
      <c r="E113" s="93">
        <v>0</v>
      </c>
      <c r="F113" s="93">
        <v>0</v>
      </c>
      <c r="G113" s="93">
        <v>0</v>
      </c>
    </row>
    <row r="114" spans="1:7" s="18" customFormat="1" hidden="1" outlineLevel="1" x14ac:dyDescent="0.3">
      <c r="B114" s="16" t="s">
        <v>276</v>
      </c>
      <c r="C114" s="16"/>
      <c r="E114" s="93">
        <v>0</v>
      </c>
      <c r="F114" s="93">
        <v>0</v>
      </c>
      <c r="G114" s="93">
        <v>0</v>
      </c>
    </row>
    <row r="115" spans="1:7" s="18" customFormat="1" hidden="1" outlineLevel="1" x14ac:dyDescent="0.3">
      <c r="B115" s="16" t="s">
        <v>278</v>
      </c>
      <c r="C115" s="16"/>
      <c r="E115" s="93">
        <v>0</v>
      </c>
      <c r="F115" s="93">
        <v>0</v>
      </c>
      <c r="G115" s="93">
        <v>0</v>
      </c>
    </row>
    <row r="116" spans="1:7" s="18" customFormat="1" hidden="1" outlineLevel="1" x14ac:dyDescent="0.3">
      <c r="B116" s="16" t="s">
        <v>285</v>
      </c>
      <c r="C116" s="16"/>
      <c r="E116" s="93" t="s">
        <v>251</v>
      </c>
      <c r="F116" s="93" t="s">
        <v>251</v>
      </c>
      <c r="G116" s="93" t="s">
        <v>251</v>
      </c>
    </row>
    <row r="117" spans="1:7" s="18" customFormat="1" hidden="1" outlineLevel="1" x14ac:dyDescent="0.3">
      <c r="B117" s="16" t="s">
        <v>165</v>
      </c>
      <c r="C117" s="16"/>
      <c r="E117" s="93">
        <v>0</v>
      </c>
      <c r="F117" s="93">
        <v>0</v>
      </c>
      <c r="G117" s="93">
        <v>0</v>
      </c>
    </row>
    <row r="118" spans="1:7" s="18" customFormat="1" hidden="1" outlineLevel="1" x14ac:dyDescent="0.3">
      <c r="B118" s="16" t="s">
        <v>286</v>
      </c>
      <c r="C118" s="16"/>
      <c r="E118" s="93" t="s">
        <v>251</v>
      </c>
      <c r="F118" s="93" t="s">
        <v>251</v>
      </c>
      <c r="G118" s="93" t="s">
        <v>251</v>
      </c>
    </row>
    <row r="119" spans="1:7" s="18" customFormat="1" hidden="1" outlineLevel="1" x14ac:dyDescent="0.3">
      <c r="B119" s="16" t="s">
        <v>277</v>
      </c>
      <c r="C119" s="16"/>
      <c r="E119" s="93">
        <v>0</v>
      </c>
      <c r="F119" s="93">
        <v>0</v>
      </c>
      <c r="G119" s="93">
        <v>0</v>
      </c>
    </row>
    <row r="120" spans="1:7" collapsed="1" x14ac:dyDescent="0.3">
      <c r="A120" s="16"/>
      <c r="B120" s="68" t="s">
        <v>3</v>
      </c>
      <c r="C120" s="68"/>
      <c r="D120" s="16" t="s">
        <v>194</v>
      </c>
      <c r="E120" s="69">
        <v>0</v>
      </c>
      <c r="F120" s="69">
        <v>0</v>
      </c>
      <c r="G120" s="93">
        <v>0</v>
      </c>
    </row>
    <row r="121" spans="1:7" s="18" customFormat="1" hidden="1" outlineLevel="1" x14ac:dyDescent="0.3">
      <c r="B121" s="16" t="s">
        <v>145</v>
      </c>
      <c r="C121" s="16"/>
      <c r="E121" s="93">
        <v>0</v>
      </c>
      <c r="F121" s="93">
        <v>0</v>
      </c>
      <c r="G121" s="93">
        <v>0</v>
      </c>
    </row>
    <row r="122" spans="1:7" s="18" customFormat="1" hidden="1" outlineLevel="1" x14ac:dyDescent="0.3">
      <c r="B122" s="16" t="s">
        <v>146</v>
      </c>
      <c r="C122" s="16"/>
      <c r="E122" s="93">
        <v>0</v>
      </c>
      <c r="F122" s="93">
        <v>0</v>
      </c>
      <c r="G122" s="93">
        <v>0</v>
      </c>
    </row>
    <row r="123" spans="1:7" s="18" customFormat="1" hidden="1" outlineLevel="1" x14ac:dyDescent="0.3">
      <c r="B123" s="16" t="s">
        <v>147</v>
      </c>
      <c r="C123" s="16"/>
      <c r="E123" s="93">
        <v>0</v>
      </c>
      <c r="F123" s="93">
        <v>0</v>
      </c>
      <c r="G123" s="93">
        <v>0</v>
      </c>
    </row>
    <row r="124" spans="1:7" s="18" customFormat="1" hidden="1" outlineLevel="1" x14ac:dyDescent="0.3">
      <c r="B124" s="16" t="s">
        <v>148</v>
      </c>
      <c r="C124" s="16"/>
      <c r="E124" s="93">
        <v>0</v>
      </c>
      <c r="F124" s="93">
        <v>0</v>
      </c>
      <c r="G124" s="93">
        <v>0</v>
      </c>
    </row>
    <row r="125" spans="1:7" s="18" customFormat="1" hidden="1" outlineLevel="1" x14ac:dyDescent="0.3">
      <c r="B125" s="16" t="s">
        <v>149</v>
      </c>
      <c r="C125" s="16"/>
      <c r="E125" s="93">
        <v>0</v>
      </c>
      <c r="F125" s="93">
        <v>0</v>
      </c>
      <c r="G125" s="93">
        <v>0</v>
      </c>
    </row>
    <row r="126" spans="1:7" s="18" customFormat="1" hidden="1" outlineLevel="1" x14ac:dyDescent="0.3">
      <c r="B126" s="16" t="s">
        <v>150</v>
      </c>
      <c r="C126" s="16"/>
      <c r="E126" s="93">
        <v>0</v>
      </c>
      <c r="F126" s="93">
        <v>0</v>
      </c>
      <c r="G126" s="93">
        <v>0</v>
      </c>
    </row>
    <row r="127" spans="1:7" s="18" customFormat="1" hidden="1" outlineLevel="1" x14ac:dyDescent="0.3">
      <c r="B127" s="16" t="s">
        <v>151</v>
      </c>
      <c r="C127" s="16"/>
      <c r="E127" s="93">
        <v>0</v>
      </c>
      <c r="F127" s="93">
        <v>0</v>
      </c>
      <c r="G127" s="93">
        <v>0</v>
      </c>
    </row>
    <row r="128" spans="1:7" s="18" customFormat="1" hidden="1" outlineLevel="1" x14ac:dyDescent="0.3">
      <c r="B128" s="16" t="s">
        <v>152</v>
      </c>
      <c r="C128" s="16"/>
      <c r="E128" s="93">
        <v>0</v>
      </c>
      <c r="F128" s="93">
        <v>0</v>
      </c>
      <c r="G128" s="93">
        <v>0</v>
      </c>
    </row>
    <row r="129" spans="2:7" s="18" customFormat="1" hidden="1" outlineLevel="1" x14ac:dyDescent="0.3">
      <c r="B129" s="16" t="s">
        <v>283</v>
      </c>
      <c r="C129" s="16"/>
      <c r="E129" s="93">
        <v>0</v>
      </c>
      <c r="F129" s="93">
        <v>0</v>
      </c>
      <c r="G129" s="93">
        <v>0</v>
      </c>
    </row>
    <row r="130" spans="2:7" s="18" customFormat="1" hidden="1" outlineLevel="1" x14ac:dyDescent="0.3">
      <c r="B130" s="16" t="s">
        <v>153</v>
      </c>
      <c r="C130" s="16"/>
      <c r="E130" s="93">
        <v>0</v>
      </c>
      <c r="F130" s="93">
        <v>0</v>
      </c>
      <c r="G130" s="93">
        <v>0</v>
      </c>
    </row>
    <row r="131" spans="2:7" s="18" customFormat="1" hidden="1" outlineLevel="1" x14ac:dyDescent="0.3">
      <c r="B131" s="16" t="s">
        <v>154</v>
      </c>
      <c r="C131" s="16"/>
      <c r="E131" s="93">
        <v>0</v>
      </c>
      <c r="F131" s="93">
        <v>0</v>
      </c>
      <c r="G131" s="93">
        <v>0</v>
      </c>
    </row>
    <row r="132" spans="2:7" s="18" customFormat="1" hidden="1" outlineLevel="1" x14ac:dyDescent="0.3">
      <c r="B132" s="16" t="s">
        <v>155</v>
      </c>
      <c r="C132" s="16"/>
      <c r="E132" s="93">
        <v>0</v>
      </c>
      <c r="F132" s="93">
        <v>0</v>
      </c>
      <c r="G132" s="93">
        <v>0</v>
      </c>
    </row>
    <row r="133" spans="2:7" s="18" customFormat="1" hidden="1" outlineLevel="1" x14ac:dyDescent="0.3">
      <c r="B133" s="16" t="s">
        <v>156</v>
      </c>
      <c r="C133" s="16"/>
      <c r="E133" s="93">
        <v>0</v>
      </c>
      <c r="F133" s="93">
        <v>0</v>
      </c>
      <c r="G133" s="93">
        <v>0</v>
      </c>
    </row>
    <row r="134" spans="2:7" s="18" customFormat="1" hidden="1" outlineLevel="1" x14ac:dyDescent="0.3">
      <c r="B134" s="16" t="s">
        <v>157</v>
      </c>
      <c r="C134" s="16"/>
      <c r="E134" s="93">
        <v>0</v>
      </c>
      <c r="F134" s="93">
        <v>0</v>
      </c>
      <c r="G134" s="93">
        <v>0</v>
      </c>
    </row>
    <row r="135" spans="2:7" s="18" customFormat="1" hidden="1" outlineLevel="1" x14ac:dyDescent="0.3">
      <c r="B135" s="16" t="s">
        <v>158</v>
      </c>
      <c r="C135" s="16"/>
      <c r="E135" s="93">
        <v>0</v>
      </c>
      <c r="F135" s="93">
        <v>0</v>
      </c>
      <c r="G135" s="93">
        <v>0</v>
      </c>
    </row>
    <row r="136" spans="2:7" s="18" customFormat="1" hidden="1" outlineLevel="1" x14ac:dyDescent="0.3">
      <c r="B136" s="16" t="s">
        <v>159</v>
      </c>
      <c r="C136" s="16"/>
      <c r="E136" s="93">
        <v>0</v>
      </c>
      <c r="F136" s="93">
        <v>0</v>
      </c>
      <c r="G136" s="93">
        <v>0</v>
      </c>
    </row>
    <row r="137" spans="2:7" s="18" customFormat="1" hidden="1" outlineLevel="1" x14ac:dyDescent="0.3">
      <c r="B137" s="16" t="s">
        <v>160</v>
      </c>
      <c r="C137" s="16"/>
      <c r="E137" s="93">
        <v>0</v>
      </c>
      <c r="F137" s="93">
        <v>0</v>
      </c>
      <c r="G137" s="93">
        <v>0</v>
      </c>
    </row>
    <row r="138" spans="2:7" s="18" customFormat="1" hidden="1" outlineLevel="1" x14ac:dyDescent="0.3">
      <c r="B138" s="16" t="s">
        <v>161</v>
      </c>
      <c r="C138" s="16"/>
      <c r="E138" s="93">
        <v>0</v>
      </c>
      <c r="F138" s="93">
        <v>0</v>
      </c>
      <c r="G138" s="93">
        <v>0</v>
      </c>
    </row>
    <row r="139" spans="2:7" s="18" customFormat="1" hidden="1" outlineLevel="1" x14ac:dyDescent="0.3">
      <c r="B139" s="16" t="s">
        <v>162</v>
      </c>
      <c r="C139" s="16"/>
      <c r="E139" s="93">
        <v>0</v>
      </c>
      <c r="F139" s="93">
        <v>0</v>
      </c>
      <c r="G139" s="93">
        <v>0</v>
      </c>
    </row>
    <row r="140" spans="2:7" s="18" customFormat="1" hidden="1" outlineLevel="1" x14ac:dyDescent="0.3">
      <c r="B140" s="16" t="s">
        <v>163</v>
      </c>
      <c r="C140" s="16"/>
      <c r="E140" s="93">
        <v>0</v>
      </c>
      <c r="F140" s="93">
        <v>0</v>
      </c>
      <c r="G140" s="93">
        <v>0</v>
      </c>
    </row>
    <row r="141" spans="2:7" s="18" customFormat="1" hidden="1" outlineLevel="1" x14ac:dyDescent="0.3">
      <c r="B141" s="16" t="s">
        <v>164</v>
      </c>
      <c r="C141" s="16"/>
      <c r="E141" s="93">
        <v>0</v>
      </c>
      <c r="F141" s="93">
        <v>0</v>
      </c>
      <c r="G141" s="93">
        <v>0</v>
      </c>
    </row>
    <row r="142" spans="2:7" s="18" customFormat="1" hidden="1" outlineLevel="1" x14ac:dyDescent="0.3">
      <c r="B142" s="16" t="s">
        <v>276</v>
      </c>
      <c r="C142" s="16"/>
      <c r="E142" s="93">
        <v>0</v>
      </c>
      <c r="F142" s="93">
        <v>0</v>
      </c>
      <c r="G142" s="93">
        <v>0</v>
      </c>
    </row>
    <row r="143" spans="2:7" s="18" customFormat="1" hidden="1" outlineLevel="1" x14ac:dyDescent="0.3">
      <c r="B143" s="16" t="s">
        <v>278</v>
      </c>
      <c r="C143" s="16"/>
      <c r="E143" s="93">
        <v>0</v>
      </c>
      <c r="F143" s="93">
        <v>0</v>
      </c>
      <c r="G143" s="93">
        <v>0</v>
      </c>
    </row>
    <row r="144" spans="2:7" s="18" customFormat="1" hidden="1" outlineLevel="1" x14ac:dyDescent="0.3">
      <c r="B144" s="16" t="s">
        <v>285</v>
      </c>
      <c r="C144" s="16"/>
      <c r="E144" s="93" t="s">
        <v>251</v>
      </c>
      <c r="F144" s="93" t="s">
        <v>251</v>
      </c>
      <c r="G144" s="93" t="s">
        <v>251</v>
      </c>
    </row>
    <row r="145" spans="1:7" s="18" customFormat="1" hidden="1" outlineLevel="1" x14ac:dyDescent="0.3">
      <c r="B145" s="16" t="s">
        <v>165</v>
      </c>
      <c r="C145" s="16"/>
      <c r="E145" s="93">
        <v>0</v>
      </c>
      <c r="F145" s="93">
        <v>0</v>
      </c>
      <c r="G145" s="93">
        <v>0</v>
      </c>
    </row>
    <row r="146" spans="1:7" s="18" customFormat="1" hidden="1" outlineLevel="1" x14ac:dyDescent="0.3">
      <c r="B146" s="16" t="s">
        <v>286</v>
      </c>
      <c r="C146" s="16"/>
      <c r="E146" s="93" t="s">
        <v>251</v>
      </c>
      <c r="F146" s="93" t="s">
        <v>251</v>
      </c>
      <c r="G146" s="93" t="s">
        <v>251</v>
      </c>
    </row>
    <row r="147" spans="1:7" s="18" customFormat="1" hidden="1" outlineLevel="1" x14ac:dyDescent="0.3">
      <c r="B147" s="16" t="s">
        <v>277</v>
      </c>
      <c r="C147" s="16"/>
      <c r="E147" s="93">
        <v>0</v>
      </c>
      <c r="F147" s="93">
        <v>0</v>
      </c>
      <c r="G147" s="93">
        <v>0</v>
      </c>
    </row>
    <row r="148" spans="1:7" collapsed="1" x14ac:dyDescent="0.3">
      <c r="A148" s="16"/>
      <c r="B148" s="68" t="s">
        <v>4</v>
      </c>
      <c r="C148" s="68"/>
      <c r="D148" s="16" t="s">
        <v>195</v>
      </c>
      <c r="E148" s="69">
        <v>0</v>
      </c>
      <c r="F148" s="69">
        <v>0</v>
      </c>
      <c r="G148" s="93">
        <v>0</v>
      </c>
    </row>
    <row r="149" spans="1:7" s="18" customFormat="1" hidden="1" outlineLevel="1" x14ac:dyDescent="0.3">
      <c r="B149" s="16" t="s">
        <v>145</v>
      </c>
      <c r="C149" s="16"/>
      <c r="E149" s="93">
        <v>0</v>
      </c>
      <c r="F149" s="93">
        <v>0</v>
      </c>
      <c r="G149" s="93">
        <v>0</v>
      </c>
    </row>
    <row r="150" spans="1:7" s="18" customFormat="1" hidden="1" outlineLevel="1" x14ac:dyDescent="0.3">
      <c r="B150" s="16" t="s">
        <v>146</v>
      </c>
      <c r="C150" s="16"/>
      <c r="E150" s="93">
        <v>0</v>
      </c>
      <c r="F150" s="93">
        <v>0</v>
      </c>
      <c r="G150" s="93">
        <v>0</v>
      </c>
    </row>
    <row r="151" spans="1:7" s="18" customFormat="1" hidden="1" outlineLevel="1" x14ac:dyDescent="0.3">
      <c r="B151" s="16" t="s">
        <v>147</v>
      </c>
      <c r="C151" s="16"/>
      <c r="E151" s="93">
        <v>0</v>
      </c>
      <c r="F151" s="93">
        <v>0</v>
      </c>
      <c r="G151" s="93">
        <v>0</v>
      </c>
    </row>
    <row r="152" spans="1:7" s="18" customFormat="1" hidden="1" outlineLevel="1" x14ac:dyDescent="0.3">
      <c r="B152" s="16" t="s">
        <v>148</v>
      </c>
      <c r="C152" s="16"/>
      <c r="E152" s="93">
        <v>0</v>
      </c>
      <c r="F152" s="93">
        <v>0</v>
      </c>
      <c r="G152" s="93">
        <v>0</v>
      </c>
    </row>
    <row r="153" spans="1:7" s="18" customFormat="1" hidden="1" outlineLevel="1" x14ac:dyDescent="0.3">
      <c r="B153" s="16" t="s">
        <v>149</v>
      </c>
      <c r="C153" s="16"/>
      <c r="E153" s="93">
        <v>0</v>
      </c>
      <c r="F153" s="93">
        <v>-4</v>
      </c>
      <c r="G153" s="93">
        <v>4</v>
      </c>
    </row>
    <row r="154" spans="1:7" s="18" customFormat="1" hidden="1" outlineLevel="1" x14ac:dyDescent="0.3">
      <c r="B154" s="16" t="s">
        <v>150</v>
      </c>
      <c r="C154" s="16"/>
      <c r="E154" s="93">
        <v>0</v>
      </c>
      <c r="F154" s="93">
        <v>0</v>
      </c>
      <c r="G154" s="93">
        <v>0</v>
      </c>
    </row>
    <row r="155" spans="1:7" s="18" customFormat="1" hidden="1" outlineLevel="1" x14ac:dyDescent="0.3">
      <c r="B155" s="16" t="s">
        <v>151</v>
      </c>
      <c r="C155" s="16"/>
      <c r="E155" s="93">
        <v>0</v>
      </c>
      <c r="F155" s="93">
        <v>0</v>
      </c>
      <c r="G155" s="93">
        <v>0</v>
      </c>
    </row>
    <row r="156" spans="1:7" s="18" customFormat="1" hidden="1" outlineLevel="1" x14ac:dyDescent="0.3">
      <c r="B156" s="16" t="s">
        <v>152</v>
      </c>
      <c r="C156" s="16"/>
      <c r="E156" s="93">
        <v>0</v>
      </c>
      <c r="F156" s="93">
        <v>0</v>
      </c>
      <c r="G156" s="93">
        <v>0</v>
      </c>
    </row>
    <row r="157" spans="1:7" s="18" customFormat="1" hidden="1" outlineLevel="1" x14ac:dyDescent="0.3">
      <c r="B157" s="16" t="s">
        <v>283</v>
      </c>
      <c r="C157" s="16"/>
      <c r="E157" s="93">
        <v>0</v>
      </c>
      <c r="F157" s="93">
        <v>0</v>
      </c>
      <c r="G157" s="93">
        <v>0</v>
      </c>
    </row>
    <row r="158" spans="1:7" s="18" customFormat="1" hidden="1" outlineLevel="1" x14ac:dyDescent="0.3">
      <c r="B158" s="16" t="s">
        <v>153</v>
      </c>
      <c r="C158" s="16"/>
      <c r="E158" s="93">
        <v>0</v>
      </c>
      <c r="F158" s="93">
        <v>0</v>
      </c>
      <c r="G158" s="93">
        <v>0</v>
      </c>
    </row>
    <row r="159" spans="1:7" s="18" customFormat="1" hidden="1" outlineLevel="1" x14ac:dyDescent="0.3">
      <c r="B159" s="16" t="s">
        <v>154</v>
      </c>
      <c r="C159" s="16"/>
      <c r="E159" s="93">
        <v>0</v>
      </c>
      <c r="F159" s="93">
        <v>0</v>
      </c>
      <c r="G159" s="93">
        <v>0</v>
      </c>
    </row>
    <row r="160" spans="1:7" s="18" customFormat="1" hidden="1" outlineLevel="1" x14ac:dyDescent="0.3">
      <c r="B160" s="16" t="s">
        <v>155</v>
      </c>
      <c r="C160" s="16"/>
      <c r="E160" s="93">
        <v>0</v>
      </c>
      <c r="F160" s="93">
        <v>0</v>
      </c>
      <c r="G160" s="93">
        <v>0</v>
      </c>
    </row>
    <row r="161" spans="1:7" s="18" customFormat="1" hidden="1" outlineLevel="1" x14ac:dyDescent="0.3">
      <c r="B161" s="16" t="s">
        <v>156</v>
      </c>
      <c r="C161" s="16"/>
      <c r="E161" s="93">
        <v>0</v>
      </c>
      <c r="F161" s="93">
        <v>0</v>
      </c>
      <c r="G161" s="93">
        <v>0</v>
      </c>
    </row>
    <row r="162" spans="1:7" s="18" customFormat="1" hidden="1" outlineLevel="1" x14ac:dyDescent="0.3">
      <c r="B162" s="16" t="s">
        <v>157</v>
      </c>
      <c r="C162" s="16"/>
      <c r="E162" s="93">
        <v>0</v>
      </c>
      <c r="F162" s="93">
        <v>0</v>
      </c>
      <c r="G162" s="93">
        <v>0</v>
      </c>
    </row>
    <row r="163" spans="1:7" s="18" customFormat="1" hidden="1" outlineLevel="1" x14ac:dyDescent="0.3">
      <c r="B163" s="16" t="s">
        <v>158</v>
      </c>
      <c r="C163" s="16"/>
      <c r="E163" s="93">
        <v>0</v>
      </c>
      <c r="F163" s="93">
        <v>0</v>
      </c>
      <c r="G163" s="93">
        <v>0</v>
      </c>
    </row>
    <row r="164" spans="1:7" s="18" customFormat="1" hidden="1" outlineLevel="1" x14ac:dyDescent="0.3">
      <c r="B164" s="16" t="s">
        <v>159</v>
      </c>
      <c r="C164" s="16"/>
      <c r="E164" s="93">
        <v>0</v>
      </c>
      <c r="F164" s="93">
        <v>0</v>
      </c>
      <c r="G164" s="93">
        <v>0</v>
      </c>
    </row>
    <row r="165" spans="1:7" s="18" customFormat="1" hidden="1" outlineLevel="1" x14ac:dyDescent="0.3">
      <c r="B165" s="16" t="s">
        <v>160</v>
      </c>
      <c r="C165" s="16"/>
      <c r="E165" s="93">
        <v>0</v>
      </c>
      <c r="F165" s="93">
        <v>0</v>
      </c>
      <c r="G165" s="93">
        <v>0</v>
      </c>
    </row>
    <row r="166" spans="1:7" s="18" customFormat="1" hidden="1" outlineLevel="1" x14ac:dyDescent="0.3">
      <c r="B166" s="16" t="s">
        <v>161</v>
      </c>
      <c r="C166" s="16"/>
      <c r="E166" s="93">
        <v>0</v>
      </c>
      <c r="F166" s="93">
        <v>0</v>
      </c>
      <c r="G166" s="93">
        <v>0</v>
      </c>
    </row>
    <row r="167" spans="1:7" s="18" customFormat="1" hidden="1" outlineLevel="1" x14ac:dyDescent="0.3">
      <c r="B167" s="16" t="s">
        <v>162</v>
      </c>
      <c r="C167" s="16"/>
      <c r="E167" s="93">
        <v>0</v>
      </c>
      <c r="F167" s="93">
        <v>0</v>
      </c>
      <c r="G167" s="93">
        <v>0</v>
      </c>
    </row>
    <row r="168" spans="1:7" s="18" customFormat="1" hidden="1" outlineLevel="1" x14ac:dyDescent="0.3">
      <c r="B168" s="16" t="s">
        <v>163</v>
      </c>
      <c r="C168" s="16"/>
      <c r="E168" s="93">
        <v>0</v>
      </c>
      <c r="F168" s="93">
        <v>0</v>
      </c>
      <c r="G168" s="93">
        <v>0</v>
      </c>
    </row>
    <row r="169" spans="1:7" s="18" customFormat="1" hidden="1" outlineLevel="1" x14ac:dyDescent="0.3">
      <c r="B169" s="16" t="s">
        <v>164</v>
      </c>
      <c r="C169" s="16"/>
      <c r="E169" s="93">
        <v>0</v>
      </c>
      <c r="F169" s="93">
        <v>0</v>
      </c>
      <c r="G169" s="93">
        <v>0</v>
      </c>
    </row>
    <row r="170" spans="1:7" s="18" customFormat="1" hidden="1" outlineLevel="1" x14ac:dyDescent="0.3">
      <c r="B170" s="16" t="s">
        <v>276</v>
      </c>
      <c r="C170" s="16"/>
      <c r="E170" s="93">
        <v>0</v>
      </c>
      <c r="F170" s="93">
        <v>0</v>
      </c>
      <c r="G170" s="93">
        <v>0</v>
      </c>
    </row>
    <row r="171" spans="1:7" s="18" customFormat="1" hidden="1" outlineLevel="1" x14ac:dyDescent="0.3">
      <c r="B171" s="16" t="s">
        <v>278</v>
      </c>
      <c r="C171" s="16"/>
      <c r="E171" s="93">
        <v>0</v>
      </c>
      <c r="F171" s="93">
        <v>0</v>
      </c>
      <c r="G171" s="93">
        <v>0</v>
      </c>
    </row>
    <row r="172" spans="1:7" s="18" customFormat="1" hidden="1" outlineLevel="1" x14ac:dyDescent="0.3">
      <c r="B172" s="16" t="s">
        <v>285</v>
      </c>
      <c r="C172" s="16"/>
      <c r="E172" s="93" t="s">
        <v>251</v>
      </c>
      <c r="F172" s="93" t="s">
        <v>251</v>
      </c>
      <c r="G172" s="93" t="s">
        <v>251</v>
      </c>
    </row>
    <row r="173" spans="1:7" s="18" customFormat="1" hidden="1" outlineLevel="1" x14ac:dyDescent="0.3">
      <c r="B173" s="16" t="s">
        <v>165</v>
      </c>
      <c r="C173" s="16"/>
      <c r="E173" s="93">
        <v>0</v>
      </c>
      <c r="F173" s="93">
        <v>0</v>
      </c>
      <c r="G173" s="93">
        <v>0</v>
      </c>
    </row>
    <row r="174" spans="1:7" s="18" customFormat="1" hidden="1" outlineLevel="1" x14ac:dyDescent="0.3">
      <c r="B174" s="16" t="s">
        <v>286</v>
      </c>
      <c r="C174" s="16"/>
      <c r="E174" s="93" t="s">
        <v>251</v>
      </c>
      <c r="F174" s="93" t="s">
        <v>251</v>
      </c>
      <c r="G174" s="93" t="s">
        <v>251</v>
      </c>
    </row>
    <row r="175" spans="1:7" s="18" customFormat="1" hidden="1" outlineLevel="1" x14ac:dyDescent="0.3">
      <c r="B175" s="16" t="s">
        <v>277</v>
      </c>
      <c r="C175" s="16"/>
      <c r="E175" s="93">
        <v>0</v>
      </c>
      <c r="F175" s="93">
        <v>0</v>
      </c>
      <c r="G175" s="93">
        <v>0</v>
      </c>
    </row>
    <row r="176" spans="1:7" collapsed="1" x14ac:dyDescent="0.3">
      <c r="A176" s="16"/>
      <c r="B176" s="68" t="s">
        <v>5</v>
      </c>
      <c r="C176" s="68"/>
      <c r="D176" s="16" t="s">
        <v>196</v>
      </c>
      <c r="E176" s="69">
        <v>0</v>
      </c>
      <c r="F176" s="69">
        <v>-4</v>
      </c>
      <c r="G176" s="93">
        <v>4</v>
      </c>
    </row>
    <row r="177" spans="2:7" s="18" customFormat="1" hidden="1" outlineLevel="1" x14ac:dyDescent="0.3">
      <c r="B177" s="16" t="s">
        <v>145</v>
      </c>
      <c r="C177" s="16"/>
      <c r="E177" s="93">
        <v>-9</v>
      </c>
      <c r="F177" s="93">
        <v>2</v>
      </c>
      <c r="G177" s="93">
        <v>-11</v>
      </c>
    </row>
    <row r="178" spans="2:7" s="18" customFormat="1" hidden="1" outlineLevel="1" x14ac:dyDescent="0.3">
      <c r="B178" s="16" t="s">
        <v>146</v>
      </c>
      <c r="C178" s="16"/>
      <c r="E178" s="93">
        <v>0</v>
      </c>
      <c r="F178" s="93">
        <v>0</v>
      </c>
      <c r="G178" s="93">
        <v>0</v>
      </c>
    </row>
    <row r="179" spans="2:7" s="18" customFormat="1" hidden="1" outlineLevel="1" x14ac:dyDescent="0.3">
      <c r="B179" s="16" t="s">
        <v>147</v>
      </c>
      <c r="C179" s="16"/>
      <c r="E179" s="93">
        <v>-13</v>
      </c>
      <c r="F179" s="93">
        <v>-5</v>
      </c>
      <c r="G179" s="93">
        <v>-8</v>
      </c>
    </row>
    <row r="180" spans="2:7" s="18" customFormat="1" hidden="1" outlineLevel="1" x14ac:dyDescent="0.3">
      <c r="B180" s="16" t="s">
        <v>148</v>
      </c>
      <c r="C180" s="16"/>
      <c r="E180" s="93">
        <v>0</v>
      </c>
      <c r="F180" s="93">
        <v>0</v>
      </c>
      <c r="G180" s="93">
        <v>0</v>
      </c>
    </row>
    <row r="181" spans="2:7" s="18" customFormat="1" hidden="1" outlineLevel="1" x14ac:dyDescent="0.3">
      <c r="B181" s="16" t="s">
        <v>149</v>
      </c>
      <c r="C181" s="16"/>
      <c r="E181" s="93">
        <v>2</v>
      </c>
      <c r="F181" s="93">
        <v>-671</v>
      </c>
      <c r="G181" s="93">
        <v>673</v>
      </c>
    </row>
    <row r="182" spans="2:7" s="18" customFormat="1" hidden="1" outlineLevel="1" x14ac:dyDescent="0.3">
      <c r="B182" s="16" t="s">
        <v>150</v>
      </c>
      <c r="C182" s="16"/>
      <c r="E182" s="93">
        <v>-35</v>
      </c>
      <c r="F182" s="93">
        <v>35</v>
      </c>
      <c r="G182" s="93">
        <v>-70</v>
      </c>
    </row>
    <row r="183" spans="2:7" s="18" customFormat="1" hidden="1" outlineLevel="1" x14ac:dyDescent="0.3">
      <c r="B183" s="16" t="s">
        <v>151</v>
      </c>
      <c r="C183" s="16"/>
      <c r="E183" s="93">
        <v>-34</v>
      </c>
      <c r="F183" s="93">
        <v>37</v>
      </c>
      <c r="G183" s="93">
        <v>-71</v>
      </c>
    </row>
    <row r="184" spans="2:7" s="18" customFormat="1" hidden="1" outlineLevel="1" x14ac:dyDescent="0.3">
      <c r="B184" s="16" t="s">
        <v>152</v>
      </c>
      <c r="C184" s="16"/>
      <c r="E184" s="93">
        <v>1</v>
      </c>
      <c r="F184" s="93">
        <v>-3</v>
      </c>
      <c r="G184" s="93">
        <v>4</v>
      </c>
    </row>
    <row r="185" spans="2:7" s="18" customFormat="1" hidden="1" outlineLevel="1" x14ac:dyDescent="0.3">
      <c r="B185" s="16" t="s">
        <v>283</v>
      </c>
      <c r="C185" s="16"/>
      <c r="E185" s="93">
        <v>0</v>
      </c>
      <c r="F185" s="93">
        <v>0</v>
      </c>
      <c r="G185" s="93">
        <v>0</v>
      </c>
    </row>
    <row r="186" spans="2:7" s="18" customFormat="1" hidden="1" outlineLevel="1" x14ac:dyDescent="0.3">
      <c r="B186" s="16" t="s">
        <v>153</v>
      </c>
      <c r="C186" s="16"/>
      <c r="E186" s="93">
        <v>5</v>
      </c>
      <c r="F186" s="93">
        <v>-4</v>
      </c>
      <c r="G186" s="93">
        <v>9</v>
      </c>
    </row>
    <row r="187" spans="2:7" s="18" customFormat="1" hidden="1" outlineLevel="1" x14ac:dyDescent="0.3">
      <c r="B187" s="16" t="s">
        <v>154</v>
      </c>
      <c r="C187" s="16"/>
      <c r="E187" s="93">
        <v>0</v>
      </c>
      <c r="F187" s="93">
        <v>0</v>
      </c>
      <c r="G187" s="93">
        <v>0</v>
      </c>
    </row>
    <row r="188" spans="2:7" s="18" customFormat="1" hidden="1" outlineLevel="1" x14ac:dyDescent="0.3">
      <c r="B188" s="16" t="s">
        <v>155</v>
      </c>
      <c r="C188" s="16"/>
      <c r="E188" s="93">
        <v>-23</v>
      </c>
      <c r="F188" s="93">
        <v>-13</v>
      </c>
      <c r="G188" s="93">
        <v>-10</v>
      </c>
    </row>
    <row r="189" spans="2:7" s="18" customFormat="1" hidden="1" outlineLevel="1" x14ac:dyDescent="0.3">
      <c r="B189" s="16" t="s">
        <v>156</v>
      </c>
      <c r="C189" s="16"/>
      <c r="E189" s="93">
        <v>0</v>
      </c>
      <c r="F189" s="93">
        <v>0</v>
      </c>
      <c r="G189" s="93">
        <v>0</v>
      </c>
    </row>
    <row r="190" spans="2:7" s="18" customFormat="1" hidden="1" outlineLevel="1" x14ac:dyDescent="0.3">
      <c r="B190" s="16" t="s">
        <v>157</v>
      </c>
      <c r="C190" s="16"/>
      <c r="E190" s="93">
        <v>0</v>
      </c>
      <c r="F190" s="93">
        <v>-29</v>
      </c>
      <c r="G190" s="93">
        <v>29</v>
      </c>
    </row>
    <row r="191" spans="2:7" s="18" customFormat="1" hidden="1" outlineLevel="1" x14ac:dyDescent="0.3">
      <c r="B191" s="16" t="s">
        <v>158</v>
      </c>
      <c r="C191" s="16"/>
      <c r="E191" s="93">
        <v>11</v>
      </c>
      <c r="F191" s="93">
        <v>1</v>
      </c>
      <c r="G191" s="93">
        <v>10</v>
      </c>
    </row>
    <row r="192" spans="2:7" s="18" customFormat="1" hidden="1" outlineLevel="1" x14ac:dyDescent="0.3">
      <c r="B192" s="16" t="s">
        <v>159</v>
      </c>
      <c r="C192" s="16"/>
      <c r="E192" s="93">
        <v>-13</v>
      </c>
      <c r="F192" s="93">
        <v>296</v>
      </c>
      <c r="G192" s="93">
        <v>-309</v>
      </c>
    </row>
    <row r="193" spans="1:7" s="18" customFormat="1" hidden="1" outlineLevel="1" x14ac:dyDescent="0.3">
      <c r="B193" s="16" t="s">
        <v>160</v>
      </c>
      <c r="C193" s="16"/>
      <c r="E193" s="93">
        <v>-8</v>
      </c>
      <c r="F193" s="93">
        <v>11</v>
      </c>
      <c r="G193" s="93">
        <v>-19</v>
      </c>
    </row>
    <row r="194" spans="1:7" s="18" customFormat="1" hidden="1" outlineLevel="1" x14ac:dyDescent="0.3">
      <c r="B194" s="16" t="s">
        <v>161</v>
      </c>
      <c r="C194" s="16"/>
      <c r="E194" s="93">
        <v>0</v>
      </c>
      <c r="F194" s="93">
        <v>3</v>
      </c>
      <c r="G194" s="93">
        <v>-3</v>
      </c>
    </row>
    <row r="195" spans="1:7" s="18" customFormat="1" hidden="1" outlineLevel="1" x14ac:dyDescent="0.3">
      <c r="B195" s="16" t="s">
        <v>162</v>
      </c>
      <c r="C195" s="16"/>
      <c r="E195" s="93">
        <v>0</v>
      </c>
      <c r="F195" s="93">
        <v>0</v>
      </c>
      <c r="G195" s="93">
        <v>0</v>
      </c>
    </row>
    <row r="196" spans="1:7" s="18" customFormat="1" hidden="1" outlineLevel="1" x14ac:dyDescent="0.3">
      <c r="B196" s="16" t="s">
        <v>163</v>
      </c>
      <c r="C196" s="16"/>
      <c r="E196" s="93">
        <v>13</v>
      </c>
      <c r="F196" s="93">
        <v>1</v>
      </c>
      <c r="G196" s="93">
        <v>12</v>
      </c>
    </row>
    <row r="197" spans="1:7" s="18" customFormat="1" hidden="1" outlineLevel="1" x14ac:dyDescent="0.3">
      <c r="B197" s="16" t="s">
        <v>164</v>
      </c>
      <c r="C197" s="16"/>
      <c r="E197" s="93">
        <v>0</v>
      </c>
      <c r="F197" s="93">
        <v>0</v>
      </c>
      <c r="G197" s="93">
        <v>0</v>
      </c>
    </row>
    <row r="198" spans="1:7" s="18" customFormat="1" hidden="1" outlineLevel="1" x14ac:dyDescent="0.3">
      <c r="B198" s="16" t="s">
        <v>276</v>
      </c>
      <c r="C198" s="16"/>
      <c r="E198" s="93">
        <v>0</v>
      </c>
      <c r="F198" s="93">
        <v>0</v>
      </c>
      <c r="G198" s="93">
        <v>0</v>
      </c>
    </row>
    <row r="199" spans="1:7" s="18" customFormat="1" hidden="1" outlineLevel="1" x14ac:dyDescent="0.3">
      <c r="B199" s="16" t="s">
        <v>278</v>
      </c>
      <c r="C199" s="16"/>
      <c r="E199" s="93">
        <v>2</v>
      </c>
      <c r="F199" s="93">
        <v>-1</v>
      </c>
      <c r="G199" s="93">
        <v>3</v>
      </c>
    </row>
    <row r="200" spans="1:7" s="18" customFormat="1" hidden="1" outlineLevel="1" x14ac:dyDescent="0.3">
      <c r="B200" s="16" t="s">
        <v>285</v>
      </c>
      <c r="C200" s="16"/>
      <c r="E200" s="93" t="s">
        <v>251</v>
      </c>
      <c r="F200" s="93" t="s">
        <v>251</v>
      </c>
      <c r="G200" s="93" t="s">
        <v>251</v>
      </c>
    </row>
    <row r="201" spans="1:7" s="18" customFormat="1" hidden="1" outlineLevel="1" x14ac:dyDescent="0.3">
      <c r="B201" s="16" t="s">
        <v>165</v>
      </c>
      <c r="C201" s="16"/>
      <c r="E201" s="93">
        <v>5</v>
      </c>
      <c r="F201" s="93">
        <v>-1</v>
      </c>
      <c r="G201" s="93">
        <v>6</v>
      </c>
    </row>
    <row r="202" spans="1:7" s="18" customFormat="1" hidden="1" outlineLevel="1" x14ac:dyDescent="0.3">
      <c r="B202" s="16" t="s">
        <v>286</v>
      </c>
      <c r="C202" s="16"/>
      <c r="E202" s="93" t="s">
        <v>251</v>
      </c>
      <c r="F202" s="93" t="s">
        <v>251</v>
      </c>
      <c r="G202" s="93" t="s">
        <v>251</v>
      </c>
    </row>
    <row r="203" spans="1:7" s="18" customFormat="1" hidden="1" outlineLevel="1" x14ac:dyDescent="0.3">
      <c r="B203" s="16" t="s">
        <v>277</v>
      </c>
      <c r="C203" s="16"/>
      <c r="E203" s="93">
        <v>0</v>
      </c>
      <c r="F203" s="93">
        <v>1</v>
      </c>
      <c r="G203" s="93">
        <v>-1</v>
      </c>
    </row>
    <row r="204" spans="1:7" collapsed="1" x14ac:dyDescent="0.3">
      <c r="A204" s="16"/>
      <c r="B204" s="68" t="s">
        <v>6</v>
      </c>
      <c r="C204" s="68"/>
      <c r="D204" s="16" t="s">
        <v>197</v>
      </c>
      <c r="E204" s="69">
        <v>-96</v>
      </c>
      <c r="F204" s="69">
        <v>-340</v>
      </c>
      <c r="G204" s="93">
        <v>244</v>
      </c>
    </row>
    <row r="205" spans="1:7" s="18" customFormat="1" hidden="1" outlineLevel="1" x14ac:dyDescent="0.3">
      <c r="B205" s="16" t="s">
        <v>145</v>
      </c>
      <c r="C205" s="16"/>
      <c r="E205" s="93">
        <v>-542</v>
      </c>
      <c r="F205" s="93">
        <v>-727</v>
      </c>
      <c r="G205" s="93">
        <v>185</v>
      </c>
    </row>
    <row r="206" spans="1:7" s="18" customFormat="1" hidden="1" outlineLevel="1" x14ac:dyDescent="0.3">
      <c r="B206" s="16" t="s">
        <v>146</v>
      </c>
      <c r="C206" s="16"/>
      <c r="E206" s="93">
        <v>16</v>
      </c>
      <c r="F206" s="93">
        <v>-329</v>
      </c>
      <c r="G206" s="93">
        <v>345</v>
      </c>
    </row>
    <row r="207" spans="1:7" s="18" customFormat="1" hidden="1" outlineLevel="1" x14ac:dyDescent="0.3">
      <c r="B207" s="16" t="s">
        <v>147</v>
      </c>
      <c r="C207" s="16"/>
      <c r="E207" s="93">
        <v>-656</v>
      </c>
      <c r="F207" s="93">
        <v>1131</v>
      </c>
      <c r="G207" s="93">
        <v>-1787</v>
      </c>
    </row>
    <row r="208" spans="1:7" s="18" customFormat="1" hidden="1" outlineLevel="1" x14ac:dyDescent="0.3">
      <c r="B208" s="16" t="s">
        <v>148</v>
      </c>
      <c r="C208" s="16"/>
      <c r="E208" s="93">
        <v>42</v>
      </c>
      <c r="F208" s="93">
        <v>-372</v>
      </c>
      <c r="G208" s="93">
        <v>414</v>
      </c>
    </row>
    <row r="209" spans="2:7" s="18" customFormat="1" hidden="1" outlineLevel="1" x14ac:dyDescent="0.3">
      <c r="B209" s="16" t="s">
        <v>149</v>
      </c>
      <c r="C209" s="16"/>
      <c r="E209" s="93">
        <v>-701</v>
      </c>
      <c r="F209" s="93">
        <v>798</v>
      </c>
      <c r="G209" s="93">
        <v>-1499</v>
      </c>
    </row>
    <row r="210" spans="2:7" s="18" customFormat="1" hidden="1" outlineLevel="1" x14ac:dyDescent="0.3">
      <c r="B210" s="16" t="s">
        <v>150</v>
      </c>
      <c r="C210" s="16"/>
      <c r="E210" s="93">
        <v>-979</v>
      </c>
      <c r="F210" s="93">
        <v>-1455</v>
      </c>
      <c r="G210" s="93">
        <v>476</v>
      </c>
    </row>
    <row r="211" spans="2:7" s="18" customFormat="1" hidden="1" outlineLevel="1" x14ac:dyDescent="0.3">
      <c r="B211" s="16" t="s">
        <v>151</v>
      </c>
      <c r="C211" s="16"/>
      <c r="E211" s="93">
        <v>-866.6</v>
      </c>
      <c r="F211" s="93">
        <v>321</v>
      </c>
      <c r="G211" s="93">
        <v>-1187.5999999999999</v>
      </c>
    </row>
    <row r="212" spans="2:7" s="18" customFormat="1" hidden="1" outlineLevel="1" x14ac:dyDescent="0.3">
      <c r="B212" s="16" t="s">
        <v>152</v>
      </c>
      <c r="C212" s="16"/>
      <c r="E212" s="93">
        <v>-669</v>
      </c>
      <c r="F212" s="93">
        <v>-1097</v>
      </c>
      <c r="G212" s="93">
        <v>428</v>
      </c>
    </row>
    <row r="213" spans="2:7" s="18" customFormat="1" hidden="1" outlineLevel="1" x14ac:dyDescent="0.3">
      <c r="B213" s="16" t="s">
        <v>283</v>
      </c>
      <c r="C213" s="16"/>
      <c r="E213" s="93">
        <v>-78</v>
      </c>
      <c r="F213" s="93">
        <v>7</v>
      </c>
      <c r="G213" s="93">
        <v>-85</v>
      </c>
    </row>
    <row r="214" spans="2:7" s="18" customFormat="1" hidden="1" outlineLevel="1" x14ac:dyDescent="0.3">
      <c r="B214" s="16" t="s">
        <v>153</v>
      </c>
      <c r="C214" s="16"/>
      <c r="E214" s="93">
        <v>475</v>
      </c>
      <c r="F214" s="93">
        <v>-923</v>
      </c>
      <c r="G214" s="93">
        <v>1398</v>
      </c>
    </row>
    <row r="215" spans="2:7" s="18" customFormat="1" hidden="1" outlineLevel="1" x14ac:dyDescent="0.3">
      <c r="B215" s="16" t="s">
        <v>154</v>
      </c>
      <c r="C215" s="16"/>
      <c r="E215" s="93">
        <v>-477</v>
      </c>
      <c r="F215" s="93">
        <v>-450</v>
      </c>
      <c r="G215" s="93">
        <v>-27</v>
      </c>
    </row>
    <row r="216" spans="2:7" s="18" customFormat="1" hidden="1" outlineLevel="1" x14ac:dyDescent="0.3">
      <c r="B216" s="16" t="s">
        <v>155</v>
      </c>
      <c r="C216" s="16"/>
      <c r="E216" s="93">
        <v>636</v>
      </c>
      <c r="F216" s="93">
        <v>-1679</v>
      </c>
      <c r="G216" s="93">
        <v>2315</v>
      </c>
    </row>
    <row r="217" spans="2:7" s="18" customFormat="1" hidden="1" outlineLevel="1" x14ac:dyDescent="0.3">
      <c r="B217" s="16" t="s">
        <v>156</v>
      </c>
      <c r="C217" s="16"/>
      <c r="E217" s="93">
        <v>-56</v>
      </c>
      <c r="F217" s="93">
        <v>-158</v>
      </c>
      <c r="G217" s="93">
        <v>102</v>
      </c>
    </row>
    <row r="218" spans="2:7" s="18" customFormat="1" hidden="1" outlineLevel="1" x14ac:dyDescent="0.3">
      <c r="B218" s="16" t="s">
        <v>157</v>
      </c>
      <c r="C218" s="16"/>
      <c r="E218" s="93">
        <v>-417</v>
      </c>
      <c r="F218" s="93">
        <v>-155</v>
      </c>
      <c r="G218" s="93">
        <v>-262</v>
      </c>
    </row>
    <row r="219" spans="2:7" s="18" customFormat="1" hidden="1" outlineLevel="1" x14ac:dyDescent="0.3">
      <c r="B219" s="16" t="s">
        <v>158</v>
      </c>
      <c r="C219" s="16"/>
      <c r="E219" s="93">
        <v>-408</v>
      </c>
      <c r="F219" s="93">
        <v>127</v>
      </c>
      <c r="G219" s="93">
        <v>-535</v>
      </c>
    </row>
    <row r="220" spans="2:7" s="18" customFormat="1" hidden="1" outlineLevel="1" x14ac:dyDescent="0.3">
      <c r="B220" s="16" t="s">
        <v>159</v>
      </c>
      <c r="C220" s="16"/>
      <c r="E220" s="93">
        <v>-235</v>
      </c>
      <c r="F220" s="93">
        <v>-761</v>
      </c>
      <c r="G220" s="93">
        <v>526</v>
      </c>
    </row>
    <row r="221" spans="2:7" s="18" customFormat="1" hidden="1" outlineLevel="1" x14ac:dyDescent="0.3">
      <c r="B221" s="16" t="s">
        <v>160</v>
      </c>
      <c r="C221" s="16"/>
      <c r="E221" s="93">
        <v>-233</v>
      </c>
      <c r="F221" s="93">
        <v>-27</v>
      </c>
      <c r="G221" s="93">
        <v>-206</v>
      </c>
    </row>
    <row r="222" spans="2:7" s="18" customFormat="1" hidden="1" outlineLevel="1" x14ac:dyDescent="0.3">
      <c r="B222" s="16" t="s">
        <v>161</v>
      </c>
      <c r="C222" s="16"/>
      <c r="E222" s="93">
        <v>-1</v>
      </c>
      <c r="F222" s="93">
        <v>-932</v>
      </c>
      <c r="G222" s="93">
        <v>931</v>
      </c>
    </row>
    <row r="223" spans="2:7" s="18" customFormat="1" hidden="1" outlineLevel="1" x14ac:dyDescent="0.3">
      <c r="B223" s="16" t="s">
        <v>162</v>
      </c>
      <c r="C223" s="16"/>
      <c r="E223" s="93">
        <v>148</v>
      </c>
      <c r="F223" s="93">
        <v>-347</v>
      </c>
      <c r="G223" s="93">
        <v>495</v>
      </c>
    </row>
    <row r="224" spans="2:7" s="18" customFormat="1" hidden="1" outlineLevel="1" x14ac:dyDescent="0.3">
      <c r="B224" s="16" t="s">
        <v>163</v>
      </c>
      <c r="C224" s="16"/>
      <c r="E224" s="93">
        <v>-184</v>
      </c>
      <c r="F224" s="93">
        <v>-695</v>
      </c>
      <c r="G224" s="93">
        <v>511</v>
      </c>
    </row>
    <row r="225" spans="1:7" s="18" customFormat="1" hidden="1" outlineLevel="1" x14ac:dyDescent="0.3">
      <c r="B225" s="16" t="s">
        <v>164</v>
      </c>
      <c r="C225" s="16"/>
      <c r="E225" s="93">
        <v>-274</v>
      </c>
      <c r="F225" s="93">
        <v>-305</v>
      </c>
      <c r="G225" s="93">
        <v>31</v>
      </c>
    </row>
    <row r="226" spans="1:7" s="18" customFormat="1" hidden="1" outlineLevel="1" x14ac:dyDescent="0.3">
      <c r="B226" s="16" t="s">
        <v>276</v>
      </c>
      <c r="C226" s="16"/>
      <c r="E226" s="93">
        <v>-50</v>
      </c>
      <c r="F226" s="93">
        <v>7</v>
      </c>
      <c r="G226" s="93">
        <v>-57</v>
      </c>
    </row>
    <row r="227" spans="1:7" s="18" customFormat="1" hidden="1" outlineLevel="1" x14ac:dyDescent="0.3">
      <c r="B227" s="16" t="s">
        <v>278</v>
      </c>
      <c r="C227" s="16"/>
      <c r="E227" s="93">
        <v>58</v>
      </c>
      <c r="F227" s="93">
        <v>-54</v>
      </c>
      <c r="G227" s="93">
        <v>112</v>
      </c>
    </row>
    <row r="228" spans="1:7" s="18" customFormat="1" hidden="1" outlineLevel="1" x14ac:dyDescent="0.3">
      <c r="B228" s="16" t="s">
        <v>285</v>
      </c>
      <c r="C228" s="16"/>
      <c r="E228" s="93" t="s">
        <v>251</v>
      </c>
      <c r="F228" s="93" t="s">
        <v>251</v>
      </c>
      <c r="G228" s="93" t="s">
        <v>251</v>
      </c>
    </row>
    <row r="229" spans="1:7" s="18" customFormat="1" hidden="1" outlineLevel="1" x14ac:dyDescent="0.3">
      <c r="B229" s="16" t="s">
        <v>165</v>
      </c>
      <c r="C229" s="16"/>
      <c r="E229" s="93">
        <v>-22</v>
      </c>
      <c r="F229" s="93">
        <v>-16</v>
      </c>
      <c r="G229" s="93">
        <v>-6</v>
      </c>
    </row>
    <row r="230" spans="1:7" s="18" customFormat="1" hidden="1" outlineLevel="1" x14ac:dyDescent="0.3">
      <c r="B230" s="16" t="s">
        <v>286</v>
      </c>
      <c r="C230" s="16"/>
      <c r="E230" s="93" t="s">
        <v>251</v>
      </c>
      <c r="F230" s="93" t="s">
        <v>251</v>
      </c>
      <c r="G230" s="93" t="s">
        <v>251</v>
      </c>
    </row>
    <row r="231" spans="1:7" s="18" customFormat="1" hidden="1" outlineLevel="1" x14ac:dyDescent="0.3">
      <c r="B231" s="16" t="s">
        <v>277</v>
      </c>
      <c r="C231" s="16"/>
      <c r="E231" s="93">
        <v>-130</v>
      </c>
      <c r="F231" s="93">
        <v>124</v>
      </c>
      <c r="G231" s="93">
        <v>-254</v>
      </c>
    </row>
    <row r="232" spans="1:7" collapsed="1" x14ac:dyDescent="0.3">
      <c r="A232" s="16"/>
      <c r="B232" s="68" t="s">
        <v>7</v>
      </c>
      <c r="C232" s="68"/>
      <c r="D232" s="16" t="s">
        <v>198</v>
      </c>
      <c r="E232" s="69">
        <v>-5603.6</v>
      </c>
      <c r="F232" s="69">
        <v>-7967</v>
      </c>
      <c r="G232" s="93">
        <v>2363.3999999999996</v>
      </c>
    </row>
    <row r="233" spans="1:7" s="18" customFormat="1" hidden="1" outlineLevel="1" x14ac:dyDescent="0.3">
      <c r="B233" s="16" t="s">
        <v>145</v>
      </c>
      <c r="C233" s="16"/>
      <c r="E233" s="93">
        <v>355</v>
      </c>
      <c r="F233" s="93">
        <v>4</v>
      </c>
      <c r="G233" s="93">
        <v>351</v>
      </c>
    </row>
    <row r="234" spans="1:7" s="18" customFormat="1" hidden="1" outlineLevel="1" x14ac:dyDescent="0.3">
      <c r="B234" s="16" t="s">
        <v>146</v>
      </c>
      <c r="C234" s="16"/>
      <c r="E234" s="93">
        <v>-1293</v>
      </c>
      <c r="F234" s="93">
        <v>-962</v>
      </c>
      <c r="G234" s="93">
        <v>-331</v>
      </c>
    </row>
    <row r="235" spans="1:7" s="18" customFormat="1" hidden="1" outlineLevel="1" x14ac:dyDescent="0.3">
      <c r="B235" s="16" t="s">
        <v>147</v>
      </c>
      <c r="C235" s="16"/>
      <c r="E235" s="93">
        <v>160</v>
      </c>
      <c r="F235" s="93">
        <v>-1213</v>
      </c>
      <c r="G235" s="93">
        <v>1373</v>
      </c>
    </row>
    <row r="236" spans="1:7" s="18" customFormat="1" hidden="1" outlineLevel="1" x14ac:dyDescent="0.3">
      <c r="B236" s="16" t="s">
        <v>148</v>
      </c>
      <c r="C236" s="16"/>
      <c r="E236" s="93">
        <v>-383</v>
      </c>
      <c r="F236" s="93">
        <v>3889</v>
      </c>
      <c r="G236" s="93">
        <v>-4272</v>
      </c>
    </row>
    <row r="237" spans="1:7" s="18" customFormat="1" hidden="1" outlineLevel="1" x14ac:dyDescent="0.3">
      <c r="B237" s="16" t="s">
        <v>149</v>
      </c>
      <c r="C237" s="16"/>
      <c r="E237" s="93">
        <v>1699</v>
      </c>
      <c r="F237" s="93">
        <v>1754</v>
      </c>
      <c r="G237" s="93">
        <v>-55</v>
      </c>
    </row>
    <row r="238" spans="1:7" s="18" customFormat="1" hidden="1" outlineLevel="1" x14ac:dyDescent="0.3">
      <c r="B238" s="16" t="s">
        <v>150</v>
      </c>
      <c r="C238" s="16"/>
      <c r="E238" s="93">
        <v>1493</v>
      </c>
      <c r="F238" s="93">
        <v>540</v>
      </c>
      <c r="G238" s="93">
        <v>953</v>
      </c>
    </row>
    <row r="239" spans="1:7" s="18" customFormat="1" hidden="1" outlineLevel="1" x14ac:dyDescent="0.3">
      <c r="B239" s="16" t="s">
        <v>151</v>
      </c>
      <c r="C239" s="16"/>
      <c r="E239" s="93">
        <v>2562.4</v>
      </c>
      <c r="F239" s="93">
        <v>7558</v>
      </c>
      <c r="G239" s="93">
        <v>-4995.6000000000004</v>
      </c>
    </row>
    <row r="240" spans="1:7" s="18" customFormat="1" hidden="1" outlineLevel="1" x14ac:dyDescent="0.3">
      <c r="B240" s="16" t="s">
        <v>152</v>
      </c>
      <c r="C240" s="16"/>
      <c r="E240" s="93">
        <v>2596</v>
      </c>
      <c r="F240" s="93">
        <v>-395</v>
      </c>
      <c r="G240" s="93">
        <v>2991</v>
      </c>
    </row>
    <row r="241" spans="2:7" s="18" customFormat="1" hidden="1" outlineLevel="1" x14ac:dyDescent="0.3">
      <c r="B241" s="16" t="s">
        <v>283</v>
      </c>
      <c r="C241" s="16"/>
      <c r="E241" s="93">
        <v>123</v>
      </c>
      <c r="F241" s="93">
        <v>48</v>
      </c>
      <c r="G241" s="93">
        <v>75</v>
      </c>
    </row>
    <row r="242" spans="2:7" s="18" customFormat="1" hidden="1" outlineLevel="1" x14ac:dyDescent="0.3">
      <c r="B242" s="16" t="s">
        <v>153</v>
      </c>
      <c r="C242" s="16"/>
      <c r="E242" s="93">
        <v>-1033</v>
      </c>
      <c r="F242" s="93">
        <v>-5</v>
      </c>
      <c r="G242" s="93">
        <v>-1028</v>
      </c>
    </row>
    <row r="243" spans="2:7" s="18" customFormat="1" hidden="1" outlineLevel="1" x14ac:dyDescent="0.3">
      <c r="B243" s="16" t="s">
        <v>154</v>
      </c>
      <c r="C243" s="16"/>
      <c r="E243" s="93">
        <v>-989</v>
      </c>
      <c r="F243" s="93">
        <v>-1658</v>
      </c>
      <c r="G243" s="93">
        <v>669</v>
      </c>
    </row>
    <row r="244" spans="2:7" s="18" customFormat="1" hidden="1" outlineLevel="1" x14ac:dyDescent="0.3">
      <c r="B244" s="16" t="s">
        <v>155</v>
      </c>
      <c r="C244" s="16"/>
      <c r="E244" s="93">
        <v>-334</v>
      </c>
      <c r="F244" s="93">
        <v>-638</v>
      </c>
      <c r="G244" s="93">
        <v>304</v>
      </c>
    </row>
    <row r="245" spans="2:7" s="18" customFormat="1" hidden="1" outlineLevel="1" x14ac:dyDescent="0.3">
      <c r="B245" s="16" t="s">
        <v>156</v>
      </c>
      <c r="C245" s="16"/>
      <c r="E245" s="93">
        <v>-273</v>
      </c>
      <c r="F245" s="93">
        <v>656</v>
      </c>
      <c r="G245" s="93">
        <v>-929</v>
      </c>
    </row>
    <row r="246" spans="2:7" s="18" customFormat="1" hidden="1" outlineLevel="1" x14ac:dyDescent="0.3">
      <c r="B246" s="16" t="s">
        <v>157</v>
      </c>
      <c r="C246" s="16"/>
      <c r="E246" s="93">
        <v>56</v>
      </c>
      <c r="F246" s="93">
        <v>507</v>
      </c>
      <c r="G246" s="93">
        <v>-451</v>
      </c>
    </row>
    <row r="247" spans="2:7" s="18" customFormat="1" hidden="1" outlineLevel="1" x14ac:dyDescent="0.3">
      <c r="B247" s="16" t="s">
        <v>158</v>
      </c>
      <c r="C247" s="16"/>
      <c r="E247" s="93">
        <v>208</v>
      </c>
      <c r="F247" s="93">
        <v>3575</v>
      </c>
      <c r="G247" s="93">
        <v>-3367</v>
      </c>
    </row>
    <row r="248" spans="2:7" s="18" customFormat="1" hidden="1" outlineLevel="1" x14ac:dyDescent="0.3">
      <c r="B248" s="16" t="s">
        <v>159</v>
      </c>
      <c r="C248" s="16"/>
      <c r="E248" s="93">
        <v>410</v>
      </c>
      <c r="F248" s="93">
        <v>-612</v>
      </c>
      <c r="G248" s="93">
        <v>1022</v>
      </c>
    </row>
    <row r="249" spans="2:7" s="18" customFormat="1" hidden="1" outlineLevel="1" x14ac:dyDescent="0.3">
      <c r="B249" s="16" t="s">
        <v>160</v>
      </c>
      <c r="C249" s="16"/>
      <c r="E249" s="93">
        <v>402</v>
      </c>
      <c r="F249" s="93">
        <v>288</v>
      </c>
      <c r="G249" s="93">
        <v>114</v>
      </c>
    </row>
    <row r="250" spans="2:7" s="18" customFormat="1" hidden="1" outlineLevel="1" x14ac:dyDescent="0.3">
      <c r="B250" s="16" t="s">
        <v>161</v>
      </c>
      <c r="C250" s="16"/>
      <c r="E250" s="93">
        <v>-665</v>
      </c>
      <c r="F250" s="93">
        <v>-353</v>
      </c>
      <c r="G250" s="93">
        <v>-312</v>
      </c>
    </row>
    <row r="251" spans="2:7" s="18" customFormat="1" hidden="1" outlineLevel="1" x14ac:dyDescent="0.3">
      <c r="B251" s="16" t="s">
        <v>162</v>
      </c>
      <c r="C251" s="16"/>
      <c r="E251" s="93">
        <v>147</v>
      </c>
      <c r="F251" s="93">
        <v>244</v>
      </c>
      <c r="G251" s="93">
        <v>-97</v>
      </c>
    </row>
    <row r="252" spans="2:7" s="18" customFormat="1" hidden="1" outlineLevel="1" x14ac:dyDescent="0.3">
      <c r="B252" s="16" t="s">
        <v>163</v>
      </c>
      <c r="C252" s="16"/>
      <c r="E252" s="93">
        <v>1785</v>
      </c>
      <c r="F252" s="93">
        <v>1089</v>
      </c>
      <c r="G252" s="93">
        <v>696</v>
      </c>
    </row>
    <row r="253" spans="2:7" s="18" customFormat="1" hidden="1" outlineLevel="1" x14ac:dyDescent="0.3">
      <c r="B253" s="16" t="s">
        <v>164</v>
      </c>
      <c r="C253" s="16"/>
      <c r="E253" s="93">
        <v>615</v>
      </c>
      <c r="F253" s="93">
        <v>362</v>
      </c>
      <c r="G253" s="93">
        <v>253</v>
      </c>
    </row>
    <row r="254" spans="2:7" s="18" customFormat="1" hidden="1" outlineLevel="1" x14ac:dyDescent="0.3">
      <c r="B254" s="16" t="s">
        <v>276</v>
      </c>
      <c r="C254" s="16"/>
      <c r="E254" s="93">
        <v>260</v>
      </c>
      <c r="F254" s="93">
        <v>338</v>
      </c>
      <c r="G254" s="93">
        <v>-78</v>
      </c>
    </row>
    <row r="255" spans="2:7" s="18" customFormat="1" hidden="1" outlineLevel="1" x14ac:dyDescent="0.3">
      <c r="B255" s="16" t="s">
        <v>278</v>
      </c>
      <c r="C255" s="16"/>
      <c r="E255" s="93">
        <v>431</v>
      </c>
      <c r="F255" s="93">
        <v>-11</v>
      </c>
      <c r="G255" s="93">
        <v>442</v>
      </c>
    </row>
    <row r="256" spans="2:7" s="18" customFormat="1" hidden="1" outlineLevel="1" x14ac:dyDescent="0.3">
      <c r="B256" s="16" t="s">
        <v>285</v>
      </c>
      <c r="C256" s="16"/>
      <c r="E256" s="93" t="s">
        <v>251</v>
      </c>
      <c r="F256" s="93" t="s">
        <v>251</v>
      </c>
      <c r="G256" s="93" t="s">
        <v>251</v>
      </c>
    </row>
    <row r="257" spans="1:7" s="18" customFormat="1" hidden="1" outlineLevel="1" x14ac:dyDescent="0.3">
      <c r="B257" s="16" t="s">
        <v>165</v>
      </c>
      <c r="C257" s="16"/>
      <c r="E257" s="93">
        <v>-85</v>
      </c>
      <c r="F257" s="93">
        <v>-457</v>
      </c>
      <c r="G257" s="93">
        <v>372</v>
      </c>
    </row>
    <row r="258" spans="1:7" s="18" customFormat="1" hidden="1" outlineLevel="1" x14ac:dyDescent="0.3">
      <c r="B258" s="16" t="s">
        <v>286</v>
      </c>
      <c r="C258" s="16"/>
      <c r="E258" s="93" t="s">
        <v>251</v>
      </c>
      <c r="F258" s="93" t="s">
        <v>251</v>
      </c>
      <c r="G258" s="93" t="s">
        <v>251</v>
      </c>
    </row>
    <row r="259" spans="1:7" s="18" customFormat="1" hidden="1" outlineLevel="1" x14ac:dyDescent="0.3">
      <c r="B259" s="16" t="s">
        <v>277</v>
      </c>
      <c r="C259" s="16"/>
      <c r="E259" s="93">
        <v>35</v>
      </c>
      <c r="F259" s="93">
        <v>19</v>
      </c>
      <c r="G259" s="93">
        <v>16</v>
      </c>
    </row>
    <row r="260" spans="1:7" collapsed="1" x14ac:dyDescent="0.3">
      <c r="A260" s="16"/>
      <c r="B260" s="68" t="s">
        <v>34</v>
      </c>
      <c r="C260" s="68"/>
      <c r="D260" s="16" t="s">
        <v>199</v>
      </c>
      <c r="E260" s="69">
        <v>8282.4</v>
      </c>
      <c r="F260" s="69">
        <v>14567</v>
      </c>
      <c r="G260" s="93">
        <v>-6284.6</v>
      </c>
    </row>
    <row r="261" spans="1:7" s="18" customFormat="1" hidden="1" outlineLevel="1" x14ac:dyDescent="0.3">
      <c r="B261" s="16" t="s">
        <v>145</v>
      </c>
      <c r="C261" s="16"/>
      <c r="E261" s="93">
        <v>2961</v>
      </c>
      <c r="F261" s="93">
        <v>2818</v>
      </c>
      <c r="G261" s="93">
        <v>143</v>
      </c>
    </row>
    <row r="262" spans="1:7" s="18" customFormat="1" hidden="1" outlineLevel="1" x14ac:dyDescent="0.3">
      <c r="B262" s="16" t="s">
        <v>146</v>
      </c>
      <c r="C262" s="16"/>
      <c r="E262" s="93">
        <v>997</v>
      </c>
      <c r="F262" s="93">
        <v>1049</v>
      </c>
      <c r="G262" s="93">
        <v>-52</v>
      </c>
    </row>
    <row r="263" spans="1:7" s="18" customFormat="1" hidden="1" outlineLevel="1" x14ac:dyDescent="0.3">
      <c r="B263" s="16" t="s">
        <v>147</v>
      </c>
      <c r="C263" s="16"/>
      <c r="E263" s="93">
        <v>2433</v>
      </c>
      <c r="F263" s="93">
        <v>2724</v>
      </c>
      <c r="G263" s="93">
        <v>-291</v>
      </c>
    </row>
    <row r="264" spans="1:7" s="18" customFormat="1" hidden="1" outlineLevel="1" x14ac:dyDescent="0.3">
      <c r="B264" s="16" t="s">
        <v>148</v>
      </c>
      <c r="C264" s="16"/>
      <c r="E264" s="93">
        <v>770</v>
      </c>
      <c r="F264" s="93">
        <v>891</v>
      </c>
      <c r="G264" s="93">
        <v>-121</v>
      </c>
    </row>
    <row r="265" spans="1:7" s="18" customFormat="1" hidden="1" outlineLevel="1" x14ac:dyDescent="0.3">
      <c r="B265" s="16" t="s">
        <v>149</v>
      </c>
      <c r="C265" s="16"/>
      <c r="E265" s="93">
        <v>1867</v>
      </c>
      <c r="F265" s="93">
        <v>0</v>
      </c>
      <c r="G265" s="93">
        <v>1867</v>
      </c>
    </row>
    <row r="266" spans="1:7" s="18" customFormat="1" hidden="1" outlineLevel="1" x14ac:dyDescent="0.3">
      <c r="B266" s="16" t="s">
        <v>150</v>
      </c>
      <c r="C266" s="16"/>
      <c r="E266" s="93">
        <v>2214</v>
      </c>
      <c r="F266" s="93">
        <v>3611</v>
      </c>
      <c r="G266" s="93">
        <v>-1397</v>
      </c>
    </row>
    <row r="267" spans="1:7" s="18" customFormat="1" hidden="1" outlineLevel="1" x14ac:dyDescent="0.3">
      <c r="B267" s="16" t="s">
        <v>151</v>
      </c>
      <c r="C267" s="16"/>
      <c r="E267" s="93">
        <v>2396</v>
      </c>
      <c r="F267" s="93">
        <v>2084</v>
      </c>
      <c r="G267" s="93">
        <v>312</v>
      </c>
    </row>
    <row r="268" spans="1:7" s="18" customFormat="1" hidden="1" outlineLevel="1" x14ac:dyDescent="0.3">
      <c r="B268" s="16" t="s">
        <v>152</v>
      </c>
      <c r="C268" s="16"/>
      <c r="E268" s="93">
        <v>141</v>
      </c>
      <c r="F268" s="93">
        <v>68</v>
      </c>
      <c r="G268" s="93">
        <v>73</v>
      </c>
    </row>
    <row r="269" spans="1:7" s="18" customFormat="1" hidden="1" outlineLevel="1" x14ac:dyDescent="0.3">
      <c r="B269" s="16" t="s">
        <v>283</v>
      </c>
      <c r="C269" s="16"/>
      <c r="E269" s="93">
        <v>50</v>
      </c>
      <c r="F269" s="93">
        <v>22</v>
      </c>
      <c r="G269" s="93">
        <v>28</v>
      </c>
    </row>
    <row r="270" spans="1:7" s="18" customFormat="1" hidden="1" outlineLevel="1" x14ac:dyDescent="0.3">
      <c r="B270" s="16" t="s">
        <v>153</v>
      </c>
      <c r="C270" s="16"/>
      <c r="E270" s="93">
        <v>1750</v>
      </c>
      <c r="F270" s="93">
        <v>2342</v>
      </c>
      <c r="G270" s="93">
        <v>-592</v>
      </c>
    </row>
    <row r="271" spans="1:7" s="18" customFormat="1" hidden="1" outlineLevel="1" x14ac:dyDescent="0.3">
      <c r="B271" s="16" t="s">
        <v>154</v>
      </c>
      <c r="C271" s="16"/>
      <c r="E271" s="93">
        <v>1157</v>
      </c>
      <c r="F271" s="93">
        <v>1531</v>
      </c>
      <c r="G271" s="93">
        <v>-374</v>
      </c>
    </row>
    <row r="272" spans="1:7" s="18" customFormat="1" hidden="1" outlineLevel="1" x14ac:dyDescent="0.3">
      <c r="B272" s="16" t="s">
        <v>155</v>
      </c>
      <c r="C272" s="16"/>
      <c r="E272" s="93">
        <v>-72</v>
      </c>
      <c r="F272" s="93">
        <v>77</v>
      </c>
      <c r="G272" s="93">
        <v>-149</v>
      </c>
    </row>
    <row r="273" spans="1:7" s="18" customFormat="1" hidden="1" outlineLevel="1" x14ac:dyDescent="0.3">
      <c r="B273" s="16" t="s">
        <v>156</v>
      </c>
      <c r="C273" s="16"/>
      <c r="E273" s="93">
        <v>513</v>
      </c>
      <c r="F273" s="93">
        <v>320</v>
      </c>
      <c r="G273" s="93">
        <v>193</v>
      </c>
    </row>
    <row r="274" spans="1:7" s="18" customFormat="1" hidden="1" outlineLevel="1" x14ac:dyDescent="0.3">
      <c r="B274" s="16" t="s">
        <v>157</v>
      </c>
      <c r="C274" s="16"/>
      <c r="E274" s="93">
        <v>0</v>
      </c>
      <c r="F274" s="93">
        <v>0</v>
      </c>
      <c r="G274" s="93">
        <v>0</v>
      </c>
    </row>
    <row r="275" spans="1:7" s="18" customFormat="1" hidden="1" outlineLevel="1" x14ac:dyDescent="0.3">
      <c r="B275" s="16" t="s">
        <v>158</v>
      </c>
      <c r="C275" s="16"/>
      <c r="E275" s="93">
        <v>2711</v>
      </c>
      <c r="F275" s="93">
        <v>2561</v>
      </c>
      <c r="G275" s="93">
        <v>150</v>
      </c>
    </row>
    <row r="276" spans="1:7" s="18" customFormat="1" hidden="1" outlineLevel="1" x14ac:dyDescent="0.3">
      <c r="B276" s="16" t="s">
        <v>159</v>
      </c>
      <c r="C276" s="16"/>
      <c r="E276" s="93">
        <v>0</v>
      </c>
      <c r="F276" s="93">
        <v>0</v>
      </c>
      <c r="G276" s="93">
        <v>0</v>
      </c>
    </row>
    <row r="277" spans="1:7" s="18" customFormat="1" hidden="1" outlineLevel="1" x14ac:dyDescent="0.3">
      <c r="B277" s="16" t="s">
        <v>160</v>
      </c>
      <c r="C277" s="16"/>
      <c r="E277" s="93">
        <v>-36</v>
      </c>
      <c r="F277" s="93">
        <v>12</v>
      </c>
      <c r="G277" s="93">
        <v>-48</v>
      </c>
    </row>
    <row r="278" spans="1:7" s="18" customFormat="1" hidden="1" outlineLevel="1" x14ac:dyDescent="0.3">
      <c r="B278" s="16" t="s">
        <v>161</v>
      </c>
      <c r="C278" s="16"/>
      <c r="E278" s="93">
        <v>1019</v>
      </c>
      <c r="F278" s="93">
        <v>1088</v>
      </c>
      <c r="G278" s="93">
        <v>-69</v>
      </c>
    </row>
    <row r="279" spans="1:7" s="18" customFormat="1" hidden="1" outlineLevel="1" x14ac:dyDescent="0.3">
      <c r="B279" s="16" t="s">
        <v>162</v>
      </c>
      <c r="C279" s="16"/>
      <c r="E279" s="93">
        <v>650</v>
      </c>
      <c r="F279" s="93">
        <v>652</v>
      </c>
      <c r="G279" s="93">
        <v>-2</v>
      </c>
    </row>
    <row r="280" spans="1:7" s="18" customFormat="1" hidden="1" outlineLevel="1" x14ac:dyDescent="0.3">
      <c r="B280" s="16" t="s">
        <v>163</v>
      </c>
      <c r="C280" s="16"/>
      <c r="E280" s="93">
        <v>3455</v>
      </c>
      <c r="F280" s="93">
        <v>2834</v>
      </c>
      <c r="G280" s="93">
        <v>621</v>
      </c>
    </row>
    <row r="281" spans="1:7" s="18" customFormat="1" hidden="1" outlineLevel="1" x14ac:dyDescent="0.3">
      <c r="B281" s="16" t="s">
        <v>164</v>
      </c>
      <c r="C281" s="16"/>
      <c r="E281" s="93">
        <v>0</v>
      </c>
      <c r="F281" s="93">
        <v>0</v>
      </c>
      <c r="G281" s="93">
        <v>0</v>
      </c>
    </row>
    <row r="282" spans="1:7" s="18" customFormat="1" hidden="1" outlineLevel="1" x14ac:dyDescent="0.3">
      <c r="B282" s="16" t="s">
        <v>276</v>
      </c>
      <c r="C282" s="16"/>
      <c r="E282" s="93">
        <v>187</v>
      </c>
      <c r="F282" s="93">
        <v>241</v>
      </c>
      <c r="G282" s="93">
        <v>-54</v>
      </c>
    </row>
    <row r="283" spans="1:7" s="18" customFormat="1" hidden="1" outlineLevel="1" x14ac:dyDescent="0.3">
      <c r="B283" s="16" t="s">
        <v>278</v>
      </c>
      <c r="C283" s="16"/>
      <c r="E283" s="93">
        <v>702</v>
      </c>
      <c r="F283" s="93">
        <v>222</v>
      </c>
      <c r="G283" s="93">
        <v>480</v>
      </c>
    </row>
    <row r="284" spans="1:7" s="18" customFormat="1" hidden="1" outlineLevel="1" x14ac:dyDescent="0.3">
      <c r="B284" s="16" t="s">
        <v>285</v>
      </c>
      <c r="C284" s="16"/>
      <c r="E284" s="93" t="s">
        <v>251</v>
      </c>
      <c r="F284" s="93" t="s">
        <v>251</v>
      </c>
      <c r="G284" s="93" t="s">
        <v>251</v>
      </c>
    </row>
    <row r="285" spans="1:7" s="18" customFormat="1" hidden="1" outlineLevel="1" x14ac:dyDescent="0.3">
      <c r="B285" s="16" t="s">
        <v>165</v>
      </c>
      <c r="C285" s="16"/>
      <c r="E285" s="93">
        <v>0</v>
      </c>
      <c r="F285" s="93">
        <v>0</v>
      </c>
      <c r="G285" s="93">
        <v>0</v>
      </c>
    </row>
    <row r="286" spans="1:7" s="18" customFormat="1" hidden="1" outlineLevel="1" x14ac:dyDescent="0.3">
      <c r="B286" s="16" t="s">
        <v>286</v>
      </c>
      <c r="C286" s="16"/>
      <c r="E286" s="93" t="s">
        <v>251</v>
      </c>
      <c r="F286" s="93" t="s">
        <v>251</v>
      </c>
      <c r="G286" s="93" t="s">
        <v>251</v>
      </c>
    </row>
    <row r="287" spans="1:7" s="18" customFormat="1" hidden="1" outlineLevel="1" x14ac:dyDescent="0.3">
      <c r="B287" s="16" t="s">
        <v>277</v>
      </c>
      <c r="C287" s="16"/>
      <c r="E287" s="93">
        <v>0</v>
      </c>
      <c r="F287" s="93">
        <v>0</v>
      </c>
      <c r="G287" s="93">
        <v>0</v>
      </c>
    </row>
    <row r="288" spans="1:7" collapsed="1" x14ac:dyDescent="0.3">
      <c r="A288" s="16"/>
      <c r="B288" s="68" t="s">
        <v>37</v>
      </c>
      <c r="C288" s="68"/>
      <c r="D288" s="16" t="s">
        <v>200</v>
      </c>
      <c r="E288" s="69">
        <v>25865</v>
      </c>
      <c r="F288" s="69">
        <v>25147</v>
      </c>
      <c r="G288" s="93">
        <v>718</v>
      </c>
    </row>
    <row r="289" spans="2:7" s="18" customFormat="1" hidden="1" outlineLevel="1" x14ac:dyDescent="0.3">
      <c r="B289" s="16" t="s">
        <v>145</v>
      </c>
      <c r="C289" s="16"/>
      <c r="E289" s="93">
        <v>-196</v>
      </c>
      <c r="F289" s="93">
        <v>-731</v>
      </c>
      <c r="G289" s="93">
        <v>535</v>
      </c>
    </row>
    <row r="290" spans="2:7" s="18" customFormat="1" hidden="1" outlineLevel="1" x14ac:dyDescent="0.3">
      <c r="B290" s="16" t="s">
        <v>146</v>
      </c>
      <c r="C290" s="16"/>
      <c r="E290" s="93">
        <v>180</v>
      </c>
      <c r="F290" s="93">
        <v>364</v>
      </c>
      <c r="G290" s="93">
        <v>-184</v>
      </c>
    </row>
    <row r="291" spans="2:7" s="18" customFormat="1" hidden="1" outlineLevel="1" x14ac:dyDescent="0.3">
      <c r="B291" s="16" t="s">
        <v>147</v>
      </c>
      <c r="C291" s="16"/>
      <c r="E291" s="93">
        <v>-9</v>
      </c>
      <c r="F291" s="93">
        <v>-36</v>
      </c>
      <c r="G291" s="93">
        <v>27</v>
      </c>
    </row>
    <row r="292" spans="2:7" s="18" customFormat="1" hidden="1" outlineLevel="1" x14ac:dyDescent="0.3">
      <c r="B292" s="16" t="s">
        <v>148</v>
      </c>
      <c r="C292" s="16"/>
      <c r="E292" s="93">
        <v>0</v>
      </c>
      <c r="F292" s="93">
        <v>0</v>
      </c>
      <c r="G292" s="93">
        <v>0</v>
      </c>
    </row>
    <row r="293" spans="2:7" s="18" customFormat="1" hidden="1" outlineLevel="1" x14ac:dyDescent="0.3">
      <c r="B293" s="16" t="s">
        <v>149</v>
      </c>
      <c r="C293" s="16"/>
      <c r="E293" s="93">
        <v>0</v>
      </c>
      <c r="F293" s="93">
        <v>0</v>
      </c>
      <c r="G293" s="93">
        <v>0</v>
      </c>
    </row>
    <row r="294" spans="2:7" s="18" customFormat="1" hidden="1" outlineLevel="1" x14ac:dyDescent="0.3">
      <c r="B294" s="16" t="s">
        <v>150</v>
      </c>
      <c r="C294" s="16"/>
      <c r="E294" s="93">
        <v>214</v>
      </c>
      <c r="F294" s="93">
        <v>892</v>
      </c>
      <c r="G294" s="93">
        <v>-678</v>
      </c>
    </row>
    <row r="295" spans="2:7" s="18" customFormat="1" hidden="1" outlineLevel="1" x14ac:dyDescent="0.3">
      <c r="B295" s="16" t="s">
        <v>151</v>
      </c>
      <c r="C295" s="16"/>
      <c r="E295" s="93">
        <v>185.57799999999997</v>
      </c>
      <c r="F295" s="93">
        <v>65</v>
      </c>
      <c r="G295" s="93">
        <v>120.57799999999997</v>
      </c>
    </row>
    <row r="296" spans="2:7" s="18" customFormat="1" hidden="1" outlineLevel="1" x14ac:dyDescent="0.3">
      <c r="B296" s="16" t="s">
        <v>152</v>
      </c>
      <c r="C296" s="16"/>
      <c r="E296" s="93">
        <v>0</v>
      </c>
      <c r="F296" s="93">
        <v>0</v>
      </c>
      <c r="G296" s="93">
        <v>0</v>
      </c>
    </row>
    <row r="297" spans="2:7" s="18" customFormat="1" hidden="1" outlineLevel="1" x14ac:dyDescent="0.3">
      <c r="B297" s="16" t="s">
        <v>283</v>
      </c>
      <c r="C297" s="16"/>
      <c r="E297" s="93">
        <v>0</v>
      </c>
      <c r="F297" s="93">
        <v>0</v>
      </c>
      <c r="G297" s="93">
        <v>0</v>
      </c>
    </row>
    <row r="298" spans="2:7" s="18" customFormat="1" hidden="1" outlineLevel="1" x14ac:dyDescent="0.3">
      <c r="B298" s="16" t="s">
        <v>153</v>
      </c>
      <c r="C298" s="16"/>
      <c r="E298" s="93">
        <v>-119</v>
      </c>
      <c r="F298" s="93">
        <v>-86</v>
      </c>
      <c r="G298" s="93">
        <v>-33</v>
      </c>
    </row>
    <row r="299" spans="2:7" s="18" customFormat="1" hidden="1" outlineLevel="1" x14ac:dyDescent="0.3">
      <c r="B299" s="16" t="s">
        <v>154</v>
      </c>
      <c r="C299" s="16"/>
      <c r="E299" s="93">
        <v>0</v>
      </c>
      <c r="F299" s="93">
        <v>0</v>
      </c>
      <c r="G299" s="93">
        <v>0</v>
      </c>
    </row>
    <row r="300" spans="2:7" s="18" customFormat="1" hidden="1" outlineLevel="1" x14ac:dyDescent="0.3">
      <c r="B300" s="16" t="s">
        <v>155</v>
      </c>
      <c r="C300" s="16"/>
      <c r="E300" s="93">
        <v>0</v>
      </c>
      <c r="F300" s="93">
        <v>0</v>
      </c>
      <c r="G300" s="93">
        <v>0</v>
      </c>
    </row>
    <row r="301" spans="2:7" s="18" customFormat="1" hidden="1" outlineLevel="1" x14ac:dyDescent="0.3">
      <c r="B301" s="16" t="s">
        <v>156</v>
      </c>
      <c r="C301" s="16"/>
      <c r="E301" s="93">
        <v>0</v>
      </c>
      <c r="F301" s="93">
        <v>0</v>
      </c>
      <c r="G301" s="93">
        <v>0</v>
      </c>
    </row>
    <row r="302" spans="2:7" s="18" customFormat="1" hidden="1" outlineLevel="1" x14ac:dyDescent="0.3">
      <c r="B302" s="16" t="s">
        <v>157</v>
      </c>
      <c r="C302" s="16"/>
      <c r="E302" s="93">
        <v>651</v>
      </c>
      <c r="F302" s="93">
        <v>426</v>
      </c>
      <c r="G302" s="93">
        <v>225</v>
      </c>
    </row>
    <row r="303" spans="2:7" s="18" customFormat="1" hidden="1" outlineLevel="1" x14ac:dyDescent="0.3">
      <c r="B303" s="16" t="s">
        <v>158</v>
      </c>
      <c r="C303" s="16"/>
      <c r="E303" s="93">
        <v>-2148</v>
      </c>
      <c r="F303" s="93">
        <v>-2063</v>
      </c>
      <c r="G303" s="93">
        <v>-85</v>
      </c>
    </row>
    <row r="304" spans="2:7" s="18" customFormat="1" hidden="1" outlineLevel="1" x14ac:dyDescent="0.3">
      <c r="B304" s="16" t="s">
        <v>159</v>
      </c>
      <c r="C304" s="16"/>
      <c r="E304" s="93">
        <v>2077</v>
      </c>
      <c r="F304" s="93">
        <v>88</v>
      </c>
      <c r="G304" s="93">
        <v>1989</v>
      </c>
    </row>
    <row r="305" spans="1:7" s="18" customFormat="1" hidden="1" outlineLevel="1" x14ac:dyDescent="0.3">
      <c r="B305" s="16" t="s">
        <v>160</v>
      </c>
      <c r="C305" s="16"/>
      <c r="E305" s="93">
        <v>0</v>
      </c>
      <c r="F305" s="93">
        <v>0</v>
      </c>
      <c r="G305" s="93">
        <v>0</v>
      </c>
    </row>
    <row r="306" spans="1:7" s="18" customFormat="1" hidden="1" outlineLevel="1" x14ac:dyDescent="0.3">
      <c r="B306" s="16" t="s">
        <v>161</v>
      </c>
      <c r="C306" s="16"/>
      <c r="E306" s="93">
        <v>-166</v>
      </c>
      <c r="F306" s="93">
        <v>250</v>
      </c>
      <c r="G306" s="93">
        <v>-416</v>
      </c>
    </row>
    <row r="307" spans="1:7" s="18" customFormat="1" hidden="1" outlineLevel="1" x14ac:dyDescent="0.3">
      <c r="B307" s="16" t="s">
        <v>162</v>
      </c>
      <c r="C307" s="16"/>
      <c r="E307" s="93">
        <v>-33</v>
      </c>
      <c r="F307" s="93">
        <v>-33</v>
      </c>
      <c r="G307" s="93">
        <v>0</v>
      </c>
    </row>
    <row r="308" spans="1:7" s="20" customFormat="1" hidden="1" outlineLevel="1" x14ac:dyDescent="0.3">
      <c r="B308" s="16" t="s">
        <v>163</v>
      </c>
      <c r="C308" s="16"/>
      <c r="E308" s="93">
        <v>56</v>
      </c>
      <c r="F308" s="93">
        <v>0</v>
      </c>
      <c r="G308" s="158">
        <v>56</v>
      </c>
    </row>
    <row r="309" spans="1:7" s="18" customFormat="1" hidden="1" outlineLevel="1" x14ac:dyDescent="0.3">
      <c r="B309" s="16" t="s">
        <v>164</v>
      </c>
      <c r="C309" s="16"/>
      <c r="E309" s="93">
        <v>-200</v>
      </c>
      <c r="F309" s="93">
        <v>-198</v>
      </c>
      <c r="G309" s="93">
        <v>-2</v>
      </c>
    </row>
    <row r="310" spans="1:7" s="18" customFormat="1" hidden="1" outlineLevel="1" x14ac:dyDescent="0.3">
      <c r="B310" s="16" t="s">
        <v>276</v>
      </c>
      <c r="C310" s="16"/>
      <c r="E310" s="93">
        <v>0</v>
      </c>
      <c r="F310" s="93">
        <v>0</v>
      </c>
      <c r="G310" s="93">
        <v>0</v>
      </c>
    </row>
    <row r="311" spans="1:7" s="18" customFormat="1" hidden="1" outlineLevel="1" x14ac:dyDescent="0.3">
      <c r="B311" s="16" t="s">
        <v>278</v>
      </c>
      <c r="C311" s="16"/>
      <c r="E311" s="93">
        <v>0</v>
      </c>
      <c r="F311" s="93">
        <v>0</v>
      </c>
      <c r="G311" s="93">
        <v>0</v>
      </c>
    </row>
    <row r="312" spans="1:7" s="18" customFormat="1" hidden="1" outlineLevel="1" x14ac:dyDescent="0.3">
      <c r="B312" s="16" t="s">
        <v>285</v>
      </c>
      <c r="C312" s="16"/>
      <c r="E312" s="93" t="s">
        <v>251</v>
      </c>
      <c r="F312" s="93" t="s">
        <v>251</v>
      </c>
      <c r="G312" s="93" t="s">
        <v>251</v>
      </c>
    </row>
    <row r="313" spans="1:7" s="18" customFormat="1" hidden="1" outlineLevel="1" x14ac:dyDescent="0.3">
      <c r="B313" s="16" t="s">
        <v>165</v>
      </c>
      <c r="C313" s="16"/>
      <c r="E313" s="93">
        <v>0</v>
      </c>
      <c r="F313" s="93">
        <v>0</v>
      </c>
      <c r="G313" s="93">
        <v>0</v>
      </c>
    </row>
    <row r="314" spans="1:7" s="20" customFormat="1" hidden="1" outlineLevel="1" x14ac:dyDescent="0.3">
      <c r="B314" s="16" t="s">
        <v>286</v>
      </c>
      <c r="C314" s="16"/>
      <c r="E314" s="93" t="s">
        <v>251</v>
      </c>
      <c r="F314" s="93" t="s">
        <v>251</v>
      </c>
      <c r="G314" s="93" t="s">
        <v>251</v>
      </c>
    </row>
    <row r="315" spans="1:7" s="18" customFormat="1" hidden="1" outlineLevel="1" x14ac:dyDescent="0.3">
      <c r="B315" s="16" t="s">
        <v>277</v>
      </c>
      <c r="C315" s="16"/>
      <c r="E315" s="93">
        <v>0</v>
      </c>
      <c r="F315" s="93">
        <v>0</v>
      </c>
      <c r="G315" s="93">
        <v>0</v>
      </c>
    </row>
    <row r="316" spans="1:7" collapsed="1" x14ac:dyDescent="0.3">
      <c r="A316" s="16"/>
      <c r="B316" s="68" t="s">
        <v>38</v>
      </c>
      <c r="C316" s="68"/>
      <c r="D316" s="16" t="s">
        <v>201</v>
      </c>
      <c r="E316" s="69">
        <v>492.57799999999997</v>
      </c>
      <c r="F316" s="69">
        <v>-1062</v>
      </c>
      <c r="G316" s="93">
        <v>1554.578</v>
      </c>
    </row>
    <row r="317" spans="1:7" s="18" customFormat="1" hidden="1" outlineLevel="1" x14ac:dyDescent="0.3">
      <c r="B317" s="16" t="s">
        <v>145</v>
      </c>
      <c r="C317" s="16"/>
      <c r="E317" s="93">
        <v>0</v>
      </c>
      <c r="F317" s="93">
        <v>0</v>
      </c>
      <c r="G317" s="93">
        <v>0</v>
      </c>
    </row>
    <row r="318" spans="1:7" s="18" customFormat="1" hidden="1" outlineLevel="1" x14ac:dyDescent="0.3">
      <c r="B318" s="16" t="s">
        <v>146</v>
      </c>
      <c r="C318" s="16"/>
      <c r="E318" s="93">
        <v>0</v>
      </c>
      <c r="F318" s="93">
        <v>0</v>
      </c>
      <c r="G318" s="93">
        <v>0</v>
      </c>
    </row>
    <row r="319" spans="1:7" s="18" customFormat="1" hidden="1" outlineLevel="1" x14ac:dyDescent="0.3">
      <c r="B319" s="16" t="s">
        <v>147</v>
      </c>
      <c r="C319" s="16"/>
      <c r="E319" s="93">
        <v>0</v>
      </c>
      <c r="F319" s="93">
        <v>0</v>
      </c>
      <c r="G319" s="93">
        <v>0</v>
      </c>
    </row>
    <row r="320" spans="1:7" s="18" customFormat="1" hidden="1" outlineLevel="1" x14ac:dyDescent="0.3">
      <c r="B320" s="16" t="s">
        <v>148</v>
      </c>
      <c r="C320" s="16"/>
      <c r="E320" s="93">
        <v>0</v>
      </c>
      <c r="F320" s="93">
        <v>0</v>
      </c>
      <c r="G320" s="93">
        <v>0</v>
      </c>
    </row>
    <row r="321" spans="2:7" s="18" customFormat="1" hidden="1" outlineLevel="1" x14ac:dyDescent="0.3">
      <c r="B321" s="16" t="s">
        <v>149</v>
      </c>
      <c r="C321" s="16"/>
      <c r="E321" s="93">
        <v>0</v>
      </c>
      <c r="F321" s="93">
        <v>0</v>
      </c>
      <c r="G321" s="93">
        <v>0</v>
      </c>
    </row>
    <row r="322" spans="2:7" s="18" customFormat="1" hidden="1" outlineLevel="1" x14ac:dyDescent="0.3">
      <c r="B322" s="16" t="s">
        <v>150</v>
      </c>
      <c r="C322" s="16"/>
      <c r="E322" s="93">
        <v>0</v>
      </c>
      <c r="F322" s="93">
        <v>0</v>
      </c>
      <c r="G322" s="93">
        <v>0</v>
      </c>
    </row>
    <row r="323" spans="2:7" s="18" customFormat="1" hidden="1" outlineLevel="1" x14ac:dyDescent="0.3">
      <c r="B323" s="16" t="s">
        <v>151</v>
      </c>
      <c r="C323" s="16"/>
      <c r="E323" s="93">
        <v>0</v>
      </c>
      <c r="F323" s="93">
        <v>0</v>
      </c>
      <c r="G323" s="93">
        <v>0</v>
      </c>
    </row>
    <row r="324" spans="2:7" s="18" customFormat="1" hidden="1" outlineLevel="1" x14ac:dyDescent="0.3">
      <c r="B324" s="16" t="s">
        <v>152</v>
      </c>
      <c r="C324" s="16"/>
      <c r="E324" s="93">
        <v>0</v>
      </c>
      <c r="F324" s="93">
        <v>0</v>
      </c>
      <c r="G324" s="93">
        <v>0</v>
      </c>
    </row>
    <row r="325" spans="2:7" s="18" customFormat="1" hidden="1" outlineLevel="1" x14ac:dyDescent="0.3">
      <c r="B325" s="16" t="s">
        <v>283</v>
      </c>
      <c r="C325" s="16"/>
      <c r="E325" s="93">
        <v>0</v>
      </c>
      <c r="F325" s="93">
        <v>0</v>
      </c>
      <c r="G325" s="93">
        <v>0</v>
      </c>
    </row>
    <row r="326" spans="2:7" s="18" customFormat="1" hidden="1" outlineLevel="1" x14ac:dyDescent="0.3">
      <c r="B326" s="16" t="s">
        <v>153</v>
      </c>
      <c r="C326" s="16"/>
      <c r="E326" s="93">
        <v>0</v>
      </c>
      <c r="F326" s="93">
        <v>0</v>
      </c>
      <c r="G326" s="93">
        <v>0</v>
      </c>
    </row>
    <row r="327" spans="2:7" s="18" customFormat="1" hidden="1" outlineLevel="1" x14ac:dyDescent="0.3">
      <c r="B327" s="16" t="s">
        <v>154</v>
      </c>
      <c r="C327" s="16"/>
      <c r="E327" s="93">
        <v>0</v>
      </c>
      <c r="F327" s="93">
        <v>0</v>
      </c>
      <c r="G327" s="93">
        <v>0</v>
      </c>
    </row>
    <row r="328" spans="2:7" s="18" customFormat="1" hidden="1" outlineLevel="1" x14ac:dyDescent="0.3">
      <c r="B328" s="16" t="s">
        <v>155</v>
      </c>
      <c r="C328" s="16"/>
      <c r="E328" s="93">
        <v>0</v>
      </c>
      <c r="F328" s="93">
        <v>0</v>
      </c>
      <c r="G328" s="93">
        <v>0</v>
      </c>
    </row>
    <row r="329" spans="2:7" s="18" customFormat="1" hidden="1" outlineLevel="1" x14ac:dyDescent="0.3">
      <c r="B329" s="16" t="s">
        <v>156</v>
      </c>
      <c r="C329" s="16"/>
      <c r="E329" s="93">
        <v>0</v>
      </c>
      <c r="F329" s="93">
        <v>0</v>
      </c>
      <c r="G329" s="93">
        <v>0</v>
      </c>
    </row>
    <row r="330" spans="2:7" s="18" customFormat="1" hidden="1" outlineLevel="1" x14ac:dyDescent="0.3">
      <c r="B330" s="16" t="s">
        <v>157</v>
      </c>
      <c r="C330" s="16"/>
      <c r="E330" s="93">
        <v>0</v>
      </c>
      <c r="F330" s="93">
        <v>0</v>
      </c>
      <c r="G330" s="93">
        <v>0</v>
      </c>
    </row>
    <row r="331" spans="2:7" s="18" customFormat="1" hidden="1" outlineLevel="1" x14ac:dyDescent="0.3">
      <c r="B331" s="16" t="s">
        <v>158</v>
      </c>
      <c r="C331" s="16"/>
      <c r="E331" s="93">
        <v>0</v>
      </c>
      <c r="F331" s="93">
        <v>0</v>
      </c>
      <c r="G331" s="93">
        <v>0</v>
      </c>
    </row>
    <row r="332" spans="2:7" s="18" customFormat="1" hidden="1" outlineLevel="1" x14ac:dyDescent="0.3">
      <c r="B332" s="16" t="s">
        <v>159</v>
      </c>
      <c r="C332" s="16"/>
      <c r="E332" s="93">
        <v>0</v>
      </c>
      <c r="F332" s="93">
        <v>0</v>
      </c>
      <c r="G332" s="93">
        <v>0</v>
      </c>
    </row>
    <row r="333" spans="2:7" s="18" customFormat="1" hidden="1" outlineLevel="1" x14ac:dyDescent="0.3">
      <c r="B333" s="16" t="s">
        <v>160</v>
      </c>
      <c r="C333" s="16"/>
      <c r="E333" s="93">
        <v>0</v>
      </c>
      <c r="F333" s="93">
        <v>0</v>
      </c>
      <c r="G333" s="93">
        <v>0</v>
      </c>
    </row>
    <row r="334" spans="2:7" s="18" customFormat="1" hidden="1" outlineLevel="1" x14ac:dyDescent="0.3">
      <c r="B334" s="16" t="s">
        <v>161</v>
      </c>
      <c r="C334" s="16"/>
      <c r="E334" s="93">
        <v>0</v>
      </c>
      <c r="F334" s="93">
        <v>0</v>
      </c>
      <c r="G334" s="93">
        <v>0</v>
      </c>
    </row>
    <row r="335" spans="2:7" s="18" customFormat="1" hidden="1" outlineLevel="1" x14ac:dyDescent="0.3">
      <c r="B335" s="16" t="s">
        <v>162</v>
      </c>
      <c r="C335" s="16"/>
      <c r="E335" s="93">
        <v>0</v>
      </c>
      <c r="F335" s="93">
        <v>0</v>
      </c>
      <c r="G335" s="93">
        <v>0</v>
      </c>
    </row>
    <row r="336" spans="2:7" s="18" customFormat="1" hidden="1" outlineLevel="1" x14ac:dyDescent="0.3">
      <c r="B336" s="16" t="s">
        <v>163</v>
      </c>
      <c r="C336" s="16"/>
      <c r="E336" s="93">
        <v>0</v>
      </c>
      <c r="F336" s="93">
        <v>0</v>
      </c>
      <c r="G336" s="93">
        <v>0</v>
      </c>
    </row>
    <row r="337" spans="1:7" s="18" customFormat="1" hidden="1" outlineLevel="1" x14ac:dyDescent="0.3">
      <c r="B337" s="16" t="s">
        <v>164</v>
      </c>
      <c r="C337" s="16"/>
      <c r="E337" s="93">
        <v>0</v>
      </c>
      <c r="F337" s="93">
        <v>0</v>
      </c>
      <c r="G337" s="93">
        <v>0</v>
      </c>
    </row>
    <row r="338" spans="1:7" s="18" customFormat="1" hidden="1" outlineLevel="1" x14ac:dyDescent="0.3">
      <c r="B338" s="16" t="s">
        <v>276</v>
      </c>
      <c r="C338" s="16"/>
      <c r="E338" s="93">
        <v>0</v>
      </c>
      <c r="F338" s="93">
        <v>0</v>
      </c>
      <c r="G338" s="93">
        <v>0</v>
      </c>
    </row>
    <row r="339" spans="1:7" s="18" customFormat="1" hidden="1" outlineLevel="1" x14ac:dyDescent="0.3">
      <c r="B339" s="16" t="s">
        <v>278</v>
      </c>
      <c r="C339" s="16"/>
      <c r="E339" s="93">
        <v>0</v>
      </c>
      <c r="F339" s="93">
        <v>0</v>
      </c>
      <c r="G339" s="93">
        <v>0</v>
      </c>
    </row>
    <row r="340" spans="1:7" s="18" customFormat="1" hidden="1" outlineLevel="1" x14ac:dyDescent="0.3">
      <c r="B340" s="16" t="s">
        <v>285</v>
      </c>
      <c r="C340" s="16"/>
      <c r="E340" s="93" t="s">
        <v>251</v>
      </c>
      <c r="F340" s="93" t="s">
        <v>251</v>
      </c>
      <c r="G340" s="93" t="s">
        <v>251</v>
      </c>
    </row>
    <row r="341" spans="1:7" s="18" customFormat="1" hidden="1" outlineLevel="1" x14ac:dyDescent="0.3">
      <c r="B341" s="16" t="s">
        <v>165</v>
      </c>
      <c r="C341" s="16"/>
      <c r="E341" s="93">
        <v>0</v>
      </c>
      <c r="F341" s="93">
        <v>0</v>
      </c>
      <c r="G341" s="93">
        <v>0</v>
      </c>
    </row>
    <row r="342" spans="1:7" s="18" customFormat="1" hidden="1" outlineLevel="1" x14ac:dyDescent="0.3">
      <c r="B342" s="16" t="s">
        <v>286</v>
      </c>
      <c r="C342" s="16"/>
      <c r="E342" s="93" t="s">
        <v>251</v>
      </c>
      <c r="F342" s="93" t="s">
        <v>251</v>
      </c>
      <c r="G342" s="93" t="s">
        <v>251</v>
      </c>
    </row>
    <row r="343" spans="1:7" s="18" customFormat="1" hidden="1" outlineLevel="1" x14ac:dyDescent="0.3">
      <c r="B343" s="16" t="s">
        <v>276</v>
      </c>
      <c r="C343" s="16"/>
      <c r="E343" s="93">
        <v>0</v>
      </c>
      <c r="F343" s="93">
        <v>0</v>
      </c>
      <c r="G343" s="93">
        <v>0</v>
      </c>
    </row>
    <row r="344" spans="1:7" collapsed="1" x14ac:dyDescent="0.3">
      <c r="A344" s="16"/>
      <c r="B344" s="68" t="s">
        <v>73</v>
      </c>
      <c r="C344" s="68"/>
      <c r="D344" s="16" t="s">
        <v>202</v>
      </c>
      <c r="E344" s="69">
        <v>0</v>
      </c>
      <c r="F344" s="69">
        <v>0</v>
      </c>
      <c r="G344" s="93">
        <v>0</v>
      </c>
    </row>
    <row r="345" spans="1:7" s="18" customFormat="1" hidden="1" outlineLevel="1" x14ac:dyDescent="0.3">
      <c r="B345" s="16" t="s">
        <v>145</v>
      </c>
      <c r="C345" s="16"/>
      <c r="E345" s="93">
        <v>0</v>
      </c>
      <c r="F345" s="93">
        <v>0</v>
      </c>
      <c r="G345" s="93">
        <v>0</v>
      </c>
    </row>
    <row r="346" spans="1:7" s="18" customFormat="1" hidden="1" outlineLevel="1" x14ac:dyDescent="0.3">
      <c r="B346" s="16" t="s">
        <v>146</v>
      </c>
      <c r="C346" s="16"/>
      <c r="E346" s="93">
        <v>0</v>
      </c>
      <c r="F346" s="93">
        <v>0</v>
      </c>
      <c r="G346" s="93">
        <v>0</v>
      </c>
    </row>
    <row r="347" spans="1:7" s="18" customFormat="1" hidden="1" outlineLevel="1" x14ac:dyDescent="0.3">
      <c r="B347" s="16" t="s">
        <v>147</v>
      </c>
      <c r="C347" s="16"/>
      <c r="E347" s="93">
        <v>0</v>
      </c>
      <c r="F347" s="93">
        <v>0</v>
      </c>
      <c r="G347" s="93">
        <v>0</v>
      </c>
    </row>
    <row r="348" spans="1:7" s="18" customFormat="1" hidden="1" outlineLevel="1" x14ac:dyDescent="0.3">
      <c r="B348" s="16" t="s">
        <v>148</v>
      </c>
      <c r="C348" s="16"/>
      <c r="E348" s="93">
        <v>0</v>
      </c>
      <c r="F348" s="93">
        <v>0</v>
      </c>
      <c r="G348" s="93">
        <v>0</v>
      </c>
    </row>
    <row r="349" spans="1:7" s="18" customFormat="1" hidden="1" outlineLevel="1" x14ac:dyDescent="0.3">
      <c r="B349" s="16" t="s">
        <v>149</v>
      </c>
      <c r="C349" s="16"/>
      <c r="E349" s="93">
        <v>0</v>
      </c>
      <c r="F349" s="93">
        <v>0</v>
      </c>
      <c r="G349" s="93">
        <v>0</v>
      </c>
    </row>
    <row r="350" spans="1:7" s="18" customFormat="1" hidden="1" outlineLevel="1" x14ac:dyDescent="0.3">
      <c r="B350" s="16" t="s">
        <v>150</v>
      </c>
      <c r="C350" s="16"/>
      <c r="E350" s="93">
        <v>0</v>
      </c>
      <c r="F350" s="93">
        <v>0</v>
      </c>
      <c r="G350" s="93">
        <v>0</v>
      </c>
    </row>
    <row r="351" spans="1:7" s="18" customFormat="1" hidden="1" outlineLevel="1" x14ac:dyDescent="0.3">
      <c r="B351" s="16" t="s">
        <v>151</v>
      </c>
      <c r="C351" s="16"/>
      <c r="E351" s="93">
        <v>0</v>
      </c>
      <c r="F351" s="93">
        <v>0</v>
      </c>
      <c r="G351" s="93">
        <v>0</v>
      </c>
    </row>
    <row r="352" spans="1:7" s="18" customFormat="1" hidden="1" outlineLevel="1" x14ac:dyDescent="0.3">
      <c r="B352" s="16" t="s">
        <v>152</v>
      </c>
      <c r="C352" s="16"/>
      <c r="E352" s="93">
        <v>0</v>
      </c>
      <c r="F352" s="93">
        <v>0</v>
      </c>
      <c r="G352" s="93">
        <v>0</v>
      </c>
    </row>
    <row r="353" spans="2:7" s="18" customFormat="1" hidden="1" outlineLevel="1" x14ac:dyDescent="0.3">
      <c r="B353" s="16" t="s">
        <v>283</v>
      </c>
      <c r="C353" s="16"/>
      <c r="E353" s="93">
        <v>0</v>
      </c>
      <c r="F353" s="93">
        <v>0</v>
      </c>
      <c r="G353" s="93">
        <v>0</v>
      </c>
    </row>
    <row r="354" spans="2:7" s="18" customFormat="1" hidden="1" outlineLevel="1" x14ac:dyDescent="0.3">
      <c r="B354" s="16" t="s">
        <v>153</v>
      </c>
      <c r="C354" s="16"/>
      <c r="E354" s="93">
        <v>0</v>
      </c>
      <c r="F354" s="93">
        <v>0</v>
      </c>
      <c r="G354" s="93">
        <v>0</v>
      </c>
    </row>
    <row r="355" spans="2:7" s="18" customFormat="1" hidden="1" outlineLevel="1" x14ac:dyDescent="0.3">
      <c r="B355" s="16" t="s">
        <v>154</v>
      </c>
      <c r="C355" s="16"/>
      <c r="E355" s="93">
        <v>0</v>
      </c>
      <c r="F355" s="93">
        <v>0</v>
      </c>
      <c r="G355" s="93">
        <v>0</v>
      </c>
    </row>
    <row r="356" spans="2:7" s="18" customFormat="1" hidden="1" outlineLevel="1" x14ac:dyDescent="0.3">
      <c r="B356" s="16" t="s">
        <v>155</v>
      </c>
      <c r="C356" s="16"/>
      <c r="E356" s="93">
        <v>0</v>
      </c>
      <c r="F356" s="93">
        <v>0</v>
      </c>
      <c r="G356" s="93">
        <v>0</v>
      </c>
    </row>
    <row r="357" spans="2:7" s="18" customFormat="1" hidden="1" outlineLevel="1" x14ac:dyDescent="0.3">
      <c r="B357" s="16" t="s">
        <v>156</v>
      </c>
      <c r="C357" s="16"/>
      <c r="E357" s="93">
        <v>0</v>
      </c>
      <c r="F357" s="93">
        <v>0</v>
      </c>
      <c r="G357" s="93">
        <v>0</v>
      </c>
    </row>
    <row r="358" spans="2:7" s="18" customFormat="1" hidden="1" outlineLevel="1" x14ac:dyDescent="0.3">
      <c r="B358" s="16" t="s">
        <v>157</v>
      </c>
      <c r="C358" s="16"/>
      <c r="E358" s="93">
        <v>0</v>
      </c>
      <c r="F358" s="93">
        <v>0</v>
      </c>
      <c r="G358" s="93">
        <v>0</v>
      </c>
    </row>
    <row r="359" spans="2:7" s="18" customFormat="1" hidden="1" outlineLevel="1" x14ac:dyDescent="0.3">
      <c r="B359" s="16" t="s">
        <v>158</v>
      </c>
      <c r="C359" s="16"/>
      <c r="E359" s="93">
        <v>0</v>
      </c>
      <c r="F359" s="93">
        <v>0</v>
      </c>
      <c r="G359" s="93">
        <v>0</v>
      </c>
    </row>
    <row r="360" spans="2:7" s="18" customFormat="1" hidden="1" outlineLevel="1" x14ac:dyDescent="0.3">
      <c r="B360" s="16" t="s">
        <v>159</v>
      </c>
      <c r="C360" s="16"/>
      <c r="E360" s="93">
        <v>0</v>
      </c>
      <c r="F360" s="93">
        <v>0</v>
      </c>
      <c r="G360" s="93">
        <v>0</v>
      </c>
    </row>
    <row r="361" spans="2:7" s="18" customFormat="1" hidden="1" outlineLevel="1" x14ac:dyDescent="0.3">
      <c r="B361" s="16" t="s">
        <v>160</v>
      </c>
      <c r="C361" s="16"/>
      <c r="E361" s="93">
        <v>0</v>
      </c>
      <c r="F361" s="93">
        <v>0</v>
      </c>
      <c r="G361" s="93">
        <v>0</v>
      </c>
    </row>
    <row r="362" spans="2:7" s="18" customFormat="1" hidden="1" outlineLevel="1" x14ac:dyDescent="0.3">
      <c r="B362" s="16" t="s">
        <v>161</v>
      </c>
      <c r="C362" s="16"/>
      <c r="E362" s="93">
        <v>0</v>
      </c>
      <c r="F362" s="93">
        <v>0</v>
      </c>
      <c r="G362" s="93">
        <v>0</v>
      </c>
    </row>
    <row r="363" spans="2:7" s="18" customFormat="1" hidden="1" outlineLevel="1" x14ac:dyDescent="0.3">
      <c r="B363" s="16" t="s">
        <v>162</v>
      </c>
      <c r="C363" s="16"/>
      <c r="E363" s="93">
        <v>0</v>
      </c>
      <c r="F363" s="93">
        <v>0</v>
      </c>
      <c r="G363" s="93">
        <v>0</v>
      </c>
    </row>
    <row r="364" spans="2:7" s="18" customFormat="1" hidden="1" outlineLevel="1" x14ac:dyDescent="0.3">
      <c r="B364" s="16" t="s">
        <v>163</v>
      </c>
      <c r="C364" s="16"/>
      <c r="E364" s="93">
        <v>0</v>
      </c>
      <c r="F364" s="93">
        <v>0</v>
      </c>
      <c r="G364" s="93">
        <v>0</v>
      </c>
    </row>
    <row r="365" spans="2:7" s="18" customFormat="1" hidden="1" outlineLevel="1" x14ac:dyDescent="0.3">
      <c r="B365" s="16" t="s">
        <v>164</v>
      </c>
      <c r="C365" s="16"/>
      <c r="E365" s="93">
        <v>0</v>
      </c>
      <c r="F365" s="93">
        <v>0</v>
      </c>
      <c r="G365" s="93">
        <v>0</v>
      </c>
    </row>
    <row r="366" spans="2:7" s="18" customFormat="1" hidden="1" outlineLevel="1" x14ac:dyDescent="0.3">
      <c r="B366" s="16" t="s">
        <v>276</v>
      </c>
      <c r="C366" s="16"/>
      <c r="E366" s="93">
        <v>0</v>
      </c>
      <c r="F366" s="93">
        <v>0</v>
      </c>
      <c r="G366" s="93">
        <v>0</v>
      </c>
    </row>
    <row r="367" spans="2:7" s="18" customFormat="1" hidden="1" outlineLevel="1" x14ac:dyDescent="0.3">
      <c r="B367" s="16" t="s">
        <v>278</v>
      </c>
      <c r="C367" s="16"/>
      <c r="E367" s="93">
        <v>0</v>
      </c>
      <c r="F367" s="93">
        <v>0</v>
      </c>
      <c r="G367" s="93">
        <v>0</v>
      </c>
    </row>
    <row r="368" spans="2:7" s="18" customFormat="1" hidden="1" outlineLevel="1" x14ac:dyDescent="0.3">
      <c r="B368" s="16" t="s">
        <v>285</v>
      </c>
      <c r="C368" s="16"/>
      <c r="E368" s="93" t="s">
        <v>251</v>
      </c>
      <c r="F368" s="93" t="s">
        <v>251</v>
      </c>
      <c r="G368" s="93" t="s">
        <v>251</v>
      </c>
    </row>
    <row r="369" spans="1:7" s="18" customFormat="1" hidden="1" outlineLevel="1" x14ac:dyDescent="0.3">
      <c r="B369" s="16" t="s">
        <v>165</v>
      </c>
      <c r="C369" s="16"/>
      <c r="E369" s="93">
        <v>0</v>
      </c>
      <c r="F369" s="93">
        <v>0</v>
      </c>
      <c r="G369" s="93">
        <v>0</v>
      </c>
    </row>
    <row r="370" spans="1:7" s="18" customFormat="1" hidden="1" outlineLevel="1" x14ac:dyDescent="0.3">
      <c r="B370" s="16" t="s">
        <v>286</v>
      </c>
      <c r="C370" s="16"/>
      <c r="E370" s="93" t="s">
        <v>251</v>
      </c>
      <c r="F370" s="93" t="s">
        <v>251</v>
      </c>
      <c r="G370" s="93" t="s">
        <v>251</v>
      </c>
    </row>
    <row r="371" spans="1:7" s="18" customFormat="1" hidden="1" outlineLevel="1" x14ac:dyDescent="0.3">
      <c r="B371" s="16" t="s">
        <v>277</v>
      </c>
      <c r="C371" s="16"/>
      <c r="E371" s="93">
        <v>0</v>
      </c>
      <c r="F371" s="93">
        <v>0</v>
      </c>
      <c r="G371" s="93">
        <v>0</v>
      </c>
    </row>
    <row r="372" spans="1:7" collapsed="1" x14ac:dyDescent="0.3">
      <c r="A372" s="16"/>
      <c r="B372" s="68" t="s">
        <v>75</v>
      </c>
      <c r="C372" s="68"/>
      <c r="D372" s="16" t="s">
        <v>203</v>
      </c>
      <c r="E372" s="69">
        <v>0</v>
      </c>
      <c r="F372" s="69">
        <v>0</v>
      </c>
      <c r="G372" s="93">
        <v>0</v>
      </c>
    </row>
    <row r="373" spans="1:7" s="18" customFormat="1" hidden="1" outlineLevel="1" x14ac:dyDescent="0.3">
      <c r="B373" s="16" t="s">
        <v>145</v>
      </c>
      <c r="C373" s="16"/>
      <c r="E373" s="93">
        <v>0</v>
      </c>
      <c r="F373" s="93">
        <v>0</v>
      </c>
      <c r="G373" s="93">
        <v>0</v>
      </c>
    </row>
    <row r="374" spans="1:7" s="18" customFormat="1" hidden="1" outlineLevel="1" x14ac:dyDescent="0.3">
      <c r="B374" s="16" t="s">
        <v>146</v>
      </c>
      <c r="C374" s="16"/>
      <c r="E374" s="93">
        <v>0</v>
      </c>
      <c r="F374" s="93">
        <v>0</v>
      </c>
      <c r="G374" s="93">
        <v>0</v>
      </c>
    </row>
    <row r="375" spans="1:7" s="18" customFormat="1" hidden="1" outlineLevel="1" x14ac:dyDescent="0.3">
      <c r="B375" s="16" t="s">
        <v>147</v>
      </c>
      <c r="C375" s="16"/>
      <c r="E375" s="93">
        <v>0</v>
      </c>
      <c r="F375" s="93">
        <v>0</v>
      </c>
      <c r="G375" s="93">
        <v>0</v>
      </c>
    </row>
    <row r="376" spans="1:7" s="18" customFormat="1" hidden="1" outlineLevel="1" x14ac:dyDescent="0.3">
      <c r="B376" s="16" t="s">
        <v>148</v>
      </c>
      <c r="C376" s="16"/>
      <c r="E376" s="93">
        <v>0</v>
      </c>
      <c r="F376" s="93">
        <v>0</v>
      </c>
      <c r="G376" s="93">
        <v>0</v>
      </c>
    </row>
    <row r="377" spans="1:7" s="18" customFormat="1" hidden="1" outlineLevel="1" x14ac:dyDescent="0.3">
      <c r="B377" s="16" t="s">
        <v>149</v>
      </c>
      <c r="C377" s="16"/>
      <c r="E377" s="93">
        <v>0</v>
      </c>
      <c r="F377" s="93">
        <v>0</v>
      </c>
      <c r="G377" s="93">
        <v>0</v>
      </c>
    </row>
    <row r="378" spans="1:7" s="18" customFormat="1" hidden="1" outlineLevel="1" x14ac:dyDescent="0.3">
      <c r="B378" s="16" t="s">
        <v>150</v>
      </c>
      <c r="C378" s="16"/>
      <c r="E378" s="93">
        <v>0</v>
      </c>
      <c r="F378" s="93">
        <v>0</v>
      </c>
      <c r="G378" s="93">
        <v>0</v>
      </c>
    </row>
    <row r="379" spans="1:7" s="18" customFormat="1" hidden="1" outlineLevel="1" x14ac:dyDescent="0.3">
      <c r="B379" s="16" t="s">
        <v>151</v>
      </c>
      <c r="C379" s="16"/>
      <c r="E379" s="93">
        <v>0</v>
      </c>
      <c r="F379" s="93">
        <v>0</v>
      </c>
      <c r="G379" s="93">
        <v>0</v>
      </c>
    </row>
    <row r="380" spans="1:7" s="18" customFormat="1" hidden="1" outlineLevel="1" x14ac:dyDescent="0.3">
      <c r="B380" s="16" t="s">
        <v>152</v>
      </c>
      <c r="C380" s="16"/>
      <c r="E380" s="93">
        <v>0</v>
      </c>
      <c r="F380" s="93">
        <v>0</v>
      </c>
      <c r="G380" s="93">
        <v>0</v>
      </c>
    </row>
    <row r="381" spans="1:7" s="18" customFormat="1" hidden="1" outlineLevel="1" x14ac:dyDescent="0.3">
      <c r="B381" s="16" t="s">
        <v>283</v>
      </c>
      <c r="C381" s="16"/>
      <c r="E381" s="93">
        <v>0</v>
      </c>
      <c r="F381" s="93">
        <v>0</v>
      </c>
      <c r="G381" s="93">
        <v>0</v>
      </c>
    </row>
    <row r="382" spans="1:7" s="18" customFormat="1" hidden="1" outlineLevel="1" x14ac:dyDescent="0.3">
      <c r="B382" s="16" t="s">
        <v>153</v>
      </c>
      <c r="C382" s="16"/>
      <c r="E382" s="93">
        <v>0</v>
      </c>
      <c r="F382" s="93">
        <v>0</v>
      </c>
      <c r="G382" s="93">
        <v>0</v>
      </c>
    </row>
    <row r="383" spans="1:7" s="18" customFormat="1" hidden="1" outlineLevel="1" x14ac:dyDescent="0.3">
      <c r="B383" s="16" t="s">
        <v>154</v>
      </c>
      <c r="C383" s="16"/>
      <c r="E383" s="93">
        <v>0</v>
      </c>
      <c r="F383" s="93">
        <v>0</v>
      </c>
      <c r="G383" s="93">
        <v>0</v>
      </c>
    </row>
    <row r="384" spans="1:7" s="18" customFormat="1" hidden="1" outlineLevel="1" x14ac:dyDescent="0.3">
      <c r="B384" s="16" t="s">
        <v>155</v>
      </c>
      <c r="C384" s="16"/>
      <c r="E384" s="93">
        <v>0</v>
      </c>
      <c r="F384" s="93">
        <v>0</v>
      </c>
      <c r="G384" s="93">
        <v>0</v>
      </c>
    </row>
    <row r="385" spans="1:7" s="18" customFormat="1" hidden="1" outlineLevel="1" x14ac:dyDescent="0.3">
      <c r="B385" s="16" t="s">
        <v>156</v>
      </c>
      <c r="C385" s="16"/>
      <c r="E385" s="93">
        <v>0</v>
      </c>
      <c r="F385" s="93">
        <v>0</v>
      </c>
      <c r="G385" s="93">
        <v>0</v>
      </c>
    </row>
    <row r="386" spans="1:7" s="18" customFormat="1" hidden="1" outlineLevel="1" x14ac:dyDescent="0.3">
      <c r="B386" s="16" t="s">
        <v>157</v>
      </c>
      <c r="C386" s="16"/>
      <c r="E386" s="93">
        <v>0</v>
      </c>
      <c r="F386" s="93">
        <v>0</v>
      </c>
      <c r="G386" s="93">
        <v>0</v>
      </c>
    </row>
    <row r="387" spans="1:7" s="18" customFormat="1" hidden="1" outlineLevel="1" x14ac:dyDescent="0.3">
      <c r="B387" s="16" t="s">
        <v>158</v>
      </c>
      <c r="C387" s="16"/>
      <c r="E387" s="93">
        <v>0</v>
      </c>
      <c r="F387" s="93">
        <v>0</v>
      </c>
      <c r="G387" s="93">
        <v>0</v>
      </c>
    </row>
    <row r="388" spans="1:7" s="18" customFormat="1" hidden="1" outlineLevel="1" x14ac:dyDescent="0.3">
      <c r="B388" s="16" t="s">
        <v>159</v>
      </c>
      <c r="C388" s="16"/>
      <c r="E388" s="93">
        <v>0</v>
      </c>
      <c r="F388" s="93">
        <v>0</v>
      </c>
      <c r="G388" s="93">
        <v>0</v>
      </c>
    </row>
    <row r="389" spans="1:7" s="18" customFormat="1" hidden="1" outlineLevel="1" x14ac:dyDescent="0.3">
      <c r="B389" s="16" t="s">
        <v>160</v>
      </c>
      <c r="C389" s="16"/>
      <c r="E389" s="93">
        <v>0</v>
      </c>
      <c r="F389" s="93">
        <v>0</v>
      </c>
      <c r="G389" s="93">
        <v>0</v>
      </c>
    </row>
    <row r="390" spans="1:7" s="18" customFormat="1" hidden="1" outlineLevel="1" x14ac:dyDescent="0.3">
      <c r="B390" s="16" t="s">
        <v>161</v>
      </c>
      <c r="C390" s="16"/>
      <c r="E390" s="93">
        <v>0</v>
      </c>
      <c r="F390" s="93">
        <v>0</v>
      </c>
      <c r="G390" s="93">
        <v>0</v>
      </c>
    </row>
    <row r="391" spans="1:7" s="18" customFormat="1" hidden="1" outlineLevel="1" x14ac:dyDescent="0.3">
      <c r="B391" s="16" t="s">
        <v>162</v>
      </c>
      <c r="C391" s="16"/>
      <c r="E391" s="93">
        <v>0</v>
      </c>
      <c r="F391" s="93">
        <v>0</v>
      </c>
      <c r="G391" s="93">
        <v>0</v>
      </c>
    </row>
    <row r="392" spans="1:7" s="18" customFormat="1" hidden="1" outlineLevel="1" x14ac:dyDescent="0.3">
      <c r="B392" s="16" t="s">
        <v>163</v>
      </c>
      <c r="C392" s="16"/>
      <c r="E392" s="93">
        <v>0</v>
      </c>
      <c r="F392" s="93">
        <v>0</v>
      </c>
      <c r="G392" s="93">
        <v>0</v>
      </c>
    </row>
    <row r="393" spans="1:7" s="18" customFormat="1" hidden="1" outlineLevel="1" x14ac:dyDescent="0.3">
      <c r="B393" s="16" t="s">
        <v>164</v>
      </c>
      <c r="C393" s="16"/>
      <c r="E393" s="93">
        <v>0</v>
      </c>
      <c r="F393" s="93">
        <v>0</v>
      </c>
      <c r="G393" s="93">
        <v>0</v>
      </c>
    </row>
    <row r="394" spans="1:7" s="18" customFormat="1" hidden="1" outlineLevel="1" x14ac:dyDescent="0.3">
      <c r="B394" s="16" t="s">
        <v>276</v>
      </c>
      <c r="C394" s="16"/>
      <c r="E394" s="93">
        <v>0</v>
      </c>
      <c r="F394" s="93">
        <v>0</v>
      </c>
      <c r="G394" s="93">
        <v>0</v>
      </c>
    </row>
    <row r="395" spans="1:7" s="18" customFormat="1" hidden="1" outlineLevel="1" x14ac:dyDescent="0.3">
      <c r="B395" s="16" t="s">
        <v>278</v>
      </c>
      <c r="C395" s="16"/>
      <c r="E395" s="93">
        <v>0</v>
      </c>
      <c r="F395" s="93">
        <v>0</v>
      </c>
      <c r="G395" s="93">
        <v>0</v>
      </c>
    </row>
    <row r="396" spans="1:7" s="18" customFormat="1" hidden="1" outlineLevel="1" x14ac:dyDescent="0.3">
      <c r="B396" s="16" t="s">
        <v>285</v>
      </c>
      <c r="C396" s="16"/>
      <c r="E396" s="93" t="s">
        <v>251</v>
      </c>
      <c r="F396" s="93" t="s">
        <v>251</v>
      </c>
      <c r="G396" s="93" t="s">
        <v>251</v>
      </c>
    </row>
    <row r="397" spans="1:7" s="18" customFormat="1" hidden="1" outlineLevel="1" x14ac:dyDescent="0.3">
      <c r="B397" s="16" t="s">
        <v>165</v>
      </c>
      <c r="C397" s="16"/>
      <c r="E397" s="93">
        <v>0</v>
      </c>
      <c r="F397" s="93">
        <v>0</v>
      </c>
      <c r="G397" s="93">
        <v>0</v>
      </c>
    </row>
    <row r="398" spans="1:7" s="18" customFormat="1" hidden="1" outlineLevel="1" x14ac:dyDescent="0.3">
      <c r="B398" s="16" t="s">
        <v>286</v>
      </c>
      <c r="C398" s="16"/>
      <c r="E398" s="93" t="s">
        <v>251</v>
      </c>
      <c r="F398" s="93" t="s">
        <v>251</v>
      </c>
      <c r="G398" s="93" t="s">
        <v>251</v>
      </c>
    </row>
    <row r="399" spans="1:7" s="18" customFormat="1" hidden="1" outlineLevel="1" x14ac:dyDescent="0.3">
      <c r="B399" s="16" t="s">
        <v>277</v>
      </c>
      <c r="C399" s="16"/>
      <c r="E399" s="93">
        <v>0</v>
      </c>
      <c r="F399" s="93">
        <v>0</v>
      </c>
      <c r="G399" s="93">
        <v>0</v>
      </c>
    </row>
    <row r="400" spans="1:7" collapsed="1" x14ac:dyDescent="0.3">
      <c r="A400" s="16"/>
      <c r="B400" s="68" t="s">
        <v>173</v>
      </c>
      <c r="C400" s="68"/>
      <c r="D400" s="16" t="s">
        <v>204</v>
      </c>
      <c r="E400" s="69">
        <v>0</v>
      </c>
      <c r="F400" s="69">
        <v>0</v>
      </c>
      <c r="G400" s="93">
        <v>0</v>
      </c>
    </row>
    <row r="401" spans="2:7" s="18" customFormat="1" hidden="1" outlineLevel="1" x14ac:dyDescent="0.3">
      <c r="B401" s="16" t="s">
        <v>145</v>
      </c>
      <c r="C401" s="16"/>
      <c r="E401" s="93">
        <v>0</v>
      </c>
      <c r="F401" s="93">
        <v>0</v>
      </c>
      <c r="G401" s="93">
        <v>0</v>
      </c>
    </row>
    <row r="402" spans="2:7" s="18" customFormat="1" hidden="1" outlineLevel="1" x14ac:dyDescent="0.3">
      <c r="B402" s="16" t="s">
        <v>146</v>
      </c>
      <c r="C402" s="16"/>
      <c r="E402" s="93">
        <v>200</v>
      </c>
      <c r="F402" s="93">
        <v>0</v>
      </c>
      <c r="G402" s="93">
        <v>200</v>
      </c>
    </row>
    <row r="403" spans="2:7" s="18" customFormat="1" hidden="1" outlineLevel="1" x14ac:dyDescent="0.3">
      <c r="B403" s="16" t="s">
        <v>147</v>
      </c>
      <c r="C403" s="16"/>
      <c r="E403" s="93">
        <v>0</v>
      </c>
      <c r="F403" s="93">
        <v>3917</v>
      </c>
      <c r="G403" s="93">
        <v>-3917</v>
      </c>
    </row>
    <row r="404" spans="2:7" s="18" customFormat="1" hidden="1" outlineLevel="1" x14ac:dyDescent="0.3">
      <c r="B404" s="16" t="s">
        <v>148</v>
      </c>
      <c r="C404" s="16"/>
      <c r="E404" s="93">
        <v>0</v>
      </c>
      <c r="F404" s="93">
        <v>0</v>
      </c>
      <c r="G404" s="93">
        <v>0</v>
      </c>
    </row>
    <row r="405" spans="2:7" s="18" customFormat="1" hidden="1" outlineLevel="1" x14ac:dyDescent="0.3">
      <c r="B405" s="16" t="s">
        <v>149</v>
      </c>
      <c r="C405" s="16"/>
      <c r="E405" s="93">
        <v>0</v>
      </c>
      <c r="F405" s="93">
        <v>0</v>
      </c>
      <c r="G405" s="93">
        <v>0</v>
      </c>
    </row>
    <row r="406" spans="2:7" s="18" customFormat="1" hidden="1" outlineLevel="1" x14ac:dyDescent="0.3">
      <c r="B406" s="16" t="s">
        <v>150</v>
      </c>
      <c r="C406" s="16"/>
      <c r="E406" s="93">
        <v>0</v>
      </c>
      <c r="F406" s="93">
        <v>0</v>
      </c>
      <c r="G406" s="93">
        <v>0</v>
      </c>
    </row>
    <row r="407" spans="2:7" s="18" customFormat="1" hidden="1" outlineLevel="1" x14ac:dyDescent="0.3">
      <c r="B407" s="16" t="s">
        <v>151</v>
      </c>
      <c r="C407" s="16"/>
      <c r="E407" s="93">
        <v>-496</v>
      </c>
      <c r="F407" s="93">
        <v>-1501</v>
      </c>
      <c r="G407" s="93">
        <v>1005</v>
      </c>
    </row>
    <row r="408" spans="2:7" s="18" customFormat="1" hidden="1" outlineLevel="1" x14ac:dyDescent="0.3">
      <c r="B408" s="16" t="s">
        <v>152</v>
      </c>
      <c r="C408" s="16"/>
      <c r="E408" s="93">
        <v>1779</v>
      </c>
      <c r="F408" s="93">
        <v>1380</v>
      </c>
      <c r="G408" s="93">
        <v>399</v>
      </c>
    </row>
    <row r="409" spans="2:7" s="18" customFormat="1" hidden="1" outlineLevel="1" x14ac:dyDescent="0.3">
      <c r="B409" s="16" t="s">
        <v>283</v>
      </c>
      <c r="C409" s="16"/>
      <c r="E409" s="93">
        <v>0</v>
      </c>
      <c r="F409" s="93">
        <v>0</v>
      </c>
      <c r="G409" s="93">
        <v>0</v>
      </c>
    </row>
    <row r="410" spans="2:7" s="18" customFormat="1" hidden="1" outlineLevel="1" x14ac:dyDescent="0.3">
      <c r="B410" s="16" t="s">
        <v>153</v>
      </c>
      <c r="C410" s="16"/>
      <c r="E410" s="93">
        <v>0</v>
      </c>
      <c r="F410" s="93">
        <v>0</v>
      </c>
      <c r="G410" s="93">
        <v>0</v>
      </c>
    </row>
    <row r="411" spans="2:7" s="18" customFormat="1" hidden="1" outlineLevel="1" x14ac:dyDescent="0.3">
      <c r="B411" s="16" t="s">
        <v>154</v>
      </c>
      <c r="C411" s="16"/>
      <c r="E411" s="93">
        <v>0</v>
      </c>
      <c r="F411" s="93">
        <v>0</v>
      </c>
      <c r="G411" s="93">
        <v>0</v>
      </c>
    </row>
    <row r="412" spans="2:7" s="18" customFormat="1" hidden="1" outlineLevel="1" x14ac:dyDescent="0.3">
      <c r="B412" s="16" t="s">
        <v>155</v>
      </c>
      <c r="C412" s="16"/>
      <c r="E412" s="93">
        <v>0</v>
      </c>
      <c r="F412" s="93">
        <v>0</v>
      </c>
      <c r="G412" s="93">
        <v>0</v>
      </c>
    </row>
    <row r="413" spans="2:7" s="18" customFormat="1" hidden="1" outlineLevel="1" x14ac:dyDescent="0.3">
      <c r="B413" s="16" t="s">
        <v>156</v>
      </c>
      <c r="C413" s="16"/>
      <c r="E413" s="93">
        <v>0</v>
      </c>
      <c r="F413" s="93">
        <v>0</v>
      </c>
      <c r="G413" s="93">
        <v>0</v>
      </c>
    </row>
    <row r="414" spans="2:7" s="18" customFormat="1" hidden="1" outlineLevel="1" x14ac:dyDescent="0.3">
      <c r="B414" s="16" t="s">
        <v>157</v>
      </c>
      <c r="C414" s="16"/>
      <c r="E414" s="93">
        <v>-392</v>
      </c>
      <c r="F414" s="93">
        <v>-318</v>
      </c>
      <c r="G414" s="93">
        <v>-74</v>
      </c>
    </row>
    <row r="415" spans="2:7" s="18" customFormat="1" hidden="1" outlineLevel="1" x14ac:dyDescent="0.3">
      <c r="B415" s="16" t="s">
        <v>158</v>
      </c>
      <c r="C415" s="16"/>
      <c r="E415" s="93">
        <v>0</v>
      </c>
      <c r="F415" s="93">
        <v>0</v>
      </c>
      <c r="G415" s="93">
        <v>0</v>
      </c>
    </row>
    <row r="416" spans="2:7" s="18" customFormat="1" hidden="1" outlineLevel="1" x14ac:dyDescent="0.3">
      <c r="B416" s="16" t="s">
        <v>159</v>
      </c>
      <c r="C416" s="16"/>
      <c r="E416" s="93">
        <v>-1144</v>
      </c>
      <c r="F416" s="93">
        <v>-1147</v>
      </c>
      <c r="G416" s="93">
        <v>3</v>
      </c>
    </row>
    <row r="417" spans="1:7" s="18" customFormat="1" hidden="1" outlineLevel="1" x14ac:dyDescent="0.3">
      <c r="B417" s="16" t="s">
        <v>160</v>
      </c>
      <c r="C417" s="16"/>
      <c r="E417" s="93">
        <v>694</v>
      </c>
      <c r="F417" s="93">
        <v>631</v>
      </c>
      <c r="G417" s="93">
        <v>63</v>
      </c>
    </row>
    <row r="418" spans="1:7" s="18" customFormat="1" hidden="1" outlineLevel="1" x14ac:dyDescent="0.3">
      <c r="B418" s="16" t="s">
        <v>161</v>
      </c>
      <c r="C418" s="16"/>
      <c r="E418" s="93">
        <v>-19</v>
      </c>
      <c r="F418" s="93">
        <v>0</v>
      </c>
      <c r="G418" s="93">
        <v>-19</v>
      </c>
    </row>
    <row r="419" spans="1:7" s="18" customFormat="1" hidden="1" outlineLevel="1" x14ac:dyDescent="0.3">
      <c r="B419" s="16" t="s">
        <v>162</v>
      </c>
      <c r="C419" s="16"/>
      <c r="E419" s="93">
        <v>-676</v>
      </c>
      <c r="F419" s="93">
        <v>-660</v>
      </c>
      <c r="G419" s="93">
        <v>-16</v>
      </c>
    </row>
    <row r="420" spans="1:7" s="18" customFormat="1" hidden="1" outlineLevel="1" x14ac:dyDescent="0.3">
      <c r="B420" s="16" t="s">
        <v>163</v>
      </c>
      <c r="C420" s="16"/>
      <c r="E420" s="93">
        <v>0</v>
      </c>
      <c r="F420" s="93">
        <v>0</v>
      </c>
      <c r="G420" s="93">
        <v>0</v>
      </c>
    </row>
    <row r="421" spans="1:7" s="18" customFormat="1" hidden="1" outlineLevel="1" x14ac:dyDescent="0.3">
      <c r="B421" s="16" t="s">
        <v>164</v>
      </c>
      <c r="C421" s="16"/>
      <c r="E421" s="93">
        <v>975</v>
      </c>
      <c r="F421" s="93">
        <v>700</v>
      </c>
      <c r="G421" s="93">
        <v>275</v>
      </c>
    </row>
    <row r="422" spans="1:7" s="18" customFormat="1" hidden="1" outlineLevel="1" x14ac:dyDescent="0.3">
      <c r="B422" s="16" t="s">
        <v>276</v>
      </c>
      <c r="C422" s="16"/>
      <c r="E422" s="93">
        <v>-114</v>
      </c>
      <c r="F422" s="93">
        <v>0</v>
      </c>
      <c r="G422" s="93">
        <v>-114</v>
      </c>
    </row>
    <row r="423" spans="1:7" s="18" customFormat="1" hidden="1" outlineLevel="1" x14ac:dyDescent="0.3">
      <c r="B423" s="16" t="s">
        <v>278</v>
      </c>
      <c r="C423" s="16"/>
      <c r="E423" s="93">
        <v>-625</v>
      </c>
      <c r="F423" s="93">
        <v>-108</v>
      </c>
      <c r="G423" s="93">
        <v>-517</v>
      </c>
    </row>
    <row r="424" spans="1:7" s="18" customFormat="1" hidden="1" outlineLevel="1" x14ac:dyDescent="0.3">
      <c r="B424" s="16" t="s">
        <v>285</v>
      </c>
      <c r="C424" s="16"/>
      <c r="E424" s="93" t="s">
        <v>251</v>
      </c>
      <c r="F424" s="93" t="s">
        <v>251</v>
      </c>
      <c r="G424" s="93" t="s">
        <v>251</v>
      </c>
    </row>
    <row r="425" spans="1:7" s="18" customFormat="1" hidden="1" outlineLevel="1" x14ac:dyDescent="0.3">
      <c r="B425" s="16" t="s">
        <v>165</v>
      </c>
      <c r="C425" s="16"/>
      <c r="E425" s="93">
        <v>-401</v>
      </c>
      <c r="F425" s="93">
        <v>-434</v>
      </c>
      <c r="G425" s="93">
        <v>33</v>
      </c>
    </row>
    <row r="426" spans="1:7" s="18" customFormat="1" hidden="1" outlineLevel="1" x14ac:dyDescent="0.3">
      <c r="B426" s="16" t="s">
        <v>286</v>
      </c>
      <c r="C426" s="16"/>
      <c r="E426" s="93" t="s">
        <v>251</v>
      </c>
      <c r="F426" s="93" t="s">
        <v>251</v>
      </c>
      <c r="G426" s="93" t="s">
        <v>251</v>
      </c>
    </row>
    <row r="427" spans="1:7" s="18" customFormat="1" hidden="1" outlineLevel="1" x14ac:dyDescent="0.3">
      <c r="B427" s="16" t="s">
        <v>277</v>
      </c>
      <c r="C427" s="16"/>
      <c r="E427" s="93">
        <v>-58</v>
      </c>
      <c r="F427" s="93">
        <v>235</v>
      </c>
      <c r="G427" s="93">
        <v>-293</v>
      </c>
    </row>
    <row r="428" spans="1:7" ht="13.5" collapsed="1" thickBot="1" x14ac:dyDescent="0.35">
      <c r="A428" s="16"/>
      <c r="B428" s="68" t="s">
        <v>205</v>
      </c>
      <c r="C428" s="68"/>
      <c r="D428" s="16" t="s">
        <v>12</v>
      </c>
      <c r="E428" s="162">
        <v>-277</v>
      </c>
      <c r="F428" s="162">
        <v>2695</v>
      </c>
      <c r="G428" s="93">
        <v>-2972</v>
      </c>
    </row>
    <row r="429" spans="1:7" s="18" customFormat="1" ht="13.5" hidden="1" outlineLevel="1" thickBot="1" x14ac:dyDescent="0.35">
      <c r="B429" s="16" t="s">
        <v>145</v>
      </c>
      <c r="C429" s="16"/>
      <c r="E429" s="93">
        <v>6554</v>
      </c>
      <c r="F429" s="93">
        <v>5321</v>
      </c>
      <c r="G429" s="93">
        <v>1233</v>
      </c>
    </row>
    <row r="430" spans="1:7" s="18" customFormat="1" ht="13.5" hidden="1" outlineLevel="1" thickBot="1" x14ac:dyDescent="0.35">
      <c r="B430" s="16" t="s">
        <v>146</v>
      </c>
      <c r="C430" s="16"/>
      <c r="E430" s="93">
        <v>1585</v>
      </c>
      <c r="F430" s="93">
        <v>1377</v>
      </c>
      <c r="G430" s="93">
        <v>208</v>
      </c>
    </row>
    <row r="431" spans="1:7" s="18" customFormat="1" ht="13.5" hidden="1" outlineLevel="1" thickBot="1" x14ac:dyDescent="0.35">
      <c r="B431" s="16" t="s">
        <v>147</v>
      </c>
      <c r="C431" s="16"/>
      <c r="E431" s="93">
        <v>10560</v>
      </c>
      <c r="F431" s="93">
        <v>16601</v>
      </c>
      <c r="G431" s="93">
        <v>-6041</v>
      </c>
    </row>
    <row r="432" spans="1:7" s="18" customFormat="1" ht="13.5" hidden="1" outlineLevel="1" thickBot="1" x14ac:dyDescent="0.35">
      <c r="B432" s="16" t="s">
        <v>148</v>
      </c>
      <c r="C432" s="16"/>
      <c r="E432" s="93">
        <v>1844</v>
      </c>
      <c r="F432" s="93">
        <v>5857</v>
      </c>
      <c r="G432" s="93">
        <v>-4013</v>
      </c>
    </row>
    <row r="433" spans="2:7" s="18" customFormat="1" ht="13.5" hidden="1" outlineLevel="1" thickBot="1" x14ac:dyDescent="0.35">
      <c r="B433" s="16" t="s">
        <v>149</v>
      </c>
      <c r="C433" s="16"/>
      <c r="E433" s="93">
        <v>8594</v>
      </c>
      <c r="F433" s="93">
        <v>7592</v>
      </c>
      <c r="G433" s="93">
        <v>1002</v>
      </c>
    </row>
    <row r="434" spans="2:7" s="18" customFormat="1" ht="13.5" hidden="1" outlineLevel="1" thickBot="1" x14ac:dyDescent="0.35">
      <c r="B434" s="16" t="s">
        <v>150</v>
      </c>
      <c r="C434" s="16"/>
      <c r="E434" s="93">
        <v>8356</v>
      </c>
      <c r="F434" s="93">
        <v>9564</v>
      </c>
      <c r="G434" s="93">
        <v>-1208</v>
      </c>
    </row>
    <row r="435" spans="2:7" s="18" customFormat="1" ht="13.5" hidden="1" outlineLevel="1" thickBot="1" x14ac:dyDescent="0.35">
      <c r="B435" s="16" t="s">
        <v>151</v>
      </c>
      <c r="C435" s="16"/>
      <c r="E435" s="93">
        <v>6888.3780000000006</v>
      </c>
      <c r="F435" s="93">
        <v>11599</v>
      </c>
      <c r="G435" s="93">
        <v>-4710.6219999999994</v>
      </c>
    </row>
    <row r="436" spans="2:7" s="18" customFormat="1" ht="13.5" hidden="1" outlineLevel="1" thickBot="1" x14ac:dyDescent="0.35">
      <c r="B436" s="16" t="s">
        <v>152</v>
      </c>
      <c r="C436" s="16"/>
      <c r="E436" s="93">
        <v>8415</v>
      </c>
      <c r="F436" s="93">
        <v>1729</v>
      </c>
      <c r="G436" s="93">
        <v>6686</v>
      </c>
    </row>
    <row r="437" spans="2:7" s="18" customFormat="1" ht="13.5" hidden="1" outlineLevel="1" thickBot="1" x14ac:dyDescent="0.35">
      <c r="B437" s="16" t="s">
        <v>283</v>
      </c>
      <c r="C437" s="16"/>
      <c r="E437" s="93">
        <v>95</v>
      </c>
      <c r="F437" s="93">
        <v>77</v>
      </c>
      <c r="G437" s="93">
        <v>18</v>
      </c>
    </row>
    <row r="438" spans="2:7" s="18" customFormat="1" ht="13.5" hidden="1" outlineLevel="1" thickBot="1" x14ac:dyDescent="0.35">
      <c r="B438" s="16" t="s">
        <v>153</v>
      </c>
      <c r="C438" s="16"/>
      <c r="E438" s="93">
        <v>6460</v>
      </c>
      <c r="F438" s="93">
        <v>6636</v>
      </c>
      <c r="G438" s="93">
        <v>-176</v>
      </c>
    </row>
    <row r="439" spans="2:7" s="18" customFormat="1" ht="13.5" hidden="1" outlineLevel="1" thickBot="1" x14ac:dyDescent="0.35">
      <c r="B439" s="16" t="s">
        <v>154</v>
      </c>
      <c r="C439" s="16"/>
      <c r="E439" s="93">
        <v>2359</v>
      </c>
      <c r="F439" s="93">
        <v>1894</v>
      </c>
      <c r="G439" s="93">
        <v>465</v>
      </c>
    </row>
    <row r="440" spans="2:7" s="18" customFormat="1" ht="13.5" hidden="1" outlineLevel="1" thickBot="1" x14ac:dyDescent="0.35">
      <c r="B440" s="16" t="s">
        <v>155</v>
      </c>
      <c r="C440" s="16"/>
      <c r="E440" s="93">
        <v>3349</v>
      </c>
      <c r="F440" s="93">
        <v>521</v>
      </c>
      <c r="G440" s="93">
        <v>2828</v>
      </c>
    </row>
    <row r="441" spans="2:7" s="18" customFormat="1" ht="13.5" hidden="1" outlineLevel="1" thickBot="1" x14ac:dyDescent="0.35">
      <c r="B441" s="16" t="s">
        <v>156</v>
      </c>
      <c r="C441" s="16"/>
      <c r="E441" s="93">
        <v>869</v>
      </c>
      <c r="F441" s="93">
        <v>1316</v>
      </c>
      <c r="G441" s="93">
        <v>-447</v>
      </c>
    </row>
    <row r="442" spans="2:7" s="18" customFormat="1" ht="13.5" hidden="1" outlineLevel="1" thickBot="1" x14ac:dyDescent="0.35">
      <c r="B442" s="16" t="s">
        <v>157</v>
      </c>
      <c r="C442" s="16"/>
      <c r="E442" s="93">
        <v>775</v>
      </c>
      <c r="F442" s="93">
        <v>1199</v>
      </c>
      <c r="G442" s="93">
        <v>-424</v>
      </c>
    </row>
    <row r="443" spans="2:7" s="18" customFormat="1" ht="13.5" hidden="1" outlineLevel="1" thickBot="1" x14ac:dyDescent="0.35">
      <c r="B443" s="16" t="s">
        <v>158</v>
      </c>
      <c r="C443" s="16"/>
      <c r="E443" s="93">
        <v>4131</v>
      </c>
      <c r="F443" s="93">
        <v>7961</v>
      </c>
      <c r="G443" s="93">
        <v>-3830</v>
      </c>
    </row>
    <row r="444" spans="2:7" s="18" customFormat="1" ht="13.5" hidden="1" outlineLevel="1" thickBot="1" x14ac:dyDescent="0.35">
      <c r="B444" s="16" t="s">
        <v>159</v>
      </c>
      <c r="C444" s="16"/>
      <c r="E444" s="93">
        <v>3048</v>
      </c>
      <c r="F444" s="93">
        <v>-206</v>
      </c>
      <c r="G444" s="93">
        <v>3254</v>
      </c>
    </row>
    <row r="445" spans="2:7" s="18" customFormat="1" ht="13.5" hidden="1" outlineLevel="1" thickBot="1" x14ac:dyDescent="0.35">
      <c r="B445" s="16" t="s">
        <v>160</v>
      </c>
      <c r="C445" s="16"/>
      <c r="E445" s="93">
        <v>1496</v>
      </c>
      <c r="F445" s="93">
        <v>1656</v>
      </c>
      <c r="G445" s="93">
        <v>-160</v>
      </c>
    </row>
    <row r="446" spans="2:7" s="18" customFormat="1" ht="13.5" hidden="1" outlineLevel="1" thickBot="1" x14ac:dyDescent="0.35">
      <c r="B446" s="16" t="s">
        <v>161</v>
      </c>
      <c r="C446" s="16"/>
      <c r="E446" s="93">
        <v>1288</v>
      </c>
      <c r="F446" s="93">
        <v>1114</v>
      </c>
      <c r="G446" s="93">
        <v>174</v>
      </c>
    </row>
    <row r="447" spans="2:7" s="18" customFormat="1" ht="13.5" hidden="1" outlineLevel="1" thickBot="1" x14ac:dyDescent="0.35">
      <c r="B447" s="16" t="s">
        <v>162</v>
      </c>
      <c r="C447" s="16"/>
      <c r="E447" s="93">
        <v>1239</v>
      </c>
      <c r="F447" s="93">
        <v>816</v>
      </c>
      <c r="G447" s="93">
        <v>423</v>
      </c>
    </row>
    <row r="448" spans="2:7" s="18" customFormat="1" ht="13.5" hidden="1" outlineLevel="1" thickBot="1" x14ac:dyDescent="0.35">
      <c r="B448" s="16" t="s">
        <v>163</v>
      </c>
      <c r="C448" s="16"/>
      <c r="E448" s="93">
        <v>9100</v>
      </c>
      <c r="F448" s="93">
        <v>8178</v>
      </c>
      <c r="G448" s="93">
        <v>922</v>
      </c>
    </row>
    <row r="449" spans="1:7" s="18" customFormat="1" ht="13.5" hidden="1" outlineLevel="1" thickBot="1" x14ac:dyDescent="0.35">
      <c r="B449" s="16" t="s">
        <v>164</v>
      </c>
      <c r="C449" s="16"/>
      <c r="E449" s="93">
        <v>1885</v>
      </c>
      <c r="F449" s="93">
        <v>1346</v>
      </c>
      <c r="G449" s="93">
        <v>539</v>
      </c>
    </row>
    <row r="450" spans="1:7" s="18" customFormat="1" ht="13.5" hidden="1" outlineLevel="1" thickBot="1" x14ac:dyDescent="0.35">
      <c r="B450" s="16" t="s">
        <v>276</v>
      </c>
      <c r="C450" s="16"/>
      <c r="E450" s="93">
        <v>459</v>
      </c>
      <c r="F450" s="93">
        <v>771</v>
      </c>
      <c r="G450" s="93">
        <v>-312</v>
      </c>
    </row>
    <row r="451" spans="1:7" s="18" customFormat="1" ht="13.5" hidden="1" outlineLevel="1" thickBot="1" x14ac:dyDescent="0.35">
      <c r="B451" s="16" t="s">
        <v>278</v>
      </c>
      <c r="C451" s="16"/>
      <c r="E451" s="93">
        <v>639</v>
      </c>
      <c r="F451" s="93">
        <v>113</v>
      </c>
      <c r="G451" s="93">
        <v>526</v>
      </c>
    </row>
    <row r="452" spans="1:7" s="18" customFormat="1" ht="13.5" hidden="1" outlineLevel="1" thickBot="1" x14ac:dyDescent="0.35">
      <c r="B452" s="16" t="s">
        <v>285</v>
      </c>
      <c r="C452" s="16"/>
      <c r="E452" s="93" t="s">
        <v>251</v>
      </c>
      <c r="F452" s="93" t="s">
        <v>251</v>
      </c>
      <c r="G452" s="93" t="s">
        <v>251</v>
      </c>
    </row>
    <row r="453" spans="1:7" s="18" customFormat="1" ht="13.5" hidden="1" outlineLevel="1" thickBot="1" x14ac:dyDescent="0.35">
      <c r="B453" s="16" t="s">
        <v>165</v>
      </c>
      <c r="C453" s="16"/>
      <c r="E453" s="93">
        <v>-2</v>
      </c>
      <c r="F453" s="93">
        <v>-407</v>
      </c>
      <c r="G453" s="93">
        <v>405</v>
      </c>
    </row>
    <row r="454" spans="1:7" s="18" customFormat="1" ht="13.5" hidden="1" outlineLevel="1" thickBot="1" x14ac:dyDescent="0.35">
      <c r="B454" s="16" t="s">
        <v>286</v>
      </c>
      <c r="C454" s="16"/>
      <c r="E454" s="93" t="s">
        <v>251</v>
      </c>
      <c r="F454" s="93" t="s">
        <v>251</v>
      </c>
      <c r="G454" s="93" t="s">
        <v>251</v>
      </c>
    </row>
    <row r="455" spans="1:7" s="18" customFormat="1" ht="13.5" hidden="1" outlineLevel="1" thickBot="1" x14ac:dyDescent="0.35">
      <c r="B455" s="16" t="s">
        <v>277</v>
      </c>
      <c r="C455" s="16"/>
      <c r="E455" s="93">
        <v>105</v>
      </c>
      <c r="F455" s="93">
        <v>639</v>
      </c>
      <c r="G455" s="93">
        <v>-534</v>
      </c>
    </row>
    <row r="456" spans="1:7" ht="13.5" collapsed="1" thickBot="1" x14ac:dyDescent="0.35">
      <c r="D456" s="17" t="s">
        <v>206</v>
      </c>
      <c r="E456" s="150">
        <v>90091.377999999997</v>
      </c>
      <c r="F456" s="150">
        <v>93264</v>
      </c>
      <c r="G456" s="93">
        <v>-3172.622000000003</v>
      </c>
    </row>
    <row r="457" spans="1:7" x14ac:dyDescent="0.3">
      <c r="D457" s="85"/>
      <c r="E457" s="121"/>
      <c r="F457" s="121"/>
      <c r="G457" s="93"/>
    </row>
    <row r="458" spans="1:7" x14ac:dyDescent="0.3">
      <c r="A458" s="17">
        <v>3</v>
      </c>
      <c r="B458" s="17" t="s">
        <v>207</v>
      </c>
      <c r="C458" s="17"/>
      <c r="E458" s="68"/>
      <c r="F458" s="68"/>
      <c r="G458" s="93"/>
    </row>
    <row r="459" spans="1:7" s="18" customFormat="1" hidden="1" outlineLevel="1" x14ac:dyDescent="0.3">
      <c r="B459" s="16" t="s">
        <v>145</v>
      </c>
      <c r="C459" s="16"/>
      <c r="E459" s="93">
        <v>2</v>
      </c>
      <c r="F459" s="93">
        <v>6</v>
      </c>
      <c r="G459" s="93">
        <v>-4</v>
      </c>
    </row>
    <row r="460" spans="1:7" s="18" customFormat="1" hidden="1" outlineLevel="1" x14ac:dyDescent="0.3">
      <c r="B460" s="16" t="s">
        <v>146</v>
      </c>
      <c r="C460" s="16"/>
      <c r="E460" s="93">
        <v>-3</v>
      </c>
      <c r="F460" s="93">
        <v>-3</v>
      </c>
      <c r="G460" s="93">
        <v>0</v>
      </c>
    </row>
    <row r="461" spans="1:7" s="18" customFormat="1" hidden="1" outlineLevel="1" x14ac:dyDescent="0.3">
      <c r="B461" s="16" t="s">
        <v>147</v>
      </c>
      <c r="C461" s="16"/>
      <c r="E461" s="93">
        <v>0</v>
      </c>
      <c r="F461" s="93">
        <v>0</v>
      </c>
      <c r="G461" s="93">
        <v>0</v>
      </c>
    </row>
    <row r="462" spans="1:7" s="18" customFormat="1" hidden="1" outlineLevel="1" x14ac:dyDescent="0.3">
      <c r="B462" s="16" t="s">
        <v>148</v>
      </c>
      <c r="C462" s="16"/>
      <c r="E462" s="93">
        <v>0</v>
      </c>
      <c r="F462" s="93">
        <v>0</v>
      </c>
      <c r="G462" s="93">
        <v>0</v>
      </c>
    </row>
    <row r="463" spans="1:7" s="18" customFormat="1" hidden="1" outlineLevel="1" x14ac:dyDescent="0.3">
      <c r="B463" s="16" t="s">
        <v>149</v>
      </c>
      <c r="C463" s="16"/>
      <c r="E463" s="93">
        <v>-7</v>
      </c>
      <c r="F463" s="93">
        <v>-8</v>
      </c>
      <c r="G463" s="93">
        <v>1</v>
      </c>
    </row>
    <row r="464" spans="1:7" s="18" customFormat="1" hidden="1" outlineLevel="1" x14ac:dyDescent="0.3">
      <c r="B464" s="16" t="s">
        <v>150</v>
      </c>
      <c r="C464" s="16"/>
      <c r="E464" s="93">
        <v>-13</v>
      </c>
      <c r="F464" s="93">
        <v>-13</v>
      </c>
      <c r="G464" s="93">
        <v>0</v>
      </c>
    </row>
    <row r="465" spans="2:7" s="18" customFormat="1" hidden="1" outlineLevel="1" x14ac:dyDescent="0.3">
      <c r="B465" s="16" t="s">
        <v>151</v>
      </c>
      <c r="C465" s="16"/>
      <c r="E465" s="93">
        <v>-13</v>
      </c>
      <c r="F465" s="93">
        <v>-14</v>
      </c>
      <c r="G465" s="93">
        <v>1</v>
      </c>
    </row>
    <row r="466" spans="2:7" s="18" customFormat="1" hidden="1" outlineLevel="1" x14ac:dyDescent="0.3">
      <c r="B466" s="16" t="s">
        <v>152</v>
      </c>
      <c r="C466" s="16"/>
      <c r="E466" s="93">
        <v>0</v>
      </c>
      <c r="F466" s="93">
        <v>0</v>
      </c>
      <c r="G466" s="93">
        <v>0</v>
      </c>
    </row>
    <row r="467" spans="2:7" s="18" customFormat="1" hidden="1" outlineLevel="1" x14ac:dyDescent="0.3">
      <c r="B467" s="16" t="s">
        <v>283</v>
      </c>
      <c r="C467" s="16"/>
      <c r="E467" s="93">
        <v>0</v>
      </c>
      <c r="F467" s="93">
        <v>0</v>
      </c>
      <c r="G467" s="93">
        <v>0</v>
      </c>
    </row>
    <row r="468" spans="2:7" s="18" customFormat="1" hidden="1" outlineLevel="1" x14ac:dyDescent="0.3">
      <c r="B468" s="16" t="s">
        <v>153</v>
      </c>
      <c r="C468" s="16"/>
      <c r="E468" s="93">
        <v>0</v>
      </c>
      <c r="F468" s="93">
        <v>-1</v>
      </c>
      <c r="G468" s="93">
        <v>1</v>
      </c>
    </row>
    <row r="469" spans="2:7" s="18" customFormat="1" hidden="1" outlineLevel="1" x14ac:dyDescent="0.3">
      <c r="B469" s="16" t="s">
        <v>154</v>
      </c>
      <c r="C469" s="16"/>
      <c r="E469" s="93">
        <v>0</v>
      </c>
      <c r="F469" s="93">
        <v>0</v>
      </c>
      <c r="G469" s="93">
        <v>0</v>
      </c>
    </row>
    <row r="470" spans="2:7" s="18" customFormat="1" hidden="1" outlineLevel="1" x14ac:dyDescent="0.3">
      <c r="B470" s="16" t="s">
        <v>155</v>
      </c>
      <c r="C470" s="16"/>
      <c r="E470" s="93">
        <v>-10</v>
      </c>
      <c r="F470" s="93">
        <v>-11</v>
      </c>
      <c r="G470" s="93">
        <v>1</v>
      </c>
    </row>
    <row r="471" spans="2:7" s="18" customFormat="1" hidden="1" outlineLevel="1" x14ac:dyDescent="0.3">
      <c r="B471" s="16" t="s">
        <v>156</v>
      </c>
      <c r="C471" s="16"/>
      <c r="E471" s="93">
        <v>0</v>
      </c>
      <c r="F471" s="93">
        <v>1</v>
      </c>
      <c r="G471" s="93">
        <v>-1</v>
      </c>
    </row>
    <row r="472" spans="2:7" s="18" customFormat="1" hidden="1" outlineLevel="1" x14ac:dyDescent="0.3">
      <c r="B472" s="16" t="s">
        <v>157</v>
      </c>
      <c r="C472" s="16"/>
      <c r="E472" s="93">
        <v>0</v>
      </c>
      <c r="F472" s="93">
        <v>0</v>
      </c>
      <c r="G472" s="93">
        <v>0</v>
      </c>
    </row>
    <row r="473" spans="2:7" s="18" customFormat="1" hidden="1" outlineLevel="1" x14ac:dyDescent="0.3">
      <c r="B473" s="16" t="s">
        <v>158</v>
      </c>
      <c r="C473" s="16"/>
      <c r="E473" s="93">
        <v>-8</v>
      </c>
      <c r="F473" s="93">
        <v>-1</v>
      </c>
      <c r="G473" s="93">
        <v>-7</v>
      </c>
    </row>
    <row r="474" spans="2:7" s="18" customFormat="1" hidden="1" outlineLevel="1" x14ac:dyDescent="0.3">
      <c r="B474" s="16" t="s">
        <v>159</v>
      </c>
      <c r="C474" s="16"/>
      <c r="E474" s="93">
        <v>-8</v>
      </c>
      <c r="F474" s="93">
        <v>-9</v>
      </c>
      <c r="G474" s="93">
        <v>1</v>
      </c>
    </row>
    <row r="475" spans="2:7" s="18" customFormat="1" hidden="1" outlineLevel="1" x14ac:dyDescent="0.3">
      <c r="B475" s="16" t="s">
        <v>160</v>
      </c>
      <c r="C475" s="16"/>
      <c r="E475" s="93">
        <v>0</v>
      </c>
      <c r="F475" s="93">
        <v>0</v>
      </c>
      <c r="G475" s="93">
        <v>0</v>
      </c>
    </row>
    <row r="476" spans="2:7" s="18" customFormat="1" hidden="1" outlineLevel="1" x14ac:dyDescent="0.3">
      <c r="B476" s="16" t="s">
        <v>161</v>
      </c>
      <c r="C476" s="16"/>
      <c r="E476" s="93">
        <v>-12</v>
      </c>
      <c r="F476" s="93">
        <v>-13</v>
      </c>
      <c r="G476" s="93">
        <v>1</v>
      </c>
    </row>
    <row r="477" spans="2:7" s="18" customFormat="1" hidden="1" outlineLevel="1" x14ac:dyDescent="0.3">
      <c r="B477" s="16" t="s">
        <v>162</v>
      </c>
      <c r="C477" s="16"/>
      <c r="E477" s="93">
        <v>0</v>
      </c>
      <c r="F477" s="93">
        <v>0</v>
      </c>
      <c r="G477" s="93">
        <v>0</v>
      </c>
    </row>
    <row r="478" spans="2:7" s="18" customFormat="1" hidden="1" outlineLevel="1" x14ac:dyDescent="0.3">
      <c r="B478" s="16" t="s">
        <v>163</v>
      </c>
      <c r="C478" s="16"/>
      <c r="E478" s="93">
        <v>-1</v>
      </c>
      <c r="F478" s="93">
        <v>-1</v>
      </c>
      <c r="G478" s="93">
        <v>0</v>
      </c>
    </row>
    <row r="479" spans="2:7" s="18" customFormat="1" hidden="1" outlineLevel="1" x14ac:dyDescent="0.3">
      <c r="B479" s="16" t="s">
        <v>164</v>
      </c>
      <c r="C479" s="16"/>
      <c r="E479" s="93">
        <v>-1</v>
      </c>
      <c r="F479" s="93">
        <v>-1</v>
      </c>
      <c r="G479" s="93">
        <v>0</v>
      </c>
    </row>
    <row r="480" spans="2:7" s="18" customFormat="1" hidden="1" outlineLevel="1" x14ac:dyDescent="0.3">
      <c r="B480" s="16" t="s">
        <v>276</v>
      </c>
      <c r="C480" s="16"/>
      <c r="E480" s="93">
        <v>0</v>
      </c>
      <c r="F480" s="93">
        <v>0</v>
      </c>
      <c r="G480" s="93">
        <v>0</v>
      </c>
    </row>
    <row r="481" spans="1:7" s="18" customFormat="1" hidden="1" outlineLevel="1" x14ac:dyDescent="0.3">
      <c r="B481" s="16" t="s">
        <v>278</v>
      </c>
      <c r="C481" s="16"/>
      <c r="E481" s="93">
        <v>0</v>
      </c>
      <c r="F481" s="93">
        <v>0</v>
      </c>
      <c r="G481" s="93">
        <v>0</v>
      </c>
    </row>
    <row r="482" spans="1:7" s="18" customFormat="1" hidden="1" outlineLevel="1" x14ac:dyDescent="0.3">
      <c r="B482" s="16" t="s">
        <v>285</v>
      </c>
      <c r="C482" s="16"/>
      <c r="E482" s="93" t="s">
        <v>251</v>
      </c>
      <c r="F482" s="93" t="s">
        <v>251</v>
      </c>
      <c r="G482" s="93" t="s">
        <v>251</v>
      </c>
    </row>
    <row r="483" spans="1:7" s="18" customFormat="1" hidden="1" outlineLevel="1" x14ac:dyDescent="0.3">
      <c r="B483" s="16" t="s">
        <v>165</v>
      </c>
      <c r="C483" s="16"/>
      <c r="E483" s="93">
        <v>0</v>
      </c>
      <c r="F483" s="93">
        <v>0</v>
      </c>
      <c r="G483" s="93">
        <v>0</v>
      </c>
    </row>
    <row r="484" spans="1:7" s="18" customFormat="1" hidden="1" outlineLevel="1" x14ac:dyDescent="0.3">
      <c r="B484" s="16" t="s">
        <v>286</v>
      </c>
      <c r="C484" s="16"/>
      <c r="E484" s="93" t="s">
        <v>251</v>
      </c>
      <c r="F484" s="93" t="s">
        <v>251</v>
      </c>
      <c r="G484" s="93" t="s">
        <v>251</v>
      </c>
    </row>
    <row r="485" spans="1:7" s="18" customFormat="1" hidden="1" outlineLevel="1" x14ac:dyDescent="0.3">
      <c r="B485" s="16" t="s">
        <v>277</v>
      </c>
      <c r="C485" s="16"/>
      <c r="E485" s="93">
        <v>-5</v>
      </c>
      <c r="F485" s="93">
        <v>-2</v>
      </c>
      <c r="G485" s="93">
        <v>-3</v>
      </c>
    </row>
    <row r="486" spans="1:7" collapsed="1" x14ac:dyDescent="0.3">
      <c r="A486" s="16"/>
      <c r="B486" s="68" t="s">
        <v>1</v>
      </c>
      <c r="C486" s="68"/>
      <c r="D486" s="16" t="s">
        <v>166</v>
      </c>
      <c r="E486" s="69">
        <v>-79</v>
      </c>
      <c r="F486" s="69">
        <v>-70</v>
      </c>
      <c r="G486" s="93">
        <v>-9</v>
      </c>
    </row>
    <row r="487" spans="1:7" s="18" customFormat="1" hidden="1" outlineLevel="1" x14ac:dyDescent="0.3">
      <c r="B487" s="16" t="s">
        <v>145</v>
      </c>
      <c r="C487" s="16"/>
      <c r="E487" s="93">
        <v>-292</v>
      </c>
      <c r="F487" s="93">
        <v>-160</v>
      </c>
      <c r="G487" s="93">
        <v>-132</v>
      </c>
    </row>
    <row r="488" spans="1:7" s="18" customFormat="1" hidden="1" outlineLevel="1" x14ac:dyDescent="0.3">
      <c r="B488" s="16" t="s">
        <v>146</v>
      </c>
      <c r="C488" s="16"/>
      <c r="E488" s="93">
        <v>295</v>
      </c>
      <c r="F488" s="93">
        <v>292</v>
      </c>
      <c r="G488" s="93">
        <v>3</v>
      </c>
    </row>
    <row r="489" spans="1:7" s="18" customFormat="1" hidden="1" outlineLevel="1" x14ac:dyDescent="0.3">
      <c r="B489" s="16" t="s">
        <v>147</v>
      </c>
      <c r="C489" s="16"/>
      <c r="E489" s="93">
        <v>13925</v>
      </c>
      <c r="F489" s="93">
        <v>14167</v>
      </c>
      <c r="G489" s="93">
        <v>-242</v>
      </c>
    </row>
    <row r="490" spans="1:7" s="18" customFormat="1" hidden="1" outlineLevel="1" x14ac:dyDescent="0.3">
      <c r="B490" s="16" t="s">
        <v>148</v>
      </c>
      <c r="C490" s="16"/>
      <c r="E490" s="93">
        <v>0</v>
      </c>
      <c r="F490" s="93">
        <v>0</v>
      </c>
      <c r="G490" s="93">
        <v>0</v>
      </c>
    </row>
    <row r="491" spans="1:7" s="18" customFormat="1" hidden="1" outlineLevel="1" x14ac:dyDescent="0.3">
      <c r="B491" s="16" t="s">
        <v>149</v>
      </c>
      <c r="C491" s="16"/>
      <c r="E491" s="93">
        <v>146</v>
      </c>
      <c r="F491" s="93">
        <v>182</v>
      </c>
      <c r="G491" s="93">
        <v>-36</v>
      </c>
    </row>
    <row r="492" spans="1:7" s="18" customFormat="1" hidden="1" outlineLevel="1" x14ac:dyDescent="0.3">
      <c r="B492" s="16" t="s">
        <v>150</v>
      </c>
      <c r="C492" s="16"/>
      <c r="E492" s="93">
        <v>1253</v>
      </c>
      <c r="F492" s="93">
        <v>922</v>
      </c>
      <c r="G492" s="93">
        <v>331</v>
      </c>
    </row>
    <row r="493" spans="1:7" s="18" customFormat="1" hidden="1" outlineLevel="1" x14ac:dyDescent="0.3">
      <c r="B493" s="16" t="s">
        <v>151</v>
      </c>
      <c r="C493" s="16"/>
      <c r="E493" s="93">
        <v>724</v>
      </c>
      <c r="F493" s="93">
        <v>559</v>
      </c>
      <c r="G493" s="93">
        <v>165</v>
      </c>
    </row>
    <row r="494" spans="1:7" s="18" customFormat="1" hidden="1" outlineLevel="1" x14ac:dyDescent="0.3">
      <c r="B494" s="16" t="s">
        <v>152</v>
      </c>
      <c r="C494" s="16"/>
      <c r="E494" s="93">
        <v>558</v>
      </c>
      <c r="F494" s="93">
        <v>556</v>
      </c>
      <c r="G494" s="93">
        <v>2</v>
      </c>
    </row>
    <row r="495" spans="1:7" s="18" customFormat="1" hidden="1" outlineLevel="1" x14ac:dyDescent="0.3">
      <c r="B495" s="16" t="s">
        <v>283</v>
      </c>
      <c r="C495" s="16"/>
      <c r="E495" s="93">
        <v>3</v>
      </c>
      <c r="F495" s="93">
        <v>2</v>
      </c>
      <c r="G495" s="93">
        <v>1</v>
      </c>
    </row>
    <row r="496" spans="1:7" s="18" customFormat="1" hidden="1" outlineLevel="1" x14ac:dyDescent="0.3">
      <c r="B496" s="16" t="s">
        <v>153</v>
      </c>
      <c r="C496" s="16"/>
      <c r="E496" s="93">
        <v>191</v>
      </c>
      <c r="F496" s="93">
        <v>38</v>
      </c>
      <c r="G496" s="93">
        <v>153</v>
      </c>
    </row>
    <row r="497" spans="2:7" s="18" customFormat="1" hidden="1" outlineLevel="1" x14ac:dyDescent="0.3">
      <c r="B497" s="16" t="s">
        <v>154</v>
      </c>
      <c r="C497" s="16"/>
      <c r="E497" s="93">
        <v>0</v>
      </c>
      <c r="F497" s="93">
        <v>0</v>
      </c>
      <c r="G497" s="93">
        <v>0</v>
      </c>
    </row>
    <row r="498" spans="2:7" s="18" customFormat="1" hidden="1" outlineLevel="1" x14ac:dyDescent="0.3">
      <c r="B498" s="16" t="s">
        <v>155</v>
      </c>
      <c r="C498" s="16"/>
      <c r="E498" s="93">
        <v>3228</v>
      </c>
      <c r="F498" s="93">
        <v>3187</v>
      </c>
      <c r="G498" s="93">
        <v>41</v>
      </c>
    </row>
    <row r="499" spans="2:7" s="18" customFormat="1" hidden="1" outlineLevel="1" x14ac:dyDescent="0.3">
      <c r="B499" s="16" t="s">
        <v>156</v>
      </c>
      <c r="C499" s="16"/>
      <c r="E499" s="93">
        <v>0</v>
      </c>
      <c r="F499" s="93">
        <v>0</v>
      </c>
      <c r="G499" s="93">
        <v>0</v>
      </c>
    </row>
    <row r="500" spans="2:7" s="18" customFormat="1" hidden="1" outlineLevel="1" x14ac:dyDescent="0.3">
      <c r="B500" s="16" t="s">
        <v>157</v>
      </c>
      <c r="C500" s="16"/>
      <c r="E500" s="93">
        <v>18</v>
      </c>
      <c r="F500" s="93">
        <v>20</v>
      </c>
      <c r="G500" s="93">
        <v>-2</v>
      </c>
    </row>
    <row r="501" spans="2:7" s="18" customFormat="1" hidden="1" outlineLevel="1" x14ac:dyDescent="0.3">
      <c r="B501" s="16" t="s">
        <v>158</v>
      </c>
      <c r="C501" s="16"/>
      <c r="E501" s="93">
        <v>4</v>
      </c>
      <c r="F501" s="93">
        <v>6</v>
      </c>
      <c r="G501" s="93">
        <v>-2</v>
      </c>
    </row>
    <row r="502" spans="2:7" s="18" customFormat="1" hidden="1" outlineLevel="1" x14ac:dyDescent="0.3">
      <c r="B502" s="16" t="s">
        <v>159</v>
      </c>
      <c r="C502" s="16"/>
      <c r="E502" s="93">
        <v>0</v>
      </c>
      <c r="F502" s="93">
        <v>3</v>
      </c>
      <c r="G502" s="93">
        <v>-3</v>
      </c>
    </row>
    <row r="503" spans="2:7" s="18" customFormat="1" hidden="1" outlineLevel="1" x14ac:dyDescent="0.3">
      <c r="B503" s="16" t="s">
        <v>160</v>
      </c>
      <c r="C503" s="16"/>
      <c r="E503" s="93">
        <v>225</v>
      </c>
      <c r="F503" s="93">
        <v>161</v>
      </c>
      <c r="G503" s="93">
        <v>64</v>
      </c>
    </row>
    <row r="504" spans="2:7" s="18" customFormat="1" hidden="1" outlineLevel="1" x14ac:dyDescent="0.3">
      <c r="B504" s="16" t="s">
        <v>161</v>
      </c>
      <c r="C504" s="16"/>
      <c r="E504" s="93">
        <v>2</v>
      </c>
      <c r="F504" s="93">
        <v>10</v>
      </c>
      <c r="G504" s="93">
        <v>-8</v>
      </c>
    </row>
    <row r="505" spans="2:7" s="18" customFormat="1" hidden="1" outlineLevel="1" x14ac:dyDescent="0.3">
      <c r="B505" s="16" t="s">
        <v>162</v>
      </c>
      <c r="C505" s="16"/>
      <c r="E505" s="93">
        <v>-1</v>
      </c>
      <c r="F505" s="93">
        <v>-1</v>
      </c>
      <c r="G505" s="93">
        <v>0</v>
      </c>
    </row>
    <row r="506" spans="2:7" s="18" customFormat="1" hidden="1" outlineLevel="1" x14ac:dyDescent="0.3">
      <c r="B506" s="16" t="s">
        <v>163</v>
      </c>
      <c r="C506" s="16"/>
      <c r="E506" s="93">
        <v>665</v>
      </c>
      <c r="F506" s="93">
        <v>186</v>
      </c>
      <c r="G506" s="93">
        <v>479</v>
      </c>
    </row>
    <row r="507" spans="2:7" s="18" customFormat="1" hidden="1" outlineLevel="1" x14ac:dyDescent="0.3">
      <c r="B507" s="16" t="s">
        <v>164</v>
      </c>
      <c r="C507" s="16"/>
      <c r="E507" s="93">
        <v>241</v>
      </c>
      <c r="F507" s="93">
        <v>194</v>
      </c>
      <c r="G507" s="93">
        <v>47</v>
      </c>
    </row>
    <row r="508" spans="2:7" s="18" customFormat="1" hidden="1" outlineLevel="1" x14ac:dyDescent="0.3">
      <c r="B508" s="16" t="s">
        <v>276</v>
      </c>
      <c r="C508" s="16"/>
      <c r="E508" s="93">
        <v>0</v>
      </c>
      <c r="F508" s="93">
        <v>0</v>
      </c>
      <c r="G508" s="93">
        <v>0</v>
      </c>
    </row>
    <row r="509" spans="2:7" s="18" customFormat="1" hidden="1" outlineLevel="1" x14ac:dyDescent="0.3">
      <c r="B509" s="16" t="s">
        <v>278</v>
      </c>
      <c r="C509" s="16"/>
      <c r="E509" s="93">
        <v>2</v>
      </c>
      <c r="F509" s="93">
        <v>0</v>
      </c>
      <c r="G509" s="93">
        <v>2</v>
      </c>
    </row>
    <row r="510" spans="2:7" s="18" customFormat="1" hidden="1" outlineLevel="1" x14ac:dyDescent="0.3">
      <c r="B510" s="16" t="s">
        <v>285</v>
      </c>
      <c r="C510" s="16"/>
      <c r="E510" s="93" t="s">
        <v>251</v>
      </c>
      <c r="F510" s="93" t="s">
        <v>251</v>
      </c>
      <c r="G510" s="93" t="s">
        <v>251</v>
      </c>
    </row>
    <row r="511" spans="2:7" s="18" customFormat="1" hidden="1" outlineLevel="1" x14ac:dyDescent="0.3">
      <c r="B511" s="16" t="s">
        <v>165</v>
      </c>
      <c r="C511" s="16"/>
      <c r="E511" s="93">
        <v>0</v>
      </c>
      <c r="F511" s="93">
        <v>35</v>
      </c>
      <c r="G511" s="93">
        <v>-35</v>
      </c>
    </row>
    <row r="512" spans="2:7" s="18" customFormat="1" hidden="1" outlineLevel="1" x14ac:dyDescent="0.3">
      <c r="B512" s="16" t="s">
        <v>286</v>
      </c>
      <c r="C512" s="16"/>
      <c r="E512" s="93" t="s">
        <v>251</v>
      </c>
      <c r="F512" s="93" t="s">
        <v>251</v>
      </c>
      <c r="G512" s="93" t="s">
        <v>251</v>
      </c>
    </row>
    <row r="513" spans="1:7" s="18" customFormat="1" hidden="1" outlineLevel="1" x14ac:dyDescent="0.3">
      <c r="B513" s="16" t="s">
        <v>277</v>
      </c>
      <c r="C513" s="16"/>
      <c r="E513" s="93">
        <v>21</v>
      </c>
      <c r="F513" s="93">
        <v>22</v>
      </c>
      <c r="G513" s="93">
        <v>-1</v>
      </c>
    </row>
    <row r="514" spans="1:7" collapsed="1" x14ac:dyDescent="0.3">
      <c r="A514" s="16"/>
      <c r="B514" s="68" t="s">
        <v>2</v>
      </c>
      <c r="C514" s="68"/>
      <c r="D514" s="16" t="s">
        <v>208</v>
      </c>
      <c r="E514" s="69">
        <v>21208</v>
      </c>
      <c r="F514" s="69">
        <v>20381</v>
      </c>
      <c r="G514" s="93">
        <v>827</v>
      </c>
    </row>
    <row r="515" spans="1:7" s="18" customFormat="1" hidden="1" outlineLevel="1" x14ac:dyDescent="0.3">
      <c r="B515" s="16" t="s">
        <v>145</v>
      </c>
      <c r="C515" s="16"/>
      <c r="E515" s="93">
        <v>0</v>
      </c>
      <c r="F515" s="93">
        <v>0</v>
      </c>
      <c r="G515" s="93">
        <v>0</v>
      </c>
    </row>
    <row r="516" spans="1:7" s="18" customFormat="1" hidden="1" outlineLevel="1" x14ac:dyDescent="0.3">
      <c r="B516" s="16" t="s">
        <v>146</v>
      </c>
      <c r="C516" s="16"/>
      <c r="E516" s="93">
        <v>0</v>
      </c>
      <c r="F516" s="93">
        <v>0</v>
      </c>
      <c r="G516" s="93">
        <v>0</v>
      </c>
    </row>
    <row r="517" spans="1:7" s="18" customFormat="1" hidden="1" outlineLevel="1" x14ac:dyDescent="0.3">
      <c r="B517" s="16" t="s">
        <v>147</v>
      </c>
      <c r="C517" s="16"/>
      <c r="E517" s="93">
        <v>0</v>
      </c>
      <c r="F517" s="93">
        <v>0</v>
      </c>
      <c r="G517" s="93">
        <v>0</v>
      </c>
    </row>
    <row r="518" spans="1:7" s="18" customFormat="1" hidden="1" outlineLevel="1" x14ac:dyDescent="0.3">
      <c r="B518" s="16" t="s">
        <v>148</v>
      </c>
      <c r="C518" s="16"/>
      <c r="E518" s="93">
        <v>0</v>
      </c>
      <c r="F518" s="93">
        <v>0</v>
      </c>
      <c r="G518" s="93">
        <v>0</v>
      </c>
    </row>
    <row r="519" spans="1:7" s="18" customFormat="1" hidden="1" outlineLevel="1" x14ac:dyDescent="0.3">
      <c r="B519" s="16" t="s">
        <v>149</v>
      </c>
      <c r="C519" s="16"/>
      <c r="E519" s="93">
        <v>0</v>
      </c>
      <c r="F519" s="93">
        <v>0</v>
      </c>
      <c r="G519" s="93">
        <v>0</v>
      </c>
    </row>
    <row r="520" spans="1:7" s="18" customFormat="1" hidden="1" outlineLevel="1" x14ac:dyDescent="0.3">
      <c r="B520" s="16" t="s">
        <v>150</v>
      </c>
      <c r="C520" s="16"/>
      <c r="E520" s="93">
        <v>0</v>
      </c>
      <c r="F520" s="93">
        <v>0</v>
      </c>
      <c r="G520" s="93">
        <v>0</v>
      </c>
    </row>
    <row r="521" spans="1:7" s="18" customFormat="1" hidden="1" outlineLevel="1" x14ac:dyDescent="0.3">
      <c r="B521" s="16" t="s">
        <v>151</v>
      </c>
      <c r="C521" s="16"/>
      <c r="E521" s="93">
        <v>0</v>
      </c>
      <c r="F521" s="93">
        <v>0</v>
      </c>
      <c r="G521" s="93">
        <v>0</v>
      </c>
    </row>
    <row r="522" spans="1:7" s="18" customFormat="1" hidden="1" outlineLevel="1" x14ac:dyDescent="0.3">
      <c r="B522" s="16" t="s">
        <v>152</v>
      </c>
      <c r="C522" s="16"/>
      <c r="E522" s="93">
        <v>0</v>
      </c>
      <c r="F522" s="93">
        <v>0</v>
      </c>
      <c r="G522" s="93">
        <v>0</v>
      </c>
    </row>
    <row r="523" spans="1:7" s="18" customFormat="1" hidden="1" outlineLevel="1" x14ac:dyDescent="0.3">
      <c r="B523" s="16" t="s">
        <v>283</v>
      </c>
      <c r="C523" s="16"/>
      <c r="E523" s="93">
        <v>0</v>
      </c>
      <c r="F523" s="93">
        <v>0</v>
      </c>
      <c r="G523" s="93">
        <v>0</v>
      </c>
    </row>
    <row r="524" spans="1:7" s="18" customFormat="1" hidden="1" outlineLevel="1" x14ac:dyDescent="0.3">
      <c r="B524" s="16" t="s">
        <v>153</v>
      </c>
      <c r="C524" s="16"/>
      <c r="E524" s="93">
        <v>0</v>
      </c>
      <c r="F524" s="93">
        <v>0</v>
      </c>
      <c r="G524" s="93">
        <v>0</v>
      </c>
    </row>
    <row r="525" spans="1:7" s="18" customFormat="1" hidden="1" outlineLevel="1" x14ac:dyDescent="0.3">
      <c r="B525" s="16" t="s">
        <v>154</v>
      </c>
      <c r="C525" s="16"/>
      <c r="E525" s="93">
        <v>0</v>
      </c>
      <c r="F525" s="93">
        <v>0</v>
      </c>
      <c r="G525" s="93">
        <v>0</v>
      </c>
    </row>
    <row r="526" spans="1:7" s="18" customFormat="1" hidden="1" outlineLevel="1" x14ac:dyDescent="0.3">
      <c r="B526" s="16" t="s">
        <v>155</v>
      </c>
      <c r="C526" s="16"/>
      <c r="E526" s="93">
        <v>0</v>
      </c>
      <c r="F526" s="93">
        <v>0</v>
      </c>
      <c r="G526" s="93">
        <v>0</v>
      </c>
    </row>
    <row r="527" spans="1:7" s="18" customFormat="1" hidden="1" outlineLevel="1" x14ac:dyDescent="0.3">
      <c r="B527" s="16" t="s">
        <v>156</v>
      </c>
      <c r="C527" s="16"/>
      <c r="E527" s="93">
        <v>0</v>
      </c>
      <c r="F527" s="93">
        <v>0</v>
      </c>
      <c r="G527" s="93">
        <v>0</v>
      </c>
    </row>
    <row r="528" spans="1:7" s="18" customFormat="1" hidden="1" outlineLevel="1" x14ac:dyDescent="0.3">
      <c r="B528" s="16" t="s">
        <v>157</v>
      </c>
      <c r="C528" s="16"/>
      <c r="E528" s="93">
        <v>0</v>
      </c>
      <c r="F528" s="93">
        <v>0</v>
      </c>
      <c r="G528" s="93">
        <v>0</v>
      </c>
    </row>
    <row r="529" spans="1:7" s="18" customFormat="1" hidden="1" outlineLevel="1" x14ac:dyDescent="0.3">
      <c r="B529" s="16" t="s">
        <v>158</v>
      </c>
      <c r="C529" s="16"/>
      <c r="E529" s="93">
        <v>0</v>
      </c>
      <c r="F529" s="93">
        <v>0</v>
      </c>
      <c r="G529" s="93">
        <v>0</v>
      </c>
    </row>
    <row r="530" spans="1:7" s="18" customFormat="1" hidden="1" outlineLevel="1" x14ac:dyDescent="0.3">
      <c r="B530" s="16" t="s">
        <v>159</v>
      </c>
      <c r="C530" s="16"/>
      <c r="E530" s="93">
        <v>0</v>
      </c>
      <c r="F530" s="93">
        <v>0</v>
      </c>
      <c r="G530" s="93">
        <v>0</v>
      </c>
    </row>
    <row r="531" spans="1:7" s="18" customFormat="1" hidden="1" outlineLevel="1" x14ac:dyDescent="0.3">
      <c r="B531" s="16" t="s">
        <v>160</v>
      </c>
      <c r="C531" s="16"/>
      <c r="E531" s="93">
        <v>0</v>
      </c>
      <c r="F531" s="93">
        <v>0</v>
      </c>
      <c r="G531" s="93">
        <v>0</v>
      </c>
    </row>
    <row r="532" spans="1:7" s="18" customFormat="1" hidden="1" outlineLevel="1" x14ac:dyDescent="0.3">
      <c r="B532" s="16" t="s">
        <v>161</v>
      </c>
      <c r="C532" s="16"/>
      <c r="E532" s="93">
        <v>0</v>
      </c>
      <c r="F532" s="93">
        <v>0</v>
      </c>
      <c r="G532" s="93">
        <v>0</v>
      </c>
    </row>
    <row r="533" spans="1:7" s="18" customFormat="1" hidden="1" outlineLevel="1" x14ac:dyDescent="0.3">
      <c r="B533" s="16" t="s">
        <v>162</v>
      </c>
      <c r="C533" s="16"/>
      <c r="E533" s="93">
        <v>0</v>
      </c>
      <c r="F533" s="93">
        <v>0</v>
      </c>
      <c r="G533" s="93">
        <v>0</v>
      </c>
    </row>
    <row r="534" spans="1:7" s="18" customFormat="1" hidden="1" outlineLevel="1" x14ac:dyDescent="0.3">
      <c r="B534" s="16" t="s">
        <v>163</v>
      </c>
      <c r="C534" s="16"/>
      <c r="E534" s="93">
        <v>0</v>
      </c>
      <c r="F534" s="93">
        <v>0</v>
      </c>
      <c r="G534" s="93">
        <v>0</v>
      </c>
    </row>
    <row r="535" spans="1:7" s="18" customFormat="1" hidden="1" outlineLevel="1" x14ac:dyDescent="0.3">
      <c r="B535" s="16" t="s">
        <v>164</v>
      </c>
      <c r="C535" s="16"/>
      <c r="E535" s="93">
        <v>0</v>
      </c>
      <c r="F535" s="93">
        <v>0</v>
      </c>
      <c r="G535" s="93">
        <v>0</v>
      </c>
    </row>
    <row r="536" spans="1:7" s="18" customFormat="1" hidden="1" outlineLevel="1" x14ac:dyDescent="0.3">
      <c r="B536" s="16" t="s">
        <v>276</v>
      </c>
      <c r="C536" s="16"/>
      <c r="E536" s="93">
        <v>0</v>
      </c>
      <c r="F536" s="93">
        <v>0</v>
      </c>
      <c r="G536" s="93">
        <v>0</v>
      </c>
    </row>
    <row r="537" spans="1:7" s="18" customFormat="1" hidden="1" outlineLevel="1" x14ac:dyDescent="0.3">
      <c r="B537" s="16" t="s">
        <v>278</v>
      </c>
      <c r="C537" s="16"/>
      <c r="E537" s="93">
        <v>0</v>
      </c>
      <c r="F537" s="93">
        <v>0</v>
      </c>
      <c r="G537" s="93">
        <v>0</v>
      </c>
    </row>
    <row r="538" spans="1:7" s="18" customFormat="1" hidden="1" outlineLevel="1" x14ac:dyDescent="0.3">
      <c r="B538" s="16" t="s">
        <v>285</v>
      </c>
      <c r="C538" s="16"/>
      <c r="E538" s="93" t="s">
        <v>251</v>
      </c>
      <c r="F538" s="93" t="s">
        <v>251</v>
      </c>
      <c r="G538" s="93" t="s">
        <v>251</v>
      </c>
    </row>
    <row r="539" spans="1:7" s="18" customFormat="1" hidden="1" outlineLevel="1" x14ac:dyDescent="0.3">
      <c r="B539" s="16" t="s">
        <v>165</v>
      </c>
      <c r="C539" s="16"/>
      <c r="E539" s="93">
        <v>0</v>
      </c>
      <c r="F539" s="93">
        <v>0</v>
      </c>
      <c r="G539" s="93">
        <v>0</v>
      </c>
    </row>
    <row r="540" spans="1:7" s="18" customFormat="1" hidden="1" outlineLevel="1" x14ac:dyDescent="0.3">
      <c r="B540" s="16" t="s">
        <v>286</v>
      </c>
      <c r="C540" s="16"/>
      <c r="E540" s="93" t="s">
        <v>251</v>
      </c>
      <c r="F540" s="93" t="s">
        <v>251</v>
      </c>
      <c r="G540" s="93" t="s">
        <v>251</v>
      </c>
    </row>
    <row r="541" spans="1:7" s="18" customFormat="1" hidden="1" outlineLevel="1" x14ac:dyDescent="0.3">
      <c r="B541" s="16" t="s">
        <v>277</v>
      </c>
      <c r="C541" s="16"/>
      <c r="E541" s="93">
        <v>0</v>
      </c>
      <c r="F541" s="93">
        <v>0</v>
      </c>
      <c r="G541" s="93">
        <v>0</v>
      </c>
    </row>
    <row r="542" spans="1:7" collapsed="1" x14ac:dyDescent="0.3">
      <c r="A542" s="16"/>
      <c r="B542" s="68" t="s">
        <v>3</v>
      </c>
      <c r="C542" s="68"/>
      <c r="D542" s="16" t="s">
        <v>209</v>
      </c>
      <c r="E542" s="69">
        <v>0</v>
      </c>
      <c r="F542" s="69">
        <v>0</v>
      </c>
      <c r="G542" s="93">
        <v>0</v>
      </c>
    </row>
    <row r="543" spans="1:7" s="18" customFormat="1" hidden="1" outlineLevel="1" x14ac:dyDescent="0.3">
      <c r="B543" s="16" t="s">
        <v>145</v>
      </c>
      <c r="C543" s="16"/>
      <c r="E543" s="93">
        <v>0</v>
      </c>
      <c r="F543" s="93">
        <v>0</v>
      </c>
      <c r="G543" s="93">
        <v>0</v>
      </c>
    </row>
    <row r="544" spans="1:7" s="18" customFormat="1" hidden="1" outlineLevel="1" x14ac:dyDescent="0.3">
      <c r="B544" s="16" t="s">
        <v>146</v>
      </c>
      <c r="C544" s="16"/>
      <c r="E544" s="93">
        <v>0</v>
      </c>
      <c r="F544" s="93">
        <v>0</v>
      </c>
      <c r="G544" s="93">
        <v>0</v>
      </c>
    </row>
    <row r="545" spans="2:7" s="18" customFormat="1" hidden="1" outlineLevel="1" x14ac:dyDescent="0.3">
      <c r="B545" s="16" t="s">
        <v>147</v>
      </c>
      <c r="C545" s="16"/>
      <c r="E545" s="93">
        <v>0</v>
      </c>
      <c r="F545" s="93">
        <v>0</v>
      </c>
      <c r="G545" s="93">
        <v>0</v>
      </c>
    </row>
    <row r="546" spans="2:7" s="18" customFormat="1" hidden="1" outlineLevel="1" x14ac:dyDescent="0.3">
      <c r="B546" s="16" t="s">
        <v>148</v>
      </c>
      <c r="C546" s="16"/>
      <c r="E546" s="93">
        <v>0</v>
      </c>
      <c r="F546" s="93">
        <v>4</v>
      </c>
      <c r="G546" s="93">
        <v>-4</v>
      </c>
    </row>
    <row r="547" spans="2:7" s="18" customFormat="1" hidden="1" outlineLevel="1" x14ac:dyDescent="0.3">
      <c r="B547" s="16" t="s">
        <v>149</v>
      </c>
      <c r="C547" s="16"/>
      <c r="E547" s="93">
        <v>0</v>
      </c>
      <c r="F547" s="93">
        <v>0</v>
      </c>
      <c r="G547" s="93">
        <v>0</v>
      </c>
    </row>
    <row r="548" spans="2:7" s="18" customFormat="1" hidden="1" outlineLevel="1" x14ac:dyDescent="0.3">
      <c r="B548" s="16" t="s">
        <v>150</v>
      </c>
      <c r="C548" s="16"/>
      <c r="E548" s="93">
        <v>0</v>
      </c>
      <c r="F548" s="93">
        <v>115</v>
      </c>
      <c r="G548" s="93">
        <v>-115</v>
      </c>
    </row>
    <row r="549" spans="2:7" s="18" customFormat="1" hidden="1" outlineLevel="1" x14ac:dyDescent="0.3">
      <c r="B549" s="16" t="s">
        <v>151</v>
      </c>
      <c r="C549" s="16"/>
      <c r="E549" s="93">
        <v>0</v>
      </c>
      <c r="F549" s="93">
        <v>0</v>
      </c>
      <c r="G549" s="93">
        <v>0</v>
      </c>
    </row>
    <row r="550" spans="2:7" s="18" customFormat="1" hidden="1" outlineLevel="1" x14ac:dyDescent="0.3">
      <c r="B550" s="16" t="s">
        <v>152</v>
      </c>
      <c r="C550" s="16"/>
      <c r="E550" s="93">
        <v>2000</v>
      </c>
      <c r="F550" s="93">
        <v>-3</v>
      </c>
      <c r="G550" s="93">
        <v>2003</v>
      </c>
    </row>
    <row r="551" spans="2:7" s="18" customFormat="1" hidden="1" outlineLevel="1" x14ac:dyDescent="0.3">
      <c r="B551" s="16" t="s">
        <v>283</v>
      </c>
      <c r="C551" s="16"/>
      <c r="E551" s="93">
        <v>0</v>
      </c>
      <c r="F551" s="93">
        <v>0</v>
      </c>
      <c r="G551" s="93">
        <v>0</v>
      </c>
    </row>
    <row r="552" spans="2:7" s="18" customFormat="1" hidden="1" outlineLevel="1" x14ac:dyDescent="0.3">
      <c r="B552" s="16" t="s">
        <v>153</v>
      </c>
      <c r="C552" s="16"/>
      <c r="E552" s="93">
        <v>0</v>
      </c>
      <c r="F552" s="93">
        <v>0</v>
      </c>
      <c r="G552" s="93">
        <v>0</v>
      </c>
    </row>
    <row r="553" spans="2:7" s="18" customFormat="1" hidden="1" outlineLevel="1" x14ac:dyDescent="0.3">
      <c r="B553" s="16" t="s">
        <v>154</v>
      </c>
      <c r="C553" s="16"/>
      <c r="E553" s="93">
        <v>-1</v>
      </c>
      <c r="F553" s="93">
        <v>-2</v>
      </c>
      <c r="G553" s="93">
        <v>1</v>
      </c>
    </row>
    <row r="554" spans="2:7" s="18" customFormat="1" hidden="1" outlineLevel="1" x14ac:dyDescent="0.3">
      <c r="B554" s="16" t="s">
        <v>155</v>
      </c>
      <c r="C554" s="16"/>
      <c r="E554" s="93">
        <v>0</v>
      </c>
      <c r="F554" s="93">
        <v>0</v>
      </c>
      <c r="G554" s="93">
        <v>0</v>
      </c>
    </row>
    <row r="555" spans="2:7" s="18" customFormat="1" hidden="1" outlineLevel="1" x14ac:dyDescent="0.3">
      <c r="B555" s="16" t="s">
        <v>156</v>
      </c>
      <c r="C555" s="16"/>
      <c r="E555" s="93">
        <v>0</v>
      </c>
      <c r="F555" s="93">
        <v>0</v>
      </c>
      <c r="G555" s="93">
        <v>0</v>
      </c>
    </row>
    <row r="556" spans="2:7" s="18" customFormat="1" hidden="1" outlineLevel="1" x14ac:dyDescent="0.3">
      <c r="B556" s="16" t="s">
        <v>157</v>
      </c>
      <c r="C556" s="16"/>
      <c r="E556" s="93">
        <v>0</v>
      </c>
      <c r="F556" s="93">
        <v>0</v>
      </c>
      <c r="G556" s="93">
        <v>0</v>
      </c>
    </row>
    <row r="557" spans="2:7" s="18" customFormat="1" hidden="1" outlineLevel="1" x14ac:dyDescent="0.3">
      <c r="B557" s="16" t="s">
        <v>158</v>
      </c>
      <c r="C557" s="16"/>
      <c r="E557" s="93">
        <v>0</v>
      </c>
      <c r="F557" s="93">
        <v>0</v>
      </c>
      <c r="G557" s="93">
        <v>0</v>
      </c>
    </row>
    <row r="558" spans="2:7" s="18" customFormat="1" hidden="1" outlineLevel="1" x14ac:dyDescent="0.3">
      <c r="B558" s="16" t="s">
        <v>159</v>
      </c>
      <c r="C558" s="16"/>
      <c r="E558" s="93">
        <v>0</v>
      </c>
      <c r="F558" s="93">
        <v>0</v>
      </c>
      <c r="G558" s="93">
        <v>0</v>
      </c>
    </row>
    <row r="559" spans="2:7" s="18" customFormat="1" hidden="1" outlineLevel="1" x14ac:dyDescent="0.3">
      <c r="B559" s="16" t="s">
        <v>160</v>
      </c>
      <c r="C559" s="16"/>
      <c r="E559" s="93">
        <v>0</v>
      </c>
      <c r="F559" s="93">
        <v>0</v>
      </c>
      <c r="G559" s="93">
        <v>0</v>
      </c>
    </row>
    <row r="560" spans="2:7" s="18" customFormat="1" hidden="1" outlineLevel="1" x14ac:dyDescent="0.3">
      <c r="B560" s="16" t="s">
        <v>161</v>
      </c>
      <c r="C560" s="16"/>
      <c r="E560" s="93">
        <v>0</v>
      </c>
      <c r="F560" s="93">
        <v>0</v>
      </c>
      <c r="G560" s="93">
        <v>0</v>
      </c>
    </row>
    <row r="561" spans="1:7" s="18" customFormat="1" hidden="1" outlineLevel="1" x14ac:dyDescent="0.3">
      <c r="B561" s="16" t="s">
        <v>162</v>
      </c>
      <c r="C561" s="16"/>
      <c r="E561" s="93">
        <v>0</v>
      </c>
      <c r="F561" s="93">
        <v>0</v>
      </c>
      <c r="G561" s="93">
        <v>0</v>
      </c>
    </row>
    <row r="562" spans="1:7" s="18" customFormat="1" hidden="1" outlineLevel="1" x14ac:dyDescent="0.3">
      <c r="B562" s="16" t="s">
        <v>163</v>
      </c>
      <c r="C562" s="16"/>
      <c r="E562" s="93">
        <v>25</v>
      </c>
      <c r="F562" s="93">
        <v>129</v>
      </c>
      <c r="G562" s="93">
        <v>-104</v>
      </c>
    </row>
    <row r="563" spans="1:7" s="18" customFormat="1" hidden="1" outlineLevel="1" x14ac:dyDescent="0.3">
      <c r="B563" s="16" t="s">
        <v>164</v>
      </c>
      <c r="C563" s="16"/>
      <c r="E563" s="93">
        <v>0</v>
      </c>
      <c r="F563" s="93">
        <v>0</v>
      </c>
      <c r="G563" s="93">
        <v>0</v>
      </c>
    </row>
    <row r="564" spans="1:7" s="18" customFormat="1" hidden="1" outlineLevel="1" x14ac:dyDescent="0.3">
      <c r="B564" s="16" t="s">
        <v>276</v>
      </c>
      <c r="C564" s="16"/>
      <c r="E564" s="93">
        <v>0</v>
      </c>
      <c r="F564" s="93">
        <v>123</v>
      </c>
      <c r="G564" s="93">
        <v>-123</v>
      </c>
    </row>
    <row r="565" spans="1:7" s="18" customFormat="1" hidden="1" outlineLevel="1" x14ac:dyDescent="0.3">
      <c r="B565" s="16" t="s">
        <v>278</v>
      </c>
      <c r="C565" s="16"/>
      <c r="E565" s="93">
        <v>5</v>
      </c>
      <c r="F565" s="93">
        <v>-2</v>
      </c>
      <c r="G565" s="93">
        <v>7</v>
      </c>
    </row>
    <row r="566" spans="1:7" s="18" customFormat="1" hidden="1" outlineLevel="1" x14ac:dyDescent="0.3">
      <c r="B566" s="16" t="s">
        <v>285</v>
      </c>
      <c r="C566" s="16"/>
      <c r="E566" s="93" t="s">
        <v>251</v>
      </c>
      <c r="F566" s="93" t="s">
        <v>251</v>
      </c>
      <c r="G566" s="93" t="s">
        <v>251</v>
      </c>
    </row>
    <row r="567" spans="1:7" s="18" customFormat="1" hidden="1" outlineLevel="1" x14ac:dyDescent="0.3">
      <c r="B567" s="16" t="s">
        <v>165</v>
      </c>
      <c r="C567" s="16"/>
      <c r="E567" s="93">
        <v>0</v>
      </c>
      <c r="F567" s="93">
        <v>0</v>
      </c>
      <c r="G567" s="93">
        <v>0</v>
      </c>
    </row>
    <row r="568" spans="1:7" s="18" customFormat="1" hidden="1" outlineLevel="1" x14ac:dyDescent="0.3">
      <c r="B568" s="16" t="s">
        <v>286</v>
      </c>
      <c r="C568" s="16"/>
      <c r="E568" s="93" t="s">
        <v>251</v>
      </c>
      <c r="F568" s="93" t="s">
        <v>251</v>
      </c>
      <c r="G568" s="93" t="s">
        <v>251</v>
      </c>
    </row>
    <row r="569" spans="1:7" s="18" customFormat="1" hidden="1" outlineLevel="1" x14ac:dyDescent="0.3">
      <c r="B569" s="16" t="s">
        <v>277</v>
      </c>
      <c r="C569" s="16"/>
      <c r="E569" s="93">
        <v>0</v>
      </c>
      <c r="F569" s="93">
        <v>0</v>
      </c>
      <c r="G569" s="93">
        <v>0</v>
      </c>
    </row>
    <row r="570" spans="1:7" collapsed="1" x14ac:dyDescent="0.3">
      <c r="A570" s="16"/>
      <c r="B570" s="68" t="s">
        <v>4</v>
      </c>
      <c r="C570" s="68"/>
      <c r="D570" s="16" t="s">
        <v>210</v>
      </c>
      <c r="E570" s="69">
        <v>2029</v>
      </c>
      <c r="F570" s="69">
        <v>364</v>
      </c>
      <c r="G570" s="93">
        <v>1665</v>
      </c>
    </row>
    <row r="571" spans="1:7" s="18" customFormat="1" hidden="1" outlineLevel="1" x14ac:dyDescent="0.3">
      <c r="B571" s="16" t="s">
        <v>145</v>
      </c>
      <c r="C571" s="16"/>
      <c r="E571" s="93">
        <v>-1225</v>
      </c>
      <c r="F571" s="93">
        <v>-1242</v>
      </c>
      <c r="G571" s="93">
        <v>17</v>
      </c>
    </row>
    <row r="572" spans="1:7" s="18" customFormat="1" hidden="1" outlineLevel="1" x14ac:dyDescent="0.3">
      <c r="B572" s="16" t="s">
        <v>146</v>
      </c>
      <c r="C572" s="16"/>
      <c r="E572" s="93">
        <v>0</v>
      </c>
      <c r="F572" s="93">
        <v>0</v>
      </c>
      <c r="G572" s="93">
        <v>0</v>
      </c>
    </row>
    <row r="573" spans="1:7" s="18" customFormat="1" hidden="1" outlineLevel="1" x14ac:dyDescent="0.3">
      <c r="B573" s="16" t="s">
        <v>147</v>
      </c>
      <c r="C573" s="16"/>
      <c r="E573" s="93">
        <v>-2615</v>
      </c>
      <c r="F573" s="93">
        <v>-4159</v>
      </c>
      <c r="G573" s="93">
        <v>1544</v>
      </c>
    </row>
    <row r="574" spans="1:7" s="18" customFormat="1" hidden="1" outlineLevel="1" x14ac:dyDescent="0.3">
      <c r="B574" s="16" t="s">
        <v>148</v>
      </c>
      <c r="C574" s="16"/>
      <c r="E574" s="93">
        <v>0</v>
      </c>
      <c r="F574" s="93">
        <v>0</v>
      </c>
      <c r="G574" s="93">
        <v>0</v>
      </c>
    </row>
    <row r="575" spans="1:7" s="18" customFormat="1" hidden="1" outlineLevel="1" x14ac:dyDescent="0.3">
      <c r="B575" s="16" t="s">
        <v>149</v>
      </c>
      <c r="C575" s="16"/>
      <c r="E575" s="93">
        <v>-2717</v>
      </c>
      <c r="F575" s="93">
        <v>-2703</v>
      </c>
      <c r="G575" s="93">
        <v>-14</v>
      </c>
    </row>
    <row r="576" spans="1:7" s="18" customFormat="1" hidden="1" outlineLevel="1" x14ac:dyDescent="0.3">
      <c r="B576" s="16" t="s">
        <v>150</v>
      </c>
      <c r="C576" s="16"/>
      <c r="E576" s="93">
        <v>-2981</v>
      </c>
      <c r="F576" s="93">
        <v>-3495</v>
      </c>
      <c r="G576" s="93">
        <v>514</v>
      </c>
    </row>
    <row r="577" spans="2:7" s="18" customFormat="1" hidden="1" outlineLevel="1" x14ac:dyDescent="0.3">
      <c r="B577" s="16" t="s">
        <v>151</v>
      </c>
      <c r="C577" s="16"/>
      <c r="E577" s="93">
        <v>0</v>
      </c>
      <c r="F577" s="93">
        <v>0</v>
      </c>
      <c r="G577" s="93">
        <v>0</v>
      </c>
    </row>
    <row r="578" spans="2:7" s="18" customFormat="1" hidden="1" outlineLevel="1" x14ac:dyDescent="0.3">
      <c r="B578" s="16" t="s">
        <v>152</v>
      </c>
      <c r="C578" s="16"/>
      <c r="E578" s="93">
        <v>-3348</v>
      </c>
      <c r="F578" s="93">
        <v>-1479</v>
      </c>
      <c r="G578" s="93">
        <v>-1869</v>
      </c>
    </row>
    <row r="579" spans="2:7" s="18" customFormat="1" hidden="1" outlineLevel="1" x14ac:dyDescent="0.3">
      <c r="B579" s="16" t="s">
        <v>283</v>
      </c>
      <c r="C579" s="16"/>
      <c r="E579" s="93">
        <v>0</v>
      </c>
      <c r="F579" s="93">
        <v>0</v>
      </c>
      <c r="G579" s="93">
        <v>0</v>
      </c>
    </row>
    <row r="580" spans="2:7" s="18" customFormat="1" hidden="1" outlineLevel="1" x14ac:dyDescent="0.3">
      <c r="B580" s="16" t="s">
        <v>153</v>
      </c>
      <c r="C580" s="16"/>
      <c r="E580" s="93">
        <v>-1147</v>
      </c>
      <c r="F580" s="93">
        <v>-2762</v>
      </c>
      <c r="G580" s="93">
        <v>1615</v>
      </c>
    </row>
    <row r="581" spans="2:7" s="18" customFormat="1" hidden="1" outlineLevel="1" x14ac:dyDescent="0.3">
      <c r="B581" s="16" t="s">
        <v>154</v>
      </c>
      <c r="C581" s="16"/>
      <c r="E581" s="93">
        <v>0</v>
      </c>
      <c r="F581" s="93">
        <v>0</v>
      </c>
      <c r="G581" s="93">
        <v>0</v>
      </c>
    </row>
    <row r="582" spans="2:7" s="18" customFormat="1" hidden="1" outlineLevel="1" x14ac:dyDescent="0.3">
      <c r="B582" s="16" t="s">
        <v>155</v>
      </c>
      <c r="C582" s="16"/>
      <c r="E582" s="93">
        <v>0</v>
      </c>
      <c r="F582" s="93">
        <v>0</v>
      </c>
      <c r="G582" s="93">
        <v>0</v>
      </c>
    </row>
    <row r="583" spans="2:7" s="18" customFormat="1" hidden="1" outlineLevel="1" x14ac:dyDescent="0.3">
      <c r="B583" s="16" t="s">
        <v>156</v>
      </c>
      <c r="C583" s="16"/>
      <c r="E583" s="93">
        <v>0</v>
      </c>
      <c r="F583" s="93">
        <v>0</v>
      </c>
      <c r="G583" s="93">
        <v>0</v>
      </c>
    </row>
    <row r="584" spans="2:7" s="18" customFormat="1" hidden="1" outlineLevel="1" x14ac:dyDescent="0.3">
      <c r="B584" s="16" t="s">
        <v>157</v>
      </c>
      <c r="C584" s="16"/>
      <c r="E584" s="93">
        <v>0</v>
      </c>
      <c r="F584" s="93">
        <v>0</v>
      </c>
      <c r="G584" s="93">
        <v>0</v>
      </c>
    </row>
    <row r="585" spans="2:7" s="18" customFormat="1" hidden="1" outlineLevel="1" x14ac:dyDescent="0.3">
      <c r="B585" s="16" t="s">
        <v>158</v>
      </c>
      <c r="C585" s="16"/>
      <c r="E585" s="93">
        <v>0</v>
      </c>
      <c r="F585" s="93">
        <v>0</v>
      </c>
      <c r="G585" s="93">
        <v>0</v>
      </c>
    </row>
    <row r="586" spans="2:7" s="18" customFormat="1" hidden="1" outlineLevel="1" x14ac:dyDescent="0.3">
      <c r="B586" s="16" t="s">
        <v>159</v>
      </c>
      <c r="C586" s="16"/>
      <c r="E586" s="93">
        <v>0</v>
      </c>
      <c r="F586" s="93">
        <v>0</v>
      </c>
      <c r="G586" s="93">
        <v>0</v>
      </c>
    </row>
    <row r="587" spans="2:7" s="18" customFormat="1" hidden="1" outlineLevel="1" x14ac:dyDescent="0.3">
      <c r="B587" s="16" t="s">
        <v>160</v>
      </c>
      <c r="C587" s="16"/>
      <c r="E587" s="93">
        <v>-453</v>
      </c>
      <c r="F587" s="93">
        <v>-516</v>
      </c>
      <c r="G587" s="93">
        <v>63</v>
      </c>
    </row>
    <row r="588" spans="2:7" s="18" customFormat="1" hidden="1" outlineLevel="1" x14ac:dyDescent="0.3">
      <c r="B588" s="16" t="s">
        <v>161</v>
      </c>
      <c r="C588" s="16"/>
      <c r="E588" s="93">
        <v>0</v>
      </c>
      <c r="F588" s="93">
        <v>0</v>
      </c>
      <c r="G588" s="93">
        <v>0</v>
      </c>
    </row>
    <row r="589" spans="2:7" s="18" customFormat="1" hidden="1" outlineLevel="1" x14ac:dyDescent="0.3">
      <c r="B589" s="16" t="s">
        <v>162</v>
      </c>
      <c r="C589" s="16"/>
      <c r="E589" s="93">
        <v>342</v>
      </c>
      <c r="F589" s="93">
        <v>1244</v>
      </c>
      <c r="G589" s="93">
        <v>-902</v>
      </c>
    </row>
    <row r="590" spans="2:7" s="18" customFormat="1" hidden="1" outlineLevel="1" x14ac:dyDescent="0.3">
      <c r="B590" s="16" t="s">
        <v>163</v>
      </c>
      <c r="C590" s="16"/>
      <c r="E590" s="93">
        <v>0</v>
      </c>
      <c r="F590" s="93">
        <v>0</v>
      </c>
      <c r="G590" s="93">
        <v>0</v>
      </c>
    </row>
    <row r="591" spans="2:7" s="18" customFormat="1" hidden="1" outlineLevel="1" x14ac:dyDescent="0.3">
      <c r="B591" s="16" t="s">
        <v>164</v>
      </c>
      <c r="C591" s="16"/>
      <c r="E591" s="93">
        <v>0</v>
      </c>
      <c r="F591" s="93">
        <v>0</v>
      </c>
      <c r="G591" s="93">
        <v>0</v>
      </c>
    </row>
    <row r="592" spans="2:7" s="18" customFormat="1" hidden="1" outlineLevel="1" x14ac:dyDescent="0.3">
      <c r="B592" s="16" t="s">
        <v>276</v>
      </c>
      <c r="C592" s="16"/>
      <c r="E592" s="93">
        <v>35</v>
      </c>
      <c r="F592" s="93">
        <v>0</v>
      </c>
      <c r="G592" s="93">
        <v>35</v>
      </c>
    </row>
    <row r="593" spans="1:7" s="18" customFormat="1" hidden="1" outlineLevel="1" x14ac:dyDescent="0.3">
      <c r="B593" s="16" t="s">
        <v>278</v>
      </c>
      <c r="C593" s="16"/>
      <c r="E593" s="93">
        <v>0</v>
      </c>
      <c r="F593" s="93">
        <v>0</v>
      </c>
      <c r="G593" s="93">
        <v>0</v>
      </c>
    </row>
    <row r="594" spans="1:7" s="18" customFormat="1" hidden="1" outlineLevel="1" x14ac:dyDescent="0.3">
      <c r="B594" s="16" t="s">
        <v>285</v>
      </c>
      <c r="C594" s="16"/>
      <c r="E594" s="93" t="s">
        <v>251</v>
      </c>
      <c r="F594" s="93" t="s">
        <v>251</v>
      </c>
      <c r="G594" s="93" t="s">
        <v>251</v>
      </c>
    </row>
    <row r="595" spans="1:7" s="18" customFormat="1" hidden="1" outlineLevel="1" x14ac:dyDescent="0.3">
      <c r="B595" s="16" t="s">
        <v>165</v>
      </c>
      <c r="C595" s="16"/>
      <c r="E595" s="93">
        <v>0</v>
      </c>
      <c r="F595" s="93">
        <v>0</v>
      </c>
      <c r="G595" s="93">
        <v>0</v>
      </c>
    </row>
    <row r="596" spans="1:7" s="18" customFormat="1" hidden="1" outlineLevel="1" x14ac:dyDescent="0.3">
      <c r="B596" s="16" t="s">
        <v>286</v>
      </c>
      <c r="C596" s="16"/>
      <c r="E596" s="93" t="s">
        <v>251</v>
      </c>
      <c r="F596" s="93" t="s">
        <v>251</v>
      </c>
      <c r="G596" s="93" t="s">
        <v>251</v>
      </c>
    </row>
    <row r="597" spans="1:7" s="18" customFormat="1" hidden="1" outlineLevel="1" x14ac:dyDescent="0.3">
      <c r="B597" s="16" t="s">
        <v>277</v>
      </c>
      <c r="C597" s="16"/>
      <c r="E597" s="93">
        <v>0</v>
      </c>
      <c r="F597" s="93">
        <v>0</v>
      </c>
      <c r="G597" s="93">
        <v>0</v>
      </c>
    </row>
    <row r="598" spans="1:7" ht="13.5" collapsed="1" thickBot="1" x14ac:dyDescent="0.35">
      <c r="A598" s="16"/>
      <c r="B598" s="68" t="s">
        <v>5</v>
      </c>
      <c r="C598" s="68"/>
      <c r="D598" s="16" t="s">
        <v>211</v>
      </c>
      <c r="E598" s="162">
        <v>-14109</v>
      </c>
      <c r="F598" s="162">
        <v>-15112</v>
      </c>
      <c r="G598" s="93">
        <v>1003</v>
      </c>
    </row>
    <row r="599" spans="1:7" s="18" customFormat="1" ht="13.5" hidden="1" outlineLevel="1" thickBot="1" x14ac:dyDescent="0.35">
      <c r="B599" s="16" t="s">
        <v>145</v>
      </c>
      <c r="C599" s="16"/>
      <c r="E599" s="93">
        <v>-1515</v>
      </c>
      <c r="F599" s="93">
        <v>-1396</v>
      </c>
      <c r="G599" s="93">
        <v>-119</v>
      </c>
    </row>
    <row r="600" spans="1:7" s="18" customFormat="1" ht="13.5" hidden="1" outlineLevel="1" thickBot="1" x14ac:dyDescent="0.35">
      <c r="B600" s="16" t="s">
        <v>146</v>
      </c>
      <c r="C600" s="16"/>
      <c r="E600" s="93">
        <v>292</v>
      </c>
      <c r="F600" s="93">
        <v>289</v>
      </c>
      <c r="G600" s="93">
        <v>3</v>
      </c>
    </row>
    <row r="601" spans="1:7" s="18" customFormat="1" ht="13.5" hidden="1" outlineLevel="1" thickBot="1" x14ac:dyDescent="0.35">
      <c r="B601" s="16" t="s">
        <v>147</v>
      </c>
      <c r="C601" s="16"/>
      <c r="E601" s="93">
        <v>11310</v>
      </c>
      <c r="F601" s="93">
        <v>10008</v>
      </c>
      <c r="G601" s="93">
        <v>1302</v>
      </c>
    </row>
    <row r="602" spans="1:7" s="18" customFormat="1" ht="13.5" hidden="1" outlineLevel="1" thickBot="1" x14ac:dyDescent="0.35">
      <c r="B602" s="16" t="s">
        <v>148</v>
      </c>
      <c r="C602" s="16"/>
      <c r="E602" s="93">
        <v>0</v>
      </c>
      <c r="F602" s="93">
        <v>4</v>
      </c>
      <c r="G602" s="93">
        <v>-4</v>
      </c>
    </row>
    <row r="603" spans="1:7" s="18" customFormat="1" ht="13.5" hidden="1" outlineLevel="1" thickBot="1" x14ac:dyDescent="0.35">
      <c r="B603" s="16" t="s">
        <v>149</v>
      </c>
      <c r="C603" s="16"/>
      <c r="E603" s="93">
        <v>-2578</v>
      </c>
      <c r="F603" s="93">
        <v>-2529</v>
      </c>
      <c r="G603" s="93">
        <v>-49</v>
      </c>
    </row>
    <row r="604" spans="1:7" s="18" customFormat="1" ht="13.5" hidden="1" outlineLevel="1" thickBot="1" x14ac:dyDescent="0.35">
      <c r="B604" s="16" t="s">
        <v>150</v>
      </c>
      <c r="C604" s="16"/>
      <c r="E604" s="93">
        <v>-1741</v>
      </c>
      <c r="F604" s="93">
        <v>-2471</v>
      </c>
      <c r="G604" s="93">
        <v>730</v>
      </c>
    </row>
    <row r="605" spans="1:7" s="18" customFormat="1" ht="13.5" hidden="1" outlineLevel="1" thickBot="1" x14ac:dyDescent="0.35">
      <c r="B605" s="16" t="s">
        <v>151</v>
      </c>
      <c r="C605" s="16"/>
      <c r="E605" s="93">
        <v>711</v>
      </c>
      <c r="F605" s="93">
        <v>545</v>
      </c>
      <c r="G605" s="93">
        <v>166</v>
      </c>
    </row>
    <row r="606" spans="1:7" s="18" customFormat="1" ht="13.5" hidden="1" outlineLevel="1" thickBot="1" x14ac:dyDescent="0.35">
      <c r="B606" s="16" t="s">
        <v>152</v>
      </c>
      <c r="C606" s="16"/>
      <c r="E606" s="93">
        <v>-790</v>
      </c>
      <c r="F606" s="93">
        <v>-926</v>
      </c>
      <c r="G606" s="93">
        <v>136</v>
      </c>
    </row>
    <row r="607" spans="1:7" s="18" customFormat="1" ht="13.5" hidden="1" outlineLevel="1" thickBot="1" x14ac:dyDescent="0.35">
      <c r="B607" s="16" t="s">
        <v>283</v>
      </c>
      <c r="C607" s="16"/>
      <c r="E607" s="93">
        <v>3</v>
      </c>
      <c r="F607" s="93">
        <v>2</v>
      </c>
      <c r="G607" s="93">
        <v>1</v>
      </c>
    </row>
    <row r="608" spans="1:7" s="18" customFormat="1" ht="13.5" hidden="1" outlineLevel="1" thickBot="1" x14ac:dyDescent="0.35">
      <c r="B608" s="16" t="s">
        <v>153</v>
      </c>
      <c r="C608" s="16"/>
      <c r="E608" s="93">
        <v>-956</v>
      </c>
      <c r="F608" s="93">
        <v>-2725</v>
      </c>
      <c r="G608" s="93">
        <v>1769</v>
      </c>
    </row>
    <row r="609" spans="2:7" s="18" customFormat="1" ht="13.5" hidden="1" outlineLevel="1" thickBot="1" x14ac:dyDescent="0.35">
      <c r="B609" s="16" t="s">
        <v>154</v>
      </c>
      <c r="C609" s="16"/>
      <c r="E609" s="93">
        <v>-1</v>
      </c>
      <c r="F609" s="93">
        <v>-2</v>
      </c>
      <c r="G609" s="93">
        <v>1</v>
      </c>
    </row>
    <row r="610" spans="2:7" s="18" customFormat="1" ht="13.5" hidden="1" outlineLevel="1" thickBot="1" x14ac:dyDescent="0.35">
      <c r="B610" s="16" t="s">
        <v>155</v>
      </c>
      <c r="C610" s="16"/>
      <c r="E610" s="93">
        <v>3218</v>
      </c>
      <c r="F610" s="93">
        <v>3176</v>
      </c>
      <c r="G610" s="93">
        <v>42</v>
      </c>
    </row>
    <row r="611" spans="2:7" s="18" customFormat="1" ht="13.5" hidden="1" outlineLevel="1" thickBot="1" x14ac:dyDescent="0.35">
      <c r="B611" s="16" t="s">
        <v>156</v>
      </c>
      <c r="C611" s="16"/>
      <c r="E611" s="93">
        <v>0</v>
      </c>
      <c r="F611" s="93">
        <v>1</v>
      </c>
      <c r="G611" s="93">
        <v>-1</v>
      </c>
    </row>
    <row r="612" spans="2:7" s="18" customFormat="1" ht="13.5" hidden="1" outlineLevel="1" thickBot="1" x14ac:dyDescent="0.35">
      <c r="B612" s="16" t="s">
        <v>157</v>
      </c>
      <c r="C612" s="16"/>
      <c r="E612" s="93">
        <v>18</v>
      </c>
      <c r="F612" s="93">
        <v>20</v>
      </c>
      <c r="G612" s="93">
        <v>-2</v>
      </c>
    </row>
    <row r="613" spans="2:7" s="18" customFormat="1" ht="13.5" hidden="1" outlineLevel="1" thickBot="1" x14ac:dyDescent="0.35">
      <c r="B613" s="16" t="s">
        <v>158</v>
      </c>
      <c r="C613" s="16"/>
      <c r="E613" s="93">
        <v>-4</v>
      </c>
      <c r="F613" s="93">
        <v>5</v>
      </c>
      <c r="G613" s="93">
        <v>-9</v>
      </c>
    </row>
    <row r="614" spans="2:7" s="18" customFormat="1" ht="13.5" hidden="1" outlineLevel="1" thickBot="1" x14ac:dyDescent="0.35">
      <c r="B614" s="16" t="s">
        <v>159</v>
      </c>
      <c r="C614" s="16"/>
      <c r="E614" s="93">
        <v>-8</v>
      </c>
      <c r="F614" s="93">
        <v>-6</v>
      </c>
      <c r="G614" s="93">
        <v>-2</v>
      </c>
    </row>
    <row r="615" spans="2:7" s="18" customFormat="1" ht="13.5" hidden="1" outlineLevel="1" thickBot="1" x14ac:dyDescent="0.35">
      <c r="B615" s="16" t="s">
        <v>160</v>
      </c>
      <c r="C615" s="16"/>
      <c r="E615" s="93">
        <v>-228</v>
      </c>
      <c r="F615" s="93">
        <v>-355</v>
      </c>
      <c r="G615" s="93">
        <v>127</v>
      </c>
    </row>
    <row r="616" spans="2:7" s="18" customFormat="1" ht="13.5" hidden="1" outlineLevel="1" thickBot="1" x14ac:dyDescent="0.35">
      <c r="B616" s="16" t="s">
        <v>161</v>
      </c>
      <c r="C616" s="16"/>
      <c r="E616" s="93">
        <v>-10</v>
      </c>
      <c r="F616" s="93">
        <v>-3</v>
      </c>
      <c r="G616" s="93">
        <v>-7</v>
      </c>
    </row>
    <row r="617" spans="2:7" s="18" customFormat="1" ht="13.5" hidden="1" outlineLevel="1" thickBot="1" x14ac:dyDescent="0.35">
      <c r="B617" s="16" t="s">
        <v>162</v>
      </c>
      <c r="C617" s="16"/>
      <c r="E617" s="93">
        <v>341</v>
      </c>
      <c r="F617" s="93">
        <v>1243</v>
      </c>
      <c r="G617" s="93">
        <v>-902</v>
      </c>
    </row>
    <row r="618" spans="2:7" s="18" customFormat="1" ht="13.5" hidden="1" outlineLevel="1" thickBot="1" x14ac:dyDescent="0.35">
      <c r="B618" s="16" t="s">
        <v>163</v>
      </c>
      <c r="C618" s="16"/>
      <c r="E618" s="93">
        <v>689</v>
      </c>
      <c r="F618" s="93">
        <v>314</v>
      </c>
      <c r="G618" s="93">
        <v>375</v>
      </c>
    </row>
    <row r="619" spans="2:7" s="18" customFormat="1" ht="13.5" hidden="1" outlineLevel="1" thickBot="1" x14ac:dyDescent="0.35">
      <c r="B619" s="16" t="s">
        <v>164</v>
      </c>
      <c r="C619" s="16"/>
      <c r="E619" s="93">
        <v>240</v>
      </c>
      <c r="F619" s="93">
        <v>193</v>
      </c>
      <c r="G619" s="93">
        <v>47</v>
      </c>
    </row>
    <row r="620" spans="2:7" s="18" customFormat="1" ht="13.5" hidden="1" outlineLevel="1" thickBot="1" x14ac:dyDescent="0.35">
      <c r="B620" s="16" t="s">
        <v>276</v>
      </c>
      <c r="C620" s="16"/>
      <c r="E620" s="93">
        <v>35</v>
      </c>
      <c r="F620" s="93">
        <v>123</v>
      </c>
      <c r="G620" s="93">
        <v>-88</v>
      </c>
    </row>
    <row r="621" spans="2:7" s="18" customFormat="1" ht="13.5" hidden="1" outlineLevel="1" thickBot="1" x14ac:dyDescent="0.35">
      <c r="B621" s="16" t="s">
        <v>278</v>
      </c>
      <c r="C621" s="16"/>
      <c r="E621" s="93">
        <v>7</v>
      </c>
      <c r="F621" s="93">
        <v>-2</v>
      </c>
      <c r="G621" s="93">
        <v>9</v>
      </c>
    </row>
    <row r="622" spans="2:7" s="18" customFormat="1" ht="13.5" hidden="1" outlineLevel="1" thickBot="1" x14ac:dyDescent="0.35">
      <c r="B622" s="16" t="s">
        <v>285</v>
      </c>
      <c r="C622" s="16"/>
      <c r="E622" s="93" t="s">
        <v>251</v>
      </c>
      <c r="F622" s="93" t="s">
        <v>251</v>
      </c>
      <c r="G622" s="93" t="s">
        <v>251</v>
      </c>
    </row>
    <row r="623" spans="2:7" s="18" customFormat="1" ht="13.5" hidden="1" outlineLevel="1" thickBot="1" x14ac:dyDescent="0.35">
      <c r="B623" s="16" t="s">
        <v>165</v>
      </c>
      <c r="C623" s="16"/>
      <c r="E623" s="93">
        <v>0</v>
      </c>
      <c r="F623" s="93">
        <v>35</v>
      </c>
      <c r="G623" s="93">
        <v>-35</v>
      </c>
    </row>
    <row r="624" spans="2:7" s="18" customFormat="1" ht="13.5" hidden="1" outlineLevel="1" thickBot="1" x14ac:dyDescent="0.35">
      <c r="B624" s="16" t="s">
        <v>286</v>
      </c>
      <c r="C624" s="16"/>
      <c r="E624" s="93" t="s">
        <v>251</v>
      </c>
      <c r="F624" s="93" t="s">
        <v>251</v>
      </c>
      <c r="G624" s="93" t="s">
        <v>251</v>
      </c>
    </row>
    <row r="625" spans="1:7" s="18" customFormat="1" ht="13.5" hidden="1" outlineLevel="1" thickBot="1" x14ac:dyDescent="0.35">
      <c r="B625" s="16" t="s">
        <v>277</v>
      </c>
      <c r="C625" s="16"/>
      <c r="E625" s="93">
        <v>16</v>
      </c>
      <c r="F625" s="93">
        <v>20</v>
      </c>
      <c r="G625" s="93">
        <v>-4</v>
      </c>
    </row>
    <row r="626" spans="1:7" ht="13.5" collapsed="1" thickBot="1" x14ac:dyDescent="0.35">
      <c r="A626" s="16"/>
      <c r="D626" s="17" t="s">
        <v>212</v>
      </c>
      <c r="E626" s="150">
        <v>9049</v>
      </c>
      <c r="F626" s="150">
        <v>5563</v>
      </c>
      <c r="G626" s="93">
        <v>3486</v>
      </c>
    </row>
    <row r="627" spans="1:7" ht="13.5" thickBot="1" x14ac:dyDescent="0.35">
      <c r="A627" s="16"/>
      <c r="D627" s="85"/>
      <c r="E627" s="121"/>
      <c r="F627" s="121"/>
      <c r="G627" s="93"/>
    </row>
    <row r="628" spans="1:7" s="18" customFormat="1" ht="13.5" hidden="1" outlineLevel="1" thickBot="1" x14ac:dyDescent="0.35">
      <c r="B628" s="16" t="s">
        <v>145</v>
      </c>
      <c r="C628" s="16"/>
      <c r="E628" s="93">
        <v>3472</v>
      </c>
      <c r="F628" s="93">
        <v>2573</v>
      </c>
      <c r="G628" s="93">
        <v>899</v>
      </c>
    </row>
    <row r="629" spans="1:7" s="18" customFormat="1" ht="13.5" hidden="1" outlineLevel="1" thickBot="1" x14ac:dyDescent="0.35">
      <c r="B629" s="16" t="s">
        <v>146</v>
      </c>
      <c r="C629" s="16"/>
      <c r="E629" s="93">
        <v>922</v>
      </c>
      <c r="F629" s="93">
        <v>628</v>
      </c>
      <c r="G629" s="93">
        <v>294</v>
      </c>
    </row>
    <row r="630" spans="1:7" s="18" customFormat="1" ht="13.5" hidden="1" outlineLevel="1" thickBot="1" x14ac:dyDescent="0.35">
      <c r="B630" s="16" t="s">
        <v>147</v>
      </c>
      <c r="C630" s="16"/>
      <c r="E630" s="93">
        <v>17150</v>
      </c>
      <c r="F630" s="93">
        <v>20033</v>
      </c>
      <c r="G630" s="93">
        <v>-2883</v>
      </c>
    </row>
    <row r="631" spans="1:7" s="18" customFormat="1" ht="13.5" hidden="1" outlineLevel="1" thickBot="1" x14ac:dyDescent="0.35">
      <c r="B631" s="16" t="s">
        <v>148</v>
      </c>
      <c r="C631" s="16"/>
      <c r="E631" s="93">
        <v>-106</v>
      </c>
      <c r="F631" s="93">
        <v>4352</v>
      </c>
      <c r="G631" s="93">
        <v>-4458</v>
      </c>
    </row>
    <row r="632" spans="1:7" s="18" customFormat="1" ht="13.5" hidden="1" outlineLevel="1" thickBot="1" x14ac:dyDescent="0.35">
      <c r="B632" s="16" t="s">
        <v>149</v>
      </c>
      <c r="C632" s="16"/>
      <c r="E632" s="93">
        <v>2239</v>
      </c>
      <c r="F632" s="93">
        <v>2719</v>
      </c>
      <c r="G632" s="93">
        <v>-480</v>
      </c>
    </row>
    <row r="633" spans="1:7" s="18" customFormat="1" ht="13.5" hidden="1" outlineLevel="1" thickBot="1" x14ac:dyDescent="0.35">
      <c r="B633" s="16" t="s">
        <v>150</v>
      </c>
      <c r="C633" s="16"/>
      <c r="E633" s="93">
        <v>1990</v>
      </c>
      <c r="F633" s="93">
        <v>751</v>
      </c>
      <c r="G633" s="93">
        <v>1239</v>
      </c>
    </row>
    <row r="634" spans="1:7" s="18" customFormat="1" ht="13.5" hidden="1" outlineLevel="1" thickBot="1" x14ac:dyDescent="0.35">
      <c r="B634" s="16" t="s">
        <v>151</v>
      </c>
      <c r="C634" s="16"/>
      <c r="E634" s="93">
        <v>4518.9300000000039</v>
      </c>
      <c r="F634" s="93">
        <v>8825</v>
      </c>
      <c r="G634" s="93">
        <v>-4306.0699999999961</v>
      </c>
    </row>
    <row r="635" spans="1:7" s="18" customFormat="1" ht="13.5" hidden="1" outlineLevel="1" thickBot="1" x14ac:dyDescent="0.35">
      <c r="B635" s="16" t="s">
        <v>152</v>
      </c>
      <c r="C635" s="16"/>
      <c r="E635" s="93">
        <v>1149</v>
      </c>
      <c r="F635" s="93">
        <v>-976</v>
      </c>
      <c r="G635" s="93">
        <v>2125</v>
      </c>
    </row>
    <row r="636" spans="1:7" s="18" customFormat="1" ht="13.5" hidden="1" outlineLevel="1" thickBot="1" x14ac:dyDescent="0.35">
      <c r="B636" s="16" t="s">
        <v>283</v>
      </c>
      <c r="C636" s="16"/>
      <c r="E636" s="93">
        <v>105</v>
      </c>
      <c r="F636" s="93">
        <v>51</v>
      </c>
      <c r="G636" s="93">
        <v>54</v>
      </c>
    </row>
    <row r="637" spans="1:7" s="18" customFormat="1" ht="13.5" hidden="1" outlineLevel="1" thickBot="1" x14ac:dyDescent="0.35">
      <c r="B637" s="16" t="s">
        <v>153</v>
      </c>
      <c r="C637" s="16"/>
      <c r="E637" s="93">
        <v>2403</v>
      </c>
      <c r="F637" s="93">
        <v>334</v>
      </c>
      <c r="G637" s="93">
        <v>2069</v>
      </c>
    </row>
    <row r="638" spans="1:7" s="18" customFormat="1" ht="13.5" hidden="1" outlineLevel="1" thickBot="1" x14ac:dyDescent="0.35">
      <c r="B638" s="16" t="s">
        <v>154</v>
      </c>
      <c r="C638" s="16"/>
      <c r="E638" s="93">
        <v>555</v>
      </c>
      <c r="F638" s="93">
        <v>-227</v>
      </c>
      <c r="G638" s="93">
        <v>782</v>
      </c>
    </row>
    <row r="639" spans="1:7" s="18" customFormat="1" ht="13.5" hidden="1" outlineLevel="1" thickBot="1" x14ac:dyDescent="0.35">
      <c r="B639" s="16" t="s">
        <v>155</v>
      </c>
      <c r="C639" s="16"/>
      <c r="E639" s="93">
        <v>4518</v>
      </c>
      <c r="F639" s="93">
        <v>3362</v>
      </c>
      <c r="G639" s="93">
        <v>1156</v>
      </c>
    </row>
    <row r="640" spans="1:7" s="18" customFormat="1" ht="13.5" hidden="1" outlineLevel="1" thickBot="1" x14ac:dyDescent="0.35">
      <c r="B640" s="16" t="s">
        <v>156</v>
      </c>
      <c r="C640" s="16"/>
      <c r="E640" s="93">
        <v>132</v>
      </c>
      <c r="F640" s="93">
        <v>847</v>
      </c>
      <c r="G640" s="93">
        <v>-715</v>
      </c>
    </row>
    <row r="641" spans="1:7" s="18" customFormat="1" ht="13.5" hidden="1" outlineLevel="1" thickBot="1" x14ac:dyDescent="0.35">
      <c r="B641" s="16" t="s">
        <v>157</v>
      </c>
      <c r="C641" s="16"/>
      <c r="E641" s="93">
        <v>-497</v>
      </c>
      <c r="F641" s="93">
        <v>540</v>
      </c>
      <c r="G641" s="93">
        <v>-1037</v>
      </c>
    </row>
    <row r="642" spans="1:7" s="18" customFormat="1" ht="13.5" hidden="1" outlineLevel="1" thickBot="1" x14ac:dyDescent="0.35">
      <c r="B642" s="16" t="s">
        <v>158</v>
      </c>
      <c r="C642" s="16"/>
      <c r="E642" s="93">
        <v>-248</v>
      </c>
      <c r="F642" s="93">
        <v>6557</v>
      </c>
      <c r="G642" s="93">
        <v>-6805</v>
      </c>
    </row>
    <row r="643" spans="1:7" s="18" customFormat="1" ht="13.5" hidden="1" outlineLevel="1" thickBot="1" x14ac:dyDescent="0.35">
      <c r="B643" s="16" t="s">
        <v>159</v>
      </c>
      <c r="C643" s="16"/>
      <c r="E643" s="93">
        <v>732</v>
      </c>
      <c r="F643" s="93">
        <v>332</v>
      </c>
      <c r="G643" s="93">
        <v>400</v>
      </c>
    </row>
    <row r="644" spans="1:7" s="18" customFormat="1" ht="13.5" hidden="1" outlineLevel="1" thickBot="1" x14ac:dyDescent="0.35">
      <c r="B644" s="16" t="s">
        <v>160</v>
      </c>
      <c r="C644" s="16"/>
      <c r="E644" s="93">
        <v>311</v>
      </c>
      <c r="F644" s="93">
        <v>-6</v>
      </c>
      <c r="G644" s="93">
        <v>317</v>
      </c>
    </row>
    <row r="645" spans="1:7" s="18" customFormat="1" ht="13.5" hidden="1" outlineLevel="1" thickBot="1" x14ac:dyDescent="0.35">
      <c r="B645" s="16" t="s">
        <v>161</v>
      </c>
      <c r="C645" s="16"/>
      <c r="E645" s="93">
        <v>-749.65210000000297</v>
      </c>
      <c r="F645" s="93">
        <v>868</v>
      </c>
      <c r="G645" s="93">
        <v>-1617.652100000003</v>
      </c>
    </row>
    <row r="646" spans="1:7" s="18" customFormat="1" ht="13.5" hidden="1" outlineLevel="1" thickBot="1" x14ac:dyDescent="0.35">
      <c r="B646" s="16" t="s">
        <v>162</v>
      </c>
      <c r="C646" s="16"/>
      <c r="E646" s="93">
        <v>919</v>
      </c>
      <c r="F646" s="93">
        <v>2278</v>
      </c>
      <c r="G646" s="93">
        <v>-1359</v>
      </c>
    </row>
    <row r="647" spans="1:7" s="18" customFormat="1" ht="13.5" hidden="1" outlineLevel="1" thickBot="1" x14ac:dyDescent="0.35">
      <c r="B647" s="16" t="s">
        <v>163</v>
      </c>
      <c r="C647" s="16"/>
      <c r="E647" s="93">
        <v>2355</v>
      </c>
      <c r="F647" s="93">
        <v>2532</v>
      </c>
      <c r="G647" s="93">
        <v>-177</v>
      </c>
    </row>
    <row r="648" spans="1:7" s="18" customFormat="1" ht="13.5" hidden="1" outlineLevel="1" thickBot="1" x14ac:dyDescent="0.35">
      <c r="B648" s="16" t="s">
        <v>164</v>
      </c>
      <c r="C648" s="16"/>
      <c r="E648" s="93">
        <v>526</v>
      </c>
      <c r="F648" s="93">
        <v>188</v>
      </c>
      <c r="G648" s="93">
        <v>338</v>
      </c>
    </row>
    <row r="649" spans="1:7" s="18" customFormat="1" ht="13.5" hidden="1" outlineLevel="1" thickBot="1" x14ac:dyDescent="0.35">
      <c r="B649" s="16" t="s">
        <v>276</v>
      </c>
      <c r="C649" s="16"/>
      <c r="E649" s="93">
        <v>1702</v>
      </c>
      <c r="F649" s="93">
        <v>734</v>
      </c>
      <c r="G649" s="93">
        <v>968</v>
      </c>
    </row>
    <row r="650" spans="1:7" s="18" customFormat="1" ht="13.5" hidden="1" outlineLevel="1" thickBot="1" x14ac:dyDescent="0.35">
      <c r="B650" s="16" t="s">
        <v>278</v>
      </c>
      <c r="C650" s="16"/>
      <c r="E650" s="93">
        <v>597</v>
      </c>
      <c r="F650" s="93">
        <v>-138</v>
      </c>
      <c r="G650" s="93">
        <v>735</v>
      </c>
    </row>
    <row r="651" spans="1:7" s="18" customFormat="1" ht="13.5" hidden="1" outlineLevel="1" thickBot="1" x14ac:dyDescent="0.35">
      <c r="B651" s="16" t="s">
        <v>285</v>
      </c>
      <c r="C651" s="16"/>
      <c r="E651" s="93" t="s">
        <v>251</v>
      </c>
      <c r="F651" s="93" t="s">
        <v>251</v>
      </c>
      <c r="G651" s="93" t="s">
        <v>251</v>
      </c>
    </row>
    <row r="652" spans="1:7" s="18" customFormat="1" ht="13.5" hidden="1" outlineLevel="1" thickBot="1" x14ac:dyDescent="0.35">
      <c r="B652" s="16" t="s">
        <v>165</v>
      </c>
      <c r="C652" s="16"/>
      <c r="E652" s="93">
        <v>-68</v>
      </c>
      <c r="F652" s="93">
        <v>-549</v>
      </c>
      <c r="G652" s="93">
        <v>481</v>
      </c>
    </row>
    <row r="653" spans="1:7" s="18" customFormat="1" ht="13.5" hidden="1" outlineLevel="1" thickBot="1" x14ac:dyDescent="0.35">
      <c r="B653" s="16" t="s">
        <v>286</v>
      </c>
      <c r="C653" s="16"/>
      <c r="E653" s="93" t="s">
        <v>251</v>
      </c>
      <c r="F653" s="93" t="s">
        <v>251</v>
      </c>
      <c r="G653" s="93" t="s">
        <v>251</v>
      </c>
    </row>
    <row r="654" spans="1:7" s="18" customFormat="1" ht="13.5" hidden="1" outlineLevel="1" thickBot="1" x14ac:dyDescent="0.35">
      <c r="B654" s="16" t="s">
        <v>277</v>
      </c>
      <c r="C654" s="16"/>
      <c r="E654" s="93">
        <v>428</v>
      </c>
      <c r="F654" s="93">
        <v>1032</v>
      </c>
      <c r="G654" s="93">
        <v>-604</v>
      </c>
    </row>
    <row r="655" spans="1:7" ht="13.5" collapsed="1" thickBot="1" x14ac:dyDescent="0.35">
      <c r="A655" s="17">
        <v>4</v>
      </c>
      <c r="B655" s="17" t="s">
        <v>213</v>
      </c>
      <c r="C655" s="17"/>
      <c r="E655" s="118">
        <v>45055.277900000001</v>
      </c>
      <c r="F655" s="118">
        <v>57640</v>
      </c>
      <c r="G655" s="93">
        <v>-12584.722099999999</v>
      </c>
    </row>
    <row r="656" spans="1:7" x14ac:dyDescent="0.3">
      <c r="D656" s="85"/>
      <c r="E656" s="121"/>
      <c r="F656" s="121"/>
      <c r="G656" s="93"/>
    </row>
    <row r="657" spans="1:7" x14ac:dyDescent="0.3">
      <c r="A657" s="17">
        <v>5</v>
      </c>
      <c r="B657" s="17" t="s">
        <v>214</v>
      </c>
      <c r="C657" s="17"/>
      <c r="E657" s="68"/>
      <c r="F657" s="68"/>
      <c r="G657" s="93"/>
    </row>
    <row r="658" spans="1:7" s="18" customFormat="1" hidden="1" outlineLevel="1" x14ac:dyDescent="0.3">
      <c r="B658" s="16" t="s">
        <v>145</v>
      </c>
      <c r="C658" s="16"/>
      <c r="E658" s="93">
        <v>0</v>
      </c>
      <c r="F658" s="93">
        <v>1050</v>
      </c>
      <c r="G658" s="93">
        <v>-1050</v>
      </c>
    </row>
    <row r="659" spans="1:7" s="18" customFormat="1" hidden="1" outlineLevel="1" x14ac:dyDescent="0.3">
      <c r="B659" s="16" t="s">
        <v>146</v>
      </c>
      <c r="C659" s="16"/>
      <c r="E659" s="93">
        <v>0</v>
      </c>
      <c r="F659" s="93">
        <v>0</v>
      </c>
      <c r="G659" s="93">
        <v>0</v>
      </c>
    </row>
    <row r="660" spans="1:7" s="18" customFormat="1" hidden="1" outlineLevel="1" x14ac:dyDescent="0.3">
      <c r="B660" s="16" t="s">
        <v>147</v>
      </c>
      <c r="C660" s="16"/>
      <c r="E660" s="93">
        <v>0</v>
      </c>
      <c r="F660" s="93">
        <v>0</v>
      </c>
      <c r="G660" s="93">
        <v>0</v>
      </c>
    </row>
    <row r="661" spans="1:7" s="18" customFormat="1" hidden="1" outlineLevel="1" x14ac:dyDescent="0.3">
      <c r="B661" s="16" t="s">
        <v>148</v>
      </c>
      <c r="C661" s="16"/>
      <c r="E661" s="93">
        <v>0</v>
      </c>
      <c r="F661" s="93">
        <v>4</v>
      </c>
      <c r="G661" s="93">
        <v>-4</v>
      </c>
    </row>
    <row r="662" spans="1:7" s="18" customFormat="1" hidden="1" outlineLevel="1" x14ac:dyDescent="0.3">
      <c r="B662" s="16" t="s">
        <v>149</v>
      </c>
      <c r="C662" s="16"/>
      <c r="E662" s="93">
        <v>0</v>
      </c>
      <c r="F662" s="93">
        <v>0</v>
      </c>
      <c r="G662" s="93">
        <v>0</v>
      </c>
    </row>
    <row r="663" spans="1:7" s="18" customFormat="1" hidden="1" outlineLevel="1" x14ac:dyDescent="0.3">
      <c r="B663" s="16" t="s">
        <v>150</v>
      </c>
      <c r="C663" s="16"/>
      <c r="E663" s="93">
        <v>0</v>
      </c>
      <c r="F663" s="93">
        <v>0</v>
      </c>
      <c r="G663" s="93">
        <v>0</v>
      </c>
    </row>
    <row r="664" spans="1:7" s="18" customFormat="1" hidden="1" outlineLevel="1" x14ac:dyDescent="0.3">
      <c r="B664" s="16" t="s">
        <v>151</v>
      </c>
      <c r="C664" s="16"/>
      <c r="E664" s="93">
        <v>0</v>
      </c>
      <c r="F664" s="93">
        <v>0</v>
      </c>
      <c r="G664" s="93">
        <v>0</v>
      </c>
    </row>
    <row r="665" spans="1:7" s="18" customFormat="1" hidden="1" outlineLevel="1" x14ac:dyDescent="0.3">
      <c r="B665" s="16" t="s">
        <v>152</v>
      </c>
      <c r="C665" s="16"/>
      <c r="E665" s="93">
        <v>2000</v>
      </c>
      <c r="F665" s="93">
        <v>5</v>
      </c>
      <c r="G665" s="93">
        <v>1995</v>
      </c>
    </row>
    <row r="666" spans="1:7" s="18" customFormat="1" hidden="1" outlineLevel="1" x14ac:dyDescent="0.3">
      <c r="B666" s="16" t="s">
        <v>283</v>
      </c>
      <c r="C666" s="16"/>
      <c r="E666" s="93">
        <v>0</v>
      </c>
      <c r="F666" s="93">
        <v>0</v>
      </c>
      <c r="G666" s="93">
        <v>0</v>
      </c>
    </row>
    <row r="667" spans="1:7" s="18" customFormat="1" hidden="1" outlineLevel="1" x14ac:dyDescent="0.3">
      <c r="B667" s="16" t="s">
        <v>153</v>
      </c>
      <c r="C667" s="16"/>
      <c r="E667" s="93">
        <v>0</v>
      </c>
      <c r="F667" s="93">
        <v>0</v>
      </c>
      <c r="G667" s="93">
        <v>0</v>
      </c>
    </row>
    <row r="668" spans="1:7" s="18" customFormat="1" hidden="1" outlineLevel="1" x14ac:dyDescent="0.3">
      <c r="B668" s="16" t="s">
        <v>154</v>
      </c>
      <c r="C668" s="16"/>
      <c r="E668" s="93">
        <v>1</v>
      </c>
      <c r="F668" s="93">
        <v>2</v>
      </c>
      <c r="G668" s="93">
        <v>-1</v>
      </c>
    </row>
    <row r="669" spans="1:7" s="18" customFormat="1" hidden="1" outlineLevel="1" x14ac:dyDescent="0.3">
      <c r="B669" s="16" t="s">
        <v>155</v>
      </c>
      <c r="C669" s="16"/>
      <c r="E669" s="93">
        <v>0</v>
      </c>
      <c r="F669" s="93">
        <v>0</v>
      </c>
      <c r="G669" s="93">
        <v>0</v>
      </c>
    </row>
    <row r="670" spans="1:7" s="18" customFormat="1" hidden="1" outlineLevel="1" x14ac:dyDescent="0.3">
      <c r="B670" s="16" t="s">
        <v>156</v>
      </c>
      <c r="C670" s="16"/>
      <c r="E670" s="93">
        <v>0</v>
      </c>
      <c r="F670" s="93">
        <v>0</v>
      </c>
      <c r="G670" s="93">
        <v>0</v>
      </c>
    </row>
    <row r="671" spans="1:7" s="18" customFormat="1" hidden="1" outlineLevel="1" x14ac:dyDescent="0.3">
      <c r="B671" s="16" t="s">
        <v>157</v>
      </c>
      <c r="C671" s="16"/>
      <c r="E671" s="93">
        <v>0</v>
      </c>
      <c r="F671" s="93">
        <v>0</v>
      </c>
      <c r="G671" s="93">
        <v>0</v>
      </c>
    </row>
    <row r="672" spans="1:7" s="18" customFormat="1" hidden="1" outlineLevel="1" x14ac:dyDescent="0.3">
      <c r="B672" s="16" t="s">
        <v>158</v>
      </c>
      <c r="C672" s="16"/>
      <c r="E672" s="93">
        <v>0</v>
      </c>
      <c r="F672" s="93">
        <v>0</v>
      </c>
      <c r="G672" s="93">
        <v>0</v>
      </c>
    </row>
    <row r="673" spans="1:7" s="18" customFormat="1" hidden="1" outlineLevel="1" x14ac:dyDescent="0.3">
      <c r="B673" s="16" t="s">
        <v>159</v>
      </c>
      <c r="C673" s="16"/>
      <c r="E673" s="93">
        <v>0</v>
      </c>
      <c r="F673" s="93">
        <v>0</v>
      </c>
      <c r="G673" s="93">
        <v>0</v>
      </c>
    </row>
    <row r="674" spans="1:7" s="18" customFormat="1" hidden="1" outlineLevel="1" x14ac:dyDescent="0.3">
      <c r="B674" s="16" t="s">
        <v>160</v>
      </c>
      <c r="C674" s="16"/>
      <c r="E674" s="93">
        <v>0</v>
      </c>
      <c r="F674" s="93">
        <v>0</v>
      </c>
      <c r="G674" s="93">
        <v>0</v>
      </c>
    </row>
    <row r="675" spans="1:7" s="18" customFormat="1" hidden="1" outlineLevel="1" x14ac:dyDescent="0.3">
      <c r="B675" s="16" t="s">
        <v>161</v>
      </c>
      <c r="C675" s="16"/>
      <c r="E675" s="93">
        <v>110</v>
      </c>
      <c r="F675" s="93">
        <v>0</v>
      </c>
      <c r="G675" s="93">
        <v>110</v>
      </c>
    </row>
    <row r="676" spans="1:7" s="18" customFormat="1" hidden="1" outlineLevel="1" x14ac:dyDescent="0.3">
      <c r="B676" s="16" t="s">
        <v>162</v>
      </c>
      <c r="C676" s="16"/>
      <c r="E676" s="93">
        <v>0</v>
      </c>
      <c r="F676" s="93">
        <v>0</v>
      </c>
      <c r="G676" s="93">
        <v>0</v>
      </c>
    </row>
    <row r="677" spans="1:7" s="18" customFormat="1" hidden="1" outlineLevel="1" x14ac:dyDescent="0.3">
      <c r="B677" s="16" t="s">
        <v>163</v>
      </c>
      <c r="C677" s="16"/>
      <c r="E677" s="93">
        <v>137</v>
      </c>
      <c r="F677" s="93">
        <v>0</v>
      </c>
      <c r="G677" s="93">
        <v>137</v>
      </c>
    </row>
    <row r="678" spans="1:7" s="18" customFormat="1" hidden="1" outlineLevel="1" x14ac:dyDescent="0.3">
      <c r="B678" s="16" t="s">
        <v>164</v>
      </c>
      <c r="C678" s="16"/>
      <c r="E678" s="93">
        <v>0</v>
      </c>
      <c r="F678" s="93">
        <v>0</v>
      </c>
      <c r="G678" s="93">
        <v>0</v>
      </c>
    </row>
    <row r="679" spans="1:7" s="18" customFormat="1" hidden="1" outlineLevel="1" x14ac:dyDescent="0.3">
      <c r="B679" s="16" t="s">
        <v>276</v>
      </c>
      <c r="C679" s="16"/>
      <c r="E679" s="93">
        <v>0</v>
      </c>
      <c r="F679" s="93">
        <v>0</v>
      </c>
      <c r="G679" s="93">
        <v>0</v>
      </c>
    </row>
    <row r="680" spans="1:7" s="18" customFormat="1" hidden="1" outlineLevel="1" x14ac:dyDescent="0.3">
      <c r="B680" s="16" t="s">
        <v>278</v>
      </c>
      <c r="C680" s="16"/>
      <c r="E680" s="93">
        <v>0</v>
      </c>
      <c r="F680" s="93">
        <v>2</v>
      </c>
      <c r="G680" s="93">
        <v>-2</v>
      </c>
    </row>
    <row r="681" spans="1:7" s="18" customFormat="1" hidden="1" outlineLevel="1" x14ac:dyDescent="0.3">
      <c r="B681" s="16" t="s">
        <v>285</v>
      </c>
      <c r="C681" s="16"/>
      <c r="E681" s="93" t="s">
        <v>251</v>
      </c>
      <c r="F681" s="93" t="s">
        <v>251</v>
      </c>
      <c r="G681" s="93" t="s">
        <v>251</v>
      </c>
    </row>
    <row r="682" spans="1:7" s="18" customFormat="1" hidden="1" outlineLevel="1" x14ac:dyDescent="0.3">
      <c r="B682" s="16" t="s">
        <v>165</v>
      </c>
      <c r="C682" s="16"/>
      <c r="E682" s="93">
        <v>0</v>
      </c>
      <c r="F682" s="93">
        <v>0</v>
      </c>
      <c r="G682" s="93">
        <v>0</v>
      </c>
    </row>
    <row r="683" spans="1:7" s="18" customFormat="1" hidden="1" outlineLevel="1" x14ac:dyDescent="0.3">
      <c r="B683" s="16" t="s">
        <v>286</v>
      </c>
      <c r="C683" s="16"/>
      <c r="E683" s="93" t="s">
        <v>251</v>
      </c>
      <c r="F683" s="93" t="s">
        <v>251</v>
      </c>
      <c r="G683" s="93" t="s">
        <v>251</v>
      </c>
    </row>
    <row r="684" spans="1:7" s="18" customFormat="1" hidden="1" outlineLevel="1" x14ac:dyDescent="0.3">
      <c r="B684" s="16" t="s">
        <v>277</v>
      </c>
      <c r="C684" s="16"/>
      <c r="E684" s="93">
        <v>0</v>
      </c>
      <c r="F684" s="93">
        <v>0</v>
      </c>
      <c r="G684" s="93">
        <v>0</v>
      </c>
    </row>
    <row r="685" spans="1:7" collapsed="1" x14ac:dyDescent="0.3">
      <c r="A685" s="16"/>
      <c r="B685" s="68" t="s">
        <v>1</v>
      </c>
      <c r="C685" s="68"/>
      <c r="D685" s="16" t="s">
        <v>215</v>
      </c>
      <c r="E685" s="69">
        <v>2248</v>
      </c>
      <c r="F685" s="69">
        <v>1063</v>
      </c>
      <c r="G685" s="93">
        <v>1185</v>
      </c>
    </row>
    <row r="686" spans="1:7" s="18" customFormat="1" hidden="1" outlineLevel="1" x14ac:dyDescent="0.3">
      <c r="B686" s="16" t="s">
        <v>145</v>
      </c>
      <c r="C686" s="16"/>
      <c r="E686" s="93">
        <v>0</v>
      </c>
      <c r="F686" s="93">
        <v>0</v>
      </c>
      <c r="G686" s="93">
        <v>0</v>
      </c>
    </row>
    <row r="687" spans="1:7" s="18" customFormat="1" hidden="1" outlineLevel="1" x14ac:dyDescent="0.3">
      <c r="B687" s="16" t="s">
        <v>146</v>
      </c>
      <c r="C687" s="16"/>
      <c r="E687" s="93">
        <v>0</v>
      </c>
      <c r="F687" s="93">
        <v>0</v>
      </c>
      <c r="G687" s="93">
        <v>0</v>
      </c>
    </row>
    <row r="688" spans="1:7" s="18" customFormat="1" hidden="1" outlineLevel="1" x14ac:dyDescent="0.3">
      <c r="B688" s="16" t="s">
        <v>147</v>
      </c>
      <c r="C688" s="16"/>
      <c r="E688" s="93">
        <v>0</v>
      </c>
      <c r="F688" s="93">
        <v>0</v>
      </c>
      <c r="G688" s="93">
        <v>0</v>
      </c>
    </row>
    <row r="689" spans="2:7" s="18" customFormat="1" hidden="1" outlineLevel="1" x14ac:dyDescent="0.3">
      <c r="B689" s="16" t="s">
        <v>148</v>
      </c>
      <c r="C689" s="16"/>
      <c r="E689" s="93">
        <v>0</v>
      </c>
      <c r="F689" s="93">
        <v>0</v>
      </c>
      <c r="G689" s="93">
        <v>0</v>
      </c>
    </row>
    <row r="690" spans="2:7" s="18" customFormat="1" hidden="1" outlineLevel="1" x14ac:dyDescent="0.3">
      <c r="B690" s="16" t="s">
        <v>149</v>
      </c>
      <c r="C690" s="16"/>
      <c r="E690" s="93">
        <v>0</v>
      </c>
      <c r="F690" s="93">
        <v>0</v>
      </c>
      <c r="G690" s="93">
        <v>0</v>
      </c>
    </row>
    <row r="691" spans="2:7" s="18" customFormat="1" hidden="1" outlineLevel="1" x14ac:dyDescent="0.3">
      <c r="B691" s="16" t="s">
        <v>150</v>
      </c>
      <c r="C691" s="16"/>
      <c r="E691" s="93">
        <v>0</v>
      </c>
      <c r="F691" s="93">
        <v>0</v>
      </c>
      <c r="G691" s="93">
        <v>0</v>
      </c>
    </row>
    <row r="692" spans="2:7" s="18" customFormat="1" hidden="1" outlineLevel="1" x14ac:dyDescent="0.3">
      <c r="B692" s="16" t="s">
        <v>151</v>
      </c>
      <c r="C692" s="16"/>
      <c r="E692" s="93">
        <v>0</v>
      </c>
      <c r="F692" s="93">
        <v>0</v>
      </c>
      <c r="G692" s="93">
        <v>0</v>
      </c>
    </row>
    <row r="693" spans="2:7" s="18" customFormat="1" hidden="1" outlineLevel="1" x14ac:dyDescent="0.3">
      <c r="B693" s="16" t="s">
        <v>152</v>
      </c>
      <c r="C693" s="16"/>
      <c r="E693" s="93">
        <v>0</v>
      </c>
      <c r="F693" s="93">
        <v>0</v>
      </c>
      <c r="G693" s="93">
        <v>0</v>
      </c>
    </row>
    <row r="694" spans="2:7" s="18" customFormat="1" hidden="1" outlineLevel="1" x14ac:dyDescent="0.3">
      <c r="B694" s="16" t="s">
        <v>283</v>
      </c>
      <c r="C694" s="16"/>
      <c r="E694" s="93">
        <v>0</v>
      </c>
      <c r="F694" s="93">
        <v>0</v>
      </c>
      <c r="G694" s="93">
        <v>0</v>
      </c>
    </row>
    <row r="695" spans="2:7" s="18" customFormat="1" hidden="1" outlineLevel="1" x14ac:dyDescent="0.3">
      <c r="B695" s="16" t="s">
        <v>153</v>
      </c>
      <c r="C695" s="16"/>
      <c r="E695" s="93">
        <v>0</v>
      </c>
      <c r="F695" s="93">
        <v>0</v>
      </c>
      <c r="G695" s="93">
        <v>0</v>
      </c>
    </row>
    <row r="696" spans="2:7" s="18" customFormat="1" hidden="1" outlineLevel="1" x14ac:dyDescent="0.3">
      <c r="B696" s="16" t="s">
        <v>154</v>
      </c>
      <c r="C696" s="16"/>
      <c r="E696" s="93">
        <v>0</v>
      </c>
      <c r="F696" s="93">
        <v>0</v>
      </c>
      <c r="G696" s="93">
        <v>0</v>
      </c>
    </row>
    <row r="697" spans="2:7" s="18" customFormat="1" hidden="1" outlineLevel="1" x14ac:dyDescent="0.3">
      <c r="B697" s="16" t="s">
        <v>155</v>
      </c>
      <c r="C697" s="16"/>
      <c r="E697" s="93">
        <v>0</v>
      </c>
      <c r="F697" s="93">
        <v>0</v>
      </c>
      <c r="G697" s="93">
        <v>0</v>
      </c>
    </row>
    <row r="698" spans="2:7" s="18" customFormat="1" hidden="1" outlineLevel="1" x14ac:dyDescent="0.3">
      <c r="B698" s="16" t="s">
        <v>156</v>
      </c>
      <c r="C698" s="16"/>
      <c r="E698" s="93">
        <v>0</v>
      </c>
      <c r="F698" s="93">
        <v>0</v>
      </c>
      <c r="G698" s="93">
        <v>0</v>
      </c>
    </row>
    <row r="699" spans="2:7" s="18" customFormat="1" hidden="1" outlineLevel="1" x14ac:dyDescent="0.3">
      <c r="B699" s="16" t="s">
        <v>157</v>
      </c>
      <c r="C699" s="16"/>
      <c r="E699" s="93">
        <v>0</v>
      </c>
      <c r="F699" s="93">
        <v>0</v>
      </c>
      <c r="G699" s="93">
        <v>0</v>
      </c>
    </row>
    <row r="700" spans="2:7" s="18" customFormat="1" hidden="1" outlineLevel="1" x14ac:dyDescent="0.3">
      <c r="B700" s="16" t="s">
        <v>158</v>
      </c>
      <c r="C700" s="16"/>
      <c r="E700" s="93">
        <v>0</v>
      </c>
      <c r="F700" s="93">
        <v>0</v>
      </c>
      <c r="G700" s="93">
        <v>0</v>
      </c>
    </row>
    <row r="701" spans="2:7" s="18" customFormat="1" hidden="1" outlineLevel="1" x14ac:dyDescent="0.3">
      <c r="B701" s="16" t="s">
        <v>159</v>
      </c>
      <c r="C701" s="16"/>
      <c r="E701" s="93">
        <v>0</v>
      </c>
      <c r="F701" s="93">
        <v>0</v>
      </c>
      <c r="G701" s="93">
        <v>0</v>
      </c>
    </row>
    <row r="702" spans="2:7" s="18" customFormat="1" hidden="1" outlineLevel="1" x14ac:dyDescent="0.3">
      <c r="B702" s="16" t="s">
        <v>160</v>
      </c>
      <c r="C702" s="16"/>
      <c r="E702" s="93">
        <v>0</v>
      </c>
      <c r="F702" s="93">
        <v>0</v>
      </c>
      <c r="G702" s="93">
        <v>0</v>
      </c>
    </row>
    <row r="703" spans="2:7" s="18" customFormat="1" hidden="1" outlineLevel="1" x14ac:dyDescent="0.3">
      <c r="B703" s="16" t="s">
        <v>161</v>
      </c>
      <c r="C703" s="16"/>
      <c r="E703" s="93">
        <v>0</v>
      </c>
      <c r="F703" s="93">
        <v>0</v>
      </c>
      <c r="G703" s="93">
        <v>0</v>
      </c>
    </row>
    <row r="704" spans="2:7" s="18" customFormat="1" hidden="1" outlineLevel="1" x14ac:dyDescent="0.3">
      <c r="B704" s="16" t="s">
        <v>162</v>
      </c>
      <c r="C704" s="16"/>
      <c r="E704" s="93">
        <v>0</v>
      </c>
      <c r="F704" s="93">
        <v>0</v>
      </c>
      <c r="G704" s="93">
        <v>0</v>
      </c>
    </row>
    <row r="705" spans="1:7" s="18" customFormat="1" hidden="1" outlineLevel="1" x14ac:dyDescent="0.3">
      <c r="B705" s="16" t="s">
        <v>163</v>
      </c>
      <c r="C705" s="16"/>
      <c r="E705" s="93">
        <v>0</v>
      </c>
      <c r="F705" s="93">
        <v>0</v>
      </c>
      <c r="G705" s="93">
        <v>0</v>
      </c>
    </row>
    <row r="706" spans="1:7" s="18" customFormat="1" hidden="1" outlineLevel="1" x14ac:dyDescent="0.3">
      <c r="B706" s="16" t="s">
        <v>164</v>
      </c>
      <c r="C706" s="16"/>
      <c r="E706" s="93">
        <v>0</v>
      </c>
      <c r="F706" s="93">
        <v>0</v>
      </c>
      <c r="G706" s="93">
        <v>0</v>
      </c>
    </row>
    <row r="707" spans="1:7" s="18" customFormat="1" hidden="1" outlineLevel="1" x14ac:dyDescent="0.3">
      <c r="B707" s="16" t="s">
        <v>276</v>
      </c>
      <c r="C707" s="16"/>
      <c r="E707" s="93">
        <v>0</v>
      </c>
      <c r="F707" s="93">
        <v>0</v>
      </c>
      <c r="G707" s="93">
        <v>0</v>
      </c>
    </row>
    <row r="708" spans="1:7" s="18" customFormat="1" hidden="1" outlineLevel="1" x14ac:dyDescent="0.3">
      <c r="B708" s="16" t="s">
        <v>278</v>
      </c>
      <c r="C708" s="16"/>
      <c r="E708" s="93">
        <v>0</v>
      </c>
      <c r="F708" s="93">
        <v>0</v>
      </c>
      <c r="G708" s="93">
        <v>0</v>
      </c>
    </row>
    <row r="709" spans="1:7" s="18" customFormat="1" hidden="1" outlineLevel="1" x14ac:dyDescent="0.3">
      <c r="B709" s="16" t="s">
        <v>285</v>
      </c>
      <c r="C709" s="16"/>
      <c r="E709" s="93" t="s">
        <v>251</v>
      </c>
      <c r="F709" s="93" t="s">
        <v>251</v>
      </c>
      <c r="G709" s="93" t="s">
        <v>251</v>
      </c>
    </row>
    <row r="710" spans="1:7" s="18" customFormat="1" hidden="1" outlineLevel="1" x14ac:dyDescent="0.3">
      <c r="B710" s="16" t="s">
        <v>165</v>
      </c>
      <c r="C710" s="16"/>
      <c r="E710" s="93">
        <v>0</v>
      </c>
      <c r="F710" s="93">
        <v>0</v>
      </c>
      <c r="G710" s="93">
        <v>0</v>
      </c>
    </row>
    <row r="711" spans="1:7" s="18" customFormat="1" hidden="1" outlineLevel="1" x14ac:dyDescent="0.3">
      <c r="B711" s="16" t="s">
        <v>286</v>
      </c>
      <c r="C711" s="16"/>
      <c r="E711" s="93" t="s">
        <v>251</v>
      </c>
      <c r="F711" s="93" t="s">
        <v>251</v>
      </c>
      <c r="G711" s="93" t="s">
        <v>251</v>
      </c>
    </row>
    <row r="712" spans="1:7" s="18" customFormat="1" hidden="1" outlineLevel="1" x14ac:dyDescent="0.3">
      <c r="B712" s="16" t="s">
        <v>277</v>
      </c>
      <c r="C712" s="16"/>
      <c r="E712" s="93">
        <v>0</v>
      </c>
      <c r="F712" s="93">
        <v>0</v>
      </c>
      <c r="G712" s="93">
        <v>0</v>
      </c>
    </row>
    <row r="713" spans="1:7" collapsed="1" x14ac:dyDescent="0.3">
      <c r="A713" s="16"/>
      <c r="B713" s="68" t="s">
        <v>2</v>
      </c>
      <c r="C713" s="68"/>
      <c r="D713" s="16" t="s">
        <v>216</v>
      </c>
      <c r="E713" s="69">
        <v>0</v>
      </c>
      <c r="F713" s="69">
        <v>0</v>
      </c>
      <c r="G713" s="93">
        <v>0</v>
      </c>
    </row>
    <row r="714" spans="1:7" s="18" customFormat="1" hidden="1" outlineLevel="1" x14ac:dyDescent="0.3">
      <c r="B714" s="16" t="s">
        <v>145</v>
      </c>
      <c r="C714" s="16"/>
      <c r="E714" s="93">
        <v>124</v>
      </c>
      <c r="F714" s="93">
        <v>1135</v>
      </c>
      <c r="G714" s="93">
        <v>-1011</v>
      </c>
    </row>
    <row r="715" spans="1:7" s="18" customFormat="1" hidden="1" outlineLevel="1" x14ac:dyDescent="0.3">
      <c r="B715" s="16" t="s">
        <v>146</v>
      </c>
      <c r="C715" s="16"/>
      <c r="E715" s="93">
        <v>1094</v>
      </c>
      <c r="F715" s="93">
        <v>803</v>
      </c>
      <c r="G715" s="93">
        <v>291</v>
      </c>
    </row>
    <row r="716" spans="1:7" s="18" customFormat="1" hidden="1" outlineLevel="1" x14ac:dyDescent="0.3">
      <c r="B716" s="16" t="s">
        <v>147</v>
      </c>
      <c r="C716" s="16"/>
      <c r="E716" s="93">
        <v>2266</v>
      </c>
      <c r="F716" s="93">
        <v>575</v>
      </c>
      <c r="G716" s="93">
        <v>1691</v>
      </c>
    </row>
    <row r="717" spans="1:7" s="18" customFormat="1" hidden="1" outlineLevel="1" x14ac:dyDescent="0.3">
      <c r="B717" s="16" t="s">
        <v>148</v>
      </c>
      <c r="C717" s="16"/>
      <c r="E717" s="93">
        <v>0</v>
      </c>
      <c r="F717" s="93">
        <v>0</v>
      </c>
      <c r="G717" s="93">
        <v>0</v>
      </c>
    </row>
    <row r="718" spans="1:7" s="18" customFormat="1" hidden="1" outlineLevel="1" x14ac:dyDescent="0.3">
      <c r="B718" s="16" t="s">
        <v>149</v>
      </c>
      <c r="C718" s="16"/>
      <c r="E718" s="93">
        <v>0</v>
      </c>
      <c r="F718" s="93">
        <v>0</v>
      </c>
      <c r="G718" s="93">
        <v>0</v>
      </c>
    </row>
    <row r="719" spans="1:7" s="18" customFormat="1" hidden="1" outlineLevel="1" x14ac:dyDescent="0.3">
      <c r="B719" s="16" t="s">
        <v>150</v>
      </c>
      <c r="C719" s="16"/>
      <c r="E719" s="93">
        <v>1015</v>
      </c>
      <c r="F719" s="93">
        <v>3101</v>
      </c>
      <c r="G719" s="93">
        <v>-2086</v>
      </c>
    </row>
    <row r="720" spans="1:7" s="18" customFormat="1" hidden="1" outlineLevel="1" x14ac:dyDescent="0.3">
      <c r="B720" s="16" t="s">
        <v>151</v>
      </c>
      <c r="C720" s="16"/>
      <c r="E720" s="93">
        <v>0</v>
      </c>
      <c r="F720" s="93">
        <v>0</v>
      </c>
      <c r="G720" s="93">
        <v>0</v>
      </c>
    </row>
    <row r="721" spans="2:7" s="18" customFormat="1" hidden="1" outlineLevel="1" x14ac:dyDescent="0.3">
      <c r="B721" s="16" t="s">
        <v>152</v>
      </c>
      <c r="C721" s="16"/>
      <c r="E721" s="93">
        <v>13698</v>
      </c>
      <c r="F721" s="93">
        <v>34091</v>
      </c>
      <c r="G721" s="93">
        <v>-20393</v>
      </c>
    </row>
    <row r="722" spans="2:7" s="18" customFormat="1" hidden="1" outlineLevel="1" x14ac:dyDescent="0.3">
      <c r="B722" s="16" t="s">
        <v>283</v>
      </c>
      <c r="C722" s="16"/>
      <c r="E722" s="93">
        <v>0</v>
      </c>
      <c r="F722" s="93">
        <v>0</v>
      </c>
      <c r="G722" s="93">
        <v>0</v>
      </c>
    </row>
    <row r="723" spans="2:7" s="18" customFormat="1" hidden="1" outlineLevel="1" x14ac:dyDescent="0.3">
      <c r="B723" s="16" t="s">
        <v>153</v>
      </c>
      <c r="C723" s="16"/>
      <c r="E723" s="93">
        <v>1147</v>
      </c>
      <c r="F723" s="93">
        <v>2762</v>
      </c>
      <c r="G723" s="93">
        <v>-1615</v>
      </c>
    </row>
    <row r="724" spans="2:7" s="18" customFormat="1" hidden="1" outlineLevel="1" x14ac:dyDescent="0.3">
      <c r="B724" s="16" t="s">
        <v>154</v>
      </c>
      <c r="C724" s="16"/>
      <c r="E724" s="93">
        <v>840</v>
      </c>
      <c r="F724" s="93">
        <v>1197</v>
      </c>
      <c r="G724" s="93">
        <v>-357</v>
      </c>
    </row>
    <row r="725" spans="2:7" s="18" customFormat="1" hidden="1" outlineLevel="1" x14ac:dyDescent="0.3">
      <c r="B725" s="16" t="s">
        <v>155</v>
      </c>
      <c r="C725" s="16"/>
      <c r="E725" s="93">
        <v>0</v>
      </c>
      <c r="F725" s="93">
        <v>0</v>
      </c>
      <c r="G725" s="93">
        <v>0</v>
      </c>
    </row>
    <row r="726" spans="2:7" s="18" customFormat="1" hidden="1" outlineLevel="1" x14ac:dyDescent="0.3">
      <c r="B726" s="16" t="s">
        <v>156</v>
      </c>
      <c r="C726" s="16"/>
      <c r="E726" s="93">
        <v>0</v>
      </c>
      <c r="F726" s="93">
        <v>0</v>
      </c>
      <c r="G726" s="93">
        <v>0</v>
      </c>
    </row>
    <row r="727" spans="2:7" s="18" customFormat="1" hidden="1" outlineLevel="1" x14ac:dyDescent="0.3">
      <c r="B727" s="16" t="s">
        <v>157</v>
      </c>
      <c r="C727" s="16"/>
      <c r="E727" s="93">
        <v>0</v>
      </c>
      <c r="F727" s="93">
        <v>0</v>
      </c>
      <c r="G727" s="93">
        <v>0</v>
      </c>
    </row>
    <row r="728" spans="2:7" s="18" customFormat="1" hidden="1" outlineLevel="1" x14ac:dyDescent="0.3">
      <c r="B728" s="16" t="s">
        <v>158</v>
      </c>
      <c r="C728" s="16"/>
      <c r="E728" s="93">
        <v>2003</v>
      </c>
      <c r="F728" s="93">
        <v>3272</v>
      </c>
      <c r="G728" s="93">
        <v>-1269</v>
      </c>
    </row>
    <row r="729" spans="2:7" s="18" customFormat="1" hidden="1" outlineLevel="1" x14ac:dyDescent="0.3">
      <c r="B729" s="16" t="s">
        <v>159</v>
      </c>
      <c r="C729" s="16"/>
      <c r="E729" s="93">
        <v>0</v>
      </c>
      <c r="F729" s="93">
        <v>0</v>
      </c>
      <c r="G729" s="93">
        <v>0</v>
      </c>
    </row>
    <row r="730" spans="2:7" s="18" customFormat="1" hidden="1" outlineLevel="1" x14ac:dyDescent="0.3">
      <c r="B730" s="16" t="s">
        <v>160</v>
      </c>
      <c r="C730" s="16"/>
      <c r="E730" s="93">
        <v>710</v>
      </c>
      <c r="F730" s="93">
        <v>885</v>
      </c>
      <c r="G730" s="93">
        <v>-175</v>
      </c>
    </row>
    <row r="731" spans="2:7" s="18" customFormat="1" hidden="1" outlineLevel="1" x14ac:dyDescent="0.3">
      <c r="B731" s="16" t="s">
        <v>161</v>
      </c>
      <c r="C731" s="16"/>
      <c r="E731" s="93">
        <v>0</v>
      </c>
      <c r="F731" s="93">
        <v>0</v>
      </c>
      <c r="G731" s="93">
        <v>0</v>
      </c>
    </row>
    <row r="732" spans="2:7" s="18" customFormat="1" hidden="1" outlineLevel="1" x14ac:dyDescent="0.3">
      <c r="B732" s="16" t="s">
        <v>162</v>
      </c>
      <c r="C732" s="16"/>
      <c r="E732" s="93">
        <v>0</v>
      </c>
      <c r="F732" s="93">
        <v>0</v>
      </c>
      <c r="G732" s="93">
        <v>0</v>
      </c>
    </row>
    <row r="733" spans="2:7" s="18" customFormat="1" hidden="1" outlineLevel="1" x14ac:dyDescent="0.3">
      <c r="B733" s="16" t="s">
        <v>163</v>
      </c>
      <c r="C733" s="16"/>
      <c r="E733" s="93">
        <v>0</v>
      </c>
      <c r="F733" s="93">
        <v>0</v>
      </c>
      <c r="G733" s="93">
        <v>0</v>
      </c>
    </row>
    <row r="734" spans="2:7" s="18" customFormat="1" hidden="1" outlineLevel="1" x14ac:dyDescent="0.3">
      <c r="B734" s="16" t="s">
        <v>164</v>
      </c>
      <c r="C734" s="16"/>
      <c r="E734" s="93">
        <v>0</v>
      </c>
      <c r="F734" s="93">
        <v>0</v>
      </c>
      <c r="G734" s="93">
        <v>0</v>
      </c>
    </row>
    <row r="735" spans="2:7" s="18" customFormat="1" hidden="1" outlineLevel="1" x14ac:dyDescent="0.3">
      <c r="B735" s="16" t="s">
        <v>276</v>
      </c>
      <c r="C735" s="16"/>
      <c r="E735" s="93">
        <v>20</v>
      </c>
      <c r="F735" s="93">
        <v>0</v>
      </c>
      <c r="G735" s="93">
        <v>20</v>
      </c>
    </row>
    <row r="736" spans="2:7" s="18" customFormat="1" hidden="1" outlineLevel="1" x14ac:dyDescent="0.3">
      <c r="B736" s="16" t="s">
        <v>278</v>
      </c>
      <c r="C736" s="16"/>
      <c r="E736" s="93">
        <v>0</v>
      </c>
      <c r="F736" s="93">
        <v>0</v>
      </c>
      <c r="G736" s="93">
        <v>0</v>
      </c>
    </row>
    <row r="737" spans="1:7" s="18" customFormat="1" hidden="1" outlineLevel="1" x14ac:dyDescent="0.3">
      <c r="B737" s="16" t="s">
        <v>285</v>
      </c>
      <c r="C737" s="16"/>
      <c r="E737" s="93" t="s">
        <v>251</v>
      </c>
      <c r="F737" s="93" t="s">
        <v>251</v>
      </c>
      <c r="G737" s="93" t="s">
        <v>251</v>
      </c>
    </row>
    <row r="738" spans="1:7" s="18" customFormat="1" hidden="1" outlineLevel="1" x14ac:dyDescent="0.3">
      <c r="B738" s="16" t="s">
        <v>165</v>
      </c>
      <c r="C738" s="16"/>
      <c r="E738" s="93">
        <v>0</v>
      </c>
      <c r="F738" s="93">
        <v>0</v>
      </c>
      <c r="G738" s="93">
        <v>0</v>
      </c>
    </row>
    <row r="739" spans="1:7" s="18" customFormat="1" hidden="1" outlineLevel="1" x14ac:dyDescent="0.3">
      <c r="B739" s="16" t="s">
        <v>286</v>
      </c>
      <c r="C739" s="16"/>
      <c r="E739" s="93" t="s">
        <v>251</v>
      </c>
      <c r="F739" s="93" t="s">
        <v>251</v>
      </c>
      <c r="G739" s="93" t="s">
        <v>251</v>
      </c>
    </row>
    <row r="740" spans="1:7" s="18" customFormat="1" hidden="1" outlineLevel="1" x14ac:dyDescent="0.3">
      <c r="B740" s="16" t="s">
        <v>277</v>
      </c>
      <c r="C740" s="16"/>
      <c r="E740" s="93">
        <v>0</v>
      </c>
      <c r="F740" s="93">
        <v>0</v>
      </c>
      <c r="G740" s="93">
        <v>0</v>
      </c>
    </row>
    <row r="741" spans="1:7" collapsed="1" x14ac:dyDescent="0.3">
      <c r="A741" s="16"/>
      <c r="B741" s="68" t="s">
        <v>3</v>
      </c>
      <c r="C741" s="68"/>
      <c r="D741" s="16" t="s">
        <v>217</v>
      </c>
      <c r="E741" s="69">
        <v>22917</v>
      </c>
      <c r="F741" s="69">
        <v>47821</v>
      </c>
      <c r="G741" s="93">
        <v>-24904</v>
      </c>
    </row>
    <row r="742" spans="1:7" s="18" customFormat="1" hidden="1" outlineLevel="1" x14ac:dyDescent="0.3">
      <c r="B742" s="16" t="s">
        <v>145</v>
      </c>
      <c r="C742" s="16"/>
      <c r="E742" s="93">
        <v>0</v>
      </c>
      <c r="F742" s="93">
        <v>0</v>
      </c>
      <c r="G742" s="93">
        <v>0</v>
      </c>
    </row>
    <row r="743" spans="1:7" s="18" customFormat="1" hidden="1" outlineLevel="1" x14ac:dyDescent="0.3">
      <c r="B743" s="16" t="s">
        <v>146</v>
      </c>
      <c r="C743" s="16"/>
      <c r="E743" s="93">
        <v>0</v>
      </c>
      <c r="F743" s="93">
        <v>0</v>
      </c>
      <c r="G743" s="93">
        <v>0</v>
      </c>
    </row>
    <row r="744" spans="1:7" s="18" customFormat="1" hidden="1" outlineLevel="1" x14ac:dyDescent="0.3">
      <c r="B744" s="16" t="s">
        <v>147</v>
      </c>
      <c r="C744" s="16"/>
      <c r="E744" s="93">
        <v>0</v>
      </c>
      <c r="F744" s="93">
        <v>0</v>
      </c>
      <c r="G744" s="93">
        <v>0</v>
      </c>
    </row>
    <row r="745" spans="1:7" s="18" customFormat="1" hidden="1" outlineLevel="1" x14ac:dyDescent="0.3">
      <c r="B745" s="16" t="s">
        <v>148</v>
      </c>
      <c r="C745" s="16"/>
      <c r="E745" s="93">
        <v>0</v>
      </c>
      <c r="F745" s="93">
        <v>0</v>
      </c>
      <c r="G745" s="93">
        <v>0</v>
      </c>
    </row>
    <row r="746" spans="1:7" s="18" customFormat="1" hidden="1" outlineLevel="1" x14ac:dyDescent="0.3">
      <c r="B746" s="16" t="s">
        <v>149</v>
      </c>
      <c r="C746" s="16"/>
      <c r="E746" s="93">
        <v>0</v>
      </c>
      <c r="F746" s="93">
        <v>0</v>
      </c>
      <c r="G746" s="93">
        <v>0</v>
      </c>
    </row>
    <row r="747" spans="1:7" s="18" customFormat="1" hidden="1" outlineLevel="1" x14ac:dyDescent="0.3">
      <c r="B747" s="16" t="s">
        <v>150</v>
      </c>
      <c r="C747" s="16"/>
      <c r="E747" s="93">
        <v>0</v>
      </c>
      <c r="F747" s="93">
        <v>0</v>
      </c>
      <c r="G747" s="93">
        <v>0</v>
      </c>
    </row>
    <row r="748" spans="1:7" s="18" customFormat="1" hidden="1" outlineLevel="1" x14ac:dyDescent="0.3">
      <c r="B748" s="16" t="s">
        <v>151</v>
      </c>
      <c r="C748" s="16"/>
      <c r="E748" s="93">
        <v>0</v>
      </c>
      <c r="F748" s="93">
        <v>0</v>
      </c>
      <c r="G748" s="93">
        <v>0</v>
      </c>
    </row>
    <row r="749" spans="1:7" s="18" customFormat="1" hidden="1" outlineLevel="1" x14ac:dyDescent="0.3">
      <c r="B749" s="16" t="s">
        <v>152</v>
      </c>
      <c r="C749" s="16"/>
      <c r="E749" s="93">
        <v>0</v>
      </c>
      <c r="F749" s="93">
        <v>0</v>
      </c>
      <c r="G749" s="93">
        <v>0</v>
      </c>
    </row>
    <row r="750" spans="1:7" s="18" customFormat="1" ht="13.5" hidden="1" customHeight="1" outlineLevel="1" x14ac:dyDescent="0.3">
      <c r="B750" s="16" t="s">
        <v>283</v>
      </c>
      <c r="C750" s="16"/>
      <c r="E750" s="93">
        <v>0</v>
      </c>
      <c r="F750" s="93">
        <v>0</v>
      </c>
      <c r="G750" s="93">
        <v>0</v>
      </c>
    </row>
    <row r="751" spans="1:7" s="18" customFormat="1" ht="13.5" hidden="1" customHeight="1" outlineLevel="1" x14ac:dyDescent="0.3">
      <c r="B751" s="16" t="s">
        <v>153</v>
      </c>
      <c r="C751" s="16"/>
      <c r="E751" s="93">
        <v>0</v>
      </c>
      <c r="F751" s="93">
        <v>0</v>
      </c>
      <c r="G751" s="93">
        <v>0</v>
      </c>
    </row>
    <row r="752" spans="1:7" s="18" customFormat="1" ht="13.5" hidden="1" customHeight="1" outlineLevel="1" x14ac:dyDescent="0.3">
      <c r="B752" s="16" t="s">
        <v>154</v>
      </c>
      <c r="C752" s="16"/>
      <c r="E752" s="93">
        <v>0</v>
      </c>
      <c r="F752" s="93">
        <v>0</v>
      </c>
      <c r="G752" s="93">
        <v>0</v>
      </c>
    </row>
    <row r="753" spans="2:7" s="18" customFormat="1" hidden="1" outlineLevel="1" x14ac:dyDescent="0.3">
      <c r="B753" s="16" t="s">
        <v>155</v>
      </c>
      <c r="C753" s="16"/>
      <c r="E753" s="93">
        <v>0</v>
      </c>
      <c r="F753" s="93">
        <v>0</v>
      </c>
      <c r="G753" s="93">
        <v>0</v>
      </c>
    </row>
    <row r="754" spans="2:7" s="18" customFormat="1" hidden="1" outlineLevel="1" x14ac:dyDescent="0.3">
      <c r="B754" s="16" t="s">
        <v>156</v>
      </c>
      <c r="C754" s="16"/>
      <c r="E754" s="93">
        <v>0</v>
      </c>
      <c r="F754" s="93">
        <v>0</v>
      </c>
      <c r="G754" s="93">
        <v>0</v>
      </c>
    </row>
    <row r="755" spans="2:7" s="18" customFormat="1" hidden="1" outlineLevel="1" x14ac:dyDescent="0.3">
      <c r="B755" s="16" t="s">
        <v>157</v>
      </c>
      <c r="C755" s="16"/>
      <c r="E755" s="93">
        <v>0</v>
      </c>
      <c r="F755" s="93">
        <v>0</v>
      </c>
      <c r="G755" s="93">
        <v>0</v>
      </c>
    </row>
    <row r="756" spans="2:7" s="18" customFormat="1" hidden="1" outlineLevel="1" x14ac:dyDescent="0.3">
      <c r="B756" s="16" t="s">
        <v>158</v>
      </c>
      <c r="C756" s="16"/>
      <c r="E756" s="93">
        <v>0</v>
      </c>
      <c r="F756" s="93">
        <v>0</v>
      </c>
      <c r="G756" s="93">
        <v>0</v>
      </c>
    </row>
    <row r="757" spans="2:7" s="18" customFormat="1" hidden="1" outlineLevel="1" x14ac:dyDescent="0.3">
      <c r="B757" s="16" t="s">
        <v>159</v>
      </c>
      <c r="C757" s="16"/>
      <c r="E757" s="93">
        <v>0</v>
      </c>
      <c r="F757" s="93">
        <v>0</v>
      </c>
      <c r="G757" s="93">
        <v>0</v>
      </c>
    </row>
    <row r="758" spans="2:7" s="18" customFormat="1" hidden="1" outlineLevel="1" x14ac:dyDescent="0.3">
      <c r="B758" s="16" t="s">
        <v>160</v>
      </c>
      <c r="C758" s="16"/>
      <c r="E758" s="93">
        <v>0</v>
      </c>
      <c r="F758" s="93">
        <v>0</v>
      </c>
      <c r="G758" s="93">
        <v>0</v>
      </c>
    </row>
    <row r="759" spans="2:7" s="18" customFormat="1" hidden="1" outlineLevel="1" x14ac:dyDescent="0.3">
      <c r="B759" s="16" t="s">
        <v>161</v>
      </c>
      <c r="C759" s="16"/>
      <c r="E759" s="93">
        <v>0</v>
      </c>
      <c r="F759" s="93">
        <v>0</v>
      </c>
      <c r="G759" s="93">
        <v>0</v>
      </c>
    </row>
    <row r="760" spans="2:7" s="18" customFormat="1" hidden="1" outlineLevel="1" x14ac:dyDescent="0.3">
      <c r="B760" s="16" t="s">
        <v>162</v>
      </c>
      <c r="C760" s="16"/>
      <c r="E760" s="93">
        <v>0</v>
      </c>
      <c r="F760" s="93">
        <v>0</v>
      </c>
      <c r="G760" s="93">
        <v>0</v>
      </c>
    </row>
    <row r="761" spans="2:7" s="18" customFormat="1" hidden="1" outlineLevel="1" x14ac:dyDescent="0.3">
      <c r="B761" s="16" t="s">
        <v>163</v>
      </c>
      <c r="C761" s="16"/>
      <c r="E761" s="93">
        <v>0</v>
      </c>
      <c r="F761" s="93">
        <v>0</v>
      </c>
      <c r="G761" s="93">
        <v>0</v>
      </c>
    </row>
    <row r="762" spans="2:7" s="18" customFormat="1" hidden="1" outlineLevel="1" x14ac:dyDescent="0.3">
      <c r="B762" s="16" t="s">
        <v>164</v>
      </c>
      <c r="C762" s="16"/>
      <c r="E762" s="93">
        <v>0</v>
      </c>
      <c r="F762" s="93">
        <v>0</v>
      </c>
      <c r="G762" s="93">
        <v>0</v>
      </c>
    </row>
    <row r="763" spans="2:7" s="18" customFormat="1" hidden="1" outlineLevel="1" x14ac:dyDescent="0.3">
      <c r="B763" s="16" t="s">
        <v>276</v>
      </c>
      <c r="C763" s="16"/>
      <c r="E763" s="93">
        <v>0</v>
      </c>
      <c r="F763" s="93">
        <v>0</v>
      </c>
      <c r="G763" s="93">
        <v>0</v>
      </c>
    </row>
    <row r="764" spans="2:7" s="18" customFormat="1" hidden="1" outlineLevel="1" x14ac:dyDescent="0.3">
      <c r="B764" s="16" t="s">
        <v>278</v>
      </c>
      <c r="C764" s="16"/>
      <c r="E764" s="93">
        <v>0</v>
      </c>
      <c r="F764" s="93">
        <v>0</v>
      </c>
      <c r="G764" s="93">
        <v>0</v>
      </c>
    </row>
    <row r="765" spans="2:7" s="18" customFormat="1" hidden="1" outlineLevel="1" x14ac:dyDescent="0.3">
      <c r="B765" s="16" t="s">
        <v>285</v>
      </c>
      <c r="C765" s="16"/>
      <c r="E765" s="93" t="s">
        <v>251</v>
      </c>
      <c r="F765" s="93" t="s">
        <v>251</v>
      </c>
      <c r="G765" s="93" t="s">
        <v>251</v>
      </c>
    </row>
    <row r="766" spans="2:7" s="18" customFormat="1" hidden="1" outlineLevel="1" x14ac:dyDescent="0.3">
      <c r="B766" s="16" t="s">
        <v>165</v>
      </c>
      <c r="C766" s="16"/>
      <c r="E766" s="93">
        <v>0</v>
      </c>
      <c r="F766" s="93">
        <v>0</v>
      </c>
      <c r="G766" s="93">
        <v>0</v>
      </c>
    </row>
    <row r="767" spans="2:7" s="18" customFormat="1" hidden="1" outlineLevel="1" x14ac:dyDescent="0.3">
      <c r="B767" s="16" t="s">
        <v>286</v>
      </c>
      <c r="C767" s="16"/>
      <c r="E767" s="93" t="s">
        <v>251</v>
      </c>
      <c r="F767" s="93" t="s">
        <v>251</v>
      </c>
      <c r="G767" s="93" t="s">
        <v>251</v>
      </c>
    </row>
    <row r="768" spans="2:7" s="18" customFormat="1" hidden="1" outlineLevel="1" x14ac:dyDescent="0.3">
      <c r="B768" s="16" t="s">
        <v>277</v>
      </c>
      <c r="C768" s="16"/>
      <c r="E768" s="93">
        <v>0</v>
      </c>
      <c r="F768" s="93">
        <v>0</v>
      </c>
      <c r="G768" s="93">
        <v>0</v>
      </c>
    </row>
    <row r="769" spans="1:7" collapsed="1" x14ac:dyDescent="0.3">
      <c r="A769" s="16"/>
      <c r="B769" s="68" t="s">
        <v>4</v>
      </c>
      <c r="C769" s="68"/>
      <c r="D769" s="16" t="s">
        <v>218</v>
      </c>
      <c r="E769" s="69">
        <v>0</v>
      </c>
      <c r="F769" s="69">
        <v>0</v>
      </c>
      <c r="G769" s="93">
        <v>0</v>
      </c>
    </row>
    <row r="770" spans="1:7" s="18" customFormat="1" hidden="1" outlineLevel="1" x14ac:dyDescent="0.3">
      <c r="B770" s="16" t="s">
        <v>145</v>
      </c>
      <c r="C770" s="16"/>
      <c r="E770" s="93">
        <v>0</v>
      </c>
      <c r="F770" s="93">
        <v>0</v>
      </c>
      <c r="G770" s="93">
        <v>0</v>
      </c>
    </row>
    <row r="771" spans="1:7" s="18" customFormat="1" hidden="1" outlineLevel="1" x14ac:dyDescent="0.3">
      <c r="B771" s="16" t="s">
        <v>146</v>
      </c>
      <c r="C771" s="16"/>
      <c r="E771" s="93">
        <v>0</v>
      </c>
      <c r="F771" s="93">
        <v>0</v>
      </c>
      <c r="G771" s="93">
        <v>0</v>
      </c>
    </row>
    <row r="772" spans="1:7" s="18" customFormat="1" hidden="1" outlineLevel="1" x14ac:dyDescent="0.3">
      <c r="B772" s="16" t="s">
        <v>147</v>
      </c>
      <c r="C772" s="16"/>
      <c r="E772" s="93">
        <v>0</v>
      </c>
      <c r="F772" s="93">
        <v>0</v>
      </c>
      <c r="G772" s="93">
        <v>0</v>
      </c>
    </row>
    <row r="773" spans="1:7" s="18" customFormat="1" hidden="1" outlineLevel="1" x14ac:dyDescent="0.3">
      <c r="B773" s="16" t="s">
        <v>148</v>
      </c>
      <c r="C773" s="16"/>
      <c r="E773" s="93">
        <v>0</v>
      </c>
      <c r="F773" s="93">
        <v>0</v>
      </c>
      <c r="G773" s="93">
        <v>0</v>
      </c>
    </row>
    <row r="774" spans="1:7" s="18" customFormat="1" hidden="1" outlineLevel="1" x14ac:dyDescent="0.3">
      <c r="B774" s="16" t="s">
        <v>149</v>
      </c>
      <c r="C774" s="16"/>
      <c r="E774" s="93">
        <v>0</v>
      </c>
      <c r="F774" s="93">
        <v>0</v>
      </c>
      <c r="G774" s="93">
        <v>0</v>
      </c>
    </row>
    <row r="775" spans="1:7" s="18" customFormat="1" hidden="1" outlineLevel="1" x14ac:dyDescent="0.3">
      <c r="B775" s="16" t="s">
        <v>150</v>
      </c>
      <c r="C775" s="16"/>
      <c r="E775" s="93">
        <v>0</v>
      </c>
      <c r="F775" s="93">
        <v>0</v>
      </c>
      <c r="G775" s="93">
        <v>0</v>
      </c>
    </row>
    <row r="776" spans="1:7" s="18" customFormat="1" hidden="1" outlineLevel="1" x14ac:dyDescent="0.3">
      <c r="B776" s="16" t="s">
        <v>151</v>
      </c>
      <c r="C776" s="16"/>
      <c r="E776" s="93">
        <v>0</v>
      </c>
      <c r="F776" s="93">
        <v>0</v>
      </c>
      <c r="G776" s="93">
        <v>0</v>
      </c>
    </row>
    <row r="777" spans="1:7" s="18" customFormat="1" hidden="1" outlineLevel="1" x14ac:dyDescent="0.3">
      <c r="B777" s="16" t="s">
        <v>152</v>
      </c>
      <c r="C777" s="16"/>
      <c r="E777" s="93">
        <v>0</v>
      </c>
      <c r="F777" s="93">
        <v>0</v>
      </c>
      <c r="G777" s="93">
        <v>0</v>
      </c>
    </row>
    <row r="778" spans="1:7" s="18" customFormat="1" hidden="1" outlineLevel="1" x14ac:dyDescent="0.3">
      <c r="B778" s="16" t="s">
        <v>283</v>
      </c>
      <c r="C778" s="16"/>
      <c r="E778" s="93">
        <v>0</v>
      </c>
      <c r="F778" s="93">
        <v>0</v>
      </c>
      <c r="G778" s="93">
        <v>0</v>
      </c>
    </row>
    <row r="779" spans="1:7" s="18" customFormat="1" hidden="1" outlineLevel="1" x14ac:dyDescent="0.3">
      <c r="B779" s="16" t="s">
        <v>153</v>
      </c>
      <c r="C779" s="16"/>
      <c r="E779" s="93">
        <v>0</v>
      </c>
      <c r="F779" s="93">
        <v>0</v>
      </c>
      <c r="G779" s="93">
        <v>0</v>
      </c>
    </row>
    <row r="780" spans="1:7" s="18" customFormat="1" hidden="1" outlineLevel="1" x14ac:dyDescent="0.3">
      <c r="B780" s="16" t="s">
        <v>154</v>
      </c>
      <c r="C780" s="16"/>
      <c r="E780" s="93">
        <v>0</v>
      </c>
      <c r="F780" s="93">
        <v>0</v>
      </c>
      <c r="G780" s="93">
        <v>0</v>
      </c>
    </row>
    <row r="781" spans="1:7" s="18" customFormat="1" hidden="1" outlineLevel="1" x14ac:dyDescent="0.3">
      <c r="B781" s="16" t="s">
        <v>155</v>
      </c>
      <c r="C781" s="16"/>
      <c r="E781" s="93">
        <v>0</v>
      </c>
      <c r="F781" s="93">
        <v>0</v>
      </c>
      <c r="G781" s="93">
        <v>0</v>
      </c>
    </row>
    <row r="782" spans="1:7" s="18" customFormat="1" hidden="1" outlineLevel="1" x14ac:dyDescent="0.3">
      <c r="B782" s="16" t="s">
        <v>156</v>
      </c>
      <c r="C782" s="16"/>
      <c r="E782" s="93">
        <v>0</v>
      </c>
      <c r="F782" s="93">
        <v>0</v>
      </c>
      <c r="G782" s="93">
        <v>0</v>
      </c>
    </row>
    <row r="783" spans="1:7" s="18" customFormat="1" hidden="1" outlineLevel="1" x14ac:dyDescent="0.3">
      <c r="B783" s="16" t="s">
        <v>157</v>
      </c>
      <c r="C783" s="16"/>
      <c r="E783" s="93">
        <v>0</v>
      </c>
      <c r="F783" s="93">
        <v>0</v>
      </c>
      <c r="G783" s="93">
        <v>0</v>
      </c>
    </row>
    <row r="784" spans="1:7" s="18" customFormat="1" hidden="1" outlineLevel="1" x14ac:dyDescent="0.3">
      <c r="B784" s="16" t="s">
        <v>158</v>
      </c>
      <c r="C784" s="16"/>
      <c r="E784" s="93">
        <v>0</v>
      </c>
      <c r="F784" s="93">
        <v>0</v>
      </c>
      <c r="G784" s="93">
        <v>0</v>
      </c>
    </row>
    <row r="785" spans="1:7" s="18" customFormat="1" hidden="1" outlineLevel="1" x14ac:dyDescent="0.3">
      <c r="B785" s="16" t="s">
        <v>159</v>
      </c>
      <c r="C785" s="16"/>
      <c r="E785" s="93">
        <v>0</v>
      </c>
      <c r="F785" s="93">
        <v>0</v>
      </c>
      <c r="G785" s="93">
        <v>0</v>
      </c>
    </row>
    <row r="786" spans="1:7" s="18" customFormat="1" hidden="1" outlineLevel="1" x14ac:dyDescent="0.3">
      <c r="B786" s="16" t="s">
        <v>160</v>
      </c>
      <c r="C786" s="16"/>
      <c r="E786" s="93">
        <v>0</v>
      </c>
      <c r="F786" s="93">
        <v>0</v>
      </c>
      <c r="G786" s="93">
        <v>0</v>
      </c>
    </row>
    <row r="787" spans="1:7" s="18" customFormat="1" hidden="1" outlineLevel="1" x14ac:dyDescent="0.3">
      <c r="B787" s="16" t="s">
        <v>161</v>
      </c>
      <c r="C787" s="16"/>
      <c r="E787" s="93">
        <v>0</v>
      </c>
      <c r="F787" s="93">
        <v>0</v>
      </c>
      <c r="G787" s="93">
        <v>0</v>
      </c>
    </row>
    <row r="788" spans="1:7" s="18" customFormat="1" hidden="1" outlineLevel="1" x14ac:dyDescent="0.3">
      <c r="B788" s="16" t="s">
        <v>162</v>
      </c>
      <c r="C788" s="16"/>
      <c r="E788" s="93">
        <v>0</v>
      </c>
      <c r="F788" s="93">
        <v>0</v>
      </c>
      <c r="G788" s="93">
        <v>0</v>
      </c>
    </row>
    <row r="789" spans="1:7" s="18" customFormat="1" hidden="1" outlineLevel="1" x14ac:dyDescent="0.3">
      <c r="B789" s="16" t="s">
        <v>163</v>
      </c>
      <c r="C789" s="16"/>
      <c r="E789" s="93">
        <v>0</v>
      </c>
      <c r="F789" s="93">
        <v>0</v>
      </c>
      <c r="G789" s="93">
        <v>0</v>
      </c>
    </row>
    <row r="790" spans="1:7" s="18" customFormat="1" hidden="1" outlineLevel="1" x14ac:dyDescent="0.3">
      <c r="B790" s="16" t="s">
        <v>164</v>
      </c>
      <c r="C790" s="16"/>
      <c r="E790" s="93">
        <v>0</v>
      </c>
      <c r="F790" s="93">
        <v>0</v>
      </c>
      <c r="G790" s="93">
        <v>0</v>
      </c>
    </row>
    <row r="791" spans="1:7" s="18" customFormat="1" hidden="1" outlineLevel="1" x14ac:dyDescent="0.3">
      <c r="B791" s="16" t="s">
        <v>276</v>
      </c>
      <c r="C791" s="16"/>
      <c r="E791" s="93">
        <v>0</v>
      </c>
      <c r="F791" s="93">
        <v>0</v>
      </c>
      <c r="G791" s="93">
        <v>0</v>
      </c>
    </row>
    <row r="792" spans="1:7" s="18" customFormat="1" hidden="1" outlineLevel="1" x14ac:dyDescent="0.3">
      <c r="B792" s="16" t="s">
        <v>278</v>
      </c>
      <c r="C792" s="16"/>
      <c r="E792" s="93">
        <v>0</v>
      </c>
      <c r="F792" s="93">
        <v>0</v>
      </c>
      <c r="G792" s="93">
        <v>0</v>
      </c>
    </row>
    <row r="793" spans="1:7" s="18" customFormat="1" hidden="1" outlineLevel="1" x14ac:dyDescent="0.3">
      <c r="B793" s="16" t="s">
        <v>285</v>
      </c>
      <c r="C793" s="16"/>
      <c r="E793" s="93" t="s">
        <v>251</v>
      </c>
      <c r="F793" s="93" t="s">
        <v>251</v>
      </c>
      <c r="G793" s="93" t="s">
        <v>251</v>
      </c>
    </row>
    <row r="794" spans="1:7" s="18" customFormat="1" hidden="1" outlineLevel="1" x14ac:dyDescent="0.3">
      <c r="B794" s="16" t="s">
        <v>165</v>
      </c>
      <c r="C794" s="16"/>
      <c r="E794" s="93">
        <v>0</v>
      </c>
      <c r="F794" s="93">
        <v>0</v>
      </c>
      <c r="G794" s="93">
        <v>0</v>
      </c>
    </row>
    <row r="795" spans="1:7" s="18" customFormat="1" hidden="1" outlineLevel="1" x14ac:dyDescent="0.3">
      <c r="B795" s="16" t="s">
        <v>286</v>
      </c>
      <c r="C795" s="16"/>
      <c r="E795" s="93" t="s">
        <v>251</v>
      </c>
      <c r="F795" s="93" t="s">
        <v>251</v>
      </c>
      <c r="G795" s="93" t="s">
        <v>251</v>
      </c>
    </row>
    <row r="796" spans="1:7" s="18" customFormat="1" hidden="1" outlineLevel="1" x14ac:dyDescent="0.3">
      <c r="B796" s="16" t="s">
        <v>277</v>
      </c>
      <c r="C796" s="16"/>
      <c r="E796" s="93">
        <v>0</v>
      </c>
      <c r="F796" s="93">
        <v>0</v>
      </c>
      <c r="G796" s="93">
        <v>0</v>
      </c>
    </row>
    <row r="797" spans="1:7" collapsed="1" x14ac:dyDescent="0.3">
      <c r="A797" s="16"/>
      <c r="B797" s="68" t="s">
        <v>5</v>
      </c>
      <c r="C797" s="68"/>
      <c r="D797" s="16" t="s">
        <v>219</v>
      </c>
      <c r="E797" s="69">
        <v>0</v>
      </c>
      <c r="F797" s="69">
        <v>0</v>
      </c>
      <c r="G797" s="93">
        <v>0</v>
      </c>
    </row>
    <row r="798" spans="1:7" s="18" customFormat="1" hidden="1" outlineLevel="1" x14ac:dyDescent="0.3">
      <c r="B798" s="16" t="s">
        <v>145</v>
      </c>
      <c r="C798" s="16"/>
      <c r="E798" s="93">
        <v>-2</v>
      </c>
      <c r="F798" s="93">
        <v>-6</v>
      </c>
      <c r="G798" s="93">
        <v>4</v>
      </c>
    </row>
    <row r="799" spans="1:7" s="18" customFormat="1" hidden="1" outlineLevel="1" x14ac:dyDescent="0.3">
      <c r="B799" s="16" t="s">
        <v>146</v>
      </c>
      <c r="C799" s="16"/>
      <c r="E799" s="93">
        <v>3</v>
      </c>
      <c r="F799" s="93">
        <v>3</v>
      </c>
      <c r="G799" s="93">
        <v>0</v>
      </c>
    </row>
    <row r="800" spans="1:7" s="18" customFormat="1" hidden="1" outlineLevel="1" x14ac:dyDescent="0.3">
      <c r="B800" s="16" t="s">
        <v>147</v>
      </c>
      <c r="C800" s="16"/>
      <c r="E800" s="93">
        <v>0</v>
      </c>
      <c r="F800" s="93">
        <v>0</v>
      </c>
      <c r="G800" s="93">
        <v>0</v>
      </c>
    </row>
    <row r="801" spans="2:7" s="18" customFormat="1" hidden="1" outlineLevel="1" x14ac:dyDescent="0.3">
      <c r="B801" s="16" t="s">
        <v>148</v>
      </c>
      <c r="C801" s="16"/>
      <c r="E801" s="93">
        <v>0</v>
      </c>
      <c r="F801" s="93">
        <v>0</v>
      </c>
      <c r="G801" s="93">
        <v>0</v>
      </c>
    </row>
    <row r="802" spans="2:7" s="18" customFormat="1" hidden="1" outlineLevel="1" x14ac:dyDescent="0.3">
      <c r="B802" s="16" t="s">
        <v>149</v>
      </c>
      <c r="C802" s="16"/>
      <c r="E802" s="93">
        <v>-4</v>
      </c>
      <c r="F802" s="93">
        <v>8</v>
      </c>
      <c r="G802" s="93">
        <v>-12</v>
      </c>
    </row>
    <row r="803" spans="2:7" s="18" customFormat="1" hidden="1" outlineLevel="1" x14ac:dyDescent="0.3">
      <c r="B803" s="16" t="s">
        <v>150</v>
      </c>
      <c r="C803" s="16"/>
      <c r="E803" s="93">
        <v>13</v>
      </c>
      <c r="F803" s="93">
        <v>13</v>
      </c>
      <c r="G803" s="93">
        <v>0</v>
      </c>
    </row>
    <row r="804" spans="2:7" s="18" customFormat="1" hidden="1" outlineLevel="1" x14ac:dyDescent="0.3">
      <c r="B804" s="16" t="s">
        <v>151</v>
      </c>
      <c r="C804" s="16"/>
      <c r="E804" s="93">
        <v>13</v>
      </c>
      <c r="F804" s="93">
        <v>14</v>
      </c>
      <c r="G804" s="93">
        <v>-1</v>
      </c>
    </row>
    <row r="805" spans="2:7" s="18" customFormat="1" hidden="1" outlineLevel="1" x14ac:dyDescent="0.3">
      <c r="B805" s="16" t="s">
        <v>152</v>
      </c>
      <c r="C805" s="16"/>
      <c r="E805" s="93">
        <v>0</v>
      </c>
      <c r="F805" s="93">
        <v>0</v>
      </c>
      <c r="G805" s="93">
        <v>0</v>
      </c>
    </row>
    <row r="806" spans="2:7" s="18" customFormat="1" hidden="1" outlineLevel="1" x14ac:dyDescent="0.3">
      <c r="B806" s="16" t="s">
        <v>283</v>
      </c>
      <c r="C806" s="16"/>
      <c r="E806" s="93">
        <v>0</v>
      </c>
      <c r="F806" s="93">
        <v>0</v>
      </c>
      <c r="G806" s="93">
        <v>0</v>
      </c>
    </row>
    <row r="807" spans="2:7" s="18" customFormat="1" hidden="1" outlineLevel="1" x14ac:dyDescent="0.3">
      <c r="B807" s="16" t="s">
        <v>153</v>
      </c>
      <c r="C807" s="16"/>
      <c r="E807" s="93">
        <v>0</v>
      </c>
      <c r="F807" s="93">
        <v>1</v>
      </c>
      <c r="G807" s="93">
        <v>-1</v>
      </c>
    </row>
    <row r="808" spans="2:7" s="18" customFormat="1" hidden="1" outlineLevel="1" x14ac:dyDescent="0.3">
      <c r="B808" s="16" t="s">
        <v>154</v>
      </c>
      <c r="C808" s="16"/>
      <c r="E808" s="93">
        <v>0</v>
      </c>
      <c r="F808" s="93">
        <v>0</v>
      </c>
      <c r="G808" s="93">
        <v>0</v>
      </c>
    </row>
    <row r="809" spans="2:7" s="18" customFormat="1" hidden="1" outlineLevel="1" x14ac:dyDescent="0.3">
      <c r="B809" s="16" t="s">
        <v>155</v>
      </c>
      <c r="C809" s="16"/>
      <c r="E809" s="93">
        <v>10</v>
      </c>
      <c r="F809" s="93">
        <v>11</v>
      </c>
      <c r="G809" s="93">
        <v>-1</v>
      </c>
    </row>
    <row r="810" spans="2:7" s="18" customFormat="1" hidden="1" outlineLevel="1" x14ac:dyDescent="0.3">
      <c r="B810" s="16" t="s">
        <v>156</v>
      </c>
      <c r="C810" s="16"/>
      <c r="E810" s="93">
        <v>0</v>
      </c>
      <c r="F810" s="93">
        <v>0</v>
      </c>
      <c r="G810" s="93">
        <v>0</v>
      </c>
    </row>
    <row r="811" spans="2:7" s="18" customFormat="1" hidden="1" outlineLevel="1" x14ac:dyDescent="0.3">
      <c r="B811" s="16" t="s">
        <v>157</v>
      </c>
      <c r="C811" s="16"/>
      <c r="E811" s="93">
        <v>0</v>
      </c>
      <c r="F811" s="93">
        <v>0</v>
      </c>
      <c r="G811" s="93">
        <v>0</v>
      </c>
    </row>
    <row r="812" spans="2:7" s="18" customFormat="1" hidden="1" outlineLevel="1" x14ac:dyDescent="0.3">
      <c r="B812" s="16" t="s">
        <v>158</v>
      </c>
      <c r="C812" s="16"/>
      <c r="E812" s="93">
        <v>6</v>
      </c>
      <c r="F812" s="93">
        <v>6</v>
      </c>
      <c r="G812" s="93">
        <v>0</v>
      </c>
    </row>
    <row r="813" spans="2:7" s="18" customFormat="1" hidden="1" outlineLevel="1" x14ac:dyDescent="0.3">
      <c r="B813" s="16" t="s">
        <v>159</v>
      </c>
      <c r="C813" s="16"/>
      <c r="E813" s="93">
        <v>0</v>
      </c>
      <c r="F813" s="93">
        <v>0</v>
      </c>
      <c r="G813" s="93">
        <v>0</v>
      </c>
    </row>
    <row r="814" spans="2:7" s="18" customFormat="1" hidden="1" outlineLevel="1" x14ac:dyDescent="0.3">
      <c r="B814" s="16" t="s">
        <v>160</v>
      </c>
      <c r="C814" s="16"/>
      <c r="E814" s="93">
        <v>0</v>
      </c>
      <c r="F814" s="93">
        <v>0</v>
      </c>
      <c r="G814" s="93">
        <v>0</v>
      </c>
    </row>
    <row r="815" spans="2:7" s="18" customFormat="1" hidden="1" outlineLevel="1" x14ac:dyDescent="0.3">
      <c r="B815" s="16" t="s">
        <v>161</v>
      </c>
      <c r="C815" s="16"/>
      <c r="E815" s="93">
        <v>0</v>
      </c>
      <c r="F815" s="93">
        <v>0</v>
      </c>
      <c r="G815" s="93">
        <v>0</v>
      </c>
    </row>
    <row r="816" spans="2:7" s="18" customFormat="1" hidden="1" outlineLevel="1" x14ac:dyDescent="0.3">
      <c r="B816" s="16" t="s">
        <v>162</v>
      </c>
      <c r="C816" s="16"/>
      <c r="E816" s="93">
        <v>1</v>
      </c>
      <c r="F816" s="93">
        <v>0</v>
      </c>
      <c r="G816" s="93">
        <v>1</v>
      </c>
    </row>
    <row r="817" spans="1:7" s="18" customFormat="1" hidden="1" outlineLevel="1" x14ac:dyDescent="0.3">
      <c r="B817" s="16" t="s">
        <v>163</v>
      </c>
      <c r="C817" s="16"/>
      <c r="E817" s="93">
        <v>1</v>
      </c>
      <c r="F817" s="93">
        <v>1</v>
      </c>
      <c r="G817" s="93">
        <v>0</v>
      </c>
    </row>
    <row r="818" spans="1:7" s="18" customFormat="1" hidden="1" outlineLevel="1" x14ac:dyDescent="0.3">
      <c r="B818" s="16" t="s">
        <v>164</v>
      </c>
      <c r="C818" s="16"/>
      <c r="E818" s="93">
        <v>1</v>
      </c>
      <c r="F818" s="93">
        <v>1</v>
      </c>
      <c r="G818" s="93">
        <v>0</v>
      </c>
    </row>
    <row r="819" spans="1:7" s="18" customFormat="1" hidden="1" outlineLevel="1" x14ac:dyDescent="0.3">
      <c r="B819" s="16" t="s">
        <v>276</v>
      </c>
      <c r="C819" s="16"/>
      <c r="E819" s="93">
        <v>0</v>
      </c>
      <c r="F819" s="93">
        <v>0</v>
      </c>
      <c r="G819" s="93">
        <v>0</v>
      </c>
    </row>
    <row r="820" spans="1:7" s="18" customFormat="1" hidden="1" outlineLevel="1" x14ac:dyDescent="0.3">
      <c r="B820" s="16" t="s">
        <v>278</v>
      </c>
      <c r="C820" s="16"/>
      <c r="E820" s="93">
        <v>0</v>
      </c>
      <c r="F820" s="93">
        <v>0</v>
      </c>
      <c r="G820" s="93">
        <v>0</v>
      </c>
    </row>
    <row r="821" spans="1:7" s="18" customFormat="1" hidden="1" outlineLevel="1" x14ac:dyDescent="0.3">
      <c r="B821" s="16" t="s">
        <v>285</v>
      </c>
      <c r="C821" s="16"/>
      <c r="E821" s="93" t="s">
        <v>251</v>
      </c>
      <c r="F821" s="93" t="s">
        <v>251</v>
      </c>
      <c r="G821" s="93" t="s">
        <v>251</v>
      </c>
    </row>
    <row r="822" spans="1:7" s="18" customFormat="1" hidden="1" outlineLevel="1" x14ac:dyDescent="0.3">
      <c r="B822" s="16" t="s">
        <v>165</v>
      </c>
      <c r="C822" s="16"/>
      <c r="E822" s="93">
        <v>0</v>
      </c>
      <c r="F822" s="93">
        <v>0</v>
      </c>
      <c r="G822" s="93">
        <v>0</v>
      </c>
    </row>
    <row r="823" spans="1:7" s="18" customFormat="1" hidden="1" outlineLevel="1" x14ac:dyDescent="0.3">
      <c r="B823" s="16" t="s">
        <v>286</v>
      </c>
      <c r="C823" s="16"/>
      <c r="E823" s="93" t="s">
        <v>251</v>
      </c>
      <c r="F823" s="93" t="s">
        <v>251</v>
      </c>
      <c r="G823" s="93" t="s">
        <v>251</v>
      </c>
    </row>
    <row r="824" spans="1:7" s="18" customFormat="1" hidden="1" outlineLevel="1" x14ac:dyDescent="0.3">
      <c r="B824" s="16" t="s">
        <v>277</v>
      </c>
      <c r="C824" s="16"/>
      <c r="E824" s="93">
        <v>-16</v>
      </c>
      <c r="F824" s="93">
        <v>-20</v>
      </c>
      <c r="G824" s="93">
        <v>4</v>
      </c>
    </row>
    <row r="825" spans="1:7" collapsed="1" x14ac:dyDescent="0.3">
      <c r="A825" s="16"/>
      <c r="B825" s="68" t="s">
        <v>6</v>
      </c>
      <c r="C825" s="68"/>
      <c r="D825" s="16" t="s">
        <v>166</v>
      </c>
      <c r="E825" s="69">
        <v>26</v>
      </c>
      <c r="F825" s="69">
        <v>32</v>
      </c>
      <c r="G825" s="93">
        <v>-6</v>
      </c>
    </row>
    <row r="826" spans="1:7" s="18" customFormat="1" hidden="1" outlineLevel="1" x14ac:dyDescent="0.3">
      <c r="B826" s="16" t="s">
        <v>145</v>
      </c>
      <c r="C826" s="16"/>
      <c r="E826" s="93">
        <v>-395</v>
      </c>
      <c r="F826" s="93">
        <v>-1753</v>
      </c>
      <c r="G826" s="93">
        <v>1358</v>
      </c>
    </row>
    <row r="827" spans="1:7" s="18" customFormat="1" hidden="1" outlineLevel="1" x14ac:dyDescent="0.3">
      <c r="B827" s="16" t="s">
        <v>146</v>
      </c>
      <c r="C827" s="16"/>
      <c r="E827" s="93">
        <v>-1102</v>
      </c>
      <c r="F827" s="93">
        <v>-738</v>
      </c>
      <c r="G827" s="93">
        <v>-364</v>
      </c>
    </row>
    <row r="828" spans="1:7" s="18" customFormat="1" hidden="1" outlineLevel="1" x14ac:dyDescent="0.3">
      <c r="B828" s="16" t="s">
        <v>147</v>
      </c>
      <c r="C828" s="16"/>
      <c r="E828" s="93">
        <v>-26</v>
      </c>
      <c r="F828" s="93">
        <v>-897</v>
      </c>
      <c r="G828" s="93">
        <v>871</v>
      </c>
    </row>
    <row r="829" spans="1:7" s="18" customFormat="1" hidden="1" outlineLevel="1" x14ac:dyDescent="0.3">
      <c r="B829" s="16" t="s">
        <v>148</v>
      </c>
      <c r="C829" s="16"/>
      <c r="E829" s="93">
        <v>-2681</v>
      </c>
      <c r="F829" s="93">
        <v>-1440</v>
      </c>
      <c r="G829" s="93">
        <v>-1241</v>
      </c>
    </row>
    <row r="830" spans="1:7" s="18" customFormat="1" hidden="1" outlineLevel="1" x14ac:dyDescent="0.3">
      <c r="B830" s="16" t="s">
        <v>149</v>
      </c>
      <c r="C830" s="16"/>
      <c r="E830" s="93">
        <v>0</v>
      </c>
      <c r="F830" s="93">
        <v>0</v>
      </c>
      <c r="G830" s="93">
        <v>0</v>
      </c>
    </row>
    <row r="831" spans="1:7" s="18" customFormat="1" hidden="1" outlineLevel="1" x14ac:dyDescent="0.3">
      <c r="B831" s="16" t="s">
        <v>150</v>
      </c>
      <c r="C831" s="16"/>
      <c r="E831" s="93">
        <v>-1427</v>
      </c>
      <c r="F831" s="93">
        <v>-2822</v>
      </c>
      <c r="G831" s="93">
        <v>1395</v>
      </c>
    </row>
    <row r="832" spans="1:7" s="18" customFormat="1" hidden="1" outlineLevel="1" x14ac:dyDescent="0.3">
      <c r="B832" s="16" t="s">
        <v>151</v>
      </c>
      <c r="C832" s="16"/>
      <c r="E832" s="93">
        <v>0</v>
      </c>
      <c r="F832" s="93">
        <v>-5285</v>
      </c>
      <c r="G832" s="93">
        <v>5285</v>
      </c>
    </row>
    <row r="833" spans="2:7" s="18" customFormat="1" hidden="1" outlineLevel="1" x14ac:dyDescent="0.3">
      <c r="B833" s="16" t="s">
        <v>152</v>
      </c>
      <c r="C833" s="16"/>
      <c r="E833" s="93">
        <v>-14749</v>
      </c>
      <c r="F833" s="93">
        <v>-36017</v>
      </c>
      <c r="G833" s="93">
        <v>21268</v>
      </c>
    </row>
    <row r="834" spans="2:7" s="18" customFormat="1" hidden="1" outlineLevel="1" x14ac:dyDescent="0.3">
      <c r="B834" s="16" t="s">
        <v>283</v>
      </c>
      <c r="C834" s="16"/>
      <c r="E834" s="93">
        <v>0</v>
      </c>
      <c r="F834" s="93">
        <v>0</v>
      </c>
      <c r="G834" s="93">
        <v>0</v>
      </c>
    </row>
    <row r="835" spans="2:7" s="18" customFormat="1" hidden="1" outlineLevel="1" x14ac:dyDescent="0.3">
      <c r="B835" s="16" t="s">
        <v>153</v>
      </c>
      <c r="C835" s="16"/>
      <c r="E835" s="93">
        <v>-732</v>
      </c>
      <c r="F835" s="93">
        <v>-2719</v>
      </c>
      <c r="G835" s="93">
        <v>1987</v>
      </c>
    </row>
    <row r="836" spans="2:7" s="18" customFormat="1" hidden="1" outlineLevel="1" x14ac:dyDescent="0.3">
      <c r="B836" s="16" t="s">
        <v>154</v>
      </c>
      <c r="C836" s="16"/>
      <c r="E836" s="93">
        <v>-870</v>
      </c>
      <c r="F836" s="93">
        <v>-1104</v>
      </c>
      <c r="G836" s="93">
        <v>234</v>
      </c>
    </row>
    <row r="837" spans="2:7" s="18" customFormat="1" hidden="1" outlineLevel="1" x14ac:dyDescent="0.3">
      <c r="B837" s="16" t="s">
        <v>155</v>
      </c>
      <c r="C837" s="16"/>
      <c r="E837" s="93">
        <v>-515</v>
      </c>
      <c r="F837" s="93">
        <v>-965</v>
      </c>
      <c r="G837" s="93">
        <v>450</v>
      </c>
    </row>
    <row r="838" spans="2:7" s="18" customFormat="1" hidden="1" outlineLevel="1" x14ac:dyDescent="0.3">
      <c r="B838" s="16" t="s">
        <v>156</v>
      </c>
      <c r="C838" s="16"/>
      <c r="E838" s="93">
        <v>-111</v>
      </c>
      <c r="F838" s="93">
        <v>-890</v>
      </c>
      <c r="G838" s="93">
        <v>779</v>
      </c>
    </row>
    <row r="839" spans="2:7" s="18" customFormat="1" hidden="1" outlineLevel="1" x14ac:dyDescent="0.3">
      <c r="B839" s="16" t="s">
        <v>157</v>
      </c>
      <c r="C839" s="16"/>
      <c r="E839" s="93">
        <v>0</v>
      </c>
      <c r="F839" s="93">
        <v>0</v>
      </c>
      <c r="G839" s="93">
        <v>0</v>
      </c>
    </row>
    <row r="840" spans="2:7" s="18" customFormat="1" hidden="1" outlineLevel="1" x14ac:dyDescent="0.3">
      <c r="B840" s="16" t="s">
        <v>158</v>
      </c>
      <c r="C840" s="16"/>
      <c r="E840" s="93">
        <v>-2003</v>
      </c>
      <c r="F840" s="93">
        <v>-3267</v>
      </c>
      <c r="G840" s="93">
        <v>1264</v>
      </c>
    </row>
    <row r="841" spans="2:7" s="18" customFormat="1" hidden="1" outlineLevel="1" x14ac:dyDescent="0.3">
      <c r="B841" s="16" t="s">
        <v>159</v>
      </c>
      <c r="C841" s="16"/>
      <c r="E841" s="93">
        <v>0</v>
      </c>
      <c r="F841" s="93">
        <v>0</v>
      </c>
      <c r="G841" s="93">
        <v>0</v>
      </c>
    </row>
    <row r="842" spans="2:7" s="18" customFormat="1" hidden="1" outlineLevel="1" x14ac:dyDescent="0.3">
      <c r="B842" s="16" t="s">
        <v>160</v>
      </c>
      <c r="C842" s="16"/>
      <c r="E842" s="93">
        <v>-710</v>
      </c>
      <c r="F842" s="93">
        <v>-885</v>
      </c>
      <c r="G842" s="93">
        <v>175</v>
      </c>
    </row>
    <row r="843" spans="2:7" s="18" customFormat="1" hidden="1" outlineLevel="1" x14ac:dyDescent="0.3">
      <c r="B843" s="16" t="s">
        <v>161</v>
      </c>
      <c r="C843" s="16"/>
      <c r="E843" s="93">
        <v>0</v>
      </c>
      <c r="F843" s="93">
        <v>0</v>
      </c>
      <c r="G843" s="93">
        <v>0</v>
      </c>
    </row>
    <row r="844" spans="2:7" s="18" customFormat="1" hidden="1" outlineLevel="1" x14ac:dyDescent="0.3">
      <c r="B844" s="16" t="s">
        <v>162</v>
      </c>
      <c r="C844" s="16"/>
      <c r="E844" s="93">
        <v>-513</v>
      </c>
      <c r="F844" s="93">
        <v>-1369</v>
      </c>
      <c r="G844" s="93">
        <v>856</v>
      </c>
    </row>
    <row r="845" spans="2:7" s="18" customFormat="1" hidden="1" outlineLevel="1" x14ac:dyDescent="0.3">
      <c r="B845" s="16" t="s">
        <v>163</v>
      </c>
      <c r="C845" s="16"/>
      <c r="E845" s="93">
        <v>0</v>
      </c>
      <c r="F845" s="93">
        <v>0</v>
      </c>
      <c r="G845" s="93">
        <v>0</v>
      </c>
    </row>
    <row r="846" spans="2:7" s="18" customFormat="1" hidden="1" outlineLevel="1" x14ac:dyDescent="0.3">
      <c r="B846" s="16" t="s">
        <v>164</v>
      </c>
      <c r="C846" s="16"/>
      <c r="E846" s="93">
        <v>0</v>
      </c>
      <c r="F846" s="93">
        <v>0</v>
      </c>
      <c r="G846" s="93">
        <v>0</v>
      </c>
    </row>
    <row r="847" spans="2:7" s="18" customFormat="1" hidden="1" outlineLevel="1" x14ac:dyDescent="0.3">
      <c r="B847" s="16" t="s">
        <v>276</v>
      </c>
      <c r="C847" s="16"/>
      <c r="E847" s="93">
        <v>-82</v>
      </c>
      <c r="F847" s="93">
        <v>-131</v>
      </c>
      <c r="G847" s="93">
        <v>49</v>
      </c>
    </row>
    <row r="848" spans="2:7" s="18" customFormat="1" hidden="1" outlineLevel="1" x14ac:dyDescent="0.3">
      <c r="B848" s="16" t="s">
        <v>278</v>
      </c>
      <c r="C848" s="16"/>
      <c r="E848" s="93">
        <v>-237</v>
      </c>
      <c r="F848" s="93">
        <v>-78</v>
      </c>
      <c r="G848" s="93">
        <v>-159</v>
      </c>
    </row>
    <row r="849" spans="1:7" s="18" customFormat="1" hidden="1" outlineLevel="1" x14ac:dyDescent="0.3">
      <c r="B849" s="16" t="s">
        <v>285</v>
      </c>
      <c r="C849" s="16"/>
      <c r="E849" s="93" t="s">
        <v>251</v>
      </c>
      <c r="F849" s="93" t="s">
        <v>251</v>
      </c>
      <c r="G849" s="93" t="s">
        <v>251</v>
      </c>
    </row>
    <row r="850" spans="1:7" s="18" customFormat="1" hidden="1" outlineLevel="1" x14ac:dyDescent="0.3">
      <c r="B850" s="16" t="s">
        <v>165</v>
      </c>
      <c r="C850" s="16"/>
      <c r="E850" s="93">
        <v>-39</v>
      </c>
      <c r="F850" s="93">
        <v>-36</v>
      </c>
      <c r="G850" s="93">
        <v>-3</v>
      </c>
    </row>
    <row r="851" spans="1:7" s="18" customFormat="1" hidden="1" outlineLevel="1" x14ac:dyDescent="0.3">
      <c r="B851" s="16" t="s">
        <v>286</v>
      </c>
      <c r="C851" s="16"/>
      <c r="E851" s="93" t="s">
        <v>251</v>
      </c>
      <c r="F851" s="93" t="s">
        <v>251</v>
      </c>
      <c r="G851" s="93" t="s">
        <v>251</v>
      </c>
    </row>
    <row r="852" spans="1:7" s="18" customFormat="1" hidden="1" outlineLevel="1" x14ac:dyDescent="0.3">
      <c r="B852" s="16" t="s">
        <v>277</v>
      </c>
      <c r="C852" s="16"/>
      <c r="E852" s="93">
        <v>-46</v>
      </c>
      <c r="F852" s="93">
        <v>-1049</v>
      </c>
      <c r="G852" s="93">
        <v>1003</v>
      </c>
    </row>
    <row r="853" spans="1:7" collapsed="1" x14ac:dyDescent="0.3">
      <c r="A853" s="16"/>
      <c r="B853" s="68" t="s">
        <v>7</v>
      </c>
      <c r="C853" s="68"/>
      <c r="D853" s="16" t="s">
        <v>220</v>
      </c>
      <c r="E853" s="69">
        <v>-26238</v>
      </c>
      <c r="F853" s="69">
        <v>-61445</v>
      </c>
      <c r="G853" s="93">
        <v>35207</v>
      </c>
    </row>
    <row r="854" spans="1:7" s="18" customFormat="1" hidden="1" outlineLevel="1" x14ac:dyDescent="0.3">
      <c r="B854" s="16" t="s">
        <v>145</v>
      </c>
      <c r="C854" s="16"/>
      <c r="E854" s="93">
        <v>0</v>
      </c>
      <c r="F854" s="93">
        <v>0</v>
      </c>
      <c r="G854" s="93">
        <v>0</v>
      </c>
    </row>
    <row r="855" spans="1:7" s="18" customFormat="1" hidden="1" outlineLevel="1" x14ac:dyDescent="0.3">
      <c r="B855" s="16" t="s">
        <v>146</v>
      </c>
      <c r="C855" s="16"/>
      <c r="E855" s="93">
        <v>0</v>
      </c>
      <c r="F855" s="93">
        <v>0</v>
      </c>
      <c r="G855" s="93">
        <v>0</v>
      </c>
    </row>
    <row r="856" spans="1:7" s="18" customFormat="1" hidden="1" outlineLevel="1" x14ac:dyDescent="0.3">
      <c r="B856" s="16" t="s">
        <v>147</v>
      </c>
      <c r="C856" s="16"/>
      <c r="E856" s="93">
        <v>0</v>
      </c>
      <c r="F856" s="93">
        <v>0</v>
      </c>
      <c r="G856" s="93">
        <v>0</v>
      </c>
    </row>
    <row r="857" spans="1:7" s="18" customFormat="1" hidden="1" outlineLevel="1" x14ac:dyDescent="0.3">
      <c r="B857" s="16" t="s">
        <v>148</v>
      </c>
      <c r="C857" s="16"/>
      <c r="E857" s="93">
        <v>0</v>
      </c>
      <c r="F857" s="93">
        <v>0</v>
      </c>
      <c r="G857" s="93">
        <v>0</v>
      </c>
    </row>
    <row r="858" spans="1:7" s="18" customFormat="1" hidden="1" outlineLevel="1" x14ac:dyDescent="0.3">
      <c r="B858" s="16" t="s">
        <v>149</v>
      </c>
      <c r="C858" s="16"/>
      <c r="E858" s="93">
        <v>0</v>
      </c>
      <c r="F858" s="93">
        <v>0</v>
      </c>
      <c r="G858" s="93">
        <v>0</v>
      </c>
    </row>
    <row r="859" spans="1:7" s="18" customFormat="1" hidden="1" outlineLevel="1" x14ac:dyDescent="0.3">
      <c r="B859" s="16" t="s">
        <v>150</v>
      </c>
      <c r="C859" s="16"/>
      <c r="E859" s="93">
        <v>0</v>
      </c>
      <c r="F859" s="93">
        <v>0</v>
      </c>
      <c r="G859" s="93">
        <v>0</v>
      </c>
    </row>
    <row r="860" spans="1:7" s="18" customFormat="1" hidden="1" outlineLevel="1" x14ac:dyDescent="0.3">
      <c r="B860" s="16" t="s">
        <v>151</v>
      </c>
      <c r="C860" s="16"/>
      <c r="E860" s="93">
        <v>0</v>
      </c>
      <c r="F860" s="93">
        <v>0</v>
      </c>
      <c r="G860" s="93">
        <v>0</v>
      </c>
    </row>
    <row r="861" spans="1:7" s="18" customFormat="1" hidden="1" outlineLevel="1" x14ac:dyDescent="0.3">
      <c r="B861" s="16" t="s">
        <v>152</v>
      </c>
      <c r="C861" s="16"/>
      <c r="E861" s="93">
        <v>0</v>
      </c>
      <c r="F861" s="93">
        <v>0</v>
      </c>
      <c r="G861" s="93">
        <v>0</v>
      </c>
    </row>
    <row r="862" spans="1:7" s="18" customFormat="1" hidden="1" outlineLevel="1" x14ac:dyDescent="0.3">
      <c r="B862" s="16" t="s">
        <v>283</v>
      </c>
      <c r="C862" s="16"/>
      <c r="E862" s="93">
        <v>0</v>
      </c>
      <c r="F862" s="93">
        <v>0</v>
      </c>
      <c r="G862" s="93">
        <v>0</v>
      </c>
    </row>
    <row r="863" spans="1:7" s="18" customFormat="1" hidden="1" outlineLevel="1" x14ac:dyDescent="0.3">
      <c r="B863" s="16" t="s">
        <v>153</v>
      </c>
      <c r="C863" s="16"/>
      <c r="E863" s="93">
        <v>0</v>
      </c>
      <c r="F863" s="93">
        <v>0</v>
      </c>
      <c r="G863" s="93">
        <v>0</v>
      </c>
    </row>
    <row r="864" spans="1:7" s="18" customFormat="1" hidden="1" outlineLevel="1" x14ac:dyDescent="0.3">
      <c r="B864" s="16" t="s">
        <v>154</v>
      </c>
      <c r="C864" s="16"/>
      <c r="E864" s="93">
        <v>0</v>
      </c>
      <c r="F864" s="93">
        <v>0</v>
      </c>
      <c r="G864" s="93">
        <v>0</v>
      </c>
    </row>
    <row r="865" spans="2:7" s="18" customFormat="1" hidden="1" outlineLevel="1" x14ac:dyDescent="0.3">
      <c r="B865" s="16" t="s">
        <v>155</v>
      </c>
      <c r="C865" s="16"/>
      <c r="E865" s="93">
        <v>0</v>
      </c>
      <c r="F865" s="93">
        <v>0</v>
      </c>
      <c r="G865" s="93">
        <v>0</v>
      </c>
    </row>
    <row r="866" spans="2:7" s="18" customFormat="1" hidden="1" outlineLevel="1" x14ac:dyDescent="0.3">
      <c r="B866" s="16" t="s">
        <v>156</v>
      </c>
      <c r="C866" s="16"/>
      <c r="E866" s="93">
        <v>0</v>
      </c>
      <c r="F866" s="93">
        <v>0</v>
      </c>
      <c r="G866" s="93">
        <v>0</v>
      </c>
    </row>
    <row r="867" spans="2:7" s="18" customFormat="1" hidden="1" outlineLevel="1" x14ac:dyDescent="0.3">
      <c r="B867" s="16" t="s">
        <v>157</v>
      </c>
      <c r="C867" s="16"/>
      <c r="E867" s="93">
        <v>0</v>
      </c>
      <c r="F867" s="93">
        <v>0</v>
      </c>
      <c r="G867" s="93">
        <v>0</v>
      </c>
    </row>
    <row r="868" spans="2:7" s="18" customFormat="1" hidden="1" outlineLevel="1" x14ac:dyDescent="0.3">
      <c r="B868" s="16" t="s">
        <v>158</v>
      </c>
      <c r="C868" s="16"/>
      <c r="E868" s="93">
        <v>0</v>
      </c>
      <c r="F868" s="93">
        <v>0</v>
      </c>
      <c r="G868" s="93">
        <v>0</v>
      </c>
    </row>
    <row r="869" spans="2:7" s="18" customFormat="1" hidden="1" outlineLevel="1" x14ac:dyDescent="0.3">
      <c r="B869" s="16" t="s">
        <v>159</v>
      </c>
      <c r="C869" s="16"/>
      <c r="E869" s="93">
        <v>0</v>
      </c>
      <c r="F869" s="93">
        <v>0</v>
      </c>
      <c r="G869" s="93">
        <v>0</v>
      </c>
    </row>
    <row r="870" spans="2:7" s="18" customFormat="1" hidden="1" outlineLevel="1" x14ac:dyDescent="0.3">
      <c r="B870" s="16" t="s">
        <v>160</v>
      </c>
      <c r="C870" s="16"/>
      <c r="E870" s="93">
        <v>0</v>
      </c>
      <c r="F870" s="93">
        <v>0</v>
      </c>
      <c r="G870" s="93">
        <v>0</v>
      </c>
    </row>
    <row r="871" spans="2:7" s="18" customFormat="1" hidden="1" outlineLevel="1" x14ac:dyDescent="0.3">
      <c r="B871" s="16" t="s">
        <v>161</v>
      </c>
      <c r="C871" s="16"/>
      <c r="E871" s="93">
        <v>0</v>
      </c>
      <c r="F871" s="93">
        <v>0</v>
      </c>
      <c r="G871" s="93">
        <v>0</v>
      </c>
    </row>
    <row r="872" spans="2:7" s="18" customFormat="1" hidden="1" outlineLevel="1" x14ac:dyDescent="0.3">
      <c r="B872" s="16" t="s">
        <v>162</v>
      </c>
      <c r="C872" s="16"/>
      <c r="E872" s="93">
        <v>0</v>
      </c>
      <c r="F872" s="93">
        <v>0</v>
      </c>
      <c r="G872" s="93">
        <v>0</v>
      </c>
    </row>
    <row r="873" spans="2:7" s="18" customFormat="1" hidden="1" outlineLevel="1" x14ac:dyDescent="0.3">
      <c r="B873" s="16" t="s">
        <v>163</v>
      </c>
      <c r="C873" s="16"/>
      <c r="E873" s="93">
        <v>0</v>
      </c>
      <c r="F873" s="93">
        <v>0</v>
      </c>
      <c r="G873" s="93">
        <v>0</v>
      </c>
    </row>
    <row r="874" spans="2:7" s="18" customFormat="1" hidden="1" outlineLevel="1" x14ac:dyDescent="0.3">
      <c r="B874" s="16" t="s">
        <v>164</v>
      </c>
      <c r="C874" s="16"/>
      <c r="E874" s="93">
        <v>0</v>
      </c>
      <c r="F874" s="93">
        <v>0</v>
      </c>
      <c r="G874" s="93">
        <v>0</v>
      </c>
    </row>
    <row r="875" spans="2:7" s="18" customFormat="1" hidden="1" outlineLevel="1" x14ac:dyDescent="0.3">
      <c r="B875" s="16" t="s">
        <v>276</v>
      </c>
      <c r="C875" s="16"/>
      <c r="E875" s="93">
        <v>0</v>
      </c>
      <c r="F875" s="93">
        <v>0</v>
      </c>
      <c r="G875" s="93">
        <v>0</v>
      </c>
    </row>
    <row r="876" spans="2:7" s="18" customFormat="1" hidden="1" outlineLevel="1" x14ac:dyDescent="0.3">
      <c r="B876" s="16" t="s">
        <v>278</v>
      </c>
      <c r="C876" s="16"/>
      <c r="E876" s="93">
        <v>-2</v>
      </c>
      <c r="F876" s="93">
        <v>0</v>
      </c>
      <c r="G876" s="93">
        <v>-2</v>
      </c>
    </row>
    <row r="877" spans="2:7" s="18" customFormat="1" hidden="1" outlineLevel="1" x14ac:dyDescent="0.3">
      <c r="B877" s="16" t="s">
        <v>285</v>
      </c>
      <c r="C877" s="16"/>
      <c r="E877" s="93" t="s">
        <v>251</v>
      </c>
      <c r="F877" s="93" t="s">
        <v>251</v>
      </c>
      <c r="G877" s="93" t="s">
        <v>251</v>
      </c>
    </row>
    <row r="878" spans="2:7" s="18" customFormat="1" hidden="1" outlineLevel="1" x14ac:dyDescent="0.3">
      <c r="B878" s="16" t="s">
        <v>165</v>
      </c>
      <c r="C878" s="16"/>
      <c r="E878" s="93">
        <v>0</v>
      </c>
      <c r="F878" s="93">
        <v>0</v>
      </c>
      <c r="G878" s="93">
        <v>0</v>
      </c>
    </row>
    <row r="879" spans="2:7" s="18" customFormat="1" hidden="1" outlineLevel="1" x14ac:dyDescent="0.3">
      <c r="B879" s="16" t="s">
        <v>286</v>
      </c>
      <c r="C879" s="16"/>
      <c r="E879" s="93" t="s">
        <v>251</v>
      </c>
      <c r="F879" s="93" t="s">
        <v>251</v>
      </c>
      <c r="G879" s="93" t="s">
        <v>251</v>
      </c>
    </row>
    <row r="880" spans="2:7" s="18" customFormat="1" hidden="1" outlineLevel="1" x14ac:dyDescent="0.3">
      <c r="B880" s="16" t="s">
        <v>277</v>
      </c>
      <c r="C880" s="16"/>
      <c r="E880" s="93">
        <v>0</v>
      </c>
      <c r="F880" s="93">
        <v>0</v>
      </c>
      <c r="G880" s="93">
        <v>0</v>
      </c>
    </row>
    <row r="881" spans="1:7" collapsed="1" x14ac:dyDescent="0.3">
      <c r="A881" s="16"/>
      <c r="B881" s="68" t="s">
        <v>34</v>
      </c>
      <c r="C881" s="68"/>
      <c r="D881" s="16" t="s">
        <v>221</v>
      </c>
      <c r="E881" s="69">
        <v>-2</v>
      </c>
      <c r="F881" s="69">
        <v>0</v>
      </c>
      <c r="G881" s="93">
        <v>-2</v>
      </c>
    </row>
    <row r="882" spans="1:7" s="18" customFormat="1" hidden="1" outlineLevel="1" x14ac:dyDescent="0.3">
      <c r="B882" s="16" t="s">
        <v>145</v>
      </c>
      <c r="C882" s="16"/>
      <c r="E882" s="93">
        <v>0</v>
      </c>
      <c r="F882" s="93">
        <v>0</v>
      </c>
      <c r="G882" s="93">
        <v>0</v>
      </c>
    </row>
    <row r="883" spans="1:7" s="18" customFormat="1" hidden="1" outlineLevel="1" x14ac:dyDescent="0.3">
      <c r="B883" s="16" t="s">
        <v>146</v>
      </c>
      <c r="C883" s="16"/>
      <c r="E883" s="93">
        <v>0</v>
      </c>
      <c r="F883" s="93">
        <v>10</v>
      </c>
      <c r="G883" s="93">
        <v>-10</v>
      </c>
    </row>
    <row r="884" spans="1:7" s="18" customFormat="1" hidden="1" outlineLevel="1" x14ac:dyDescent="0.3">
      <c r="B884" s="16" t="s">
        <v>147</v>
      </c>
      <c r="C884" s="16"/>
      <c r="E884" s="93">
        <v>0</v>
      </c>
      <c r="F884" s="93">
        <v>0</v>
      </c>
      <c r="G884" s="93">
        <v>0</v>
      </c>
    </row>
    <row r="885" spans="1:7" s="18" customFormat="1" hidden="1" outlineLevel="1" x14ac:dyDescent="0.3">
      <c r="B885" s="16" t="s">
        <v>148</v>
      </c>
      <c r="C885" s="16"/>
      <c r="E885" s="93">
        <v>0</v>
      </c>
      <c r="F885" s="93">
        <v>0</v>
      </c>
      <c r="G885" s="93">
        <v>0</v>
      </c>
    </row>
    <row r="886" spans="1:7" s="18" customFormat="1" hidden="1" outlineLevel="1" x14ac:dyDescent="0.3">
      <c r="B886" s="16" t="s">
        <v>149</v>
      </c>
      <c r="C886" s="16"/>
      <c r="E886" s="93">
        <v>0</v>
      </c>
      <c r="F886" s="93">
        <v>0</v>
      </c>
      <c r="G886" s="93">
        <v>0</v>
      </c>
    </row>
    <row r="887" spans="1:7" s="18" customFormat="1" hidden="1" outlineLevel="1" x14ac:dyDescent="0.3">
      <c r="B887" s="16" t="s">
        <v>150</v>
      </c>
      <c r="C887" s="16"/>
      <c r="E887" s="93">
        <v>0</v>
      </c>
      <c r="F887" s="93">
        <v>0</v>
      </c>
      <c r="G887" s="93">
        <v>0</v>
      </c>
    </row>
    <row r="888" spans="1:7" s="18" customFormat="1" hidden="1" outlineLevel="1" x14ac:dyDescent="0.3">
      <c r="B888" s="16" t="s">
        <v>151</v>
      </c>
      <c r="C888" s="16"/>
      <c r="E888" s="93">
        <v>0</v>
      </c>
      <c r="F888" s="93">
        <v>0</v>
      </c>
      <c r="G888" s="93">
        <v>0</v>
      </c>
    </row>
    <row r="889" spans="1:7" s="18" customFormat="1" hidden="1" outlineLevel="1" x14ac:dyDescent="0.3">
      <c r="B889" s="16" t="s">
        <v>152</v>
      </c>
      <c r="C889" s="16"/>
      <c r="E889" s="93">
        <v>0</v>
      </c>
      <c r="F889" s="93">
        <v>0</v>
      </c>
      <c r="G889" s="93">
        <v>0</v>
      </c>
    </row>
    <row r="890" spans="1:7" s="18" customFormat="1" hidden="1" outlineLevel="1" x14ac:dyDescent="0.3">
      <c r="B890" s="16" t="s">
        <v>283</v>
      </c>
      <c r="C890" s="16"/>
      <c r="E890" s="93">
        <v>0</v>
      </c>
      <c r="F890" s="93">
        <v>0</v>
      </c>
      <c r="G890" s="93">
        <v>0</v>
      </c>
    </row>
    <row r="891" spans="1:7" s="18" customFormat="1" hidden="1" outlineLevel="1" x14ac:dyDescent="0.3">
      <c r="B891" s="16" t="s">
        <v>153</v>
      </c>
      <c r="C891" s="16"/>
      <c r="E891" s="93">
        <v>0</v>
      </c>
      <c r="F891" s="93">
        <v>0</v>
      </c>
      <c r="G891" s="93">
        <v>0</v>
      </c>
    </row>
    <row r="892" spans="1:7" s="18" customFormat="1" hidden="1" outlineLevel="1" x14ac:dyDescent="0.3">
      <c r="B892" s="16" t="s">
        <v>154</v>
      </c>
      <c r="C892" s="16"/>
      <c r="E892" s="93">
        <v>0</v>
      </c>
      <c r="F892" s="93">
        <v>0</v>
      </c>
      <c r="G892" s="93">
        <v>0</v>
      </c>
    </row>
    <row r="893" spans="1:7" s="18" customFormat="1" hidden="1" outlineLevel="1" x14ac:dyDescent="0.3">
      <c r="B893" s="16" t="s">
        <v>155</v>
      </c>
      <c r="C893" s="16"/>
      <c r="E893" s="93">
        <v>0</v>
      </c>
      <c r="F893" s="93">
        <v>0</v>
      </c>
      <c r="G893" s="93">
        <v>0</v>
      </c>
    </row>
    <row r="894" spans="1:7" s="18" customFormat="1" hidden="1" outlineLevel="1" x14ac:dyDescent="0.3">
      <c r="B894" s="16" t="s">
        <v>156</v>
      </c>
      <c r="C894" s="16"/>
      <c r="E894" s="93">
        <v>0</v>
      </c>
      <c r="F894" s="93">
        <v>0</v>
      </c>
      <c r="G894" s="93">
        <v>0</v>
      </c>
    </row>
    <row r="895" spans="1:7" s="18" customFormat="1" hidden="1" outlineLevel="1" x14ac:dyDescent="0.3">
      <c r="B895" s="16" t="s">
        <v>157</v>
      </c>
      <c r="C895" s="16"/>
      <c r="E895" s="93">
        <v>0</v>
      </c>
      <c r="F895" s="93">
        <v>0</v>
      </c>
      <c r="G895" s="93">
        <v>0</v>
      </c>
    </row>
    <row r="896" spans="1:7" s="18" customFormat="1" hidden="1" outlineLevel="1" x14ac:dyDescent="0.3">
      <c r="B896" s="16" t="s">
        <v>158</v>
      </c>
      <c r="C896" s="16"/>
      <c r="E896" s="93">
        <v>0</v>
      </c>
      <c r="F896" s="93">
        <v>0</v>
      </c>
      <c r="G896" s="93">
        <v>0</v>
      </c>
    </row>
    <row r="897" spans="1:7" s="18" customFormat="1" hidden="1" outlineLevel="1" x14ac:dyDescent="0.3">
      <c r="B897" s="16" t="s">
        <v>276</v>
      </c>
      <c r="C897" s="16"/>
      <c r="E897" s="93">
        <v>0</v>
      </c>
      <c r="F897" s="93">
        <v>0</v>
      </c>
      <c r="G897" s="93">
        <v>0</v>
      </c>
    </row>
    <row r="898" spans="1:7" s="18" customFormat="1" hidden="1" outlineLevel="1" x14ac:dyDescent="0.3">
      <c r="B898" s="16" t="s">
        <v>278</v>
      </c>
      <c r="C898" s="16"/>
      <c r="E898" s="93">
        <v>0</v>
      </c>
      <c r="F898" s="93">
        <v>0</v>
      </c>
      <c r="G898" s="93">
        <v>0</v>
      </c>
    </row>
    <row r="899" spans="1:7" s="18" customFormat="1" hidden="1" outlineLevel="1" x14ac:dyDescent="0.3">
      <c r="B899" s="16" t="s">
        <v>285</v>
      </c>
      <c r="C899" s="16"/>
      <c r="E899" s="93" t="s">
        <v>251</v>
      </c>
      <c r="F899" s="93" t="s">
        <v>251</v>
      </c>
      <c r="G899" s="93" t="s">
        <v>251</v>
      </c>
    </row>
    <row r="900" spans="1:7" s="18" customFormat="1" hidden="1" outlineLevel="1" x14ac:dyDescent="0.3">
      <c r="B900" s="16" t="s">
        <v>165</v>
      </c>
      <c r="C900" s="16"/>
      <c r="E900" s="93">
        <v>0</v>
      </c>
      <c r="F900" s="93">
        <v>0</v>
      </c>
      <c r="G900" s="93">
        <v>0</v>
      </c>
    </row>
    <row r="901" spans="1:7" s="18" customFormat="1" hidden="1" outlineLevel="1" x14ac:dyDescent="0.3">
      <c r="B901" s="16" t="s">
        <v>286</v>
      </c>
      <c r="C901" s="16"/>
      <c r="E901" s="93" t="s">
        <v>251</v>
      </c>
      <c r="F901" s="93" t="s">
        <v>251</v>
      </c>
      <c r="G901" s="93" t="s">
        <v>251</v>
      </c>
    </row>
    <row r="902" spans="1:7" s="18" customFormat="1" hidden="1" outlineLevel="1" x14ac:dyDescent="0.3">
      <c r="B902" s="16" t="s">
        <v>277</v>
      </c>
      <c r="C902" s="16"/>
      <c r="E902" s="93">
        <v>0</v>
      </c>
      <c r="F902" s="93">
        <v>0</v>
      </c>
      <c r="G902" s="93">
        <v>0</v>
      </c>
    </row>
    <row r="903" spans="1:7" collapsed="1" x14ac:dyDescent="0.3">
      <c r="A903" s="16"/>
      <c r="B903" s="68" t="s">
        <v>37</v>
      </c>
      <c r="C903" s="68"/>
      <c r="D903" s="16" t="s">
        <v>222</v>
      </c>
      <c r="E903" s="69">
        <v>0</v>
      </c>
      <c r="F903" s="69">
        <v>10</v>
      </c>
      <c r="G903" s="93">
        <v>-10</v>
      </c>
    </row>
    <row r="904" spans="1:7" s="18" customFormat="1" hidden="1" outlineLevel="1" x14ac:dyDescent="0.3">
      <c r="B904" s="16" t="s">
        <v>145</v>
      </c>
      <c r="C904" s="16"/>
      <c r="E904" s="93">
        <v>0</v>
      </c>
      <c r="F904" s="93">
        <v>0</v>
      </c>
      <c r="G904" s="93">
        <v>0</v>
      </c>
    </row>
    <row r="905" spans="1:7" s="18" customFormat="1" hidden="1" outlineLevel="1" x14ac:dyDescent="0.3">
      <c r="B905" s="16" t="s">
        <v>146</v>
      </c>
      <c r="C905" s="16"/>
      <c r="E905" s="93">
        <v>0</v>
      </c>
      <c r="F905" s="93">
        <v>0</v>
      </c>
      <c r="G905" s="93">
        <v>0</v>
      </c>
    </row>
    <row r="906" spans="1:7" s="18" customFormat="1" hidden="1" outlineLevel="1" x14ac:dyDescent="0.3">
      <c r="B906" s="16" t="s">
        <v>147</v>
      </c>
      <c r="C906" s="16"/>
      <c r="E906" s="93">
        <v>0</v>
      </c>
      <c r="F906" s="93">
        <v>0</v>
      </c>
      <c r="G906" s="93">
        <v>0</v>
      </c>
    </row>
    <row r="907" spans="1:7" s="18" customFormat="1" hidden="1" outlineLevel="1" x14ac:dyDescent="0.3">
      <c r="B907" s="16" t="s">
        <v>148</v>
      </c>
      <c r="C907" s="16"/>
      <c r="E907" s="93">
        <v>0</v>
      </c>
      <c r="F907" s="93">
        <v>0</v>
      </c>
      <c r="G907" s="93">
        <v>0</v>
      </c>
    </row>
    <row r="908" spans="1:7" s="18" customFormat="1" hidden="1" outlineLevel="1" x14ac:dyDescent="0.3">
      <c r="B908" s="16" t="s">
        <v>149</v>
      </c>
      <c r="C908" s="16"/>
      <c r="E908" s="93">
        <v>0</v>
      </c>
      <c r="F908" s="93">
        <v>0</v>
      </c>
      <c r="G908" s="93">
        <v>0</v>
      </c>
    </row>
    <row r="909" spans="1:7" s="18" customFormat="1" hidden="1" outlineLevel="1" x14ac:dyDescent="0.3">
      <c r="B909" s="16" t="s">
        <v>150</v>
      </c>
      <c r="C909" s="16"/>
      <c r="E909" s="93">
        <v>0</v>
      </c>
      <c r="F909" s="93">
        <v>0</v>
      </c>
      <c r="G909" s="93">
        <v>0</v>
      </c>
    </row>
    <row r="910" spans="1:7" s="18" customFormat="1" hidden="1" outlineLevel="1" x14ac:dyDescent="0.3">
      <c r="B910" s="16" t="s">
        <v>151</v>
      </c>
      <c r="C910" s="16"/>
      <c r="E910" s="93">
        <v>0</v>
      </c>
      <c r="F910" s="93">
        <v>0</v>
      </c>
      <c r="G910" s="93">
        <v>0</v>
      </c>
    </row>
    <row r="911" spans="1:7" s="18" customFormat="1" hidden="1" outlineLevel="1" x14ac:dyDescent="0.3">
      <c r="B911" s="16" t="s">
        <v>152</v>
      </c>
      <c r="C911" s="16"/>
      <c r="E911" s="93">
        <v>0</v>
      </c>
      <c r="F911" s="93">
        <v>0</v>
      </c>
      <c r="G911" s="93">
        <v>0</v>
      </c>
    </row>
    <row r="912" spans="1:7" s="18" customFormat="1" hidden="1" outlineLevel="1" x14ac:dyDescent="0.3">
      <c r="B912" s="16" t="s">
        <v>283</v>
      </c>
      <c r="C912" s="16"/>
      <c r="E912" s="93">
        <v>0</v>
      </c>
      <c r="F912" s="93">
        <v>0</v>
      </c>
      <c r="G912" s="93">
        <v>0</v>
      </c>
    </row>
    <row r="913" spans="2:7" s="18" customFormat="1" hidden="1" outlineLevel="1" x14ac:dyDescent="0.3">
      <c r="B913" s="16" t="s">
        <v>153</v>
      </c>
      <c r="C913" s="16"/>
      <c r="E913" s="93">
        <v>0</v>
      </c>
      <c r="F913" s="93">
        <v>0</v>
      </c>
      <c r="G913" s="93">
        <v>0</v>
      </c>
    </row>
    <row r="914" spans="2:7" s="18" customFormat="1" hidden="1" outlineLevel="1" x14ac:dyDescent="0.3">
      <c r="B914" s="16" t="s">
        <v>154</v>
      </c>
      <c r="C914" s="16"/>
      <c r="E914" s="93">
        <v>0</v>
      </c>
      <c r="F914" s="93">
        <v>0</v>
      </c>
      <c r="G914" s="93">
        <v>0</v>
      </c>
    </row>
    <row r="915" spans="2:7" s="18" customFormat="1" hidden="1" outlineLevel="1" x14ac:dyDescent="0.3">
      <c r="B915" s="16" t="s">
        <v>155</v>
      </c>
      <c r="C915" s="16"/>
      <c r="E915" s="93">
        <v>0</v>
      </c>
      <c r="F915" s="93">
        <v>0</v>
      </c>
      <c r="G915" s="93">
        <v>0</v>
      </c>
    </row>
    <row r="916" spans="2:7" s="18" customFormat="1" hidden="1" outlineLevel="1" x14ac:dyDescent="0.3">
      <c r="B916" s="16" t="s">
        <v>156</v>
      </c>
      <c r="C916" s="16"/>
      <c r="E916" s="93">
        <v>0</v>
      </c>
      <c r="F916" s="93">
        <v>0</v>
      </c>
      <c r="G916" s="93">
        <v>0</v>
      </c>
    </row>
    <row r="917" spans="2:7" s="18" customFormat="1" hidden="1" outlineLevel="1" x14ac:dyDescent="0.3">
      <c r="B917" s="16" t="s">
        <v>157</v>
      </c>
      <c r="C917" s="16"/>
      <c r="E917" s="93">
        <v>0</v>
      </c>
      <c r="F917" s="93">
        <v>0</v>
      </c>
      <c r="G917" s="93">
        <v>0</v>
      </c>
    </row>
    <row r="918" spans="2:7" s="18" customFormat="1" hidden="1" outlineLevel="1" x14ac:dyDescent="0.3">
      <c r="B918" s="16" t="s">
        <v>158</v>
      </c>
      <c r="C918" s="16"/>
      <c r="E918" s="93">
        <v>0</v>
      </c>
      <c r="F918" s="93">
        <v>0</v>
      </c>
      <c r="G918" s="93">
        <v>0</v>
      </c>
    </row>
    <row r="919" spans="2:7" s="18" customFormat="1" hidden="1" outlineLevel="1" x14ac:dyDescent="0.3">
      <c r="B919" s="16" t="s">
        <v>159</v>
      </c>
      <c r="C919" s="16"/>
      <c r="E919" s="93">
        <v>0</v>
      </c>
      <c r="F919" s="93">
        <v>0</v>
      </c>
      <c r="G919" s="93">
        <v>0</v>
      </c>
    </row>
    <row r="920" spans="2:7" s="18" customFormat="1" hidden="1" outlineLevel="1" x14ac:dyDescent="0.3">
      <c r="B920" s="16" t="s">
        <v>160</v>
      </c>
      <c r="C920" s="16"/>
      <c r="E920" s="93">
        <v>0</v>
      </c>
      <c r="F920" s="93">
        <v>0</v>
      </c>
      <c r="G920" s="93">
        <v>0</v>
      </c>
    </row>
    <row r="921" spans="2:7" s="18" customFormat="1" hidden="1" outlineLevel="1" x14ac:dyDescent="0.3">
      <c r="B921" s="16" t="s">
        <v>161</v>
      </c>
      <c r="C921" s="16"/>
      <c r="E921" s="93">
        <v>0</v>
      </c>
      <c r="F921" s="93">
        <v>0</v>
      </c>
      <c r="G921" s="93">
        <v>0</v>
      </c>
    </row>
    <row r="922" spans="2:7" s="18" customFormat="1" hidden="1" outlineLevel="1" x14ac:dyDescent="0.3">
      <c r="B922" s="16" t="s">
        <v>162</v>
      </c>
      <c r="C922" s="16"/>
      <c r="E922" s="93">
        <v>0</v>
      </c>
      <c r="F922" s="93">
        <v>0</v>
      </c>
      <c r="G922" s="93">
        <v>0</v>
      </c>
    </row>
    <row r="923" spans="2:7" s="18" customFormat="1" hidden="1" outlineLevel="1" x14ac:dyDescent="0.3">
      <c r="B923" s="16" t="s">
        <v>163</v>
      </c>
      <c r="C923" s="16"/>
      <c r="E923" s="93">
        <v>0</v>
      </c>
      <c r="F923" s="93">
        <v>0</v>
      </c>
      <c r="G923" s="93">
        <v>0</v>
      </c>
    </row>
    <row r="924" spans="2:7" s="18" customFormat="1" hidden="1" outlineLevel="1" x14ac:dyDescent="0.3">
      <c r="B924" s="16" t="s">
        <v>164</v>
      </c>
      <c r="C924" s="16"/>
      <c r="E924" s="93">
        <v>0</v>
      </c>
      <c r="F924" s="93">
        <v>0</v>
      </c>
      <c r="G924" s="93">
        <v>0</v>
      </c>
    </row>
    <row r="925" spans="2:7" s="18" customFormat="1" hidden="1" outlineLevel="1" x14ac:dyDescent="0.3">
      <c r="B925" s="16" t="s">
        <v>276</v>
      </c>
      <c r="C925" s="16"/>
      <c r="E925" s="93">
        <v>0</v>
      </c>
      <c r="F925" s="93">
        <v>0</v>
      </c>
      <c r="G925" s="93">
        <v>0</v>
      </c>
    </row>
    <row r="926" spans="2:7" s="18" customFormat="1" hidden="1" outlineLevel="1" x14ac:dyDescent="0.3">
      <c r="B926" s="16" t="s">
        <v>278</v>
      </c>
      <c r="C926" s="16"/>
      <c r="E926" s="93">
        <v>0</v>
      </c>
      <c r="F926" s="93">
        <v>0</v>
      </c>
      <c r="G926" s="93">
        <v>0</v>
      </c>
    </row>
    <row r="927" spans="2:7" s="18" customFormat="1" hidden="1" outlineLevel="1" x14ac:dyDescent="0.3">
      <c r="B927" s="16" t="s">
        <v>285</v>
      </c>
      <c r="C927" s="16"/>
      <c r="E927" s="93" t="s">
        <v>251</v>
      </c>
      <c r="F927" s="93" t="s">
        <v>251</v>
      </c>
      <c r="G927" s="93" t="s">
        <v>251</v>
      </c>
    </row>
    <row r="928" spans="2:7" s="18" customFormat="1" hidden="1" outlineLevel="1" x14ac:dyDescent="0.3">
      <c r="B928" s="16" t="s">
        <v>165</v>
      </c>
      <c r="C928" s="16"/>
      <c r="E928" s="93">
        <v>0</v>
      </c>
      <c r="F928" s="93">
        <v>0</v>
      </c>
      <c r="G928" s="93">
        <v>0</v>
      </c>
    </row>
    <row r="929" spans="1:7" s="18" customFormat="1" hidden="1" outlineLevel="1" x14ac:dyDescent="0.3">
      <c r="B929" s="16" t="s">
        <v>286</v>
      </c>
      <c r="C929" s="16"/>
      <c r="E929" s="93" t="s">
        <v>251</v>
      </c>
      <c r="F929" s="93" t="s">
        <v>251</v>
      </c>
      <c r="G929" s="93" t="s">
        <v>251</v>
      </c>
    </row>
    <row r="930" spans="1:7" s="18" customFormat="1" hidden="1" outlineLevel="1" x14ac:dyDescent="0.3">
      <c r="B930" s="16" t="s">
        <v>277</v>
      </c>
      <c r="C930" s="16"/>
      <c r="E930" s="93">
        <v>0</v>
      </c>
      <c r="F930" s="93">
        <v>0</v>
      </c>
      <c r="G930" s="93">
        <v>0</v>
      </c>
    </row>
    <row r="931" spans="1:7" ht="13.5" collapsed="1" thickBot="1" x14ac:dyDescent="0.35">
      <c r="A931" s="16"/>
      <c r="B931" s="68" t="s">
        <v>38</v>
      </c>
      <c r="C931" s="68"/>
      <c r="D931" s="16" t="s">
        <v>223</v>
      </c>
      <c r="E931" s="69">
        <v>0</v>
      </c>
      <c r="F931" s="69">
        <v>0</v>
      </c>
      <c r="G931" s="93">
        <v>0</v>
      </c>
    </row>
    <row r="932" spans="1:7" s="18" customFormat="1" ht="13.5" hidden="1" outlineLevel="1" thickBot="1" x14ac:dyDescent="0.35">
      <c r="B932" s="16" t="s">
        <v>145</v>
      </c>
      <c r="C932" s="16"/>
      <c r="D932" s="66"/>
      <c r="E932" s="93">
        <v>-273</v>
      </c>
      <c r="F932" s="93">
        <v>426</v>
      </c>
      <c r="G932" s="93">
        <v>-699</v>
      </c>
    </row>
    <row r="933" spans="1:7" s="18" customFormat="1" ht="13.5" hidden="1" outlineLevel="1" thickBot="1" x14ac:dyDescent="0.35">
      <c r="B933" s="16" t="s">
        <v>146</v>
      </c>
      <c r="C933" s="16"/>
      <c r="D933" s="66"/>
      <c r="E933" s="93">
        <v>-5</v>
      </c>
      <c r="F933" s="93">
        <v>78</v>
      </c>
      <c r="G933" s="93">
        <v>-83</v>
      </c>
    </row>
    <row r="934" spans="1:7" s="18" customFormat="1" ht="13.5" hidden="1" outlineLevel="1" thickBot="1" x14ac:dyDescent="0.35">
      <c r="B934" s="16" t="s">
        <v>147</v>
      </c>
      <c r="C934" s="16"/>
      <c r="D934" s="66"/>
      <c r="E934" s="93">
        <v>2240</v>
      </c>
      <c r="F934" s="93">
        <v>-322</v>
      </c>
      <c r="G934" s="93">
        <v>2562</v>
      </c>
    </row>
    <row r="935" spans="1:7" s="18" customFormat="1" ht="13.5" hidden="1" outlineLevel="1" thickBot="1" x14ac:dyDescent="0.35">
      <c r="B935" s="16" t="s">
        <v>148</v>
      </c>
      <c r="C935" s="16"/>
      <c r="D935" s="66"/>
      <c r="E935" s="93">
        <v>-2681</v>
      </c>
      <c r="F935" s="93">
        <v>-1436</v>
      </c>
      <c r="G935" s="93">
        <v>-1245</v>
      </c>
    </row>
    <row r="936" spans="1:7" s="18" customFormat="1" ht="13.5" hidden="1" outlineLevel="1" thickBot="1" x14ac:dyDescent="0.35">
      <c r="B936" s="16" t="s">
        <v>149</v>
      </c>
      <c r="C936" s="16"/>
      <c r="D936" s="66"/>
      <c r="E936" s="93">
        <v>-4</v>
      </c>
      <c r="F936" s="93">
        <v>8</v>
      </c>
      <c r="G936" s="93">
        <v>-12</v>
      </c>
    </row>
    <row r="937" spans="1:7" s="18" customFormat="1" ht="13.5" hidden="1" outlineLevel="1" thickBot="1" x14ac:dyDescent="0.35">
      <c r="B937" s="16" t="s">
        <v>150</v>
      </c>
      <c r="C937" s="16"/>
      <c r="D937" s="66"/>
      <c r="E937" s="93">
        <v>-399</v>
      </c>
      <c r="F937" s="93">
        <v>292</v>
      </c>
      <c r="G937" s="93">
        <v>-691</v>
      </c>
    </row>
    <row r="938" spans="1:7" s="18" customFormat="1" ht="13.5" hidden="1" outlineLevel="1" thickBot="1" x14ac:dyDescent="0.35">
      <c r="B938" s="16" t="s">
        <v>151</v>
      </c>
      <c r="C938" s="16"/>
      <c r="D938" s="66"/>
      <c r="E938" s="93">
        <v>13</v>
      </c>
      <c r="F938" s="93">
        <v>-5271</v>
      </c>
      <c r="G938" s="93">
        <v>5284</v>
      </c>
    </row>
    <row r="939" spans="1:7" s="18" customFormat="1" ht="13.5" hidden="1" outlineLevel="1" thickBot="1" x14ac:dyDescent="0.35">
      <c r="B939" s="16" t="s">
        <v>152</v>
      </c>
      <c r="C939" s="16"/>
      <c r="D939" s="66"/>
      <c r="E939" s="93">
        <v>949</v>
      </c>
      <c r="F939" s="93">
        <v>-1921</v>
      </c>
      <c r="G939" s="93">
        <v>2870</v>
      </c>
    </row>
    <row r="940" spans="1:7" s="18" customFormat="1" ht="13.5" hidden="1" outlineLevel="1" thickBot="1" x14ac:dyDescent="0.35">
      <c r="B940" s="16" t="s">
        <v>283</v>
      </c>
      <c r="C940" s="16"/>
      <c r="D940" s="66"/>
      <c r="E940" s="93">
        <v>0</v>
      </c>
      <c r="F940" s="93">
        <v>0</v>
      </c>
      <c r="G940" s="93">
        <v>0</v>
      </c>
    </row>
    <row r="941" spans="1:7" s="18" customFormat="1" ht="13.5" hidden="1" outlineLevel="1" thickBot="1" x14ac:dyDescent="0.35">
      <c r="B941" s="16" t="s">
        <v>153</v>
      </c>
      <c r="C941" s="16"/>
      <c r="D941" s="66"/>
      <c r="E941" s="93">
        <v>415</v>
      </c>
      <c r="F941" s="93">
        <v>44</v>
      </c>
      <c r="G941" s="93">
        <v>371</v>
      </c>
    </row>
    <row r="942" spans="1:7" s="18" customFormat="1" ht="13.5" hidden="1" outlineLevel="1" thickBot="1" x14ac:dyDescent="0.35">
      <c r="B942" s="16" t="s">
        <v>154</v>
      </c>
      <c r="C942" s="16"/>
      <c r="D942" s="66"/>
      <c r="E942" s="93">
        <v>-29</v>
      </c>
      <c r="F942" s="93">
        <v>95</v>
      </c>
      <c r="G942" s="93">
        <v>-124</v>
      </c>
    </row>
    <row r="943" spans="1:7" s="18" customFormat="1" ht="13.5" hidden="1" outlineLevel="1" thickBot="1" x14ac:dyDescent="0.35">
      <c r="B943" s="16" t="s">
        <v>155</v>
      </c>
      <c r="C943" s="16"/>
      <c r="D943" s="66"/>
      <c r="E943" s="93">
        <v>-505</v>
      </c>
      <c r="F943" s="93">
        <v>-954</v>
      </c>
      <c r="G943" s="93">
        <v>449</v>
      </c>
    </row>
    <row r="944" spans="1:7" s="18" customFormat="1" ht="13.5" hidden="1" outlineLevel="1" thickBot="1" x14ac:dyDescent="0.35">
      <c r="B944" s="16" t="s">
        <v>156</v>
      </c>
      <c r="C944" s="16"/>
      <c r="D944" s="66"/>
      <c r="E944" s="93">
        <v>-111</v>
      </c>
      <c r="F944" s="93">
        <v>-890</v>
      </c>
      <c r="G944" s="93">
        <v>779</v>
      </c>
    </row>
    <row r="945" spans="2:7" s="18" customFormat="1" ht="13.5" hidden="1" outlineLevel="1" thickBot="1" x14ac:dyDescent="0.35">
      <c r="B945" s="16" t="s">
        <v>157</v>
      </c>
      <c r="C945" s="16"/>
      <c r="D945" s="66"/>
      <c r="E945" s="93">
        <v>0</v>
      </c>
      <c r="F945" s="93">
        <v>0</v>
      </c>
      <c r="G945" s="93">
        <v>0</v>
      </c>
    </row>
    <row r="946" spans="2:7" s="18" customFormat="1" ht="13.5" hidden="1" outlineLevel="1" thickBot="1" x14ac:dyDescent="0.35">
      <c r="B946" s="16" t="s">
        <v>158</v>
      </c>
      <c r="C946" s="16"/>
      <c r="D946" s="66"/>
      <c r="E946" s="93">
        <v>6</v>
      </c>
      <c r="F946" s="93">
        <v>11</v>
      </c>
      <c r="G946" s="93">
        <v>-5</v>
      </c>
    </row>
    <row r="947" spans="2:7" s="18" customFormat="1" ht="13.5" hidden="1" outlineLevel="1" thickBot="1" x14ac:dyDescent="0.35">
      <c r="B947" s="16" t="s">
        <v>159</v>
      </c>
      <c r="C947" s="16"/>
      <c r="D947" s="66"/>
      <c r="E947" s="93">
        <v>0</v>
      </c>
      <c r="F947" s="93">
        <v>0</v>
      </c>
      <c r="G947" s="93">
        <v>0</v>
      </c>
    </row>
    <row r="948" spans="2:7" s="18" customFormat="1" ht="13.5" hidden="1" outlineLevel="1" thickBot="1" x14ac:dyDescent="0.35">
      <c r="B948" s="16" t="s">
        <v>160</v>
      </c>
      <c r="C948" s="16"/>
      <c r="D948" s="66"/>
      <c r="E948" s="93">
        <v>0</v>
      </c>
      <c r="F948" s="93">
        <v>0</v>
      </c>
      <c r="G948" s="93">
        <v>0</v>
      </c>
    </row>
    <row r="949" spans="2:7" s="18" customFormat="1" ht="13.5" hidden="1" outlineLevel="1" thickBot="1" x14ac:dyDescent="0.35">
      <c r="B949" s="16" t="s">
        <v>161</v>
      </c>
      <c r="C949" s="16"/>
      <c r="D949" s="66"/>
      <c r="E949" s="93">
        <v>110</v>
      </c>
      <c r="F949" s="93">
        <v>0</v>
      </c>
      <c r="G949" s="93">
        <v>110</v>
      </c>
    </row>
    <row r="950" spans="2:7" s="18" customFormat="1" ht="13.5" hidden="1" outlineLevel="1" thickBot="1" x14ac:dyDescent="0.35">
      <c r="B950" s="16" t="s">
        <v>162</v>
      </c>
      <c r="C950" s="16"/>
      <c r="D950" s="66"/>
      <c r="E950" s="93">
        <v>-512</v>
      </c>
      <c r="F950" s="93">
        <v>-1369</v>
      </c>
      <c r="G950" s="93">
        <v>857</v>
      </c>
    </row>
    <row r="951" spans="2:7" s="18" customFormat="1" ht="13.5" hidden="1" outlineLevel="1" thickBot="1" x14ac:dyDescent="0.35">
      <c r="B951" s="16" t="s">
        <v>163</v>
      </c>
      <c r="C951" s="16"/>
      <c r="D951" s="66"/>
      <c r="E951" s="93">
        <v>138</v>
      </c>
      <c r="F951" s="93">
        <v>1</v>
      </c>
      <c r="G951" s="93">
        <v>137</v>
      </c>
    </row>
    <row r="952" spans="2:7" s="18" customFormat="1" ht="13.5" hidden="1" outlineLevel="1" thickBot="1" x14ac:dyDescent="0.35">
      <c r="B952" s="16" t="s">
        <v>164</v>
      </c>
      <c r="C952" s="16"/>
      <c r="D952" s="66"/>
      <c r="E952" s="93">
        <v>1</v>
      </c>
      <c r="F952" s="93">
        <v>1</v>
      </c>
      <c r="G952" s="93">
        <v>0</v>
      </c>
    </row>
    <row r="953" spans="2:7" s="18" customFormat="1" ht="13.5" hidden="1" outlineLevel="1" thickBot="1" x14ac:dyDescent="0.35">
      <c r="B953" s="16" t="s">
        <v>276</v>
      </c>
      <c r="C953" s="16"/>
      <c r="D953" s="66"/>
      <c r="E953" s="93">
        <v>-62</v>
      </c>
      <c r="F953" s="93">
        <v>-131</v>
      </c>
      <c r="G953" s="93">
        <v>69</v>
      </c>
    </row>
    <row r="954" spans="2:7" s="18" customFormat="1" ht="13.5" hidden="1" outlineLevel="1" thickBot="1" x14ac:dyDescent="0.35">
      <c r="B954" s="16" t="s">
        <v>278</v>
      </c>
      <c r="C954" s="16"/>
      <c r="D954" s="66"/>
      <c r="E954" s="93">
        <v>-239</v>
      </c>
      <c r="F954" s="93">
        <v>-76</v>
      </c>
      <c r="G954" s="93">
        <v>-163</v>
      </c>
    </row>
    <row r="955" spans="2:7" s="18" customFormat="1" ht="13.5" hidden="1" outlineLevel="1" thickBot="1" x14ac:dyDescent="0.35">
      <c r="B955" s="16" t="s">
        <v>285</v>
      </c>
      <c r="C955" s="16"/>
      <c r="D955" s="66"/>
      <c r="E955" s="93" t="s">
        <v>251</v>
      </c>
      <c r="F955" s="93" t="s">
        <v>251</v>
      </c>
      <c r="G955" s="93" t="s">
        <v>251</v>
      </c>
    </row>
    <row r="956" spans="2:7" s="18" customFormat="1" ht="13.5" hidden="1" outlineLevel="1" thickBot="1" x14ac:dyDescent="0.35">
      <c r="B956" s="16" t="s">
        <v>165</v>
      </c>
      <c r="C956" s="16"/>
      <c r="D956" s="66"/>
      <c r="E956" s="93">
        <v>-39</v>
      </c>
      <c r="F956" s="93">
        <v>-36</v>
      </c>
      <c r="G956" s="93">
        <v>-3</v>
      </c>
    </row>
    <row r="957" spans="2:7" s="18" customFormat="1" ht="13.5" hidden="1" outlineLevel="1" thickBot="1" x14ac:dyDescent="0.35">
      <c r="B957" s="16" t="s">
        <v>286</v>
      </c>
      <c r="C957" s="16"/>
      <c r="D957" s="66"/>
      <c r="E957" s="93" t="s">
        <v>251</v>
      </c>
      <c r="F957" s="93" t="s">
        <v>251</v>
      </c>
      <c r="G957" s="93" t="s">
        <v>251</v>
      </c>
    </row>
    <row r="958" spans="2:7" s="18" customFormat="1" ht="13.5" hidden="1" outlineLevel="1" thickBot="1" x14ac:dyDescent="0.35">
      <c r="B958" s="16" t="s">
        <v>277</v>
      </c>
      <c r="C958" s="16"/>
      <c r="D958" s="66"/>
      <c r="E958" s="93">
        <v>-62</v>
      </c>
      <c r="F958" s="93">
        <v>-1069</v>
      </c>
      <c r="G958" s="93">
        <v>1007</v>
      </c>
    </row>
    <row r="959" spans="2:7" s="16" customFormat="1" ht="13.5" collapsed="1" thickBot="1" x14ac:dyDescent="0.35">
      <c r="B959" s="17" t="s">
        <v>224</v>
      </c>
      <c r="C959" s="17"/>
      <c r="D959" s="66"/>
      <c r="E959" s="163">
        <v>-1049</v>
      </c>
      <c r="F959" s="150">
        <v>-12519</v>
      </c>
      <c r="G959" s="93">
        <v>11470</v>
      </c>
    </row>
    <row r="960" spans="2:7" s="16" customFormat="1" x14ac:dyDescent="0.3">
      <c r="D960" s="85"/>
      <c r="E960" s="121"/>
      <c r="F960" s="121"/>
      <c r="G960" s="93"/>
    </row>
    <row r="961" spans="1:7" x14ac:dyDescent="0.3">
      <c r="A961" s="17">
        <v>6</v>
      </c>
      <c r="B961" s="17" t="s">
        <v>225</v>
      </c>
      <c r="C961" s="17"/>
      <c r="E961" s="68"/>
      <c r="F961" s="68"/>
      <c r="G961" s="93"/>
    </row>
    <row r="962" spans="1:7" s="18" customFormat="1" hidden="1" outlineLevel="1" x14ac:dyDescent="0.3">
      <c r="B962" s="16" t="s">
        <v>145</v>
      </c>
      <c r="C962" s="16"/>
      <c r="E962" s="93">
        <v>292</v>
      </c>
      <c r="F962" s="93">
        <v>160</v>
      </c>
      <c r="G962" s="93">
        <v>132</v>
      </c>
    </row>
    <row r="963" spans="1:7" s="18" customFormat="1" hidden="1" outlineLevel="1" x14ac:dyDescent="0.3">
      <c r="B963" s="16" t="s">
        <v>146</v>
      </c>
      <c r="C963" s="16"/>
      <c r="E963" s="93">
        <v>-295</v>
      </c>
      <c r="F963" s="93">
        <v>-292</v>
      </c>
      <c r="G963" s="93">
        <v>-3</v>
      </c>
    </row>
    <row r="964" spans="1:7" s="18" customFormat="1" hidden="1" outlineLevel="1" x14ac:dyDescent="0.3">
      <c r="B964" s="16" t="s">
        <v>147</v>
      </c>
      <c r="C964" s="16"/>
      <c r="E964" s="93">
        <v>0</v>
      </c>
      <c r="F964" s="93">
        <v>1</v>
      </c>
      <c r="G964" s="93">
        <v>-1</v>
      </c>
    </row>
    <row r="965" spans="1:7" s="18" customFormat="1" hidden="1" outlineLevel="1" x14ac:dyDescent="0.3">
      <c r="B965" s="16" t="s">
        <v>148</v>
      </c>
      <c r="C965" s="16"/>
      <c r="E965" s="93">
        <v>0</v>
      </c>
      <c r="F965" s="93">
        <v>0</v>
      </c>
      <c r="G965" s="93">
        <v>0</v>
      </c>
    </row>
    <row r="966" spans="1:7" s="18" customFormat="1" hidden="1" outlineLevel="1" x14ac:dyDescent="0.3">
      <c r="B966" s="16" t="s">
        <v>149</v>
      </c>
      <c r="C966" s="16"/>
      <c r="E966" s="93">
        <v>-146</v>
      </c>
      <c r="F966" s="93">
        <v>-182</v>
      </c>
      <c r="G966" s="93">
        <v>36</v>
      </c>
    </row>
    <row r="967" spans="1:7" s="18" customFormat="1" hidden="1" outlineLevel="1" x14ac:dyDescent="0.3">
      <c r="B967" s="16" t="s">
        <v>150</v>
      </c>
      <c r="C967" s="16"/>
      <c r="E967" s="93">
        <v>-653</v>
      </c>
      <c r="F967" s="93">
        <v>-595</v>
      </c>
      <c r="G967" s="93">
        <v>-58</v>
      </c>
    </row>
    <row r="968" spans="1:7" s="18" customFormat="1" hidden="1" outlineLevel="1" x14ac:dyDescent="0.3">
      <c r="B968" s="16" t="s">
        <v>151</v>
      </c>
      <c r="C968" s="16"/>
      <c r="E968" s="93">
        <v>-198</v>
      </c>
      <c r="F968" s="93">
        <v>-225</v>
      </c>
      <c r="G968" s="93">
        <v>27</v>
      </c>
    </row>
    <row r="969" spans="1:7" s="18" customFormat="1" hidden="1" outlineLevel="1" x14ac:dyDescent="0.3">
      <c r="B969" s="16" t="s">
        <v>152</v>
      </c>
      <c r="C969" s="16"/>
      <c r="E969" s="93">
        <v>-158</v>
      </c>
      <c r="F969" s="93">
        <v>-165</v>
      </c>
      <c r="G969" s="93">
        <v>7</v>
      </c>
    </row>
    <row r="970" spans="1:7" s="18" customFormat="1" hidden="1" outlineLevel="1" x14ac:dyDescent="0.3">
      <c r="B970" s="16" t="s">
        <v>283</v>
      </c>
      <c r="C970" s="16"/>
      <c r="E970" s="93">
        <v>-3</v>
      </c>
      <c r="F970" s="93">
        <v>-2</v>
      </c>
      <c r="G970" s="93">
        <v>-1</v>
      </c>
    </row>
    <row r="971" spans="1:7" s="18" customFormat="1" hidden="1" outlineLevel="1" x14ac:dyDescent="0.3">
      <c r="B971" s="16" t="s">
        <v>153</v>
      </c>
      <c r="C971" s="16"/>
      <c r="E971" s="93">
        <v>-191</v>
      </c>
      <c r="F971" s="93">
        <v>-38</v>
      </c>
      <c r="G971" s="93">
        <v>-153</v>
      </c>
    </row>
    <row r="972" spans="1:7" s="18" customFormat="1" hidden="1" outlineLevel="1" x14ac:dyDescent="0.3">
      <c r="B972" s="16" t="s">
        <v>154</v>
      </c>
      <c r="C972" s="16"/>
      <c r="E972" s="93">
        <v>0</v>
      </c>
      <c r="F972" s="93">
        <v>0</v>
      </c>
      <c r="G972" s="93">
        <v>0</v>
      </c>
    </row>
    <row r="973" spans="1:7" s="18" customFormat="1" hidden="1" outlineLevel="1" x14ac:dyDescent="0.3">
      <c r="B973" s="16" t="s">
        <v>155</v>
      </c>
      <c r="C973" s="16"/>
      <c r="E973" s="93">
        <v>-236</v>
      </c>
      <c r="F973" s="93">
        <v>-137</v>
      </c>
      <c r="G973" s="93">
        <v>-99</v>
      </c>
    </row>
    <row r="974" spans="1:7" s="18" customFormat="1" hidden="1" outlineLevel="1" x14ac:dyDescent="0.3">
      <c r="B974" s="16" t="s">
        <v>156</v>
      </c>
      <c r="C974" s="16"/>
      <c r="E974" s="93">
        <v>0</v>
      </c>
      <c r="F974" s="93">
        <v>0</v>
      </c>
      <c r="G974" s="93">
        <v>0</v>
      </c>
    </row>
    <row r="975" spans="1:7" s="18" customFormat="1" hidden="1" outlineLevel="1" x14ac:dyDescent="0.3">
      <c r="B975" s="16" t="s">
        <v>157</v>
      </c>
      <c r="C975" s="16"/>
      <c r="E975" s="93">
        <v>0</v>
      </c>
      <c r="F975" s="93">
        <v>0</v>
      </c>
      <c r="G975" s="93">
        <v>0</v>
      </c>
    </row>
    <row r="976" spans="1:7" s="18" customFormat="1" hidden="1" outlineLevel="1" x14ac:dyDescent="0.3">
      <c r="B976" s="16" t="s">
        <v>158</v>
      </c>
      <c r="C976" s="16"/>
      <c r="E976" s="93">
        <v>0</v>
      </c>
      <c r="F976" s="93">
        <v>-6</v>
      </c>
      <c r="G976" s="93">
        <v>6</v>
      </c>
    </row>
    <row r="977" spans="1:7" s="18" customFormat="1" hidden="1" outlineLevel="1" x14ac:dyDescent="0.3">
      <c r="B977" s="16" t="s">
        <v>159</v>
      </c>
      <c r="C977" s="16"/>
      <c r="E977" s="93">
        <v>0</v>
      </c>
      <c r="F977" s="93">
        <v>-2</v>
      </c>
      <c r="G977" s="93">
        <v>2</v>
      </c>
    </row>
    <row r="978" spans="1:7" s="18" customFormat="1" hidden="1" outlineLevel="1" x14ac:dyDescent="0.3">
      <c r="B978" s="16" t="s">
        <v>160</v>
      </c>
      <c r="C978" s="16"/>
      <c r="E978" s="93">
        <v>-79</v>
      </c>
      <c r="F978" s="93">
        <v>-81</v>
      </c>
      <c r="G978" s="93">
        <v>2</v>
      </c>
    </row>
    <row r="979" spans="1:7" s="18" customFormat="1" hidden="1" outlineLevel="1" x14ac:dyDescent="0.3">
      <c r="B979" s="16" t="s">
        <v>161</v>
      </c>
      <c r="C979" s="16"/>
      <c r="E979" s="93">
        <v>2</v>
      </c>
      <c r="F979" s="93">
        <v>3</v>
      </c>
      <c r="G979" s="93">
        <v>-1</v>
      </c>
    </row>
    <row r="980" spans="1:7" s="18" customFormat="1" hidden="1" outlineLevel="1" x14ac:dyDescent="0.3">
      <c r="B980" s="16" t="s">
        <v>162</v>
      </c>
      <c r="C980" s="16"/>
      <c r="E980" s="93">
        <v>0</v>
      </c>
      <c r="F980" s="93">
        <v>0</v>
      </c>
      <c r="G980" s="93">
        <v>0</v>
      </c>
    </row>
    <row r="981" spans="1:7" s="18" customFormat="1" hidden="1" outlineLevel="1" x14ac:dyDescent="0.3">
      <c r="B981" s="16" t="s">
        <v>163</v>
      </c>
      <c r="C981" s="16"/>
      <c r="E981" s="93">
        <v>-665</v>
      </c>
      <c r="F981" s="93">
        <v>-186</v>
      </c>
      <c r="G981" s="93">
        <v>-479</v>
      </c>
    </row>
    <row r="982" spans="1:7" s="18" customFormat="1" hidden="1" outlineLevel="1" x14ac:dyDescent="0.3">
      <c r="B982" s="16" t="s">
        <v>164</v>
      </c>
      <c r="C982" s="16"/>
      <c r="E982" s="93">
        <v>0</v>
      </c>
      <c r="F982" s="93">
        <v>0</v>
      </c>
      <c r="G982" s="93">
        <v>0</v>
      </c>
    </row>
    <row r="983" spans="1:7" s="18" customFormat="1" hidden="1" outlineLevel="1" x14ac:dyDescent="0.3">
      <c r="B983" s="16" t="s">
        <v>276</v>
      </c>
      <c r="C983" s="16"/>
      <c r="E983" s="93">
        <v>0</v>
      </c>
      <c r="F983" s="93">
        <v>4</v>
      </c>
      <c r="G983" s="93">
        <v>-4</v>
      </c>
    </row>
    <row r="984" spans="1:7" s="18" customFormat="1" hidden="1" outlineLevel="1" x14ac:dyDescent="0.3">
      <c r="B984" s="16" t="s">
        <v>278</v>
      </c>
      <c r="C984" s="16"/>
      <c r="E984" s="93">
        <v>0</v>
      </c>
      <c r="F984" s="93">
        <v>0</v>
      </c>
      <c r="G984" s="93">
        <v>0</v>
      </c>
    </row>
    <row r="985" spans="1:7" s="18" customFormat="1" hidden="1" outlineLevel="1" x14ac:dyDescent="0.3">
      <c r="B985" s="16" t="s">
        <v>285</v>
      </c>
      <c r="C985" s="16"/>
      <c r="E985" s="93" t="s">
        <v>251</v>
      </c>
      <c r="F985" s="93" t="s">
        <v>251</v>
      </c>
      <c r="G985" s="93" t="s">
        <v>251</v>
      </c>
    </row>
    <row r="986" spans="1:7" s="18" customFormat="1" hidden="1" outlineLevel="1" x14ac:dyDescent="0.3">
      <c r="B986" s="16" t="s">
        <v>165</v>
      </c>
      <c r="C986" s="16"/>
      <c r="E986" s="93">
        <v>-32</v>
      </c>
      <c r="F986" s="93">
        <v>-35</v>
      </c>
      <c r="G986" s="93">
        <v>3</v>
      </c>
    </row>
    <row r="987" spans="1:7" s="18" customFormat="1" hidden="1" outlineLevel="1" x14ac:dyDescent="0.3">
      <c r="B987" s="16" t="s">
        <v>286</v>
      </c>
      <c r="C987" s="16"/>
      <c r="E987" s="93" t="s">
        <v>251</v>
      </c>
      <c r="F987" s="93" t="s">
        <v>251</v>
      </c>
      <c r="G987" s="93" t="s">
        <v>251</v>
      </c>
    </row>
    <row r="988" spans="1:7" s="18" customFormat="1" hidden="1" outlineLevel="1" x14ac:dyDescent="0.3">
      <c r="B988" s="16" t="s">
        <v>277</v>
      </c>
      <c r="C988" s="16"/>
      <c r="E988" s="93">
        <v>0</v>
      </c>
      <c r="F988" s="93">
        <v>0</v>
      </c>
      <c r="G988" s="93">
        <v>0</v>
      </c>
    </row>
    <row r="989" spans="1:7" collapsed="1" x14ac:dyDescent="0.3">
      <c r="A989" s="16"/>
      <c r="B989" s="68" t="s">
        <v>1</v>
      </c>
      <c r="C989" s="68"/>
      <c r="D989" s="16" t="s">
        <v>226</v>
      </c>
      <c r="E989" s="69">
        <v>-2362</v>
      </c>
      <c r="F989" s="69">
        <v>-1778</v>
      </c>
      <c r="G989" s="93">
        <v>-584</v>
      </c>
    </row>
    <row r="990" spans="1:7" s="18" customFormat="1" hidden="1" outlineLevel="1" x14ac:dyDescent="0.3">
      <c r="B990" s="16" t="s">
        <v>145</v>
      </c>
      <c r="C990" s="16"/>
      <c r="E990" s="93">
        <v>0</v>
      </c>
      <c r="F990" s="93">
        <v>0</v>
      </c>
      <c r="G990" s="93">
        <v>0</v>
      </c>
    </row>
    <row r="991" spans="1:7" s="18" customFormat="1" hidden="1" outlineLevel="1" x14ac:dyDescent="0.3">
      <c r="B991" s="16" t="s">
        <v>146</v>
      </c>
      <c r="C991" s="16"/>
      <c r="E991" s="93">
        <v>0</v>
      </c>
      <c r="F991" s="93">
        <v>0</v>
      </c>
      <c r="G991" s="93">
        <v>0</v>
      </c>
    </row>
    <row r="992" spans="1:7" s="18" customFormat="1" hidden="1" outlineLevel="1" x14ac:dyDescent="0.3">
      <c r="B992" s="16" t="s">
        <v>147</v>
      </c>
      <c r="C992" s="16"/>
      <c r="E992" s="93">
        <v>-13925</v>
      </c>
      <c r="F992" s="93">
        <v>-14167</v>
      </c>
      <c r="G992" s="93">
        <v>242</v>
      </c>
    </row>
    <row r="993" spans="2:7" s="18" customFormat="1" hidden="1" outlineLevel="1" x14ac:dyDescent="0.3">
      <c r="B993" s="16" t="s">
        <v>148</v>
      </c>
      <c r="C993" s="16"/>
      <c r="E993" s="93">
        <v>0</v>
      </c>
      <c r="F993" s="93">
        <v>0</v>
      </c>
      <c r="G993" s="93">
        <v>0</v>
      </c>
    </row>
    <row r="994" spans="2:7" s="18" customFormat="1" hidden="1" outlineLevel="1" x14ac:dyDescent="0.3">
      <c r="B994" s="16" t="s">
        <v>149</v>
      </c>
      <c r="C994" s="16"/>
      <c r="E994" s="93">
        <v>0</v>
      </c>
      <c r="F994" s="93">
        <v>0</v>
      </c>
      <c r="G994" s="93">
        <v>0</v>
      </c>
    </row>
    <row r="995" spans="2:7" s="18" customFormat="1" hidden="1" outlineLevel="1" x14ac:dyDescent="0.3">
      <c r="B995" s="16" t="s">
        <v>150</v>
      </c>
      <c r="C995" s="16"/>
      <c r="E995" s="93">
        <v>0</v>
      </c>
      <c r="F995" s="93">
        <v>0</v>
      </c>
      <c r="G995" s="93">
        <v>0</v>
      </c>
    </row>
    <row r="996" spans="2:7" s="18" customFormat="1" hidden="1" outlineLevel="1" x14ac:dyDescent="0.3">
      <c r="B996" s="16" t="s">
        <v>151</v>
      </c>
      <c r="C996" s="16"/>
      <c r="E996" s="93">
        <v>-55</v>
      </c>
      <c r="F996" s="93">
        <v>-54</v>
      </c>
      <c r="G996" s="93">
        <v>-1</v>
      </c>
    </row>
    <row r="997" spans="2:7" s="18" customFormat="1" hidden="1" outlineLevel="1" x14ac:dyDescent="0.3">
      <c r="B997" s="16" t="s">
        <v>152</v>
      </c>
      <c r="C997" s="16"/>
      <c r="E997" s="93">
        <v>0</v>
      </c>
      <c r="F997" s="93">
        <v>0</v>
      </c>
      <c r="G997" s="93">
        <v>0</v>
      </c>
    </row>
    <row r="998" spans="2:7" s="18" customFormat="1" hidden="1" outlineLevel="1" x14ac:dyDescent="0.3">
      <c r="B998" s="16" t="s">
        <v>283</v>
      </c>
      <c r="C998" s="16"/>
      <c r="E998" s="93">
        <v>0</v>
      </c>
      <c r="F998" s="93">
        <v>0</v>
      </c>
      <c r="G998" s="93">
        <v>0</v>
      </c>
    </row>
    <row r="999" spans="2:7" s="18" customFormat="1" hidden="1" outlineLevel="1" x14ac:dyDescent="0.3">
      <c r="B999" s="16" t="s">
        <v>153</v>
      </c>
      <c r="C999" s="16"/>
      <c r="E999" s="93">
        <v>0</v>
      </c>
      <c r="F999" s="93">
        <v>0</v>
      </c>
      <c r="G999" s="93">
        <v>0</v>
      </c>
    </row>
    <row r="1000" spans="2:7" s="18" customFormat="1" hidden="1" outlineLevel="1" x14ac:dyDescent="0.3">
      <c r="B1000" s="16" t="s">
        <v>154</v>
      </c>
      <c r="C1000" s="16"/>
      <c r="E1000" s="93">
        <v>0</v>
      </c>
      <c r="F1000" s="93">
        <v>0</v>
      </c>
      <c r="G1000" s="93">
        <v>0</v>
      </c>
    </row>
    <row r="1001" spans="2:7" s="18" customFormat="1" hidden="1" outlineLevel="1" x14ac:dyDescent="0.3">
      <c r="B1001" s="16" t="s">
        <v>155</v>
      </c>
      <c r="C1001" s="16"/>
      <c r="E1001" s="93">
        <v>-2992</v>
      </c>
      <c r="F1001" s="93">
        <v>-3050</v>
      </c>
      <c r="G1001" s="93">
        <v>58</v>
      </c>
    </row>
    <row r="1002" spans="2:7" s="18" customFormat="1" hidden="1" outlineLevel="1" x14ac:dyDescent="0.3">
      <c r="B1002" s="16" t="s">
        <v>156</v>
      </c>
      <c r="C1002" s="16"/>
      <c r="E1002" s="93">
        <v>0</v>
      </c>
      <c r="F1002" s="93">
        <v>0</v>
      </c>
      <c r="G1002" s="93">
        <v>0</v>
      </c>
    </row>
    <row r="1003" spans="2:7" s="18" customFormat="1" hidden="1" outlineLevel="1" x14ac:dyDescent="0.3">
      <c r="B1003" s="16" t="s">
        <v>157</v>
      </c>
      <c r="C1003" s="16"/>
      <c r="E1003" s="93">
        <v>0</v>
      </c>
      <c r="F1003" s="93">
        <v>0</v>
      </c>
      <c r="G1003" s="93">
        <v>0</v>
      </c>
    </row>
    <row r="1004" spans="2:7" s="18" customFormat="1" hidden="1" outlineLevel="1" x14ac:dyDescent="0.3">
      <c r="B1004" s="16" t="s">
        <v>158</v>
      </c>
      <c r="C1004" s="16"/>
      <c r="E1004" s="93">
        <v>0</v>
      </c>
      <c r="F1004" s="93">
        <v>0</v>
      </c>
      <c r="G1004" s="93">
        <v>0</v>
      </c>
    </row>
    <row r="1005" spans="2:7" s="18" customFormat="1" hidden="1" outlineLevel="1" x14ac:dyDescent="0.3">
      <c r="B1005" s="16" t="s">
        <v>159</v>
      </c>
      <c r="C1005" s="16"/>
      <c r="E1005" s="93">
        <v>0</v>
      </c>
      <c r="F1005" s="93">
        <v>4</v>
      </c>
      <c r="G1005" s="93">
        <v>-4</v>
      </c>
    </row>
    <row r="1006" spans="2:7" s="18" customFormat="1" hidden="1" outlineLevel="1" x14ac:dyDescent="0.3">
      <c r="B1006" s="16" t="s">
        <v>160</v>
      </c>
      <c r="C1006" s="16"/>
      <c r="E1006" s="93">
        <v>0</v>
      </c>
      <c r="F1006" s="93">
        <v>0</v>
      </c>
      <c r="G1006" s="93">
        <v>0</v>
      </c>
    </row>
    <row r="1007" spans="2:7" s="18" customFormat="1" hidden="1" outlineLevel="1" x14ac:dyDescent="0.3">
      <c r="B1007" s="16" t="s">
        <v>161</v>
      </c>
      <c r="C1007" s="16"/>
      <c r="E1007" s="93">
        <v>0</v>
      </c>
      <c r="F1007" s="93">
        <v>0</v>
      </c>
      <c r="G1007" s="93">
        <v>0</v>
      </c>
    </row>
    <row r="1008" spans="2:7" s="18" customFormat="1" hidden="1" outlineLevel="1" x14ac:dyDescent="0.3">
      <c r="B1008" s="16" t="s">
        <v>162</v>
      </c>
      <c r="C1008" s="16"/>
      <c r="E1008" s="93">
        <v>0</v>
      </c>
      <c r="F1008" s="93">
        <v>0</v>
      </c>
      <c r="G1008" s="93">
        <v>0</v>
      </c>
    </row>
    <row r="1009" spans="1:7" s="18" customFormat="1" hidden="1" outlineLevel="1" x14ac:dyDescent="0.3">
      <c r="B1009" s="16" t="s">
        <v>163</v>
      </c>
      <c r="C1009" s="16"/>
      <c r="E1009" s="93">
        <v>0</v>
      </c>
      <c r="F1009" s="93">
        <v>0</v>
      </c>
      <c r="G1009" s="93">
        <v>0</v>
      </c>
    </row>
    <row r="1010" spans="1:7" s="18" customFormat="1" hidden="1" outlineLevel="1" x14ac:dyDescent="0.3">
      <c r="B1010" s="16" t="s">
        <v>164</v>
      </c>
      <c r="C1010" s="16"/>
      <c r="E1010" s="93">
        <v>0</v>
      </c>
      <c r="F1010" s="93">
        <v>0</v>
      </c>
      <c r="G1010" s="93">
        <v>0</v>
      </c>
    </row>
    <row r="1011" spans="1:7" s="18" customFormat="1" hidden="1" outlineLevel="1" x14ac:dyDescent="0.3">
      <c r="B1011" s="16" t="s">
        <v>276</v>
      </c>
      <c r="C1011" s="16"/>
      <c r="E1011" s="93">
        <v>0</v>
      </c>
      <c r="F1011" s="93">
        <v>0</v>
      </c>
      <c r="G1011" s="93">
        <v>0</v>
      </c>
    </row>
    <row r="1012" spans="1:7" s="18" customFormat="1" hidden="1" outlineLevel="1" x14ac:dyDescent="0.3">
      <c r="B1012" s="16" t="s">
        <v>278</v>
      </c>
      <c r="C1012" s="16"/>
      <c r="E1012" s="93">
        <v>0</v>
      </c>
      <c r="F1012" s="93">
        <v>0</v>
      </c>
      <c r="G1012" s="93">
        <v>0</v>
      </c>
    </row>
    <row r="1013" spans="1:7" s="18" customFormat="1" hidden="1" outlineLevel="1" x14ac:dyDescent="0.3">
      <c r="B1013" s="16" t="s">
        <v>285</v>
      </c>
      <c r="C1013" s="16"/>
      <c r="E1013" s="93" t="s">
        <v>251</v>
      </c>
      <c r="F1013" s="93" t="s">
        <v>251</v>
      </c>
      <c r="G1013" s="93" t="s">
        <v>251</v>
      </c>
    </row>
    <row r="1014" spans="1:7" s="18" customFormat="1" hidden="1" outlineLevel="1" x14ac:dyDescent="0.3">
      <c r="B1014" s="16" t="s">
        <v>165</v>
      </c>
      <c r="C1014" s="16"/>
      <c r="E1014" s="93">
        <v>0</v>
      </c>
      <c r="F1014" s="93">
        <v>0</v>
      </c>
      <c r="G1014" s="93">
        <v>0</v>
      </c>
    </row>
    <row r="1015" spans="1:7" s="18" customFormat="1" hidden="1" outlineLevel="1" x14ac:dyDescent="0.3">
      <c r="B1015" s="16" t="s">
        <v>286</v>
      </c>
      <c r="C1015" s="16"/>
      <c r="E1015" s="93" t="s">
        <v>251</v>
      </c>
      <c r="F1015" s="93" t="s">
        <v>251</v>
      </c>
      <c r="G1015" s="93" t="s">
        <v>251</v>
      </c>
    </row>
    <row r="1016" spans="1:7" s="18" customFormat="1" hidden="1" outlineLevel="1" x14ac:dyDescent="0.3">
      <c r="B1016" s="16" t="s">
        <v>277</v>
      </c>
      <c r="C1016" s="16"/>
      <c r="E1016" s="93">
        <v>0</v>
      </c>
      <c r="F1016" s="93">
        <v>0</v>
      </c>
      <c r="G1016" s="93">
        <v>0</v>
      </c>
    </row>
    <row r="1017" spans="1:7" collapsed="1" x14ac:dyDescent="0.3">
      <c r="A1017" s="16"/>
      <c r="B1017" s="68" t="s">
        <v>2</v>
      </c>
      <c r="C1017" s="68"/>
      <c r="D1017" s="16" t="s">
        <v>227</v>
      </c>
      <c r="E1017" s="69">
        <v>-16972</v>
      </c>
      <c r="F1017" s="69">
        <v>-17267</v>
      </c>
      <c r="G1017" s="93">
        <v>295</v>
      </c>
    </row>
    <row r="1018" spans="1:7" s="18" customFormat="1" hidden="1" outlineLevel="1" x14ac:dyDescent="0.3">
      <c r="B1018" s="16" t="s">
        <v>145</v>
      </c>
      <c r="C1018" s="16"/>
      <c r="E1018" s="93">
        <v>0</v>
      </c>
      <c r="F1018" s="93">
        <v>0</v>
      </c>
      <c r="G1018" s="93">
        <v>0</v>
      </c>
    </row>
    <row r="1019" spans="1:7" s="18" customFormat="1" hidden="1" outlineLevel="1" x14ac:dyDescent="0.3">
      <c r="B1019" s="16" t="s">
        <v>146</v>
      </c>
      <c r="C1019" s="16"/>
      <c r="E1019" s="93">
        <v>0</v>
      </c>
      <c r="F1019" s="93">
        <v>0</v>
      </c>
      <c r="G1019" s="93">
        <v>0</v>
      </c>
    </row>
    <row r="1020" spans="1:7" s="18" customFormat="1" hidden="1" outlineLevel="1" x14ac:dyDescent="0.3">
      <c r="B1020" s="16" t="s">
        <v>147</v>
      </c>
      <c r="C1020" s="16"/>
      <c r="E1020" s="93">
        <v>0</v>
      </c>
      <c r="F1020" s="93">
        <v>0</v>
      </c>
      <c r="G1020" s="93">
        <v>0</v>
      </c>
    </row>
    <row r="1021" spans="1:7" s="18" customFormat="1" hidden="1" outlineLevel="1" x14ac:dyDescent="0.3">
      <c r="B1021" s="16" t="s">
        <v>148</v>
      </c>
      <c r="C1021" s="16"/>
      <c r="E1021" s="93">
        <v>0</v>
      </c>
      <c r="F1021" s="93">
        <v>0</v>
      </c>
      <c r="G1021" s="93">
        <v>0</v>
      </c>
    </row>
    <row r="1022" spans="1:7" s="18" customFormat="1" hidden="1" outlineLevel="1" x14ac:dyDescent="0.3">
      <c r="B1022" s="16" t="s">
        <v>149</v>
      </c>
      <c r="C1022" s="16"/>
      <c r="E1022" s="93">
        <v>0</v>
      </c>
      <c r="F1022" s="93">
        <v>0</v>
      </c>
      <c r="G1022" s="93">
        <v>0</v>
      </c>
    </row>
    <row r="1023" spans="1:7" s="18" customFormat="1" hidden="1" outlineLevel="1" x14ac:dyDescent="0.3">
      <c r="B1023" s="16" t="s">
        <v>150</v>
      </c>
      <c r="C1023" s="16"/>
      <c r="E1023" s="93">
        <v>0</v>
      </c>
      <c r="F1023" s="93">
        <v>0</v>
      </c>
      <c r="G1023" s="93">
        <v>0</v>
      </c>
    </row>
    <row r="1024" spans="1:7" s="18" customFormat="1" hidden="1" outlineLevel="1" x14ac:dyDescent="0.3">
      <c r="B1024" s="16" t="s">
        <v>151</v>
      </c>
      <c r="C1024" s="16"/>
      <c r="E1024" s="93">
        <v>0</v>
      </c>
      <c r="F1024" s="93">
        <v>0</v>
      </c>
      <c r="G1024" s="93">
        <v>0</v>
      </c>
    </row>
    <row r="1025" spans="2:7" s="18" customFormat="1" hidden="1" outlineLevel="1" x14ac:dyDescent="0.3">
      <c r="B1025" s="16" t="s">
        <v>152</v>
      </c>
      <c r="C1025" s="16"/>
      <c r="E1025" s="93">
        <v>0</v>
      </c>
      <c r="F1025" s="93">
        <v>0</v>
      </c>
      <c r="G1025" s="93">
        <v>0</v>
      </c>
    </row>
    <row r="1026" spans="2:7" s="18" customFormat="1" hidden="1" outlineLevel="1" x14ac:dyDescent="0.3">
      <c r="B1026" s="16" t="s">
        <v>283</v>
      </c>
      <c r="C1026" s="16"/>
      <c r="E1026" s="93">
        <v>0</v>
      </c>
      <c r="F1026" s="93">
        <v>0</v>
      </c>
      <c r="G1026" s="93">
        <v>0</v>
      </c>
    </row>
    <row r="1027" spans="2:7" s="18" customFormat="1" hidden="1" outlineLevel="1" x14ac:dyDescent="0.3">
      <c r="B1027" s="16" t="s">
        <v>153</v>
      </c>
      <c r="C1027" s="16"/>
      <c r="E1027" s="93">
        <v>0</v>
      </c>
      <c r="F1027" s="93">
        <v>0</v>
      </c>
      <c r="G1027" s="93">
        <v>0</v>
      </c>
    </row>
    <row r="1028" spans="2:7" s="18" customFormat="1" hidden="1" outlineLevel="1" x14ac:dyDescent="0.3">
      <c r="B1028" s="16" t="s">
        <v>154</v>
      </c>
      <c r="C1028" s="16"/>
      <c r="E1028" s="93">
        <v>0</v>
      </c>
      <c r="F1028" s="93">
        <v>0</v>
      </c>
      <c r="G1028" s="93">
        <v>0</v>
      </c>
    </row>
    <row r="1029" spans="2:7" s="18" customFormat="1" hidden="1" outlineLevel="1" x14ac:dyDescent="0.3">
      <c r="B1029" s="16" t="s">
        <v>155</v>
      </c>
      <c r="C1029" s="16"/>
      <c r="E1029" s="93">
        <v>0</v>
      </c>
      <c r="F1029" s="93">
        <v>0</v>
      </c>
      <c r="G1029" s="93">
        <v>0</v>
      </c>
    </row>
    <row r="1030" spans="2:7" s="18" customFormat="1" hidden="1" outlineLevel="1" x14ac:dyDescent="0.3">
      <c r="B1030" s="16" t="s">
        <v>156</v>
      </c>
      <c r="C1030" s="16"/>
      <c r="E1030" s="93">
        <v>0</v>
      </c>
      <c r="F1030" s="93">
        <v>0</v>
      </c>
      <c r="G1030" s="93">
        <v>0</v>
      </c>
    </row>
    <row r="1031" spans="2:7" s="18" customFormat="1" hidden="1" outlineLevel="1" x14ac:dyDescent="0.3">
      <c r="B1031" s="16" t="s">
        <v>157</v>
      </c>
      <c r="C1031" s="16"/>
      <c r="E1031" s="93">
        <v>0</v>
      </c>
      <c r="F1031" s="93">
        <v>0</v>
      </c>
      <c r="G1031" s="93">
        <v>0</v>
      </c>
    </row>
    <row r="1032" spans="2:7" s="18" customFormat="1" hidden="1" outlineLevel="1" x14ac:dyDescent="0.3">
      <c r="B1032" s="16" t="s">
        <v>158</v>
      </c>
      <c r="C1032" s="16"/>
      <c r="E1032" s="93">
        <v>0</v>
      </c>
      <c r="F1032" s="93">
        <v>0</v>
      </c>
      <c r="G1032" s="93">
        <v>0</v>
      </c>
    </row>
    <row r="1033" spans="2:7" s="18" customFormat="1" hidden="1" outlineLevel="1" x14ac:dyDescent="0.3">
      <c r="B1033" s="16" t="s">
        <v>159</v>
      </c>
      <c r="C1033" s="16"/>
      <c r="E1033" s="93">
        <v>0</v>
      </c>
      <c r="F1033" s="93">
        <v>0</v>
      </c>
      <c r="G1033" s="93">
        <v>0</v>
      </c>
    </row>
    <row r="1034" spans="2:7" s="18" customFormat="1" hidden="1" outlineLevel="1" x14ac:dyDescent="0.3">
      <c r="B1034" s="16" t="s">
        <v>160</v>
      </c>
      <c r="C1034" s="16"/>
      <c r="E1034" s="93">
        <v>0</v>
      </c>
      <c r="F1034" s="93">
        <v>0</v>
      </c>
      <c r="G1034" s="93">
        <v>0</v>
      </c>
    </row>
    <row r="1035" spans="2:7" s="18" customFormat="1" hidden="1" outlineLevel="1" x14ac:dyDescent="0.3">
      <c r="B1035" s="16" t="s">
        <v>161</v>
      </c>
      <c r="C1035" s="16"/>
      <c r="E1035" s="93">
        <v>0</v>
      </c>
      <c r="F1035" s="93">
        <v>0</v>
      </c>
      <c r="G1035" s="93">
        <v>0</v>
      </c>
    </row>
    <row r="1036" spans="2:7" s="18" customFormat="1" hidden="1" outlineLevel="1" x14ac:dyDescent="0.3">
      <c r="B1036" s="16" t="s">
        <v>162</v>
      </c>
      <c r="C1036" s="16"/>
      <c r="E1036" s="93">
        <v>0</v>
      </c>
      <c r="F1036" s="93">
        <v>0</v>
      </c>
      <c r="G1036" s="93">
        <v>0</v>
      </c>
    </row>
    <row r="1037" spans="2:7" s="18" customFormat="1" hidden="1" outlineLevel="1" x14ac:dyDescent="0.3">
      <c r="B1037" s="16" t="s">
        <v>163</v>
      </c>
      <c r="C1037" s="16"/>
      <c r="E1037" s="93">
        <v>0</v>
      </c>
      <c r="F1037" s="93">
        <v>0</v>
      </c>
      <c r="G1037" s="93">
        <v>0</v>
      </c>
    </row>
    <row r="1038" spans="2:7" s="18" customFormat="1" hidden="1" outlineLevel="1" x14ac:dyDescent="0.3">
      <c r="B1038" s="16" t="s">
        <v>164</v>
      </c>
      <c r="C1038" s="16"/>
      <c r="E1038" s="93">
        <v>0</v>
      </c>
      <c r="F1038" s="93">
        <v>0</v>
      </c>
      <c r="G1038" s="93">
        <v>0</v>
      </c>
    </row>
    <row r="1039" spans="2:7" s="18" customFormat="1" hidden="1" outlineLevel="1" x14ac:dyDescent="0.3">
      <c r="B1039" s="16" t="s">
        <v>276</v>
      </c>
      <c r="C1039" s="16"/>
      <c r="E1039" s="93">
        <v>0</v>
      </c>
      <c r="F1039" s="93">
        <v>0</v>
      </c>
      <c r="G1039" s="93">
        <v>0</v>
      </c>
    </row>
    <row r="1040" spans="2:7" s="18" customFormat="1" hidden="1" outlineLevel="1" x14ac:dyDescent="0.3">
      <c r="B1040" s="16" t="s">
        <v>278</v>
      </c>
      <c r="C1040" s="16"/>
      <c r="E1040" s="93">
        <v>0</v>
      </c>
      <c r="F1040" s="93">
        <v>0</v>
      </c>
      <c r="G1040" s="93">
        <v>0</v>
      </c>
    </row>
    <row r="1041" spans="1:7" s="18" customFormat="1" hidden="1" outlineLevel="1" x14ac:dyDescent="0.3">
      <c r="B1041" s="16" t="s">
        <v>285</v>
      </c>
      <c r="C1041" s="16"/>
      <c r="E1041" s="93" t="s">
        <v>251</v>
      </c>
      <c r="F1041" s="93" t="s">
        <v>251</v>
      </c>
      <c r="G1041" s="93" t="s">
        <v>251</v>
      </c>
    </row>
    <row r="1042" spans="1:7" s="18" customFormat="1" hidden="1" outlineLevel="1" x14ac:dyDescent="0.3">
      <c r="B1042" s="16" t="s">
        <v>165</v>
      </c>
      <c r="C1042" s="16"/>
      <c r="E1042" s="93">
        <v>0</v>
      </c>
      <c r="F1042" s="93">
        <v>0</v>
      </c>
      <c r="G1042" s="93">
        <v>0</v>
      </c>
    </row>
    <row r="1043" spans="1:7" s="18" customFormat="1" hidden="1" outlineLevel="1" x14ac:dyDescent="0.3">
      <c r="B1043" s="16" t="s">
        <v>286</v>
      </c>
      <c r="C1043" s="16"/>
      <c r="E1043" s="93" t="s">
        <v>251</v>
      </c>
      <c r="F1043" s="93" t="s">
        <v>251</v>
      </c>
      <c r="G1043" s="93" t="s">
        <v>251</v>
      </c>
    </row>
    <row r="1044" spans="1:7" s="18" customFormat="1" hidden="1" outlineLevel="1" x14ac:dyDescent="0.3">
      <c r="B1044" s="16" t="s">
        <v>277</v>
      </c>
      <c r="C1044" s="16"/>
      <c r="E1044" s="93">
        <v>0</v>
      </c>
      <c r="F1044" s="93">
        <v>0</v>
      </c>
      <c r="G1044" s="93">
        <v>0</v>
      </c>
    </row>
    <row r="1045" spans="1:7" collapsed="1" x14ac:dyDescent="0.3">
      <c r="A1045" s="16"/>
      <c r="B1045" s="68" t="s">
        <v>3</v>
      </c>
      <c r="C1045" s="68"/>
      <c r="D1045" s="16" t="s">
        <v>228</v>
      </c>
      <c r="E1045" s="69">
        <v>0</v>
      </c>
      <c r="F1045" s="69">
        <v>0</v>
      </c>
      <c r="G1045" s="93">
        <v>0</v>
      </c>
    </row>
    <row r="1046" spans="1:7" s="18" customFormat="1" hidden="1" outlineLevel="1" x14ac:dyDescent="0.3">
      <c r="B1046" s="16" t="s">
        <v>145</v>
      </c>
      <c r="C1046" s="16"/>
      <c r="E1046" s="93">
        <v>0</v>
      </c>
      <c r="F1046" s="93">
        <v>0</v>
      </c>
      <c r="G1046" s="93">
        <v>0</v>
      </c>
    </row>
    <row r="1047" spans="1:7" s="18" customFormat="1" hidden="1" outlineLevel="1" x14ac:dyDescent="0.3">
      <c r="B1047" s="16" t="s">
        <v>146</v>
      </c>
      <c r="C1047" s="16"/>
      <c r="E1047" s="93">
        <v>0</v>
      </c>
      <c r="F1047" s="93">
        <v>0</v>
      </c>
      <c r="G1047" s="93">
        <v>0</v>
      </c>
    </row>
    <row r="1048" spans="1:7" s="18" customFormat="1" hidden="1" outlineLevel="1" x14ac:dyDescent="0.3">
      <c r="B1048" s="16" t="s">
        <v>147</v>
      </c>
      <c r="C1048" s="16"/>
      <c r="E1048" s="93">
        <v>0</v>
      </c>
      <c r="F1048" s="93">
        <v>0</v>
      </c>
      <c r="G1048" s="93">
        <v>0</v>
      </c>
    </row>
    <row r="1049" spans="1:7" s="18" customFormat="1" hidden="1" outlineLevel="1" x14ac:dyDescent="0.3">
      <c r="B1049" s="16" t="s">
        <v>148</v>
      </c>
      <c r="C1049" s="16"/>
      <c r="E1049" s="93">
        <v>0</v>
      </c>
      <c r="F1049" s="93">
        <v>0</v>
      </c>
      <c r="G1049" s="93">
        <v>0</v>
      </c>
    </row>
    <row r="1050" spans="1:7" s="18" customFormat="1" hidden="1" outlineLevel="1" x14ac:dyDescent="0.3">
      <c r="B1050" s="16" t="s">
        <v>149</v>
      </c>
      <c r="C1050" s="16"/>
      <c r="E1050" s="93">
        <v>0</v>
      </c>
      <c r="F1050" s="93">
        <v>0</v>
      </c>
      <c r="G1050" s="93">
        <v>0</v>
      </c>
    </row>
    <row r="1051" spans="1:7" s="18" customFormat="1" hidden="1" outlineLevel="1" x14ac:dyDescent="0.3">
      <c r="B1051" s="16" t="s">
        <v>150</v>
      </c>
      <c r="C1051" s="16"/>
      <c r="E1051" s="93">
        <v>0</v>
      </c>
      <c r="F1051" s="93">
        <v>0</v>
      </c>
      <c r="G1051" s="93">
        <v>0</v>
      </c>
    </row>
    <row r="1052" spans="1:7" s="18" customFormat="1" hidden="1" outlineLevel="1" x14ac:dyDescent="0.3">
      <c r="B1052" s="16" t="s">
        <v>151</v>
      </c>
      <c r="C1052" s="16"/>
      <c r="E1052" s="93">
        <v>0</v>
      </c>
      <c r="F1052" s="93">
        <v>0</v>
      </c>
      <c r="G1052" s="93">
        <v>0</v>
      </c>
    </row>
    <row r="1053" spans="1:7" s="18" customFormat="1" hidden="1" outlineLevel="1" x14ac:dyDescent="0.3">
      <c r="B1053" s="16" t="s">
        <v>152</v>
      </c>
      <c r="C1053" s="16"/>
      <c r="E1053" s="93">
        <v>0</v>
      </c>
      <c r="F1053" s="93">
        <v>0</v>
      </c>
      <c r="G1053" s="93">
        <v>0</v>
      </c>
    </row>
    <row r="1054" spans="1:7" s="18" customFormat="1" hidden="1" outlineLevel="1" x14ac:dyDescent="0.3">
      <c r="B1054" s="16" t="s">
        <v>283</v>
      </c>
      <c r="C1054" s="16"/>
      <c r="E1054" s="93">
        <v>0</v>
      </c>
      <c r="F1054" s="93">
        <v>0</v>
      </c>
      <c r="G1054" s="93">
        <v>0</v>
      </c>
    </row>
    <row r="1055" spans="1:7" s="18" customFormat="1" hidden="1" outlineLevel="1" x14ac:dyDescent="0.3">
      <c r="B1055" s="16" t="s">
        <v>153</v>
      </c>
      <c r="C1055" s="16"/>
      <c r="E1055" s="93">
        <v>0</v>
      </c>
      <c r="F1055" s="93">
        <v>0</v>
      </c>
      <c r="G1055" s="93">
        <v>0</v>
      </c>
    </row>
    <row r="1056" spans="1:7" s="18" customFormat="1" hidden="1" outlineLevel="1" x14ac:dyDescent="0.3">
      <c r="B1056" s="16" t="s">
        <v>154</v>
      </c>
      <c r="C1056" s="16"/>
      <c r="E1056" s="93">
        <v>0</v>
      </c>
      <c r="F1056" s="93">
        <v>0</v>
      </c>
      <c r="G1056" s="93">
        <v>0</v>
      </c>
    </row>
    <row r="1057" spans="2:9" s="18" customFormat="1" hidden="1" outlineLevel="1" x14ac:dyDescent="0.3">
      <c r="B1057" s="16" t="s">
        <v>155</v>
      </c>
      <c r="C1057" s="16"/>
      <c r="E1057" s="93">
        <v>0</v>
      </c>
      <c r="F1057" s="93">
        <v>0</v>
      </c>
      <c r="G1057" s="93">
        <v>0</v>
      </c>
    </row>
    <row r="1058" spans="2:9" s="18" customFormat="1" hidden="1" outlineLevel="1" x14ac:dyDescent="0.3">
      <c r="B1058" s="16" t="s">
        <v>156</v>
      </c>
      <c r="C1058" s="16"/>
      <c r="E1058" s="93">
        <v>0</v>
      </c>
      <c r="F1058" s="93">
        <v>0</v>
      </c>
      <c r="G1058" s="93">
        <v>0</v>
      </c>
    </row>
    <row r="1059" spans="2:9" s="18" customFormat="1" hidden="1" outlineLevel="1" x14ac:dyDescent="0.3">
      <c r="B1059" s="16" t="s">
        <v>157</v>
      </c>
      <c r="C1059" s="16"/>
      <c r="E1059" s="93">
        <v>0</v>
      </c>
      <c r="F1059" s="93">
        <v>0</v>
      </c>
      <c r="G1059" s="93">
        <v>0</v>
      </c>
    </row>
    <row r="1060" spans="2:9" s="18" customFormat="1" hidden="1" outlineLevel="1" x14ac:dyDescent="0.3">
      <c r="B1060" s="16" t="s">
        <v>158</v>
      </c>
      <c r="C1060" s="16"/>
      <c r="E1060" s="93">
        <v>0</v>
      </c>
      <c r="F1060" s="93">
        <v>0</v>
      </c>
      <c r="G1060" s="93">
        <v>0</v>
      </c>
    </row>
    <row r="1061" spans="2:9" s="18" customFormat="1" hidden="1" outlineLevel="1" x14ac:dyDescent="0.3">
      <c r="B1061" s="16" t="s">
        <v>159</v>
      </c>
      <c r="C1061" s="16"/>
      <c r="E1061" s="93">
        <v>0</v>
      </c>
      <c r="F1061" s="93">
        <v>0</v>
      </c>
      <c r="G1061" s="93">
        <v>0</v>
      </c>
    </row>
    <row r="1062" spans="2:9" s="18" customFormat="1" hidden="1" outlineLevel="1" x14ac:dyDescent="0.3">
      <c r="B1062" s="16" t="s">
        <v>160</v>
      </c>
      <c r="C1062" s="16"/>
      <c r="E1062" s="93">
        <v>0</v>
      </c>
      <c r="F1062" s="93">
        <v>0</v>
      </c>
      <c r="G1062" s="93">
        <v>0</v>
      </c>
    </row>
    <row r="1063" spans="2:9" s="18" customFormat="1" hidden="1" outlineLevel="1" x14ac:dyDescent="0.3">
      <c r="B1063" s="16" t="s">
        <v>161</v>
      </c>
      <c r="C1063" s="16"/>
      <c r="E1063" s="93">
        <v>0</v>
      </c>
      <c r="F1063" s="93">
        <v>0</v>
      </c>
      <c r="G1063" s="93">
        <v>0</v>
      </c>
    </row>
    <row r="1064" spans="2:9" s="18" customFormat="1" hidden="1" outlineLevel="1" x14ac:dyDescent="0.3">
      <c r="B1064" s="16" t="s">
        <v>162</v>
      </c>
      <c r="C1064" s="16"/>
      <c r="E1064" s="93">
        <v>0</v>
      </c>
      <c r="F1064" s="93">
        <v>0</v>
      </c>
      <c r="G1064" s="93">
        <v>0</v>
      </c>
    </row>
    <row r="1065" spans="2:9" s="18" customFormat="1" hidden="1" outlineLevel="1" x14ac:dyDescent="0.3">
      <c r="B1065" s="16" t="s">
        <v>163</v>
      </c>
      <c r="C1065" s="16"/>
      <c r="E1065" s="93">
        <v>0</v>
      </c>
      <c r="F1065" s="93">
        <v>0</v>
      </c>
      <c r="G1065" s="93">
        <v>0</v>
      </c>
    </row>
    <row r="1066" spans="2:9" s="18" customFormat="1" hidden="1" outlineLevel="1" x14ac:dyDescent="0.3">
      <c r="B1066" s="16" t="s">
        <v>164</v>
      </c>
      <c r="C1066" s="16"/>
      <c r="E1066" s="93">
        <v>0</v>
      </c>
      <c r="F1066" s="93">
        <v>0</v>
      </c>
      <c r="G1066" s="93">
        <v>0</v>
      </c>
      <c r="H1066" s="66"/>
      <c r="I1066" s="66"/>
    </row>
    <row r="1067" spans="2:9" s="18" customFormat="1" hidden="1" outlineLevel="1" x14ac:dyDescent="0.3">
      <c r="B1067" s="16" t="s">
        <v>276</v>
      </c>
      <c r="C1067" s="16"/>
      <c r="E1067" s="93">
        <v>0</v>
      </c>
      <c r="F1067" s="93">
        <v>0</v>
      </c>
      <c r="G1067" s="93">
        <v>0</v>
      </c>
    </row>
    <row r="1068" spans="2:9" s="18" customFormat="1" hidden="1" outlineLevel="1" x14ac:dyDescent="0.3">
      <c r="B1068" s="16" t="s">
        <v>278</v>
      </c>
      <c r="C1068" s="16"/>
      <c r="E1068" s="93">
        <v>0</v>
      </c>
      <c r="F1068" s="93">
        <v>0</v>
      </c>
      <c r="G1068" s="93">
        <v>0</v>
      </c>
    </row>
    <row r="1069" spans="2:9" s="18" customFormat="1" hidden="1" outlineLevel="1" x14ac:dyDescent="0.3">
      <c r="B1069" s="16" t="s">
        <v>285</v>
      </c>
      <c r="C1069" s="16"/>
      <c r="E1069" s="93" t="s">
        <v>251</v>
      </c>
      <c r="F1069" s="93" t="s">
        <v>251</v>
      </c>
      <c r="G1069" s="93" t="s">
        <v>251</v>
      </c>
    </row>
    <row r="1070" spans="2:9" s="18" customFormat="1" hidden="1" outlineLevel="1" x14ac:dyDescent="0.3">
      <c r="B1070" s="16" t="s">
        <v>165</v>
      </c>
      <c r="C1070" s="16"/>
      <c r="E1070" s="93">
        <v>0</v>
      </c>
      <c r="F1070" s="93">
        <v>0</v>
      </c>
      <c r="G1070" s="93">
        <v>0</v>
      </c>
    </row>
    <row r="1071" spans="2:9" s="18" customFormat="1" hidden="1" outlineLevel="1" x14ac:dyDescent="0.3">
      <c r="B1071" s="16" t="s">
        <v>286</v>
      </c>
      <c r="C1071" s="16"/>
      <c r="E1071" s="93" t="s">
        <v>251</v>
      </c>
      <c r="F1071" s="93" t="s">
        <v>251</v>
      </c>
      <c r="G1071" s="93" t="s">
        <v>251</v>
      </c>
    </row>
    <row r="1072" spans="2:9" s="18" customFormat="1" hidden="1" outlineLevel="1" x14ac:dyDescent="0.3">
      <c r="B1072" s="16" t="s">
        <v>277</v>
      </c>
      <c r="C1072" s="16"/>
      <c r="E1072" s="93">
        <v>0</v>
      </c>
      <c r="F1072" s="93">
        <v>0</v>
      </c>
      <c r="G1072" s="93">
        <v>0</v>
      </c>
      <c r="H1072" s="66"/>
      <c r="I1072" s="66"/>
    </row>
    <row r="1073" spans="1:7" collapsed="1" x14ac:dyDescent="0.3">
      <c r="A1073" s="16"/>
      <c r="B1073" s="68" t="s">
        <v>4</v>
      </c>
      <c r="C1073" s="68"/>
      <c r="D1073" s="16" t="s">
        <v>229</v>
      </c>
      <c r="E1073" s="69">
        <v>0</v>
      </c>
      <c r="F1073" s="69">
        <v>0</v>
      </c>
      <c r="G1073" s="93">
        <v>0</v>
      </c>
    </row>
    <row r="1074" spans="1:7" s="18" customFormat="1" hidden="1" outlineLevel="1" x14ac:dyDescent="0.3">
      <c r="B1074" s="16" t="s">
        <v>145</v>
      </c>
      <c r="C1074" s="16"/>
      <c r="E1074" s="93">
        <v>0</v>
      </c>
      <c r="F1074" s="93">
        <v>0</v>
      </c>
      <c r="G1074" s="93">
        <v>0</v>
      </c>
    </row>
    <row r="1075" spans="1:7" s="18" customFormat="1" hidden="1" outlineLevel="1" x14ac:dyDescent="0.3">
      <c r="B1075" s="16" t="s">
        <v>146</v>
      </c>
      <c r="C1075" s="16"/>
      <c r="E1075" s="93">
        <v>0</v>
      </c>
      <c r="F1075" s="93">
        <v>0</v>
      </c>
      <c r="G1075" s="93">
        <v>0</v>
      </c>
    </row>
    <row r="1076" spans="1:7" s="18" customFormat="1" hidden="1" outlineLevel="1" x14ac:dyDescent="0.3">
      <c r="B1076" s="16" t="s">
        <v>147</v>
      </c>
      <c r="C1076" s="16"/>
      <c r="E1076" s="93">
        <v>0</v>
      </c>
      <c r="F1076" s="93">
        <v>0</v>
      </c>
      <c r="G1076" s="93">
        <v>0</v>
      </c>
    </row>
    <row r="1077" spans="1:7" s="18" customFormat="1" hidden="1" outlineLevel="1" x14ac:dyDescent="0.3">
      <c r="B1077" s="16" t="s">
        <v>149</v>
      </c>
      <c r="C1077" s="16"/>
      <c r="E1077" s="93">
        <v>0</v>
      </c>
      <c r="F1077" s="93">
        <v>0</v>
      </c>
      <c r="G1077" s="93">
        <v>0</v>
      </c>
    </row>
    <row r="1078" spans="1:7" s="18" customFormat="1" hidden="1" outlineLevel="1" x14ac:dyDescent="0.3">
      <c r="B1078" s="16" t="s">
        <v>150</v>
      </c>
      <c r="C1078" s="16"/>
      <c r="E1078" s="93">
        <v>0</v>
      </c>
      <c r="F1078" s="93">
        <v>0</v>
      </c>
      <c r="G1078" s="93">
        <v>0</v>
      </c>
    </row>
    <row r="1079" spans="1:7" s="18" customFormat="1" hidden="1" outlineLevel="1" x14ac:dyDescent="0.3">
      <c r="B1079" s="16" t="s">
        <v>151</v>
      </c>
      <c r="C1079" s="16"/>
      <c r="E1079" s="93">
        <v>0</v>
      </c>
      <c r="F1079" s="93">
        <v>0</v>
      </c>
      <c r="G1079" s="93">
        <v>0</v>
      </c>
    </row>
    <row r="1080" spans="1:7" s="18" customFormat="1" hidden="1" outlineLevel="1" x14ac:dyDescent="0.3">
      <c r="B1080" s="16" t="s">
        <v>152</v>
      </c>
      <c r="C1080" s="16"/>
      <c r="E1080" s="93">
        <v>0</v>
      </c>
      <c r="F1080" s="93">
        <v>0</v>
      </c>
      <c r="G1080" s="93">
        <v>0</v>
      </c>
    </row>
    <row r="1081" spans="1:7" s="18" customFormat="1" hidden="1" outlineLevel="1" x14ac:dyDescent="0.3">
      <c r="B1081" s="16" t="s">
        <v>283</v>
      </c>
      <c r="C1081" s="16"/>
      <c r="E1081" s="93">
        <v>0</v>
      </c>
      <c r="F1081" s="93">
        <v>0</v>
      </c>
      <c r="G1081" s="93">
        <v>0</v>
      </c>
    </row>
    <row r="1082" spans="1:7" s="18" customFormat="1" hidden="1" outlineLevel="1" x14ac:dyDescent="0.3">
      <c r="B1082" s="16" t="s">
        <v>153</v>
      </c>
      <c r="C1082" s="16"/>
      <c r="E1082" s="93">
        <v>0</v>
      </c>
      <c r="F1082" s="93">
        <v>0</v>
      </c>
      <c r="G1082" s="93">
        <v>0</v>
      </c>
    </row>
    <row r="1083" spans="1:7" s="18" customFormat="1" hidden="1" outlineLevel="1" x14ac:dyDescent="0.3">
      <c r="B1083" s="16" t="s">
        <v>154</v>
      </c>
      <c r="C1083" s="16"/>
      <c r="E1083" s="93">
        <v>0</v>
      </c>
      <c r="F1083" s="93">
        <v>0</v>
      </c>
      <c r="G1083" s="93">
        <v>0</v>
      </c>
    </row>
    <row r="1084" spans="1:7" s="18" customFormat="1" hidden="1" outlineLevel="1" x14ac:dyDescent="0.3">
      <c r="B1084" s="16" t="s">
        <v>155</v>
      </c>
      <c r="C1084" s="16"/>
      <c r="E1084" s="93">
        <v>0</v>
      </c>
      <c r="F1084" s="93">
        <v>0</v>
      </c>
      <c r="G1084" s="93">
        <v>0</v>
      </c>
    </row>
    <row r="1085" spans="1:7" s="18" customFormat="1" hidden="1" outlineLevel="1" x14ac:dyDescent="0.3">
      <c r="B1085" s="16" t="s">
        <v>156</v>
      </c>
      <c r="C1085" s="16"/>
      <c r="E1085" s="93">
        <v>0</v>
      </c>
      <c r="F1085" s="93">
        <v>0</v>
      </c>
      <c r="G1085" s="93">
        <v>0</v>
      </c>
    </row>
    <row r="1086" spans="1:7" s="18" customFormat="1" hidden="1" outlineLevel="1" x14ac:dyDescent="0.3">
      <c r="B1086" s="16" t="s">
        <v>157</v>
      </c>
      <c r="C1086" s="16"/>
      <c r="E1086" s="93">
        <v>0</v>
      </c>
      <c r="F1086" s="93">
        <v>0</v>
      </c>
      <c r="G1086" s="93">
        <v>0</v>
      </c>
    </row>
    <row r="1087" spans="1:7" s="18" customFormat="1" hidden="1" outlineLevel="1" x14ac:dyDescent="0.3">
      <c r="B1087" s="16" t="s">
        <v>158</v>
      </c>
      <c r="C1087" s="16"/>
      <c r="E1087" s="93">
        <v>0</v>
      </c>
      <c r="F1087" s="93">
        <v>0</v>
      </c>
      <c r="G1087" s="93">
        <v>0</v>
      </c>
    </row>
    <row r="1088" spans="1:7" s="18" customFormat="1" hidden="1" outlineLevel="1" x14ac:dyDescent="0.3">
      <c r="B1088" s="16" t="s">
        <v>159</v>
      </c>
      <c r="C1088" s="16"/>
      <c r="E1088" s="93">
        <v>0</v>
      </c>
      <c r="F1088" s="93">
        <v>0</v>
      </c>
      <c r="G1088" s="93">
        <v>0</v>
      </c>
    </row>
    <row r="1089" spans="1:7" s="18" customFormat="1" hidden="1" outlineLevel="1" x14ac:dyDescent="0.3">
      <c r="B1089" s="16" t="s">
        <v>160</v>
      </c>
      <c r="C1089" s="16"/>
      <c r="E1089" s="93">
        <v>0</v>
      </c>
      <c r="F1089" s="93">
        <v>0</v>
      </c>
      <c r="G1089" s="93">
        <v>0</v>
      </c>
    </row>
    <row r="1090" spans="1:7" s="18" customFormat="1" hidden="1" outlineLevel="1" x14ac:dyDescent="0.3">
      <c r="B1090" s="16" t="s">
        <v>161</v>
      </c>
      <c r="C1090" s="16"/>
      <c r="E1090" s="93">
        <v>0</v>
      </c>
      <c r="F1090" s="93">
        <v>0</v>
      </c>
      <c r="G1090" s="93">
        <v>0</v>
      </c>
    </row>
    <row r="1091" spans="1:7" s="18" customFormat="1" hidden="1" outlineLevel="1" x14ac:dyDescent="0.3">
      <c r="B1091" s="16" t="s">
        <v>162</v>
      </c>
      <c r="C1091" s="16"/>
      <c r="E1091" s="93">
        <v>0</v>
      </c>
      <c r="F1091" s="93">
        <v>0</v>
      </c>
      <c r="G1091" s="93">
        <v>0</v>
      </c>
    </row>
    <row r="1092" spans="1:7" s="18" customFormat="1" hidden="1" outlineLevel="1" x14ac:dyDescent="0.3">
      <c r="B1092" s="16" t="s">
        <v>163</v>
      </c>
      <c r="C1092" s="16"/>
      <c r="E1092" s="93">
        <v>0</v>
      </c>
      <c r="F1092" s="93">
        <v>0</v>
      </c>
      <c r="G1092" s="93">
        <v>0</v>
      </c>
    </row>
    <row r="1093" spans="1:7" s="18" customFormat="1" hidden="1" outlineLevel="1" x14ac:dyDescent="0.3">
      <c r="B1093" s="16" t="s">
        <v>164</v>
      </c>
      <c r="C1093" s="16"/>
      <c r="E1093" s="93">
        <v>0</v>
      </c>
      <c r="F1093" s="93">
        <v>0</v>
      </c>
      <c r="G1093" s="93">
        <v>0</v>
      </c>
    </row>
    <row r="1094" spans="1:7" s="18" customFormat="1" hidden="1" outlineLevel="1" x14ac:dyDescent="0.3">
      <c r="B1094" s="16" t="s">
        <v>276</v>
      </c>
      <c r="C1094" s="16"/>
      <c r="E1094" s="93">
        <v>0</v>
      </c>
      <c r="F1094" s="93">
        <v>0</v>
      </c>
      <c r="G1094" s="93">
        <v>0</v>
      </c>
    </row>
    <row r="1095" spans="1:7" s="18" customFormat="1" hidden="1" outlineLevel="1" x14ac:dyDescent="0.3">
      <c r="B1095" s="16" t="s">
        <v>278</v>
      </c>
      <c r="C1095" s="16"/>
      <c r="E1095" s="93">
        <v>0</v>
      </c>
      <c r="F1095" s="93">
        <v>0</v>
      </c>
      <c r="G1095" s="93">
        <v>0</v>
      </c>
    </row>
    <row r="1096" spans="1:7" s="18" customFormat="1" hidden="1" outlineLevel="1" x14ac:dyDescent="0.3">
      <c r="B1096" s="16" t="s">
        <v>285</v>
      </c>
      <c r="C1096" s="16"/>
      <c r="E1096" s="93" t="s">
        <v>251</v>
      </c>
      <c r="F1096" s="93" t="s">
        <v>251</v>
      </c>
      <c r="G1096" s="93" t="s">
        <v>251</v>
      </c>
    </row>
    <row r="1097" spans="1:7" s="18" customFormat="1" hidden="1" outlineLevel="1" x14ac:dyDescent="0.3">
      <c r="B1097" s="16" t="s">
        <v>165</v>
      </c>
      <c r="C1097" s="16"/>
      <c r="E1097" s="93">
        <v>0</v>
      </c>
      <c r="F1097" s="93">
        <v>0</v>
      </c>
      <c r="G1097" s="93">
        <v>0</v>
      </c>
    </row>
    <row r="1098" spans="1:7" s="18" customFormat="1" hidden="1" outlineLevel="1" x14ac:dyDescent="0.3">
      <c r="B1098" s="16" t="s">
        <v>286</v>
      </c>
      <c r="C1098" s="16"/>
      <c r="E1098" s="93" t="s">
        <v>251</v>
      </c>
      <c r="F1098" s="93" t="s">
        <v>251</v>
      </c>
      <c r="G1098" s="93" t="s">
        <v>251</v>
      </c>
    </row>
    <row r="1099" spans="1:7" s="18" customFormat="1" hidden="1" outlineLevel="1" x14ac:dyDescent="0.3">
      <c r="B1099" s="16" t="s">
        <v>277</v>
      </c>
      <c r="C1099" s="16"/>
      <c r="E1099" s="93">
        <v>0</v>
      </c>
      <c r="F1099" s="93">
        <v>0</v>
      </c>
      <c r="G1099" s="93">
        <v>0</v>
      </c>
    </row>
    <row r="1100" spans="1:7" collapsed="1" x14ac:dyDescent="0.3">
      <c r="A1100" s="16"/>
      <c r="B1100" s="68" t="s">
        <v>5</v>
      </c>
      <c r="C1100" s="68"/>
      <c r="D1100" s="16" t="s">
        <v>230</v>
      </c>
      <c r="E1100" s="69">
        <v>0</v>
      </c>
      <c r="F1100" s="69">
        <v>0</v>
      </c>
      <c r="G1100" s="93">
        <v>0</v>
      </c>
    </row>
    <row r="1101" spans="1:7" s="18" customFormat="1" hidden="1" outlineLevel="1" x14ac:dyDescent="0.3">
      <c r="B1101" s="16" t="s">
        <v>145</v>
      </c>
      <c r="C1101" s="16"/>
      <c r="E1101" s="93">
        <v>0</v>
      </c>
      <c r="F1101" s="93">
        <v>0</v>
      </c>
      <c r="G1101" s="93">
        <v>0</v>
      </c>
    </row>
    <row r="1102" spans="1:7" s="18" customFormat="1" hidden="1" outlineLevel="1" x14ac:dyDescent="0.3">
      <c r="B1102" s="16" t="s">
        <v>146</v>
      </c>
      <c r="C1102" s="16"/>
      <c r="E1102" s="93">
        <v>0</v>
      </c>
      <c r="F1102" s="93">
        <v>0</v>
      </c>
      <c r="G1102" s="93">
        <v>0</v>
      </c>
    </row>
    <row r="1103" spans="1:7" s="18" customFormat="1" hidden="1" outlineLevel="1" x14ac:dyDescent="0.3">
      <c r="B1103" s="16" t="s">
        <v>147</v>
      </c>
      <c r="C1103" s="16"/>
      <c r="E1103" s="93">
        <v>0</v>
      </c>
      <c r="F1103" s="93">
        <v>0</v>
      </c>
      <c r="G1103" s="93">
        <v>0</v>
      </c>
    </row>
    <row r="1104" spans="1:7" s="18" customFormat="1" hidden="1" outlineLevel="1" x14ac:dyDescent="0.3">
      <c r="B1104" s="16" t="s">
        <v>148</v>
      </c>
      <c r="C1104" s="16"/>
      <c r="E1104" s="93">
        <v>0</v>
      </c>
      <c r="F1104" s="93">
        <v>0</v>
      </c>
      <c r="G1104" s="93">
        <v>0</v>
      </c>
    </row>
    <row r="1105" spans="2:7" s="18" customFormat="1" hidden="1" outlineLevel="1" x14ac:dyDescent="0.3">
      <c r="B1105" s="16" t="s">
        <v>149</v>
      </c>
      <c r="C1105" s="16"/>
      <c r="E1105" s="93">
        <v>-482</v>
      </c>
      <c r="F1105" s="93">
        <v>-1567</v>
      </c>
      <c r="G1105" s="93">
        <v>1085</v>
      </c>
    </row>
    <row r="1106" spans="2:7" s="18" customFormat="1" hidden="1" outlineLevel="1" x14ac:dyDescent="0.3">
      <c r="B1106" s="16" t="s">
        <v>150</v>
      </c>
      <c r="C1106" s="16"/>
      <c r="E1106" s="93">
        <v>-354</v>
      </c>
      <c r="F1106" s="93">
        <v>-457</v>
      </c>
      <c r="G1106" s="93">
        <v>103</v>
      </c>
    </row>
    <row r="1107" spans="2:7" s="18" customFormat="1" hidden="1" outlineLevel="1" x14ac:dyDescent="0.3">
      <c r="B1107" s="16" t="s">
        <v>151</v>
      </c>
      <c r="C1107" s="16"/>
      <c r="E1107" s="93">
        <v>-631</v>
      </c>
      <c r="F1107" s="93">
        <v>-493</v>
      </c>
      <c r="G1107" s="93">
        <v>-138</v>
      </c>
    </row>
    <row r="1108" spans="2:7" s="18" customFormat="1" hidden="1" outlineLevel="1" x14ac:dyDescent="0.3">
      <c r="B1108" s="16" t="s">
        <v>152</v>
      </c>
      <c r="C1108" s="16"/>
      <c r="E1108" s="93">
        <v>-175</v>
      </c>
      <c r="F1108" s="93">
        <v>-167</v>
      </c>
      <c r="G1108" s="93">
        <v>-8</v>
      </c>
    </row>
    <row r="1109" spans="2:7" s="18" customFormat="1" hidden="1" outlineLevel="1" x14ac:dyDescent="0.3">
      <c r="B1109" s="16" t="s">
        <v>283</v>
      </c>
      <c r="C1109" s="16"/>
      <c r="E1109" s="93">
        <v>0</v>
      </c>
      <c r="F1109" s="93">
        <v>0</v>
      </c>
      <c r="G1109" s="93">
        <v>0</v>
      </c>
    </row>
    <row r="1110" spans="2:7" s="18" customFormat="1" hidden="1" outlineLevel="1" x14ac:dyDescent="0.3">
      <c r="B1110" s="16" t="s">
        <v>153</v>
      </c>
      <c r="C1110" s="16"/>
      <c r="E1110" s="93">
        <v>0</v>
      </c>
      <c r="F1110" s="93">
        <v>0</v>
      </c>
      <c r="G1110" s="93">
        <v>0</v>
      </c>
    </row>
    <row r="1111" spans="2:7" s="18" customFormat="1" hidden="1" outlineLevel="1" x14ac:dyDescent="0.3">
      <c r="B1111" s="16" t="s">
        <v>154</v>
      </c>
      <c r="C1111" s="16"/>
      <c r="E1111" s="93">
        <v>0</v>
      </c>
      <c r="F1111" s="93">
        <v>0</v>
      </c>
      <c r="G1111" s="93">
        <v>0</v>
      </c>
    </row>
    <row r="1112" spans="2:7" s="18" customFormat="1" hidden="1" outlineLevel="1" x14ac:dyDescent="0.3">
      <c r="B1112" s="16" t="s">
        <v>155</v>
      </c>
      <c r="C1112" s="16"/>
      <c r="E1112" s="93">
        <v>0</v>
      </c>
      <c r="F1112" s="93">
        <v>0</v>
      </c>
      <c r="G1112" s="93">
        <v>0</v>
      </c>
    </row>
    <row r="1113" spans="2:7" s="18" customFormat="1" hidden="1" outlineLevel="1" x14ac:dyDescent="0.3">
      <c r="B1113" s="16" t="s">
        <v>156</v>
      </c>
      <c r="C1113" s="16"/>
      <c r="E1113" s="93">
        <v>0</v>
      </c>
      <c r="F1113" s="93">
        <v>0</v>
      </c>
      <c r="G1113" s="93">
        <v>0</v>
      </c>
    </row>
    <row r="1114" spans="2:7" s="18" customFormat="1" hidden="1" outlineLevel="1" x14ac:dyDescent="0.3">
      <c r="B1114" s="16" t="s">
        <v>157</v>
      </c>
      <c r="C1114" s="16"/>
      <c r="E1114" s="93">
        <v>0</v>
      </c>
      <c r="F1114" s="93">
        <v>0</v>
      </c>
      <c r="G1114" s="93">
        <v>0</v>
      </c>
    </row>
    <row r="1115" spans="2:7" s="18" customFormat="1" hidden="1" outlineLevel="1" x14ac:dyDescent="0.3">
      <c r="B1115" s="16" t="s">
        <v>158</v>
      </c>
      <c r="C1115" s="16"/>
      <c r="E1115" s="93">
        <v>-646</v>
      </c>
      <c r="F1115" s="93">
        <v>-968</v>
      </c>
      <c r="G1115" s="93">
        <v>322</v>
      </c>
    </row>
    <row r="1116" spans="2:7" s="18" customFormat="1" hidden="1" outlineLevel="1" x14ac:dyDescent="0.3">
      <c r="B1116" s="16" t="s">
        <v>159</v>
      </c>
      <c r="C1116" s="16"/>
      <c r="E1116" s="93">
        <v>-42</v>
      </c>
      <c r="F1116" s="93">
        <v>-164</v>
      </c>
      <c r="G1116" s="93">
        <v>122</v>
      </c>
    </row>
    <row r="1117" spans="2:7" s="18" customFormat="1" hidden="1" outlineLevel="1" x14ac:dyDescent="0.3">
      <c r="B1117" s="16" t="s">
        <v>160</v>
      </c>
      <c r="C1117" s="16"/>
      <c r="E1117" s="93">
        <v>-62</v>
      </c>
      <c r="F1117" s="93">
        <v>-59</v>
      </c>
      <c r="G1117" s="93">
        <v>-3</v>
      </c>
    </row>
    <row r="1118" spans="2:7" s="18" customFormat="1" hidden="1" outlineLevel="1" x14ac:dyDescent="0.3">
      <c r="B1118" s="16" t="s">
        <v>161</v>
      </c>
      <c r="C1118" s="16"/>
      <c r="E1118" s="93">
        <v>0</v>
      </c>
      <c r="F1118" s="93">
        <v>-300</v>
      </c>
      <c r="G1118" s="93">
        <v>300</v>
      </c>
    </row>
    <row r="1119" spans="2:7" s="18" customFormat="1" hidden="1" outlineLevel="1" x14ac:dyDescent="0.3">
      <c r="B1119" s="16" t="s">
        <v>162</v>
      </c>
      <c r="C1119" s="16"/>
      <c r="E1119" s="93">
        <v>0</v>
      </c>
      <c r="F1119" s="93">
        <v>0</v>
      </c>
      <c r="G1119" s="93">
        <v>0</v>
      </c>
    </row>
    <row r="1120" spans="2:7" s="18" customFormat="1" hidden="1" outlineLevel="1" x14ac:dyDescent="0.3">
      <c r="B1120" s="16" t="s">
        <v>163</v>
      </c>
      <c r="C1120" s="16"/>
      <c r="E1120" s="93">
        <v>-510</v>
      </c>
      <c r="F1120" s="93">
        <v>-495</v>
      </c>
      <c r="G1120" s="93">
        <v>-15</v>
      </c>
    </row>
    <row r="1121" spans="1:7" s="18" customFormat="1" hidden="1" outlineLevel="1" x14ac:dyDescent="0.3">
      <c r="B1121" s="16" t="s">
        <v>164</v>
      </c>
      <c r="C1121" s="16"/>
      <c r="E1121" s="93">
        <v>-158</v>
      </c>
      <c r="F1121" s="93">
        <v>-158</v>
      </c>
      <c r="G1121" s="93">
        <v>0</v>
      </c>
    </row>
    <row r="1122" spans="1:7" s="18" customFormat="1" hidden="1" outlineLevel="1" x14ac:dyDescent="0.3">
      <c r="B1122" s="16" t="s">
        <v>276</v>
      </c>
      <c r="C1122" s="16"/>
      <c r="E1122" s="93">
        <v>-15</v>
      </c>
      <c r="F1122" s="93">
        <v>-22</v>
      </c>
      <c r="G1122" s="93">
        <v>7</v>
      </c>
    </row>
    <row r="1123" spans="1:7" s="18" customFormat="1" hidden="1" outlineLevel="1" x14ac:dyDescent="0.3">
      <c r="B1123" s="16" t="s">
        <v>278</v>
      </c>
      <c r="C1123" s="16"/>
      <c r="E1123" s="93">
        <v>0</v>
      </c>
      <c r="F1123" s="93">
        <v>0</v>
      </c>
      <c r="G1123" s="93">
        <v>0</v>
      </c>
    </row>
    <row r="1124" spans="1:7" s="18" customFormat="1" hidden="1" outlineLevel="1" x14ac:dyDescent="0.3">
      <c r="B1124" s="16" t="s">
        <v>285</v>
      </c>
      <c r="C1124" s="16"/>
      <c r="E1124" s="93" t="s">
        <v>251</v>
      </c>
      <c r="F1124" s="93" t="s">
        <v>251</v>
      </c>
      <c r="G1124" s="93" t="s">
        <v>251</v>
      </c>
    </row>
    <row r="1125" spans="1:7" s="18" customFormat="1" hidden="1" outlineLevel="1" x14ac:dyDescent="0.3">
      <c r="B1125" s="16" t="s">
        <v>165</v>
      </c>
      <c r="C1125" s="16"/>
      <c r="E1125" s="93">
        <v>-39</v>
      </c>
      <c r="F1125" s="93">
        <v>-49</v>
      </c>
      <c r="G1125" s="93">
        <v>10</v>
      </c>
    </row>
    <row r="1126" spans="1:7" s="18" customFormat="1" hidden="1" outlineLevel="1" x14ac:dyDescent="0.3">
      <c r="B1126" s="16" t="s">
        <v>286</v>
      </c>
      <c r="C1126" s="16"/>
      <c r="E1126" s="93" t="s">
        <v>251</v>
      </c>
      <c r="F1126" s="93" t="s">
        <v>251</v>
      </c>
      <c r="G1126" s="93" t="s">
        <v>251</v>
      </c>
    </row>
    <row r="1127" spans="1:7" s="18" customFormat="1" hidden="1" outlineLevel="1" x14ac:dyDescent="0.3">
      <c r="B1127" s="16" t="s">
        <v>277</v>
      </c>
      <c r="C1127" s="16"/>
      <c r="E1127" s="93">
        <v>-74</v>
      </c>
      <c r="F1127" s="93">
        <v>-70</v>
      </c>
      <c r="G1127" s="93">
        <v>-4</v>
      </c>
    </row>
    <row r="1128" spans="1:7" collapsed="1" x14ac:dyDescent="0.3">
      <c r="A1128" s="16"/>
      <c r="B1128" s="68" t="s">
        <v>6</v>
      </c>
      <c r="C1128" s="68"/>
      <c r="D1128" s="16" t="s">
        <v>231</v>
      </c>
      <c r="E1128" s="69">
        <v>-3188</v>
      </c>
      <c r="F1128" s="69">
        <v>-4969</v>
      </c>
      <c r="G1128" s="93">
        <v>1781</v>
      </c>
    </row>
    <row r="1129" spans="1:7" s="18" customFormat="1" hidden="1" outlineLevel="1" x14ac:dyDescent="0.3">
      <c r="B1129" s="16" t="s">
        <v>145</v>
      </c>
      <c r="C1129" s="16"/>
      <c r="E1129" s="93">
        <v>-2284</v>
      </c>
      <c r="F1129" s="93">
        <v>-2177</v>
      </c>
      <c r="G1129" s="93">
        <v>-107</v>
      </c>
    </row>
    <row r="1130" spans="1:7" s="18" customFormat="1" hidden="1" outlineLevel="1" x14ac:dyDescent="0.3">
      <c r="B1130" s="16" t="s">
        <v>146</v>
      </c>
      <c r="C1130" s="16"/>
      <c r="E1130" s="93">
        <v>0</v>
      </c>
      <c r="F1130" s="93">
        <v>0</v>
      </c>
      <c r="G1130" s="93">
        <v>0</v>
      </c>
    </row>
    <row r="1131" spans="1:7" s="18" customFormat="1" hidden="1" outlineLevel="1" x14ac:dyDescent="0.3">
      <c r="B1131" s="16" t="s">
        <v>147</v>
      </c>
      <c r="C1131" s="16"/>
      <c r="E1131" s="93">
        <v>-4700</v>
      </c>
      <c r="F1131" s="93">
        <v>-4366</v>
      </c>
      <c r="G1131" s="93">
        <v>-334</v>
      </c>
    </row>
    <row r="1132" spans="1:7" s="18" customFormat="1" hidden="1" outlineLevel="1" x14ac:dyDescent="0.3">
      <c r="B1132" s="16" t="s">
        <v>148</v>
      </c>
      <c r="C1132" s="16"/>
      <c r="E1132" s="93">
        <v>0</v>
      </c>
      <c r="F1132" s="93">
        <v>0</v>
      </c>
      <c r="G1132" s="93">
        <v>0</v>
      </c>
    </row>
    <row r="1133" spans="1:7" s="18" customFormat="1" hidden="1" outlineLevel="1" x14ac:dyDescent="0.3">
      <c r="B1133" s="16" t="s">
        <v>149</v>
      </c>
      <c r="C1133" s="16"/>
      <c r="E1133" s="93">
        <v>0</v>
      </c>
      <c r="F1133" s="93">
        <v>0</v>
      </c>
      <c r="G1133" s="93">
        <v>0</v>
      </c>
    </row>
    <row r="1134" spans="1:7" s="18" customFormat="1" hidden="1" outlineLevel="1" x14ac:dyDescent="0.3">
      <c r="B1134" s="16" t="s">
        <v>150</v>
      </c>
      <c r="C1134" s="16"/>
      <c r="E1134" s="93">
        <v>0</v>
      </c>
      <c r="F1134" s="93">
        <v>0</v>
      </c>
      <c r="G1134" s="93">
        <v>0</v>
      </c>
    </row>
    <row r="1135" spans="1:7" s="18" customFormat="1" hidden="1" outlineLevel="1" x14ac:dyDescent="0.3">
      <c r="B1135" s="16" t="s">
        <v>151</v>
      </c>
      <c r="C1135" s="16"/>
      <c r="E1135" s="93">
        <v>-137</v>
      </c>
      <c r="F1135" s="93">
        <v>-121</v>
      </c>
      <c r="G1135" s="93">
        <v>-16</v>
      </c>
    </row>
    <row r="1136" spans="1:7" s="18" customFormat="1" hidden="1" outlineLevel="1" x14ac:dyDescent="0.3">
      <c r="B1136" s="16" t="s">
        <v>152</v>
      </c>
      <c r="C1136" s="16"/>
      <c r="E1136" s="93">
        <v>0</v>
      </c>
      <c r="F1136" s="93">
        <v>0</v>
      </c>
      <c r="G1136" s="93">
        <v>0</v>
      </c>
    </row>
    <row r="1137" spans="2:7" s="18" customFormat="1" hidden="1" outlineLevel="1" x14ac:dyDescent="0.3">
      <c r="B1137" s="16" t="s">
        <v>283</v>
      </c>
      <c r="C1137" s="16"/>
      <c r="E1137" s="93">
        <v>0</v>
      </c>
      <c r="F1137" s="93">
        <v>0</v>
      </c>
      <c r="G1137" s="93">
        <v>0</v>
      </c>
    </row>
    <row r="1138" spans="2:7" s="18" customFormat="1" hidden="1" outlineLevel="1" x14ac:dyDescent="0.3">
      <c r="B1138" s="16" t="s">
        <v>153</v>
      </c>
      <c r="C1138" s="16"/>
      <c r="E1138" s="93">
        <v>0</v>
      </c>
      <c r="F1138" s="93">
        <v>0</v>
      </c>
      <c r="G1138" s="93">
        <v>0</v>
      </c>
    </row>
    <row r="1139" spans="2:7" s="18" customFormat="1" hidden="1" outlineLevel="1" x14ac:dyDescent="0.3">
      <c r="B1139" s="16" t="s">
        <v>154</v>
      </c>
      <c r="C1139" s="16"/>
      <c r="E1139" s="93">
        <v>0</v>
      </c>
      <c r="F1139" s="93">
        <v>0</v>
      </c>
      <c r="G1139" s="93">
        <v>0</v>
      </c>
    </row>
    <row r="1140" spans="2:7" s="18" customFormat="1" hidden="1" outlineLevel="1" x14ac:dyDescent="0.3">
      <c r="B1140" s="16" t="s">
        <v>155</v>
      </c>
      <c r="C1140" s="16"/>
      <c r="E1140" s="93">
        <v>0</v>
      </c>
      <c r="F1140" s="93">
        <v>0</v>
      </c>
      <c r="G1140" s="93">
        <v>0</v>
      </c>
    </row>
    <row r="1141" spans="2:7" s="18" customFormat="1" hidden="1" outlineLevel="1" x14ac:dyDescent="0.3">
      <c r="B1141" s="16" t="s">
        <v>156</v>
      </c>
      <c r="C1141" s="16"/>
      <c r="E1141" s="93">
        <v>0</v>
      </c>
      <c r="F1141" s="93">
        <v>0</v>
      </c>
      <c r="G1141" s="93">
        <v>0</v>
      </c>
    </row>
    <row r="1142" spans="2:7" s="18" customFormat="1" hidden="1" outlineLevel="1" x14ac:dyDescent="0.3">
      <c r="B1142" s="16" t="s">
        <v>157</v>
      </c>
      <c r="C1142" s="16"/>
      <c r="E1142" s="93">
        <v>0</v>
      </c>
      <c r="F1142" s="93">
        <v>0</v>
      </c>
      <c r="G1142" s="93">
        <v>0</v>
      </c>
    </row>
    <row r="1143" spans="2:7" s="18" customFormat="1" hidden="1" outlineLevel="1" x14ac:dyDescent="0.3">
      <c r="B1143" s="16" t="s">
        <v>158</v>
      </c>
      <c r="C1143" s="16"/>
      <c r="E1143" s="93">
        <v>0</v>
      </c>
      <c r="F1143" s="93">
        <v>0</v>
      </c>
      <c r="G1143" s="93">
        <v>0</v>
      </c>
    </row>
    <row r="1144" spans="2:7" s="18" customFormat="1" hidden="1" outlineLevel="1" x14ac:dyDescent="0.3">
      <c r="B1144" s="16" t="s">
        <v>159</v>
      </c>
      <c r="C1144" s="16"/>
      <c r="E1144" s="93">
        <v>0</v>
      </c>
      <c r="F1144" s="93">
        <v>0</v>
      </c>
      <c r="G1144" s="93">
        <v>0</v>
      </c>
    </row>
    <row r="1145" spans="2:7" s="18" customFormat="1" hidden="1" outlineLevel="1" x14ac:dyDescent="0.3">
      <c r="B1145" s="16" t="s">
        <v>160</v>
      </c>
      <c r="C1145" s="16"/>
      <c r="E1145" s="93">
        <v>0</v>
      </c>
      <c r="F1145" s="93">
        <v>0</v>
      </c>
      <c r="G1145" s="93">
        <v>0</v>
      </c>
    </row>
    <row r="1146" spans="2:7" s="18" customFormat="1" hidden="1" outlineLevel="1" x14ac:dyDescent="0.3">
      <c r="B1146" s="16" t="s">
        <v>161</v>
      </c>
      <c r="C1146" s="16"/>
      <c r="E1146" s="93">
        <v>0</v>
      </c>
      <c r="F1146" s="93">
        <v>0</v>
      </c>
      <c r="G1146" s="93">
        <v>0</v>
      </c>
    </row>
    <row r="1147" spans="2:7" s="18" customFormat="1" hidden="1" outlineLevel="1" x14ac:dyDescent="0.3">
      <c r="B1147" s="16" t="s">
        <v>162</v>
      </c>
      <c r="C1147" s="16"/>
      <c r="E1147" s="93">
        <v>0</v>
      </c>
      <c r="F1147" s="93">
        <v>0</v>
      </c>
      <c r="G1147" s="93">
        <v>0</v>
      </c>
    </row>
    <row r="1148" spans="2:7" s="18" customFormat="1" hidden="1" outlineLevel="1" x14ac:dyDescent="0.3">
      <c r="B1148" s="16" t="s">
        <v>163</v>
      </c>
      <c r="C1148" s="16"/>
      <c r="E1148" s="93">
        <v>0</v>
      </c>
      <c r="F1148" s="93">
        <v>0</v>
      </c>
      <c r="G1148" s="93">
        <v>0</v>
      </c>
    </row>
    <row r="1149" spans="2:7" s="18" customFormat="1" hidden="1" outlineLevel="1" x14ac:dyDescent="0.3">
      <c r="B1149" s="16" t="s">
        <v>164</v>
      </c>
      <c r="C1149" s="16"/>
      <c r="E1149" s="93">
        <v>0</v>
      </c>
      <c r="F1149" s="93">
        <v>0</v>
      </c>
      <c r="G1149" s="93">
        <v>0</v>
      </c>
    </row>
    <row r="1150" spans="2:7" s="18" customFormat="1" hidden="1" outlineLevel="1" x14ac:dyDescent="0.3">
      <c r="B1150" s="16" t="s">
        <v>276</v>
      </c>
      <c r="C1150" s="16"/>
      <c r="E1150" s="93">
        <v>0</v>
      </c>
      <c r="F1150" s="93">
        <v>0</v>
      </c>
      <c r="G1150" s="93">
        <v>0</v>
      </c>
    </row>
    <row r="1151" spans="2:7" s="18" customFormat="1" hidden="1" outlineLevel="1" x14ac:dyDescent="0.3">
      <c r="B1151" s="16" t="s">
        <v>278</v>
      </c>
      <c r="C1151" s="16"/>
      <c r="E1151" s="93">
        <v>0</v>
      </c>
      <c r="F1151" s="93">
        <v>0</v>
      </c>
      <c r="G1151" s="93">
        <v>0</v>
      </c>
    </row>
    <row r="1152" spans="2:7" s="18" customFormat="1" hidden="1" outlineLevel="1" x14ac:dyDescent="0.3">
      <c r="B1152" s="16" t="s">
        <v>285</v>
      </c>
      <c r="C1152" s="16"/>
      <c r="E1152" s="93" t="s">
        <v>251</v>
      </c>
      <c r="F1152" s="93" t="s">
        <v>251</v>
      </c>
      <c r="G1152" s="93" t="s">
        <v>251</v>
      </c>
    </row>
    <row r="1153" spans="1:7" s="18" customFormat="1" hidden="1" outlineLevel="1" x14ac:dyDescent="0.3">
      <c r="B1153" s="16" t="s">
        <v>165</v>
      </c>
      <c r="C1153" s="16"/>
      <c r="E1153" s="93">
        <v>0</v>
      </c>
      <c r="F1153" s="93">
        <v>0</v>
      </c>
      <c r="G1153" s="93">
        <v>0</v>
      </c>
    </row>
    <row r="1154" spans="1:7" s="18" customFormat="1" hidden="1" outlineLevel="1" x14ac:dyDescent="0.3">
      <c r="B1154" s="16" t="s">
        <v>286</v>
      </c>
      <c r="C1154" s="16"/>
      <c r="E1154" s="93" t="s">
        <v>251</v>
      </c>
      <c r="F1154" s="93" t="s">
        <v>251</v>
      </c>
      <c r="G1154" s="93" t="s">
        <v>251</v>
      </c>
    </row>
    <row r="1155" spans="1:7" s="18" customFormat="1" hidden="1" outlineLevel="1" x14ac:dyDescent="0.3">
      <c r="B1155" s="16" t="s">
        <v>277</v>
      </c>
      <c r="C1155" s="16"/>
      <c r="E1155" s="93">
        <v>0</v>
      </c>
      <c r="F1155" s="93">
        <v>0</v>
      </c>
      <c r="G1155" s="93">
        <v>0</v>
      </c>
    </row>
    <row r="1156" spans="1:7" ht="13.5" collapsed="1" thickBot="1" x14ac:dyDescent="0.35">
      <c r="A1156" s="16"/>
      <c r="B1156" s="68" t="s">
        <v>7</v>
      </c>
      <c r="C1156" s="68"/>
      <c r="D1156" s="16" t="s">
        <v>232</v>
      </c>
      <c r="E1156" s="69">
        <v>-7121</v>
      </c>
      <c r="F1156" s="69">
        <v>-6664</v>
      </c>
      <c r="G1156" s="93">
        <v>-457</v>
      </c>
    </row>
    <row r="1157" spans="1:7" s="18" customFormat="1" ht="13.5" hidden="1" outlineLevel="1" thickBot="1" x14ac:dyDescent="0.35">
      <c r="B1157" s="16" t="s">
        <v>145</v>
      </c>
      <c r="C1157" s="16"/>
      <c r="E1157" s="93">
        <v>-1992</v>
      </c>
      <c r="F1157" s="93">
        <v>-2017</v>
      </c>
      <c r="G1157" s="93">
        <v>25</v>
      </c>
    </row>
    <row r="1158" spans="1:7" s="18" customFormat="1" ht="13.5" hidden="1" outlineLevel="1" thickBot="1" x14ac:dyDescent="0.35">
      <c r="B1158" s="16" t="s">
        <v>146</v>
      </c>
      <c r="C1158" s="16"/>
      <c r="E1158" s="93">
        <v>-295</v>
      </c>
      <c r="F1158" s="93">
        <v>-292</v>
      </c>
      <c r="G1158" s="93">
        <v>-3</v>
      </c>
    </row>
    <row r="1159" spans="1:7" s="18" customFormat="1" ht="13.5" hidden="1" outlineLevel="1" thickBot="1" x14ac:dyDescent="0.35">
      <c r="B1159" s="16" t="s">
        <v>147</v>
      </c>
      <c r="C1159" s="16"/>
      <c r="E1159" s="93">
        <v>-18625</v>
      </c>
      <c r="F1159" s="93">
        <v>-18532</v>
      </c>
      <c r="G1159" s="93">
        <v>-93</v>
      </c>
    </row>
    <row r="1160" spans="1:7" s="18" customFormat="1" ht="13.5" hidden="1" outlineLevel="1" thickBot="1" x14ac:dyDescent="0.35">
      <c r="B1160" s="16" t="s">
        <v>148</v>
      </c>
      <c r="C1160" s="16"/>
      <c r="E1160" s="93">
        <v>0</v>
      </c>
      <c r="F1160" s="93">
        <v>0</v>
      </c>
      <c r="G1160" s="93">
        <v>0</v>
      </c>
    </row>
    <row r="1161" spans="1:7" s="18" customFormat="1" ht="13.5" hidden="1" outlineLevel="1" thickBot="1" x14ac:dyDescent="0.35">
      <c r="B1161" s="16" t="s">
        <v>149</v>
      </c>
      <c r="C1161" s="16"/>
      <c r="E1161" s="93">
        <v>-628</v>
      </c>
      <c r="F1161" s="93">
        <v>-1749</v>
      </c>
      <c r="G1161" s="93">
        <v>1121</v>
      </c>
    </row>
    <row r="1162" spans="1:7" s="18" customFormat="1" ht="13.5" hidden="1" outlineLevel="1" thickBot="1" x14ac:dyDescent="0.35">
      <c r="B1162" s="16" t="s">
        <v>150</v>
      </c>
      <c r="C1162" s="16"/>
      <c r="E1162" s="93">
        <v>-1007</v>
      </c>
      <c r="F1162" s="93">
        <v>-1052</v>
      </c>
      <c r="G1162" s="93">
        <v>45</v>
      </c>
    </row>
    <row r="1163" spans="1:7" s="18" customFormat="1" ht="13.5" hidden="1" outlineLevel="1" thickBot="1" x14ac:dyDescent="0.35">
      <c r="B1163" s="16" t="s">
        <v>151</v>
      </c>
      <c r="C1163" s="16"/>
      <c r="E1163" s="93">
        <v>-1021</v>
      </c>
      <c r="F1163" s="93">
        <v>-893</v>
      </c>
      <c r="G1163" s="93">
        <v>-128</v>
      </c>
    </row>
    <row r="1164" spans="1:7" s="18" customFormat="1" ht="13.5" hidden="1" outlineLevel="1" thickBot="1" x14ac:dyDescent="0.35">
      <c r="B1164" s="16" t="s">
        <v>152</v>
      </c>
      <c r="C1164" s="16"/>
      <c r="E1164" s="93">
        <v>-333</v>
      </c>
      <c r="F1164" s="93">
        <v>-332</v>
      </c>
      <c r="G1164" s="93">
        <v>-1</v>
      </c>
    </row>
    <row r="1165" spans="1:7" s="18" customFormat="1" ht="13.5" hidden="1" outlineLevel="1" thickBot="1" x14ac:dyDescent="0.35">
      <c r="B1165" s="16" t="s">
        <v>283</v>
      </c>
      <c r="C1165" s="16"/>
      <c r="E1165" s="93">
        <v>-3</v>
      </c>
      <c r="F1165" s="93">
        <v>-2</v>
      </c>
      <c r="G1165" s="93">
        <v>-1</v>
      </c>
    </row>
    <row r="1166" spans="1:7" s="18" customFormat="1" ht="13.5" hidden="1" outlineLevel="1" thickBot="1" x14ac:dyDescent="0.35">
      <c r="B1166" s="16" t="s">
        <v>153</v>
      </c>
      <c r="C1166" s="16"/>
      <c r="E1166" s="93">
        <v>-191</v>
      </c>
      <c r="F1166" s="93">
        <v>-38</v>
      </c>
      <c r="G1166" s="93">
        <v>-153</v>
      </c>
    </row>
    <row r="1167" spans="1:7" s="18" customFormat="1" ht="13.5" hidden="1" outlineLevel="1" thickBot="1" x14ac:dyDescent="0.35">
      <c r="B1167" s="16" t="s">
        <v>154</v>
      </c>
      <c r="C1167" s="16"/>
      <c r="E1167" s="93">
        <v>0</v>
      </c>
      <c r="F1167" s="93">
        <v>0</v>
      </c>
      <c r="G1167" s="93">
        <v>0</v>
      </c>
    </row>
    <row r="1168" spans="1:7" s="18" customFormat="1" ht="13.5" hidden="1" outlineLevel="1" thickBot="1" x14ac:dyDescent="0.35">
      <c r="B1168" s="16" t="s">
        <v>155</v>
      </c>
      <c r="C1168" s="16"/>
      <c r="E1168" s="93">
        <v>-3228</v>
      </c>
      <c r="F1168" s="93">
        <v>-3187</v>
      </c>
      <c r="G1168" s="93">
        <v>-41</v>
      </c>
    </row>
    <row r="1169" spans="1:7" s="18" customFormat="1" ht="13.5" hidden="1" outlineLevel="1" thickBot="1" x14ac:dyDescent="0.35">
      <c r="B1169" s="16" t="s">
        <v>156</v>
      </c>
      <c r="C1169" s="16"/>
      <c r="E1169" s="93">
        <v>0</v>
      </c>
      <c r="F1169" s="93">
        <v>0</v>
      </c>
      <c r="G1169" s="93">
        <v>0</v>
      </c>
    </row>
    <row r="1170" spans="1:7" s="18" customFormat="1" ht="13.5" hidden="1" outlineLevel="1" thickBot="1" x14ac:dyDescent="0.35">
      <c r="B1170" s="16" t="s">
        <v>157</v>
      </c>
      <c r="C1170" s="16"/>
      <c r="E1170" s="93">
        <v>0</v>
      </c>
      <c r="F1170" s="93">
        <v>0</v>
      </c>
      <c r="G1170" s="93">
        <v>0</v>
      </c>
    </row>
    <row r="1171" spans="1:7" s="18" customFormat="1" ht="13.5" hidden="1" outlineLevel="1" thickBot="1" x14ac:dyDescent="0.35">
      <c r="B1171" s="16" t="s">
        <v>158</v>
      </c>
      <c r="C1171" s="16"/>
      <c r="E1171" s="93">
        <v>-646</v>
      </c>
      <c r="F1171" s="93">
        <v>-974</v>
      </c>
      <c r="G1171" s="93">
        <v>328</v>
      </c>
    </row>
    <row r="1172" spans="1:7" s="18" customFormat="1" ht="13.5" hidden="1" outlineLevel="1" thickBot="1" x14ac:dyDescent="0.35">
      <c r="B1172" s="16" t="s">
        <v>159</v>
      </c>
      <c r="C1172" s="16"/>
      <c r="E1172" s="93">
        <v>-42</v>
      </c>
      <c r="F1172" s="93">
        <v>-162</v>
      </c>
      <c r="G1172" s="93">
        <v>120</v>
      </c>
    </row>
    <row r="1173" spans="1:7" s="18" customFormat="1" ht="13.5" hidden="1" outlineLevel="1" thickBot="1" x14ac:dyDescent="0.35">
      <c r="B1173" s="16" t="s">
        <v>160</v>
      </c>
      <c r="C1173" s="16"/>
      <c r="E1173" s="93">
        <v>-141</v>
      </c>
      <c r="F1173" s="93">
        <v>-140</v>
      </c>
      <c r="G1173" s="93">
        <v>-1</v>
      </c>
    </row>
    <row r="1174" spans="1:7" s="18" customFormat="1" ht="13.5" hidden="1" outlineLevel="1" thickBot="1" x14ac:dyDescent="0.35">
      <c r="B1174" s="16" t="s">
        <v>161</v>
      </c>
      <c r="C1174" s="16"/>
      <c r="E1174" s="93">
        <v>2</v>
      </c>
      <c r="F1174" s="93">
        <v>-297</v>
      </c>
      <c r="G1174" s="93">
        <v>299</v>
      </c>
    </row>
    <row r="1175" spans="1:7" s="18" customFormat="1" ht="13.5" hidden="1" outlineLevel="1" thickBot="1" x14ac:dyDescent="0.35">
      <c r="B1175" s="16" t="s">
        <v>288</v>
      </c>
      <c r="C1175" s="16"/>
      <c r="E1175" s="93">
        <v>0</v>
      </c>
      <c r="F1175" s="93">
        <v>0</v>
      </c>
      <c r="G1175" s="93">
        <v>0</v>
      </c>
    </row>
    <row r="1176" spans="1:7" s="18" customFormat="1" ht="13.5" hidden="1" outlineLevel="1" thickBot="1" x14ac:dyDescent="0.35">
      <c r="B1176" s="16" t="s">
        <v>163</v>
      </c>
      <c r="C1176" s="16"/>
      <c r="E1176" s="93">
        <v>-1175</v>
      </c>
      <c r="F1176" s="93">
        <v>-681</v>
      </c>
      <c r="G1176" s="93">
        <v>-494</v>
      </c>
    </row>
    <row r="1177" spans="1:7" s="18" customFormat="1" ht="13.5" hidden="1" outlineLevel="1" thickBot="1" x14ac:dyDescent="0.35">
      <c r="B1177" s="16" t="s">
        <v>164</v>
      </c>
      <c r="C1177" s="16"/>
      <c r="E1177" s="93">
        <v>-158</v>
      </c>
      <c r="F1177" s="93">
        <v>-158</v>
      </c>
      <c r="G1177" s="93">
        <v>0</v>
      </c>
    </row>
    <row r="1178" spans="1:7" s="18" customFormat="1" ht="13.5" hidden="1" outlineLevel="1" thickBot="1" x14ac:dyDescent="0.35">
      <c r="B1178" s="16" t="s">
        <v>276</v>
      </c>
      <c r="C1178" s="16"/>
      <c r="E1178" s="93">
        <v>-15</v>
      </c>
      <c r="F1178" s="93">
        <v>-18</v>
      </c>
      <c r="G1178" s="93">
        <v>3</v>
      </c>
    </row>
    <row r="1179" spans="1:7" s="18" customFormat="1" ht="13.5" hidden="1" outlineLevel="1" thickBot="1" x14ac:dyDescent="0.35">
      <c r="B1179" s="16" t="s">
        <v>278</v>
      </c>
      <c r="C1179" s="16"/>
      <c r="E1179" s="93">
        <v>0</v>
      </c>
      <c r="F1179" s="93">
        <v>0</v>
      </c>
      <c r="G1179" s="93">
        <v>0</v>
      </c>
    </row>
    <row r="1180" spans="1:7" s="18" customFormat="1" ht="13.5" hidden="1" outlineLevel="1" thickBot="1" x14ac:dyDescent="0.35">
      <c r="B1180" s="16" t="s">
        <v>285</v>
      </c>
      <c r="C1180" s="16"/>
      <c r="E1180" s="93" t="s">
        <v>251</v>
      </c>
      <c r="F1180" s="93" t="s">
        <v>251</v>
      </c>
      <c r="G1180" s="93" t="s">
        <v>251</v>
      </c>
    </row>
    <row r="1181" spans="1:7" s="18" customFormat="1" ht="13.5" hidden="1" outlineLevel="1" thickBot="1" x14ac:dyDescent="0.35">
      <c r="B1181" s="16" t="s">
        <v>165</v>
      </c>
      <c r="C1181" s="16"/>
      <c r="E1181" s="93">
        <v>-71</v>
      </c>
      <c r="F1181" s="93">
        <v>-84</v>
      </c>
      <c r="G1181" s="93">
        <v>13</v>
      </c>
    </row>
    <row r="1182" spans="1:7" s="18" customFormat="1" ht="13.5" hidden="1" outlineLevel="1" thickBot="1" x14ac:dyDescent="0.35">
      <c r="B1182" s="16" t="s">
        <v>286</v>
      </c>
      <c r="C1182" s="16"/>
      <c r="E1182" s="93" t="s">
        <v>251</v>
      </c>
      <c r="F1182" s="93" t="s">
        <v>251</v>
      </c>
      <c r="G1182" s="93" t="s">
        <v>251</v>
      </c>
    </row>
    <row r="1183" spans="1:7" s="18" customFormat="1" ht="13.5" hidden="1" outlineLevel="1" thickBot="1" x14ac:dyDescent="0.35">
      <c r="B1183" s="16" t="s">
        <v>277</v>
      </c>
      <c r="C1183" s="16"/>
      <c r="E1183" s="93">
        <v>-74</v>
      </c>
      <c r="F1183" s="93">
        <v>-70</v>
      </c>
      <c r="G1183" s="93">
        <v>-4</v>
      </c>
    </row>
    <row r="1184" spans="1:7" ht="13.5" collapsed="1" thickBot="1" x14ac:dyDescent="0.35">
      <c r="A1184" s="16"/>
      <c r="B1184" s="17" t="s">
        <v>233</v>
      </c>
      <c r="C1184" s="17"/>
      <c r="E1184" s="150">
        <v>-29643</v>
      </c>
      <c r="F1184" s="150">
        <v>-30678</v>
      </c>
      <c r="G1184" s="93">
        <v>1035</v>
      </c>
    </row>
    <row r="1185" spans="1:7" ht="13.5" thickBot="1" x14ac:dyDescent="0.35">
      <c r="A1185" s="16"/>
      <c r="D1185" s="85"/>
      <c r="E1185" s="121"/>
      <c r="F1185" s="121"/>
      <c r="G1185" s="93"/>
    </row>
    <row r="1186" spans="1:7" s="18" customFormat="1" ht="13.5" hidden="1" outlineLevel="1" thickBot="1" x14ac:dyDescent="0.35">
      <c r="B1186" s="16" t="s">
        <v>145</v>
      </c>
      <c r="C1186" s="16"/>
      <c r="E1186" s="93">
        <v>1207</v>
      </c>
      <c r="F1186" s="93">
        <v>982</v>
      </c>
      <c r="G1186" s="93">
        <v>225</v>
      </c>
    </row>
    <row r="1187" spans="1:7" s="18" customFormat="1" ht="13.5" hidden="1" outlineLevel="1" thickBot="1" x14ac:dyDescent="0.35">
      <c r="B1187" s="16" t="s">
        <v>146</v>
      </c>
      <c r="C1187" s="16"/>
      <c r="E1187" s="93">
        <v>622</v>
      </c>
      <c r="F1187" s="93">
        <v>414</v>
      </c>
      <c r="G1187" s="93">
        <v>208</v>
      </c>
    </row>
    <row r="1188" spans="1:7" s="18" customFormat="1" ht="13.5" hidden="1" outlineLevel="1" thickBot="1" x14ac:dyDescent="0.35">
      <c r="B1188" s="16" t="s">
        <v>147</v>
      </c>
      <c r="C1188" s="16"/>
      <c r="E1188" s="93">
        <v>765</v>
      </c>
      <c r="F1188" s="93">
        <v>1179</v>
      </c>
      <c r="G1188" s="93">
        <v>-414</v>
      </c>
    </row>
    <row r="1189" spans="1:7" s="18" customFormat="1" ht="13.5" hidden="1" outlineLevel="1" thickBot="1" x14ac:dyDescent="0.35">
      <c r="B1189" s="16" t="s">
        <v>148</v>
      </c>
      <c r="C1189" s="16"/>
      <c r="E1189" s="93">
        <v>-2787</v>
      </c>
      <c r="F1189" s="93">
        <v>2916</v>
      </c>
      <c r="G1189" s="93">
        <v>-5703</v>
      </c>
    </row>
    <row r="1190" spans="1:7" s="18" customFormat="1" ht="13.5" hidden="1" outlineLevel="1" thickBot="1" x14ac:dyDescent="0.35">
      <c r="B1190" s="16" t="s">
        <v>149</v>
      </c>
      <c r="C1190" s="16"/>
      <c r="E1190" s="93">
        <v>1607</v>
      </c>
      <c r="F1190" s="93">
        <v>978</v>
      </c>
      <c r="G1190" s="93">
        <v>629</v>
      </c>
    </row>
    <row r="1191" spans="1:7" s="18" customFormat="1" ht="13.5" hidden="1" outlineLevel="1" thickBot="1" x14ac:dyDescent="0.35">
      <c r="B1191" s="16" t="s">
        <v>150</v>
      </c>
      <c r="C1191" s="16"/>
      <c r="E1191" s="93">
        <v>584</v>
      </c>
      <c r="F1191" s="93">
        <v>-9</v>
      </c>
      <c r="G1191" s="93">
        <v>593</v>
      </c>
    </row>
    <row r="1192" spans="1:7" s="18" customFormat="1" ht="13.5" hidden="1" outlineLevel="1" thickBot="1" x14ac:dyDescent="0.35">
      <c r="B1192" s="16" t="s">
        <v>151</v>
      </c>
      <c r="C1192" s="16"/>
      <c r="E1192" s="93">
        <v>3510.9300000000039</v>
      </c>
      <c r="F1192" s="93">
        <v>2661</v>
      </c>
      <c r="G1192" s="93">
        <v>849.93000000000393</v>
      </c>
    </row>
    <row r="1193" spans="1:7" s="18" customFormat="1" ht="13.5" hidden="1" outlineLevel="1" thickBot="1" x14ac:dyDescent="0.35">
      <c r="B1193" s="16" t="s">
        <v>152</v>
      </c>
      <c r="C1193" s="16"/>
      <c r="E1193" s="93">
        <v>1765</v>
      </c>
      <c r="F1193" s="93">
        <v>-3229</v>
      </c>
      <c r="G1193" s="93">
        <v>4994</v>
      </c>
    </row>
    <row r="1194" spans="1:7" s="18" customFormat="1" ht="13.5" hidden="1" outlineLevel="1" thickBot="1" x14ac:dyDescent="0.35">
      <c r="B1194" s="16" t="s">
        <v>283</v>
      </c>
      <c r="C1194" s="16"/>
      <c r="E1194" s="93">
        <v>102</v>
      </c>
      <c r="F1194" s="93">
        <v>49</v>
      </c>
      <c r="G1194" s="93">
        <v>53</v>
      </c>
    </row>
    <row r="1195" spans="1:7" s="18" customFormat="1" ht="13.5" hidden="1" outlineLevel="1" thickBot="1" x14ac:dyDescent="0.35">
      <c r="B1195" s="16" t="s">
        <v>153</v>
      </c>
      <c r="C1195" s="16"/>
      <c r="E1195" s="93">
        <v>2627</v>
      </c>
      <c r="F1195" s="93">
        <v>340</v>
      </c>
      <c r="G1195" s="93">
        <v>2287</v>
      </c>
    </row>
    <row r="1196" spans="1:7" s="18" customFormat="1" ht="13.5" hidden="1" outlineLevel="1" thickBot="1" x14ac:dyDescent="0.35">
      <c r="B1196" s="16" t="s">
        <v>154</v>
      </c>
      <c r="C1196" s="16"/>
      <c r="E1196" s="93">
        <v>526</v>
      </c>
      <c r="F1196" s="93">
        <v>-132</v>
      </c>
      <c r="G1196" s="93">
        <v>658</v>
      </c>
    </row>
    <row r="1197" spans="1:7" s="18" customFormat="1" ht="13.5" hidden="1" outlineLevel="1" thickBot="1" x14ac:dyDescent="0.35">
      <c r="B1197" s="16" t="s">
        <v>155</v>
      </c>
      <c r="C1197" s="16"/>
      <c r="E1197" s="93">
        <v>785</v>
      </c>
      <c r="F1197" s="93">
        <v>-779</v>
      </c>
      <c r="G1197" s="93">
        <v>1564</v>
      </c>
    </row>
    <row r="1198" spans="1:7" s="18" customFormat="1" ht="13.5" hidden="1" outlineLevel="1" thickBot="1" x14ac:dyDescent="0.35">
      <c r="B1198" s="16" t="s">
        <v>156</v>
      </c>
      <c r="C1198" s="16"/>
      <c r="E1198" s="93">
        <v>21</v>
      </c>
      <c r="F1198" s="93">
        <v>-43</v>
      </c>
      <c r="G1198" s="93">
        <v>64</v>
      </c>
    </row>
    <row r="1199" spans="1:7" s="18" customFormat="1" ht="13.5" hidden="1" outlineLevel="1" thickBot="1" x14ac:dyDescent="0.35">
      <c r="B1199" s="16" t="s">
        <v>157</v>
      </c>
      <c r="C1199" s="16"/>
      <c r="E1199" s="93">
        <v>-497</v>
      </c>
      <c r="F1199" s="93">
        <v>540</v>
      </c>
      <c r="G1199" s="93">
        <v>-1037</v>
      </c>
    </row>
    <row r="1200" spans="1:7" s="18" customFormat="1" ht="13.5" hidden="1" outlineLevel="1" thickBot="1" x14ac:dyDescent="0.35">
      <c r="B1200" s="16" t="s">
        <v>158</v>
      </c>
      <c r="C1200" s="16"/>
      <c r="E1200" s="93">
        <v>-888</v>
      </c>
      <c r="F1200" s="93">
        <v>5594</v>
      </c>
      <c r="G1200" s="93">
        <v>-6482</v>
      </c>
    </row>
    <row r="1201" spans="1:7" s="18" customFormat="1" ht="13.5" hidden="1" outlineLevel="1" thickBot="1" x14ac:dyDescent="0.35">
      <c r="B1201" s="16" t="s">
        <v>159</v>
      </c>
      <c r="C1201" s="16"/>
      <c r="E1201" s="93">
        <v>690</v>
      </c>
      <c r="F1201" s="93">
        <v>170</v>
      </c>
      <c r="G1201" s="93">
        <v>520</v>
      </c>
    </row>
    <row r="1202" spans="1:7" s="18" customFormat="1" ht="13.5" hidden="1" outlineLevel="1" thickBot="1" x14ac:dyDescent="0.35">
      <c r="B1202" s="16" t="s">
        <v>160</v>
      </c>
      <c r="C1202" s="16"/>
      <c r="E1202" s="93">
        <v>170</v>
      </c>
      <c r="F1202" s="93">
        <v>-146</v>
      </c>
      <c r="G1202" s="93">
        <v>316</v>
      </c>
    </row>
    <row r="1203" spans="1:7" s="18" customFormat="1" ht="13.5" hidden="1" outlineLevel="1" thickBot="1" x14ac:dyDescent="0.35">
      <c r="B1203" s="16" t="s">
        <v>161</v>
      </c>
      <c r="C1203" s="16"/>
      <c r="E1203" s="93">
        <v>-637.65210000000297</v>
      </c>
      <c r="F1203" s="93">
        <v>571</v>
      </c>
      <c r="G1203" s="93">
        <v>-1208.652100000003</v>
      </c>
    </row>
    <row r="1204" spans="1:7" s="18" customFormat="1" ht="13.5" hidden="1" outlineLevel="1" thickBot="1" x14ac:dyDescent="0.35">
      <c r="B1204" s="16" t="s">
        <v>162</v>
      </c>
      <c r="C1204" s="16"/>
      <c r="E1204" s="93">
        <v>407</v>
      </c>
      <c r="F1204" s="93">
        <v>909</v>
      </c>
      <c r="G1204" s="93">
        <v>-502</v>
      </c>
    </row>
    <row r="1205" spans="1:7" s="18" customFormat="1" ht="13.5" hidden="1" outlineLevel="1" thickBot="1" x14ac:dyDescent="0.35">
      <c r="B1205" s="16" t="s">
        <v>163</v>
      </c>
      <c r="C1205" s="16"/>
      <c r="E1205" s="93">
        <v>1318</v>
      </c>
      <c r="F1205" s="93">
        <v>1852</v>
      </c>
      <c r="G1205" s="93">
        <v>-534</v>
      </c>
    </row>
    <row r="1206" spans="1:7" s="18" customFormat="1" ht="13.5" hidden="1" outlineLevel="1" thickBot="1" x14ac:dyDescent="0.35">
      <c r="B1206" s="16" t="s">
        <v>164</v>
      </c>
      <c r="C1206" s="16"/>
      <c r="E1206" s="93">
        <v>369</v>
      </c>
      <c r="F1206" s="93">
        <v>31</v>
      </c>
      <c r="G1206" s="93">
        <v>338</v>
      </c>
    </row>
    <row r="1207" spans="1:7" s="18" customFormat="1" ht="13.5" hidden="1" outlineLevel="1" thickBot="1" x14ac:dyDescent="0.35">
      <c r="B1207" s="16" t="s">
        <v>276</v>
      </c>
      <c r="C1207" s="16"/>
      <c r="E1207" s="93">
        <v>1625</v>
      </c>
      <c r="F1207" s="93">
        <v>585</v>
      </c>
      <c r="G1207" s="93">
        <v>1040</v>
      </c>
    </row>
    <row r="1208" spans="1:7" s="18" customFormat="1" ht="13.5" hidden="1" outlineLevel="1" thickBot="1" x14ac:dyDescent="0.35">
      <c r="B1208" s="16" t="s">
        <v>278</v>
      </c>
      <c r="C1208" s="16"/>
      <c r="E1208" s="93">
        <v>358</v>
      </c>
      <c r="F1208" s="93">
        <v>-214</v>
      </c>
      <c r="G1208" s="93">
        <v>572</v>
      </c>
    </row>
    <row r="1209" spans="1:7" s="18" customFormat="1" ht="13.5" hidden="1" outlineLevel="1" thickBot="1" x14ac:dyDescent="0.35">
      <c r="B1209" s="16" t="s">
        <v>285</v>
      </c>
      <c r="C1209" s="16"/>
      <c r="E1209" s="93" t="s">
        <v>251</v>
      </c>
      <c r="F1209" s="93" t="s">
        <v>251</v>
      </c>
      <c r="G1209" s="93" t="s">
        <v>251</v>
      </c>
    </row>
    <row r="1210" spans="1:7" s="18" customFormat="1" ht="13.5" hidden="1" outlineLevel="1" thickBot="1" x14ac:dyDescent="0.35">
      <c r="B1210" s="16" t="s">
        <v>165</v>
      </c>
      <c r="C1210" s="16"/>
      <c r="E1210" s="93">
        <v>-178</v>
      </c>
      <c r="F1210" s="93">
        <v>-669</v>
      </c>
      <c r="G1210" s="93">
        <v>491</v>
      </c>
    </row>
    <row r="1211" spans="1:7" s="18" customFormat="1" ht="13.5" hidden="1" outlineLevel="1" thickBot="1" x14ac:dyDescent="0.35">
      <c r="B1211" s="16" t="s">
        <v>286</v>
      </c>
      <c r="C1211" s="16"/>
      <c r="E1211" s="93" t="s">
        <v>251</v>
      </c>
      <c r="F1211" s="93" t="s">
        <v>251</v>
      </c>
      <c r="G1211" s="93" t="s">
        <v>251</v>
      </c>
    </row>
    <row r="1212" spans="1:7" s="18" customFormat="1" ht="13.5" hidden="1" outlineLevel="1" thickBot="1" x14ac:dyDescent="0.35">
      <c r="B1212" s="16" t="s">
        <v>277</v>
      </c>
      <c r="C1212" s="16"/>
      <c r="E1212" s="93">
        <v>292</v>
      </c>
      <c r="F1212" s="93">
        <v>-107</v>
      </c>
      <c r="G1212" s="93">
        <v>399</v>
      </c>
    </row>
    <row r="1213" spans="1:7" ht="13.5" collapsed="1" thickBot="1" x14ac:dyDescent="0.35">
      <c r="A1213" s="17">
        <v>7</v>
      </c>
      <c r="B1213" s="17" t="s">
        <v>234</v>
      </c>
      <c r="C1213" s="17"/>
      <c r="E1213" s="150">
        <v>14363.277900000001</v>
      </c>
      <c r="F1213" s="150">
        <v>14443</v>
      </c>
      <c r="G1213" s="93">
        <v>-79.722099999999045</v>
      </c>
    </row>
    <row r="1214" spans="1:7" x14ac:dyDescent="0.3">
      <c r="D1214" s="85"/>
      <c r="E1214" s="121"/>
      <c r="F1214" s="121"/>
      <c r="G1214" s="93"/>
    </row>
    <row r="1215" spans="1:7" s="18" customFormat="1" hidden="1" outlineLevel="1" x14ac:dyDescent="0.3">
      <c r="B1215" s="16" t="s">
        <v>145</v>
      </c>
      <c r="C1215" s="16"/>
      <c r="E1215" s="93">
        <v>2705</v>
      </c>
      <c r="F1215" s="93">
        <v>1723</v>
      </c>
      <c r="G1215" s="93">
        <v>982</v>
      </c>
    </row>
    <row r="1216" spans="1:7" s="18" customFormat="1" hidden="1" outlineLevel="1" x14ac:dyDescent="0.3">
      <c r="B1216" s="16" t="s">
        <v>146</v>
      </c>
      <c r="C1216" s="16"/>
      <c r="E1216" s="93">
        <v>2957</v>
      </c>
      <c r="F1216" s="93">
        <v>2544</v>
      </c>
      <c r="G1216" s="93">
        <v>413</v>
      </c>
    </row>
    <row r="1217" spans="2:7" s="18" customFormat="1" hidden="1" outlineLevel="1" x14ac:dyDescent="0.3">
      <c r="B1217" s="16" t="s">
        <v>147</v>
      </c>
      <c r="C1217" s="16"/>
      <c r="E1217" s="93">
        <v>8227</v>
      </c>
      <c r="F1217" s="93">
        <v>7048</v>
      </c>
      <c r="G1217" s="93">
        <v>1179</v>
      </c>
    </row>
    <row r="1218" spans="2:7" s="18" customFormat="1" hidden="1" outlineLevel="1" x14ac:dyDescent="0.3">
      <c r="B1218" s="16" t="s">
        <v>148</v>
      </c>
      <c r="C1218" s="16"/>
      <c r="E1218" s="93">
        <v>3660</v>
      </c>
      <c r="F1218" s="93">
        <v>744</v>
      </c>
      <c r="G1218" s="93">
        <v>2916</v>
      </c>
    </row>
    <row r="1219" spans="2:7" s="18" customFormat="1" hidden="1" outlineLevel="1" x14ac:dyDescent="0.3">
      <c r="B1219" s="16" t="s">
        <v>149</v>
      </c>
      <c r="C1219" s="16"/>
      <c r="E1219" s="93">
        <v>2150</v>
      </c>
      <c r="F1219" s="93">
        <v>1172</v>
      </c>
      <c r="G1219" s="93">
        <v>978</v>
      </c>
    </row>
    <row r="1220" spans="2:7" s="18" customFormat="1" hidden="1" outlineLevel="1" x14ac:dyDescent="0.3">
      <c r="B1220" s="16" t="s">
        <v>150</v>
      </c>
      <c r="C1220" s="16"/>
      <c r="E1220" s="93">
        <v>936</v>
      </c>
      <c r="F1220" s="93">
        <v>945</v>
      </c>
      <c r="G1220" s="93">
        <v>-9</v>
      </c>
    </row>
    <row r="1221" spans="2:7" s="18" customFormat="1" hidden="1" outlineLevel="1" x14ac:dyDescent="0.3">
      <c r="B1221" s="16" t="s">
        <v>151</v>
      </c>
      <c r="C1221" s="16"/>
      <c r="E1221" s="93">
        <v>4955</v>
      </c>
      <c r="F1221" s="93">
        <v>2294</v>
      </c>
      <c r="G1221" s="93">
        <v>2661</v>
      </c>
    </row>
    <row r="1222" spans="2:7" s="18" customFormat="1" hidden="1" outlineLevel="1" x14ac:dyDescent="0.3">
      <c r="B1222" s="16" t="s">
        <v>152</v>
      </c>
      <c r="C1222" s="16"/>
      <c r="E1222" s="93">
        <v>2020</v>
      </c>
      <c r="F1222" s="93">
        <v>5249</v>
      </c>
      <c r="G1222" s="93">
        <v>-3229</v>
      </c>
    </row>
    <row r="1223" spans="2:7" s="18" customFormat="1" hidden="1" outlineLevel="1" x14ac:dyDescent="0.3">
      <c r="B1223" s="16" t="s">
        <v>283</v>
      </c>
      <c r="C1223" s="16"/>
      <c r="E1223" s="93">
        <v>81</v>
      </c>
      <c r="F1223" s="93">
        <v>0</v>
      </c>
      <c r="G1223" s="93">
        <v>81</v>
      </c>
    </row>
    <row r="1224" spans="2:7" s="18" customFormat="1" hidden="1" outlineLevel="1" x14ac:dyDescent="0.3">
      <c r="B1224" s="16" t="s">
        <v>153</v>
      </c>
      <c r="C1224" s="16"/>
      <c r="E1224" s="93">
        <v>2972</v>
      </c>
      <c r="F1224" s="93">
        <v>2632</v>
      </c>
      <c r="G1224" s="93">
        <v>340</v>
      </c>
    </row>
    <row r="1225" spans="2:7" s="18" customFormat="1" hidden="1" outlineLevel="1" x14ac:dyDescent="0.3">
      <c r="B1225" s="16" t="s">
        <v>154</v>
      </c>
      <c r="C1225" s="16"/>
      <c r="E1225" s="93">
        <v>1301</v>
      </c>
      <c r="F1225" s="93">
        <v>1433</v>
      </c>
      <c r="G1225" s="93">
        <v>-132</v>
      </c>
    </row>
    <row r="1226" spans="2:7" s="18" customFormat="1" hidden="1" outlineLevel="1" x14ac:dyDescent="0.3">
      <c r="B1226" s="16" t="s">
        <v>155</v>
      </c>
      <c r="C1226" s="16"/>
      <c r="E1226" s="93">
        <v>3282</v>
      </c>
      <c r="F1226" s="93">
        <v>4060</v>
      </c>
      <c r="G1226" s="93">
        <v>-778</v>
      </c>
    </row>
    <row r="1227" spans="2:7" s="18" customFormat="1" hidden="1" outlineLevel="1" x14ac:dyDescent="0.3">
      <c r="B1227" s="16" t="s">
        <v>156</v>
      </c>
      <c r="C1227" s="16"/>
      <c r="E1227" s="93">
        <v>120</v>
      </c>
      <c r="F1227" s="93">
        <v>164</v>
      </c>
      <c r="G1227" s="93">
        <v>-44</v>
      </c>
    </row>
    <row r="1228" spans="2:7" s="18" customFormat="1" hidden="1" outlineLevel="1" x14ac:dyDescent="0.3">
      <c r="B1228" s="16" t="s">
        <v>157</v>
      </c>
      <c r="C1228" s="16"/>
      <c r="E1228" s="93">
        <v>1171</v>
      </c>
      <c r="F1228" s="93">
        <v>0</v>
      </c>
      <c r="G1228" s="93">
        <v>1171</v>
      </c>
    </row>
    <row r="1229" spans="2:7" s="18" customFormat="1" hidden="1" outlineLevel="1" x14ac:dyDescent="0.3">
      <c r="B1229" s="16" t="s">
        <v>158</v>
      </c>
      <c r="C1229" s="16"/>
      <c r="E1229" s="93">
        <v>6602</v>
      </c>
      <c r="F1229" s="93">
        <v>1008</v>
      </c>
      <c r="G1229" s="93">
        <v>5594</v>
      </c>
    </row>
    <row r="1230" spans="2:7" s="18" customFormat="1" hidden="1" outlineLevel="1" x14ac:dyDescent="0.3">
      <c r="B1230" s="16" t="s">
        <v>159</v>
      </c>
      <c r="C1230" s="16"/>
      <c r="E1230" s="93">
        <v>2651</v>
      </c>
      <c r="F1230" s="93">
        <v>2481</v>
      </c>
      <c r="G1230" s="93">
        <v>170</v>
      </c>
    </row>
    <row r="1231" spans="2:7" s="18" customFormat="1" hidden="1" outlineLevel="1" x14ac:dyDescent="0.3">
      <c r="B1231" s="16" t="s">
        <v>160</v>
      </c>
      <c r="C1231" s="16"/>
      <c r="E1231" s="93">
        <v>256</v>
      </c>
      <c r="F1231" s="93">
        <v>402</v>
      </c>
      <c r="G1231" s="93">
        <v>-146</v>
      </c>
    </row>
    <row r="1232" spans="2:7" s="18" customFormat="1" hidden="1" outlineLevel="1" x14ac:dyDescent="0.3">
      <c r="B1232" s="16" t="s">
        <v>161</v>
      </c>
      <c r="C1232" s="16"/>
      <c r="E1232" s="93">
        <v>2756</v>
      </c>
      <c r="F1232" s="93">
        <v>2188</v>
      </c>
      <c r="G1232" s="93">
        <v>568</v>
      </c>
    </row>
    <row r="1233" spans="1:7" s="18" customFormat="1" hidden="1" outlineLevel="1" x14ac:dyDescent="0.3">
      <c r="B1233" s="16" t="s">
        <v>162</v>
      </c>
      <c r="C1233" s="16"/>
      <c r="E1233" s="93">
        <v>1521</v>
      </c>
      <c r="F1233" s="93">
        <v>612</v>
      </c>
      <c r="G1233" s="93">
        <v>909</v>
      </c>
    </row>
    <row r="1234" spans="1:7" s="18" customFormat="1" hidden="1" outlineLevel="1" x14ac:dyDescent="0.3">
      <c r="B1234" s="16" t="s">
        <v>163</v>
      </c>
      <c r="C1234" s="16"/>
      <c r="E1234" s="93">
        <v>5677</v>
      </c>
      <c r="F1234" s="93">
        <v>3825</v>
      </c>
      <c r="G1234" s="93">
        <v>1852</v>
      </c>
    </row>
    <row r="1235" spans="1:7" s="18" customFormat="1" hidden="1" outlineLevel="1" x14ac:dyDescent="0.3">
      <c r="B1235" s="16" t="s">
        <v>164</v>
      </c>
      <c r="C1235" s="16"/>
      <c r="E1235" s="93">
        <v>760</v>
      </c>
      <c r="F1235" s="93">
        <v>729</v>
      </c>
      <c r="G1235" s="93">
        <v>31</v>
      </c>
    </row>
    <row r="1236" spans="1:7" s="18" customFormat="1" hidden="1" outlineLevel="1" x14ac:dyDescent="0.3">
      <c r="B1236" s="16" t="s">
        <v>276</v>
      </c>
      <c r="C1236" s="16"/>
      <c r="E1236" s="93">
        <v>801</v>
      </c>
      <c r="F1236" s="93">
        <v>216</v>
      </c>
      <c r="G1236" s="93">
        <v>585</v>
      </c>
    </row>
    <row r="1237" spans="1:7" s="18" customFormat="1" hidden="1" outlineLevel="1" x14ac:dyDescent="0.3">
      <c r="B1237" s="16" t="s">
        <v>278</v>
      </c>
      <c r="C1237" s="16"/>
      <c r="E1237" s="93">
        <v>-11</v>
      </c>
      <c r="F1237" s="93">
        <v>203</v>
      </c>
      <c r="G1237" s="93">
        <v>-214</v>
      </c>
    </row>
    <row r="1238" spans="1:7" s="18" customFormat="1" hidden="1" outlineLevel="1" x14ac:dyDescent="0.3">
      <c r="B1238" s="16" t="s">
        <v>285</v>
      </c>
      <c r="C1238" s="16"/>
      <c r="E1238" s="93" t="s">
        <v>251</v>
      </c>
      <c r="F1238" s="93" t="s">
        <v>251</v>
      </c>
      <c r="G1238" s="93" t="s">
        <v>251</v>
      </c>
    </row>
    <row r="1239" spans="1:7" s="18" customFormat="1" hidden="1" outlineLevel="1" x14ac:dyDescent="0.3">
      <c r="B1239" s="16" t="s">
        <v>165</v>
      </c>
      <c r="C1239" s="16"/>
      <c r="E1239" s="93">
        <v>680</v>
      </c>
      <c r="F1239" s="93">
        <v>1349</v>
      </c>
      <c r="G1239" s="93">
        <v>-669</v>
      </c>
    </row>
    <row r="1240" spans="1:7" s="18" customFormat="1" hidden="1" outlineLevel="1" x14ac:dyDescent="0.3">
      <c r="B1240" s="16" t="s">
        <v>286</v>
      </c>
      <c r="C1240" s="16"/>
      <c r="E1240" s="93" t="s">
        <v>251</v>
      </c>
      <c r="F1240" s="93" t="s">
        <v>251</v>
      </c>
      <c r="G1240" s="93" t="s">
        <v>251</v>
      </c>
    </row>
    <row r="1241" spans="1:7" s="18" customFormat="1" hidden="1" outlineLevel="1" x14ac:dyDescent="0.3">
      <c r="B1241" s="16" t="s">
        <v>277</v>
      </c>
      <c r="C1241" s="16"/>
      <c r="E1241" s="93">
        <v>581</v>
      </c>
      <c r="F1241" s="93">
        <v>688</v>
      </c>
      <c r="G1241" s="93">
        <v>-107</v>
      </c>
    </row>
    <row r="1242" spans="1:7" collapsed="1" x14ac:dyDescent="0.3">
      <c r="A1242" s="17">
        <v>8</v>
      </c>
      <c r="B1242" s="16" t="s">
        <v>235</v>
      </c>
      <c r="E1242" s="69">
        <v>73174.277900000001</v>
      </c>
      <c r="F1242" s="69">
        <v>58152</v>
      </c>
      <c r="G1242" s="93">
        <v>15022.277900000001</v>
      </c>
    </row>
    <row r="1243" spans="1:7" s="18" customFormat="1" hidden="1" outlineLevel="1" x14ac:dyDescent="0.3">
      <c r="B1243" s="16" t="s">
        <v>145</v>
      </c>
      <c r="C1243" s="16"/>
      <c r="E1243" s="93">
        <v>3912</v>
      </c>
      <c r="F1243" s="93">
        <v>2705</v>
      </c>
      <c r="G1243" s="93">
        <v>1207</v>
      </c>
    </row>
    <row r="1244" spans="1:7" s="18" customFormat="1" hidden="1" outlineLevel="1" x14ac:dyDescent="0.3">
      <c r="B1244" s="16" t="s">
        <v>146</v>
      </c>
      <c r="C1244" s="16"/>
      <c r="E1244" s="93">
        <v>3579</v>
      </c>
      <c r="F1244" s="93">
        <v>2957</v>
      </c>
      <c r="G1244" s="93">
        <v>622</v>
      </c>
    </row>
    <row r="1245" spans="1:7" s="18" customFormat="1" hidden="1" outlineLevel="1" x14ac:dyDescent="0.3">
      <c r="B1245" s="16" t="s">
        <v>147</v>
      </c>
      <c r="C1245" s="16"/>
      <c r="E1245" s="93">
        <v>8992</v>
      </c>
      <c r="F1245" s="93">
        <v>8227</v>
      </c>
      <c r="G1245" s="93">
        <v>765</v>
      </c>
    </row>
    <row r="1246" spans="1:7" s="18" customFormat="1" hidden="1" outlineLevel="1" x14ac:dyDescent="0.3">
      <c r="B1246" s="16" t="s">
        <v>148</v>
      </c>
      <c r="C1246" s="16"/>
      <c r="E1246" s="93">
        <v>873</v>
      </c>
      <c r="F1246" s="93">
        <v>3660</v>
      </c>
      <c r="G1246" s="93">
        <v>-2787</v>
      </c>
    </row>
    <row r="1247" spans="1:7" s="18" customFormat="1" hidden="1" outlineLevel="1" x14ac:dyDescent="0.3">
      <c r="B1247" s="16" t="s">
        <v>149</v>
      </c>
      <c r="C1247" s="16"/>
      <c r="E1247" s="93">
        <v>3757</v>
      </c>
      <c r="F1247" s="93">
        <v>2150</v>
      </c>
      <c r="G1247" s="93">
        <v>1607</v>
      </c>
    </row>
    <row r="1248" spans="1:7" s="18" customFormat="1" hidden="1" outlineLevel="1" x14ac:dyDescent="0.3">
      <c r="B1248" s="16" t="s">
        <v>150</v>
      </c>
      <c r="C1248" s="16"/>
      <c r="E1248" s="93">
        <v>1520</v>
      </c>
      <c r="F1248" s="93">
        <v>936</v>
      </c>
      <c r="G1248" s="93">
        <v>584</v>
      </c>
    </row>
    <row r="1249" spans="2:7" s="18" customFormat="1" hidden="1" outlineLevel="1" x14ac:dyDescent="0.3">
      <c r="B1249" s="16" t="s">
        <v>151</v>
      </c>
      <c r="C1249" s="16"/>
      <c r="E1249" s="93">
        <v>8466</v>
      </c>
      <c r="F1249" s="93">
        <v>4955</v>
      </c>
      <c r="G1249" s="93">
        <v>3511</v>
      </c>
    </row>
    <row r="1250" spans="2:7" s="18" customFormat="1" hidden="1" outlineLevel="1" x14ac:dyDescent="0.3">
      <c r="B1250" s="16" t="s">
        <v>152</v>
      </c>
      <c r="C1250" s="16"/>
      <c r="E1250" s="93">
        <v>3785</v>
      </c>
      <c r="F1250" s="93">
        <v>2020</v>
      </c>
      <c r="G1250" s="93">
        <v>1765</v>
      </c>
    </row>
    <row r="1251" spans="2:7" s="18" customFormat="1" hidden="1" outlineLevel="1" x14ac:dyDescent="0.3">
      <c r="B1251" s="16" t="s">
        <v>283</v>
      </c>
      <c r="C1251" s="16"/>
      <c r="E1251" s="93">
        <v>183</v>
      </c>
      <c r="F1251" s="93">
        <v>81</v>
      </c>
      <c r="G1251" s="93">
        <v>102</v>
      </c>
    </row>
    <row r="1252" spans="2:7" s="18" customFormat="1" hidden="1" outlineLevel="1" x14ac:dyDescent="0.3">
      <c r="B1252" s="16" t="s">
        <v>153</v>
      </c>
      <c r="C1252" s="16"/>
      <c r="E1252" s="93">
        <v>5599</v>
      </c>
      <c r="F1252" s="93">
        <v>2972</v>
      </c>
      <c r="G1252" s="93">
        <v>2627</v>
      </c>
    </row>
    <row r="1253" spans="2:7" s="18" customFormat="1" hidden="1" outlineLevel="1" x14ac:dyDescent="0.3">
      <c r="B1253" s="16" t="s">
        <v>154</v>
      </c>
      <c r="C1253" s="16"/>
      <c r="E1253" s="93">
        <v>1827</v>
      </c>
      <c r="F1253" s="93">
        <v>1301</v>
      </c>
      <c r="G1253" s="93">
        <v>526</v>
      </c>
    </row>
    <row r="1254" spans="2:7" s="18" customFormat="1" hidden="1" outlineLevel="1" x14ac:dyDescent="0.3">
      <c r="B1254" s="16" t="s">
        <v>155</v>
      </c>
      <c r="C1254" s="16"/>
      <c r="E1254" s="93">
        <v>4066</v>
      </c>
      <c r="F1254" s="93">
        <v>3282</v>
      </c>
      <c r="G1254" s="93">
        <v>784</v>
      </c>
    </row>
    <row r="1255" spans="2:7" s="18" customFormat="1" hidden="1" outlineLevel="1" x14ac:dyDescent="0.3">
      <c r="B1255" s="16" t="s">
        <v>156</v>
      </c>
      <c r="C1255" s="16"/>
      <c r="E1255" s="93">
        <v>142</v>
      </c>
      <c r="F1255" s="93">
        <v>120</v>
      </c>
      <c r="G1255" s="93">
        <v>22</v>
      </c>
    </row>
    <row r="1256" spans="2:7" s="18" customFormat="1" hidden="1" outlineLevel="1" x14ac:dyDescent="0.3">
      <c r="B1256" s="16" t="s">
        <v>157</v>
      </c>
      <c r="C1256" s="16"/>
      <c r="E1256" s="93">
        <v>555</v>
      </c>
      <c r="F1256" s="93">
        <v>1171</v>
      </c>
      <c r="G1256" s="93">
        <v>-616</v>
      </c>
    </row>
    <row r="1257" spans="2:7" s="18" customFormat="1" hidden="1" outlineLevel="1" x14ac:dyDescent="0.3">
      <c r="B1257" s="16" t="s">
        <v>158</v>
      </c>
      <c r="C1257" s="16"/>
      <c r="E1257" s="93">
        <v>5714</v>
      </c>
      <c r="F1257" s="93">
        <v>6602</v>
      </c>
      <c r="G1257" s="93">
        <v>-888</v>
      </c>
    </row>
    <row r="1258" spans="2:7" s="18" customFormat="1" hidden="1" outlineLevel="1" x14ac:dyDescent="0.3">
      <c r="B1258" s="16" t="s">
        <v>159</v>
      </c>
      <c r="C1258" s="16"/>
      <c r="E1258" s="93">
        <v>3341</v>
      </c>
      <c r="F1258" s="93">
        <v>2651</v>
      </c>
      <c r="G1258" s="93">
        <v>690</v>
      </c>
    </row>
    <row r="1259" spans="2:7" s="18" customFormat="1" hidden="1" outlineLevel="1" x14ac:dyDescent="0.3">
      <c r="B1259" s="16" t="s">
        <v>160</v>
      </c>
      <c r="C1259" s="16"/>
      <c r="E1259" s="93">
        <v>426</v>
      </c>
      <c r="F1259" s="93">
        <v>256</v>
      </c>
      <c r="G1259" s="93">
        <v>170</v>
      </c>
    </row>
    <row r="1260" spans="2:7" s="18" customFormat="1" hidden="1" outlineLevel="1" x14ac:dyDescent="0.3">
      <c r="B1260" s="16" t="s">
        <v>161</v>
      </c>
      <c r="C1260" s="16"/>
      <c r="E1260" s="93">
        <v>1529</v>
      </c>
      <c r="F1260" s="93">
        <v>2756</v>
      </c>
      <c r="G1260" s="93">
        <v>-1227</v>
      </c>
    </row>
    <row r="1261" spans="2:7" s="18" customFormat="1" hidden="1" outlineLevel="1" x14ac:dyDescent="0.3">
      <c r="B1261" s="16" t="s">
        <v>162</v>
      </c>
      <c r="C1261" s="16"/>
      <c r="E1261" s="93">
        <v>1928</v>
      </c>
      <c r="F1261" s="93">
        <v>1521</v>
      </c>
      <c r="G1261" s="93">
        <v>407</v>
      </c>
    </row>
    <row r="1262" spans="2:7" s="18" customFormat="1" hidden="1" outlineLevel="1" x14ac:dyDescent="0.3">
      <c r="B1262" s="16" t="s">
        <v>163</v>
      </c>
      <c r="C1262" s="16"/>
      <c r="E1262" s="93">
        <v>6995</v>
      </c>
      <c r="F1262" s="93">
        <v>5677</v>
      </c>
      <c r="G1262" s="93">
        <v>1318</v>
      </c>
    </row>
    <row r="1263" spans="2:7" s="18" customFormat="1" hidden="1" outlineLevel="1" x14ac:dyDescent="0.3">
      <c r="B1263" s="16" t="s">
        <v>164</v>
      </c>
      <c r="C1263" s="16"/>
      <c r="E1263" s="93">
        <v>1129</v>
      </c>
      <c r="F1263" s="93">
        <v>760</v>
      </c>
      <c r="G1263" s="93">
        <v>369</v>
      </c>
    </row>
    <row r="1264" spans="2:7" s="18" customFormat="1" hidden="1" outlineLevel="1" x14ac:dyDescent="0.3">
      <c r="B1264" s="16" t="s">
        <v>276</v>
      </c>
      <c r="C1264" s="16"/>
      <c r="E1264" s="93">
        <v>2426</v>
      </c>
      <c r="F1264" s="93">
        <v>801</v>
      </c>
      <c r="G1264" s="93">
        <v>1625</v>
      </c>
    </row>
    <row r="1265" spans="1:7" s="18" customFormat="1" hidden="1" outlineLevel="1" x14ac:dyDescent="0.3">
      <c r="B1265" s="16" t="s">
        <v>278</v>
      </c>
      <c r="C1265" s="16"/>
      <c r="E1265" s="93">
        <v>320</v>
      </c>
      <c r="F1265" s="93">
        <v>-11</v>
      </c>
      <c r="G1265" s="93">
        <v>331</v>
      </c>
    </row>
    <row r="1266" spans="1:7" s="18" customFormat="1" hidden="1" outlineLevel="1" x14ac:dyDescent="0.3">
      <c r="B1266" s="16" t="s">
        <v>285</v>
      </c>
      <c r="C1266" s="16"/>
      <c r="E1266" s="93" t="s">
        <v>251</v>
      </c>
      <c r="F1266" s="93" t="s">
        <v>251</v>
      </c>
      <c r="G1266" s="93" t="s">
        <v>251</v>
      </c>
    </row>
    <row r="1267" spans="1:7" s="18" customFormat="1" hidden="1" outlineLevel="1" x14ac:dyDescent="0.3">
      <c r="B1267" s="16" t="s">
        <v>165</v>
      </c>
      <c r="C1267" s="16"/>
      <c r="E1267" s="93">
        <v>502</v>
      </c>
      <c r="F1267" s="93">
        <v>680</v>
      </c>
      <c r="G1267" s="93">
        <v>-178</v>
      </c>
    </row>
    <row r="1268" spans="1:7" s="18" customFormat="1" hidden="1" outlineLevel="1" x14ac:dyDescent="0.3">
      <c r="B1268" s="16" t="s">
        <v>286</v>
      </c>
      <c r="C1268" s="16"/>
      <c r="E1268" s="93" t="s">
        <v>251</v>
      </c>
      <c r="F1268" s="93" t="s">
        <v>251</v>
      </c>
      <c r="G1268" s="93" t="s">
        <v>251</v>
      </c>
    </row>
    <row r="1269" spans="1:7" s="18" customFormat="1" hidden="1" outlineLevel="1" x14ac:dyDescent="0.3">
      <c r="B1269" s="16" t="s">
        <v>277</v>
      </c>
      <c r="C1269" s="16"/>
      <c r="E1269" s="93">
        <v>873</v>
      </c>
      <c r="F1269" s="93">
        <v>581</v>
      </c>
      <c r="G1269" s="93">
        <v>292</v>
      </c>
    </row>
    <row r="1270" spans="1:7" collapsed="1" x14ac:dyDescent="0.3">
      <c r="A1270" s="17">
        <v>9</v>
      </c>
      <c r="B1270" s="16" t="s">
        <v>236</v>
      </c>
      <c r="E1270" s="69">
        <v>72439</v>
      </c>
      <c r="F1270" s="69">
        <v>58811</v>
      </c>
      <c r="G1270" s="93">
        <v>13628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G717"/>
  <sheetViews>
    <sheetView showGridLines="0" tabSelected="1" zoomScale="70" zoomScaleNormal="70" zoomScaleSheetLayoutView="100" workbookViewId="0">
      <selection activeCell="I6" sqref="I6"/>
    </sheetView>
  </sheetViews>
  <sheetFormatPr defaultColWidth="9.1796875" defaultRowHeight="14.5" outlineLevelRow="1" x14ac:dyDescent="0.35"/>
  <cols>
    <col min="1" max="1" width="9.1796875" style="35"/>
    <col min="2" max="2" width="66.453125" style="35" customWidth="1"/>
    <col min="3" max="3" width="13.1796875" style="35" customWidth="1"/>
    <col min="4" max="4" width="14" style="35" customWidth="1"/>
    <col min="5" max="16384" width="9.1796875" style="35"/>
  </cols>
  <sheetData>
    <row r="2" spans="2:5" x14ac:dyDescent="0.35">
      <c r="B2" s="94" t="s">
        <v>144</v>
      </c>
    </row>
    <row r="4" spans="2:5" ht="29" x14ac:dyDescent="0.35">
      <c r="B4" s="36"/>
      <c r="C4" s="37" t="str">
        <f>SoCIE!E3</f>
        <v>Accounts 2019-20</v>
      </c>
      <c r="D4" s="37" t="str">
        <f>SoCIE!F3</f>
        <v>Accounts 2018-19</v>
      </c>
    </row>
    <row r="5" spans="2:5" x14ac:dyDescent="0.35">
      <c r="B5" s="38" t="s">
        <v>66</v>
      </c>
      <c r="C5" s="39"/>
      <c r="D5" s="39"/>
    </row>
    <row r="6" spans="2:5" x14ac:dyDescent="0.35">
      <c r="B6" s="204" t="s">
        <v>90</v>
      </c>
      <c r="C6" s="205"/>
      <c r="D6" s="206"/>
    </row>
    <row r="7" spans="2:5" s="97" customFormat="1" hidden="1" outlineLevel="1" x14ac:dyDescent="0.35">
      <c r="B7" s="165" t="s">
        <v>145</v>
      </c>
      <c r="C7" s="170">
        <f>[1]Summary!$C$7</f>
        <v>51380</v>
      </c>
      <c r="D7" s="171">
        <f>[1]Summary!$D$7</f>
        <v>53952</v>
      </c>
    </row>
    <row r="8" spans="2:5" s="97" customFormat="1" hidden="1" outlineLevel="1" x14ac:dyDescent="0.35">
      <c r="B8" s="165" t="s">
        <v>146</v>
      </c>
      <c r="C8" s="170">
        <f>[2]Summary!$C$7</f>
        <v>14011</v>
      </c>
      <c r="D8" s="171">
        <f>[2]Summary!$D$7</f>
        <v>13394</v>
      </c>
    </row>
    <row r="9" spans="2:5" s="97" customFormat="1" hidden="1" outlineLevel="1" x14ac:dyDescent="0.35">
      <c r="B9" s="165" t="s">
        <v>147</v>
      </c>
      <c r="C9" s="170">
        <f>[3]Summary!C$7</f>
        <v>90781</v>
      </c>
      <c r="D9" s="171">
        <f>[3]Summary!D$7</f>
        <v>91690</v>
      </c>
    </row>
    <row r="10" spans="2:5" s="97" customFormat="1" hidden="1" outlineLevel="1" x14ac:dyDescent="0.35">
      <c r="B10" s="165" t="s">
        <v>148</v>
      </c>
      <c r="C10" s="170">
        <f>[4]Summary!C$7</f>
        <v>13801</v>
      </c>
      <c r="D10" s="171">
        <f>[4]Summary!D$7</f>
        <v>14116</v>
      </c>
      <c r="E10" s="96"/>
    </row>
    <row r="11" spans="2:5" s="97" customFormat="1" hidden="1" outlineLevel="1" x14ac:dyDescent="0.35">
      <c r="B11" s="165" t="s">
        <v>149</v>
      </c>
      <c r="C11" s="170">
        <f>[5]Summary!$C$7</f>
        <v>45318</v>
      </c>
      <c r="D11" s="171">
        <f>[5]Summary!$D$7</f>
        <v>44230</v>
      </c>
    </row>
    <row r="12" spans="2:5" s="97" customFormat="1" hidden="1" outlineLevel="1" x14ac:dyDescent="0.35">
      <c r="B12" s="165" t="s">
        <v>150</v>
      </c>
      <c r="C12" s="170">
        <f>[6]Summary!$C$7</f>
        <v>67401</v>
      </c>
      <c r="D12" s="171">
        <f>[6]Summary!$D$7</f>
        <v>67916</v>
      </c>
    </row>
    <row r="13" spans="2:5" s="97" customFormat="1" hidden="1" outlineLevel="1" x14ac:dyDescent="0.35">
      <c r="B13" s="165" t="s">
        <v>151</v>
      </c>
      <c r="C13" s="170">
        <f>[7]Summary!$C$7</f>
        <v>55249.552000000003</v>
      </c>
      <c r="D13" s="171">
        <f>[7]Summary!$D$7</f>
        <v>54082</v>
      </c>
    </row>
    <row r="14" spans="2:5" s="97" customFormat="1" hidden="1" outlineLevel="1" x14ac:dyDescent="0.35">
      <c r="B14" s="165" t="s">
        <v>152</v>
      </c>
      <c r="C14" s="170">
        <f>[8]Summary!$C$7</f>
        <v>39959</v>
      </c>
      <c r="D14" s="171">
        <f>[8]Summary!$D$7</f>
        <v>35124</v>
      </c>
    </row>
    <row r="15" spans="2:5" s="97" customFormat="1" hidden="1" outlineLevel="1" x14ac:dyDescent="0.35">
      <c r="B15" s="165" t="s">
        <v>283</v>
      </c>
      <c r="C15" s="170">
        <f>[9]Summary!C$7</f>
        <v>720</v>
      </c>
      <c r="D15" s="171">
        <f>[9]Summary!D$7</f>
        <v>445</v>
      </c>
    </row>
    <row r="16" spans="2:5" s="97" customFormat="1" hidden="1" outlineLevel="1" x14ac:dyDescent="0.35">
      <c r="B16" s="165" t="s">
        <v>153</v>
      </c>
      <c r="C16" s="170">
        <f>[10]Summary!C$7</f>
        <v>49785</v>
      </c>
      <c r="D16" s="171">
        <f>[10]Summary!D$7</f>
        <v>49025</v>
      </c>
    </row>
    <row r="17" spans="2:6" s="97" customFormat="1" hidden="1" outlineLevel="1" x14ac:dyDescent="0.35">
      <c r="B17" s="165" t="s">
        <v>154</v>
      </c>
      <c r="C17" s="170">
        <f>[11]Summary!C$7</f>
        <v>33087</v>
      </c>
      <c r="D17" s="171">
        <f>[11]Summary!D$7</f>
        <v>32520</v>
      </c>
    </row>
    <row r="18" spans="2:6" s="97" customFormat="1" hidden="1" outlineLevel="1" x14ac:dyDescent="0.35">
      <c r="B18" s="165" t="s">
        <v>155</v>
      </c>
      <c r="C18" s="170">
        <f>[12]Summary!$C$7</f>
        <v>28097</v>
      </c>
      <c r="D18" s="171">
        <f>[12]Summary!$D$7</f>
        <v>28387</v>
      </c>
    </row>
    <row r="19" spans="2:6" s="97" customFormat="1" hidden="1" outlineLevel="1" x14ac:dyDescent="0.35">
      <c r="B19" s="165" t="s">
        <v>156</v>
      </c>
      <c r="C19" s="170">
        <f>[13]Summary!$C$7</f>
        <v>6955</v>
      </c>
      <c r="D19" s="171">
        <f>[13]Summary!$D$7</f>
        <v>6342</v>
      </c>
    </row>
    <row r="20" spans="2:6" s="97" customFormat="1" hidden="1" outlineLevel="1" x14ac:dyDescent="0.35">
      <c r="B20" s="165" t="s">
        <v>157</v>
      </c>
      <c r="C20" s="170">
        <f>[14]Summary!$C$7</f>
        <v>13892</v>
      </c>
      <c r="D20" s="171">
        <f>[14]Summary!$D$7</f>
        <v>13365</v>
      </c>
    </row>
    <row r="21" spans="2:6" s="97" customFormat="1" hidden="1" outlineLevel="1" x14ac:dyDescent="0.35">
      <c r="B21" s="165" t="s">
        <v>158</v>
      </c>
      <c r="C21" s="170">
        <f>[15]Summary!$C$7</f>
        <v>55234</v>
      </c>
      <c r="D21" s="171">
        <f>[15]Summary!$D$7</f>
        <v>57723</v>
      </c>
    </row>
    <row r="22" spans="2:6" s="97" customFormat="1" hidden="1" outlineLevel="1" x14ac:dyDescent="0.35">
      <c r="B22" s="165" t="s">
        <v>159</v>
      </c>
      <c r="C22" s="170">
        <f>[16]Summary!$C$7</f>
        <v>48928</v>
      </c>
      <c r="D22" s="171">
        <f>[16]Summary!$D$7</f>
        <v>49514</v>
      </c>
    </row>
    <row r="23" spans="2:6" s="97" customFormat="1" hidden="1" outlineLevel="1" x14ac:dyDescent="0.35">
      <c r="B23" s="165" t="s">
        <v>160</v>
      </c>
      <c r="C23" s="170">
        <f>[17]Summary!$C$7</f>
        <v>10889</v>
      </c>
      <c r="D23" s="171">
        <f>[17]Summary!$D$7</f>
        <v>11813</v>
      </c>
      <c r="F23" s="95"/>
    </row>
    <row r="24" spans="2:6" s="97" customFormat="1" hidden="1" outlineLevel="1" x14ac:dyDescent="0.35">
      <c r="B24" s="165" t="s">
        <v>161</v>
      </c>
      <c r="C24" s="170">
        <f>[18]Summary!$C$7</f>
        <v>25369.130019999997</v>
      </c>
      <c r="D24" s="171">
        <f>[18]Summary!$D$7</f>
        <v>27613</v>
      </c>
      <c r="F24" s="95"/>
    </row>
    <row r="25" spans="2:6" s="97" customFormat="1" hidden="1" outlineLevel="1" x14ac:dyDescent="0.35">
      <c r="B25" s="165" t="s">
        <v>162</v>
      </c>
      <c r="C25" s="170">
        <f>[19]Summary!C$7</f>
        <v>18045</v>
      </c>
      <c r="D25" s="171">
        <f>[19]Summary!D$7</f>
        <v>17789</v>
      </c>
      <c r="F25" s="95"/>
    </row>
    <row r="26" spans="2:6" s="97" customFormat="1" hidden="1" outlineLevel="1" x14ac:dyDescent="0.35">
      <c r="B26" s="165" t="s">
        <v>163</v>
      </c>
      <c r="C26" s="170">
        <f>[20]Summary!$C$7</f>
        <v>57745</v>
      </c>
      <c r="D26" s="171">
        <f>[20]Summary!$D$7</f>
        <v>58991</v>
      </c>
      <c r="F26" s="95"/>
    </row>
    <row r="27" spans="2:6" s="97" customFormat="1" hidden="1" outlineLevel="1" x14ac:dyDescent="0.35">
      <c r="B27" s="165" t="s">
        <v>164</v>
      </c>
      <c r="C27" s="170">
        <f>[21]Summary!$C$7</f>
        <v>18809</v>
      </c>
      <c r="D27" s="171">
        <f>[21]Summary!$D$7</f>
        <v>19006</v>
      </c>
      <c r="F27" s="95"/>
    </row>
    <row r="28" spans="2:6" s="97" customFormat="1" hidden="1" outlineLevel="1" x14ac:dyDescent="0.35">
      <c r="B28" s="165" t="s">
        <v>276</v>
      </c>
      <c r="C28" s="170">
        <f>[22]Summary!C$7</f>
        <v>6287</v>
      </c>
      <c r="D28" s="171">
        <f>[22]Summary!D$7</f>
        <v>5644</v>
      </c>
      <c r="F28" s="95"/>
    </row>
    <row r="29" spans="2:6" s="97" customFormat="1" hidden="1" outlineLevel="1" x14ac:dyDescent="0.35">
      <c r="B29" s="165" t="s">
        <v>278</v>
      </c>
      <c r="C29" s="170">
        <f>[23]Summary!C$7</f>
        <v>2553</v>
      </c>
      <c r="D29" s="171">
        <f>[23]Summary!D$7</f>
        <v>1822</v>
      </c>
      <c r="F29" s="95"/>
    </row>
    <row r="30" spans="2:6" s="97" customFormat="1" hidden="1" outlineLevel="1" x14ac:dyDescent="0.35">
      <c r="B30" s="165" t="s">
        <v>285</v>
      </c>
      <c r="C30" s="170">
        <f>[24]Summary!C$7</f>
        <v>5589</v>
      </c>
      <c r="D30" s="171">
        <f>[24]Summary!D$7</f>
        <v>5080</v>
      </c>
      <c r="F30" s="95"/>
    </row>
    <row r="31" spans="2:6" s="97" customFormat="1" hidden="1" outlineLevel="1" x14ac:dyDescent="0.35">
      <c r="B31" s="165" t="s">
        <v>165</v>
      </c>
      <c r="C31" s="170">
        <f>[25]Summary!C$7</f>
        <v>5393</v>
      </c>
      <c r="D31" s="171">
        <f>[25]Summary!D$7</f>
        <v>5460</v>
      </c>
      <c r="F31" s="95"/>
    </row>
    <row r="32" spans="2:6" s="97" customFormat="1" hidden="1" outlineLevel="1" x14ac:dyDescent="0.35">
      <c r="B32" s="165" t="s">
        <v>286</v>
      </c>
      <c r="C32" s="170">
        <f>[26]Summary!C$7</f>
        <v>3006</v>
      </c>
      <c r="D32" s="171">
        <f>[26]Summary!D$7</f>
        <v>3755</v>
      </c>
      <c r="F32" s="95"/>
    </row>
    <row r="33" spans="2:6" s="97" customFormat="1" hidden="1" outlineLevel="1" x14ac:dyDescent="0.35">
      <c r="B33" s="165" t="s">
        <v>277</v>
      </c>
      <c r="C33" s="170">
        <f>[27]Summary!C$7</f>
        <v>6248</v>
      </c>
      <c r="D33" s="171">
        <f>[27]Summary!$D$7</f>
        <v>5684</v>
      </c>
      <c r="F33" s="95"/>
    </row>
    <row r="34" spans="2:6" collapsed="1" x14ac:dyDescent="0.35">
      <c r="B34" s="40" t="s">
        <v>67</v>
      </c>
      <c r="C34" s="76">
        <v>774531.68202000007</v>
      </c>
      <c r="D34" s="76">
        <v>774482</v>
      </c>
      <c r="F34" s="95"/>
    </row>
    <row r="35" spans="2:6" x14ac:dyDescent="0.35">
      <c r="B35" s="164"/>
      <c r="C35" s="102"/>
      <c r="D35" s="172"/>
      <c r="F35" s="95"/>
    </row>
    <row r="36" spans="2:6" s="97" customFormat="1" ht="15" hidden="1" customHeight="1" outlineLevel="1" x14ac:dyDescent="0.35">
      <c r="B36" s="165" t="s">
        <v>145</v>
      </c>
      <c r="C36" s="173">
        <v>0.86533670688984043</v>
      </c>
      <c r="D36" s="174">
        <v>0.86035735468564645</v>
      </c>
    </row>
    <row r="37" spans="2:6" s="97" customFormat="1" ht="15" hidden="1" customHeight="1" outlineLevel="1" x14ac:dyDescent="0.35">
      <c r="B37" s="165" t="s">
        <v>146</v>
      </c>
      <c r="C37" s="173">
        <v>0.71408179287702522</v>
      </c>
      <c r="D37" s="174">
        <v>0.74219799910407647</v>
      </c>
    </row>
    <row r="38" spans="2:6" s="97" customFormat="1" ht="15" hidden="1" customHeight="1" outlineLevel="1" x14ac:dyDescent="0.35">
      <c r="B38" s="165" t="s">
        <v>147</v>
      </c>
      <c r="C38" s="173">
        <v>0.74136658551899626</v>
      </c>
      <c r="D38" s="174">
        <v>0.72598974806412908</v>
      </c>
    </row>
    <row r="39" spans="2:6" s="97" customFormat="1" ht="15" hidden="1" customHeight="1" outlineLevel="1" x14ac:dyDescent="0.35">
      <c r="B39" s="165" t="s">
        <v>148</v>
      </c>
      <c r="C39" s="173">
        <v>0.82240417361060791</v>
      </c>
      <c r="D39" s="174">
        <v>0.83118447152167751</v>
      </c>
    </row>
    <row r="40" spans="2:6" s="97" customFormat="1" ht="15" hidden="1" customHeight="1" outlineLevel="1" x14ac:dyDescent="0.35">
      <c r="B40" s="165" t="s">
        <v>149</v>
      </c>
      <c r="C40" s="173">
        <v>0.79888785912882299</v>
      </c>
      <c r="D40" s="174">
        <v>0.78564322857788826</v>
      </c>
    </row>
    <row r="41" spans="2:6" s="97" customFormat="1" ht="15" hidden="1" customHeight="1" outlineLevel="1" x14ac:dyDescent="0.35">
      <c r="B41" s="165" t="s">
        <v>150</v>
      </c>
      <c r="C41" s="173">
        <v>0.81270307562202337</v>
      </c>
      <c r="D41" s="174">
        <v>0.78632428293774659</v>
      </c>
    </row>
    <row r="42" spans="2:6" s="97" customFormat="1" ht="15" hidden="1" customHeight="1" outlineLevel="1" x14ac:dyDescent="0.35">
      <c r="B42" s="165" t="s">
        <v>151</v>
      </c>
      <c r="C42" s="173">
        <v>0.7610378451575498</v>
      </c>
      <c r="D42" s="174">
        <v>0.74564550127584039</v>
      </c>
    </row>
    <row r="43" spans="2:6" s="97" customFormat="1" ht="15" hidden="1" customHeight="1" outlineLevel="1" x14ac:dyDescent="0.35">
      <c r="B43" s="165" t="s">
        <v>152</v>
      </c>
      <c r="C43" s="173">
        <v>0.70562326384544161</v>
      </c>
      <c r="D43" s="174">
        <v>0.72802072656872796</v>
      </c>
    </row>
    <row r="44" spans="2:6" s="97" customFormat="1" ht="15" hidden="1" customHeight="1" outlineLevel="1" x14ac:dyDescent="0.35">
      <c r="B44" s="165" t="s">
        <v>283</v>
      </c>
      <c r="C44" s="173">
        <v>1</v>
      </c>
      <c r="D44" s="174">
        <v>1</v>
      </c>
    </row>
    <row r="45" spans="2:6" s="97" customFormat="1" ht="15" hidden="1" customHeight="1" outlineLevel="1" x14ac:dyDescent="0.35">
      <c r="B45" s="165" t="s">
        <v>153</v>
      </c>
      <c r="C45" s="173">
        <v>0.77617756352314959</v>
      </c>
      <c r="D45" s="174">
        <v>0.76740438551759305</v>
      </c>
    </row>
    <row r="46" spans="2:6" s="97" customFormat="1" ht="15" hidden="1" customHeight="1" outlineLevel="1" x14ac:dyDescent="0.35">
      <c r="B46" s="165" t="s">
        <v>154</v>
      </c>
      <c r="C46" s="173">
        <v>0.77293196723788804</v>
      </c>
      <c r="D46" s="174">
        <v>0.76835793357933579</v>
      </c>
    </row>
    <row r="47" spans="2:6" s="97" customFormat="1" ht="15" hidden="1" customHeight="1" outlineLevel="1" x14ac:dyDescent="0.35">
      <c r="B47" s="165" t="s">
        <v>155</v>
      </c>
      <c r="C47" s="173">
        <v>0.74783784745702386</v>
      </c>
      <c r="D47" s="174">
        <v>0.70655581780392429</v>
      </c>
    </row>
    <row r="48" spans="2:6" s="97" customFormat="1" ht="15" hidden="1" customHeight="1" outlineLevel="1" x14ac:dyDescent="0.35">
      <c r="B48" s="165" t="s">
        <v>156</v>
      </c>
      <c r="C48" s="173">
        <v>0.72393961179007904</v>
      </c>
      <c r="D48" s="174">
        <v>0.69347209082308425</v>
      </c>
    </row>
    <row r="49" spans="2:6" s="97" customFormat="1" ht="15" hidden="1" customHeight="1" outlineLevel="1" x14ac:dyDescent="0.35">
      <c r="B49" s="165" t="s">
        <v>157</v>
      </c>
      <c r="C49" s="173">
        <v>0.69701986754966883</v>
      </c>
      <c r="D49" s="174">
        <v>0.66015712682379346</v>
      </c>
    </row>
    <row r="50" spans="2:6" s="97" customFormat="1" ht="15" hidden="1" customHeight="1" outlineLevel="1" x14ac:dyDescent="0.35">
      <c r="B50" s="165" t="s">
        <v>158</v>
      </c>
      <c r="C50" s="173">
        <v>0.7566535105188833</v>
      </c>
      <c r="D50" s="174">
        <v>0.76272889489458273</v>
      </c>
    </row>
    <row r="51" spans="2:6" s="97" customFormat="1" ht="15" hidden="1" customHeight="1" outlineLevel="1" x14ac:dyDescent="0.35">
      <c r="B51" s="165" t="s">
        <v>159</v>
      </c>
      <c r="C51" s="173">
        <v>0.77383093525179858</v>
      </c>
      <c r="D51" s="174">
        <v>0.74932342367815163</v>
      </c>
    </row>
    <row r="52" spans="2:6" s="97" customFormat="1" ht="15" hidden="1" customHeight="1" outlineLevel="1" x14ac:dyDescent="0.35">
      <c r="B52" s="165" t="s">
        <v>160</v>
      </c>
      <c r="C52" s="173">
        <v>0.68527872164569748</v>
      </c>
      <c r="D52" s="174">
        <v>0.74020147295352579</v>
      </c>
    </row>
    <row r="53" spans="2:6" s="97" customFormat="1" ht="15" hidden="1" customHeight="1" outlineLevel="1" x14ac:dyDescent="0.35">
      <c r="B53" s="165" t="s">
        <v>161</v>
      </c>
      <c r="C53" s="173">
        <v>0.64449745289294713</v>
      </c>
      <c r="D53" s="174">
        <v>0.59251077391083906</v>
      </c>
    </row>
    <row r="54" spans="2:6" s="97" customFormat="1" ht="15" hidden="1" customHeight="1" outlineLevel="1" x14ac:dyDescent="0.35">
      <c r="B54" s="165" t="s">
        <v>162</v>
      </c>
      <c r="C54" s="175">
        <v>0.81191465779994454</v>
      </c>
      <c r="D54" s="176">
        <v>0.81477317443363872</v>
      </c>
      <c r="F54" s="95"/>
    </row>
    <row r="55" spans="2:6" s="97" customFormat="1" ht="15" hidden="1" customHeight="1" outlineLevel="1" x14ac:dyDescent="0.35">
      <c r="B55" s="165" t="s">
        <v>163</v>
      </c>
      <c r="C55" s="173">
        <v>0.8479002511039917</v>
      </c>
      <c r="D55" s="174">
        <v>0.8398060721126952</v>
      </c>
    </row>
    <row r="56" spans="2:6" s="97" customFormat="1" ht="15" hidden="1" customHeight="1" outlineLevel="1" x14ac:dyDescent="0.35">
      <c r="B56" s="165" t="s">
        <v>164</v>
      </c>
      <c r="C56" s="173">
        <v>0.72008081237705357</v>
      </c>
      <c r="D56" s="174">
        <v>0.72203514679574876</v>
      </c>
    </row>
    <row r="57" spans="2:6" s="97" customFormat="1" ht="15" hidden="1" customHeight="1" outlineLevel="1" x14ac:dyDescent="0.35">
      <c r="B57" s="165" t="s">
        <v>276</v>
      </c>
      <c r="C57" s="173">
        <v>0.8302847144902179</v>
      </c>
      <c r="D57" s="174">
        <v>0.77462792345854004</v>
      </c>
      <c r="F57" s="95"/>
    </row>
    <row r="58" spans="2:6" s="97" customFormat="1" ht="15" hidden="1" customHeight="1" outlineLevel="1" x14ac:dyDescent="0.35">
      <c r="B58" s="165" t="s">
        <v>278</v>
      </c>
      <c r="C58" s="173">
        <v>0.47512730121425772</v>
      </c>
      <c r="D58" s="174">
        <v>0.50109769484083422</v>
      </c>
      <c r="F58" s="95"/>
    </row>
    <row r="59" spans="2:6" s="97" customFormat="1" ht="15" hidden="1" customHeight="1" outlineLevel="1" x14ac:dyDescent="0.35">
      <c r="B59" s="165" t="s">
        <v>285</v>
      </c>
      <c r="C59" s="173">
        <v>0.55913401324029344</v>
      </c>
      <c r="D59" s="174">
        <v>0.54488188976377949</v>
      </c>
      <c r="F59" s="95"/>
    </row>
    <row r="60" spans="2:6" s="97" customFormat="1" ht="15" hidden="1" customHeight="1" outlineLevel="1" x14ac:dyDescent="0.35">
      <c r="B60" s="165" t="s">
        <v>165</v>
      </c>
      <c r="C60" s="175">
        <v>0.49267569071017986</v>
      </c>
      <c r="D60" s="176">
        <v>0.47619047619047616</v>
      </c>
      <c r="F60" s="95"/>
    </row>
    <row r="61" spans="2:6" s="97" customFormat="1" ht="15" hidden="1" customHeight="1" outlineLevel="1" x14ac:dyDescent="0.35">
      <c r="B61" s="165" t="s">
        <v>286</v>
      </c>
      <c r="C61" s="175">
        <v>0.70192947438456421</v>
      </c>
      <c r="D61" s="176">
        <v>0.57842876165113177</v>
      </c>
      <c r="F61" s="95"/>
    </row>
    <row r="62" spans="2:6" s="97" customFormat="1" ht="15" hidden="1" customHeight="1" outlineLevel="1" x14ac:dyDescent="0.35">
      <c r="B62" s="165" t="s">
        <v>277</v>
      </c>
      <c r="C62" s="175">
        <v>0.77000640204865556</v>
      </c>
      <c r="D62" s="176">
        <v>0.73223082336382828</v>
      </c>
      <c r="F62" s="95"/>
    </row>
    <row r="63" spans="2:6" collapsed="1" x14ac:dyDescent="0.35">
      <c r="B63" s="41" t="s">
        <v>270</v>
      </c>
      <c r="C63" s="80">
        <v>0.76790705078561494</v>
      </c>
      <c r="D63" s="80">
        <v>0.75665928969298191</v>
      </c>
    </row>
    <row r="64" spans="2:6" s="97" customFormat="1" ht="15" hidden="1" customHeight="1" outlineLevel="1" x14ac:dyDescent="0.35">
      <c r="B64" s="165" t="s">
        <v>145</v>
      </c>
      <c r="C64" s="173">
        <v>0.13466329311015959</v>
      </c>
      <c r="D64" s="174">
        <v>0.1396426453143535</v>
      </c>
    </row>
    <row r="65" spans="2:4" s="97" customFormat="1" ht="15" hidden="1" customHeight="1" outlineLevel="1" x14ac:dyDescent="0.35">
      <c r="B65" s="165" t="s">
        <v>146</v>
      </c>
      <c r="C65" s="173">
        <v>0.28591820712297483</v>
      </c>
      <c r="D65" s="174">
        <v>0.25780200089592353</v>
      </c>
    </row>
    <row r="66" spans="2:4" s="97" customFormat="1" ht="15" hidden="1" customHeight="1" outlineLevel="1" x14ac:dyDescent="0.35">
      <c r="B66" s="165" t="s">
        <v>147</v>
      </c>
      <c r="C66" s="173">
        <v>0.25863341448100374</v>
      </c>
      <c r="D66" s="174">
        <v>0.27401025193587086</v>
      </c>
    </row>
    <row r="67" spans="2:4" s="97" customFormat="1" ht="15" hidden="1" customHeight="1" outlineLevel="1" x14ac:dyDescent="0.35">
      <c r="B67" s="165" t="s">
        <v>148</v>
      </c>
      <c r="C67" s="173">
        <v>0.17759582638939209</v>
      </c>
      <c r="D67" s="174">
        <v>0.16881552847832246</v>
      </c>
    </row>
    <row r="68" spans="2:4" s="97" customFormat="1" ht="15" hidden="1" customHeight="1" outlineLevel="1" x14ac:dyDescent="0.35">
      <c r="B68" s="165" t="s">
        <v>149</v>
      </c>
      <c r="C68" s="173">
        <v>0.20111214087117701</v>
      </c>
      <c r="D68" s="174">
        <v>0.21435677142211168</v>
      </c>
    </row>
    <row r="69" spans="2:4" s="97" customFormat="1" ht="15" hidden="1" customHeight="1" outlineLevel="1" x14ac:dyDescent="0.35">
      <c r="B69" s="165" t="s">
        <v>150</v>
      </c>
      <c r="C69" s="173">
        <v>0.1872969243779766</v>
      </c>
      <c r="D69" s="174">
        <v>0.21367571706225338</v>
      </c>
    </row>
    <row r="70" spans="2:4" s="97" customFormat="1" ht="15" hidden="1" customHeight="1" outlineLevel="1" x14ac:dyDescent="0.35">
      <c r="B70" s="165" t="s">
        <v>151</v>
      </c>
      <c r="C70" s="173">
        <v>0.23896215484245018</v>
      </c>
      <c r="D70" s="174">
        <v>0.25435449872415961</v>
      </c>
    </row>
    <row r="71" spans="2:4" s="97" customFormat="1" ht="15" hidden="1" customHeight="1" outlineLevel="1" x14ac:dyDescent="0.35">
      <c r="B71" s="165" t="s">
        <v>152</v>
      </c>
      <c r="C71" s="173">
        <v>0.29437673615455845</v>
      </c>
      <c r="D71" s="174">
        <v>0.27197927343127204</v>
      </c>
    </row>
    <row r="72" spans="2:4" s="97" customFormat="1" ht="15" hidden="1" customHeight="1" outlineLevel="1" x14ac:dyDescent="0.35">
      <c r="B72" s="165" t="s">
        <v>283</v>
      </c>
      <c r="C72" s="173">
        <v>0</v>
      </c>
      <c r="D72" s="174">
        <v>0</v>
      </c>
    </row>
    <row r="73" spans="2:4" s="97" customFormat="1" ht="15" hidden="1" customHeight="1" outlineLevel="1" x14ac:dyDescent="0.35">
      <c r="B73" s="165" t="s">
        <v>153</v>
      </c>
      <c r="C73" s="173">
        <v>0.22382243647685046</v>
      </c>
      <c r="D73" s="174">
        <v>0.23259561448240693</v>
      </c>
    </row>
    <row r="74" spans="2:4" s="97" customFormat="1" ht="15" hidden="1" customHeight="1" outlineLevel="1" x14ac:dyDescent="0.35">
      <c r="B74" s="165" t="s">
        <v>154</v>
      </c>
      <c r="C74" s="173">
        <v>0.22706803276211202</v>
      </c>
      <c r="D74" s="174">
        <v>0.23164206642066421</v>
      </c>
    </row>
    <row r="75" spans="2:4" s="97" customFormat="1" ht="15" hidden="1" customHeight="1" outlineLevel="1" x14ac:dyDescent="0.35">
      <c r="B75" s="165" t="s">
        <v>155</v>
      </c>
      <c r="C75" s="173">
        <v>0.25216215254297614</v>
      </c>
      <c r="D75" s="174">
        <v>0.29344418219607565</v>
      </c>
    </row>
    <row r="76" spans="2:4" s="97" customFormat="1" ht="15" hidden="1" customHeight="1" outlineLevel="1" x14ac:dyDescent="0.35">
      <c r="B76" s="165" t="s">
        <v>156</v>
      </c>
      <c r="C76" s="173">
        <v>0.2760603882099209</v>
      </c>
      <c r="D76" s="174">
        <v>0.3065279091769158</v>
      </c>
    </row>
    <row r="77" spans="2:4" s="97" customFormat="1" ht="15" hidden="1" customHeight="1" outlineLevel="1" x14ac:dyDescent="0.35">
      <c r="B77" s="165" t="s">
        <v>157</v>
      </c>
      <c r="C77" s="173">
        <v>0.30298013245033112</v>
      </c>
      <c r="D77" s="174">
        <v>0.33984287317620648</v>
      </c>
    </row>
    <row r="78" spans="2:4" s="97" customFormat="1" ht="15" hidden="1" customHeight="1" outlineLevel="1" x14ac:dyDescent="0.35">
      <c r="B78" s="165" t="s">
        <v>158</v>
      </c>
      <c r="C78" s="173">
        <v>0.2433464894811167</v>
      </c>
      <c r="D78" s="174">
        <v>0.23727110510541724</v>
      </c>
    </row>
    <row r="79" spans="2:4" s="97" customFormat="1" ht="15" hidden="1" customHeight="1" outlineLevel="1" x14ac:dyDescent="0.35">
      <c r="B79" s="165" t="s">
        <v>159</v>
      </c>
      <c r="C79" s="173">
        <v>0.22616906474820145</v>
      </c>
      <c r="D79" s="174">
        <v>0.25067657632184837</v>
      </c>
    </row>
    <row r="80" spans="2:4" s="97" customFormat="1" ht="15" hidden="1" customHeight="1" outlineLevel="1" x14ac:dyDescent="0.35">
      <c r="B80" s="165" t="s">
        <v>160</v>
      </c>
      <c r="C80" s="173">
        <v>0.31472127835430252</v>
      </c>
      <c r="D80" s="174">
        <v>0.25979852704647421</v>
      </c>
    </row>
    <row r="81" spans="2:4" s="97" customFormat="1" ht="15" hidden="1" customHeight="1" outlineLevel="1" x14ac:dyDescent="0.35">
      <c r="B81" s="165" t="s">
        <v>161</v>
      </c>
      <c r="C81" s="173">
        <v>0.35550254710705287</v>
      </c>
      <c r="D81" s="174">
        <v>0.40748922608916088</v>
      </c>
    </row>
    <row r="82" spans="2:4" s="97" customFormat="1" ht="15" hidden="1" customHeight="1" outlineLevel="1" x14ac:dyDescent="0.35">
      <c r="B82" s="165" t="s">
        <v>162</v>
      </c>
      <c r="C82" s="173">
        <v>0.18808534220005541</v>
      </c>
      <c r="D82" s="174">
        <v>0.18522682556636125</v>
      </c>
    </row>
    <row r="83" spans="2:4" s="97" customFormat="1" ht="15" hidden="1" customHeight="1" outlineLevel="1" x14ac:dyDescent="0.35">
      <c r="B83" s="165" t="s">
        <v>163</v>
      </c>
      <c r="C83" s="173">
        <v>0.1520997488960083</v>
      </c>
      <c r="D83" s="174">
        <v>0.16019392788730485</v>
      </c>
    </row>
    <row r="84" spans="2:4" s="97" customFormat="1" ht="15" hidden="1" customHeight="1" outlineLevel="1" x14ac:dyDescent="0.35">
      <c r="B84" s="166" t="s">
        <v>164</v>
      </c>
      <c r="C84" s="173">
        <v>0.27991918762294649</v>
      </c>
      <c r="D84" s="174">
        <v>0.27796485320425129</v>
      </c>
    </row>
    <row r="85" spans="2:4" s="97" customFormat="1" ht="15" hidden="1" customHeight="1" outlineLevel="1" x14ac:dyDescent="0.35">
      <c r="B85" s="165" t="s">
        <v>276</v>
      </c>
      <c r="C85" s="173">
        <v>0.1697152855097821</v>
      </c>
      <c r="D85" s="174">
        <v>0.22537207654145996</v>
      </c>
    </row>
    <row r="86" spans="2:4" s="97" customFormat="1" ht="15" hidden="1" customHeight="1" outlineLevel="1" x14ac:dyDescent="0.35">
      <c r="B86" s="165" t="s">
        <v>278</v>
      </c>
      <c r="C86" s="173">
        <v>0.52487269878574228</v>
      </c>
      <c r="D86" s="174">
        <v>0.49890230515916573</v>
      </c>
    </row>
    <row r="87" spans="2:4" s="97" customFormat="1" ht="15" hidden="1" customHeight="1" outlineLevel="1" x14ac:dyDescent="0.35">
      <c r="B87" s="165" t="s">
        <v>285</v>
      </c>
      <c r="C87" s="173">
        <v>0.44086598675970656</v>
      </c>
      <c r="D87" s="174">
        <v>0.45511811023622045</v>
      </c>
    </row>
    <row r="88" spans="2:4" s="97" customFormat="1" ht="15" hidden="1" customHeight="1" outlineLevel="1" x14ac:dyDescent="0.35">
      <c r="B88" s="165" t="s">
        <v>165</v>
      </c>
      <c r="C88" s="173">
        <v>0.50732430928982009</v>
      </c>
      <c r="D88" s="174">
        <v>0.52380952380952384</v>
      </c>
    </row>
    <row r="89" spans="2:4" s="97" customFormat="1" ht="15" hidden="1" customHeight="1" outlineLevel="1" x14ac:dyDescent="0.35">
      <c r="B89" s="165" t="s">
        <v>286</v>
      </c>
      <c r="C89" s="173">
        <v>0.29807052561543579</v>
      </c>
      <c r="D89" s="174">
        <v>0.42157123834886817</v>
      </c>
    </row>
    <row r="90" spans="2:4" s="97" customFormat="1" ht="15" hidden="1" customHeight="1" outlineLevel="1" x14ac:dyDescent="0.35">
      <c r="B90" s="165" t="s">
        <v>277</v>
      </c>
      <c r="C90" s="173">
        <v>0.22999359795134444</v>
      </c>
      <c r="D90" s="174">
        <v>0.26776917663617172</v>
      </c>
    </row>
    <row r="91" spans="2:4" collapsed="1" x14ac:dyDescent="0.35">
      <c r="B91" s="41" t="s">
        <v>271</v>
      </c>
      <c r="C91" s="80">
        <v>0.23209294921438503</v>
      </c>
      <c r="D91" s="80">
        <v>0.24334071030701812</v>
      </c>
    </row>
    <row r="92" spans="2:4" s="97" customFormat="1" ht="15" hidden="1" customHeight="1" outlineLevel="1" x14ac:dyDescent="0.35">
      <c r="B92" s="165" t="s">
        <v>145</v>
      </c>
      <c r="C92" s="173">
        <v>8.4565978980147921E-2</v>
      </c>
      <c r="D92" s="174">
        <v>7.9125889679715303E-2</v>
      </c>
    </row>
    <row r="93" spans="2:4" s="97" customFormat="1" ht="15" hidden="1" customHeight="1" outlineLevel="1" x14ac:dyDescent="0.35">
      <c r="B93" s="165" t="s">
        <v>146</v>
      </c>
      <c r="C93" s="173">
        <v>9.8779530368995783E-2</v>
      </c>
      <c r="D93" s="174">
        <v>9.6983724055547255E-2</v>
      </c>
    </row>
    <row r="94" spans="2:4" s="97" customFormat="1" ht="15" hidden="1" customHeight="1" outlineLevel="1" x14ac:dyDescent="0.35">
      <c r="B94" s="165" t="s">
        <v>147</v>
      </c>
      <c r="C94" s="173">
        <v>0.19706766834469769</v>
      </c>
      <c r="D94" s="174">
        <v>0.20182135456429273</v>
      </c>
    </row>
    <row r="95" spans="2:4" s="97" customFormat="1" ht="15" hidden="1" customHeight="1" outlineLevel="1" x14ac:dyDescent="0.35">
      <c r="B95" s="165" t="s">
        <v>148</v>
      </c>
      <c r="C95" s="173">
        <v>0.10252880226070575</v>
      </c>
      <c r="D95" s="174">
        <v>0.11426749787475206</v>
      </c>
    </row>
    <row r="96" spans="2:4" s="97" customFormat="1" ht="15" hidden="1" customHeight="1" outlineLevel="1" x14ac:dyDescent="0.35">
      <c r="B96" s="165" t="s">
        <v>149</v>
      </c>
      <c r="C96" s="173">
        <v>0.11862835959221502</v>
      </c>
      <c r="D96" s="174">
        <v>0.12566131584897128</v>
      </c>
    </row>
    <row r="97" spans="2:4" s="97" customFormat="1" ht="15" hidden="1" customHeight="1" outlineLevel="1" x14ac:dyDescent="0.35">
      <c r="B97" s="165" t="s">
        <v>150</v>
      </c>
      <c r="C97" s="173">
        <v>0.13852910194210769</v>
      </c>
      <c r="D97" s="174">
        <v>0.15386654102126157</v>
      </c>
    </row>
    <row r="98" spans="2:4" s="97" customFormat="1" ht="15" hidden="1" customHeight="1" outlineLevel="1" x14ac:dyDescent="0.35">
      <c r="B98" s="165" t="s">
        <v>151</v>
      </c>
      <c r="C98" s="173">
        <v>0.18014625711354185</v>
      </c>
      <c r="D98" s="174">
        <v>0.19538848415369253</v>
      </c>
    </row>
    <row r="99" spans="2:4" s="97" customFormat="1" ht="15" hidden="1" customHeight="1" outlineLevel="1" x14ac:dyDescent="0.35">
      <c r="B99" s="165" t="s">
        <v>152</v>
      </c>
      <c r="C99" s="173">
        <v>0.19807802998073024</v>
      </c>
      <c r="D99" s="174">
        <v>0.21939414645256805</v>
      </c>
    </row>
    <row r="100" spans="2:4" s="97" customFormat="1" ht="15" hidden="1" customHeight="1" outlineLevel="1" x14ac:dyDescent="0.35">
      <c r="B100" s="165" t="s">
        <v>283</v>
      </c>
      <c r="C100" s="173">
        <v>0</v>
      </c>
      <c r="D100" s="174">
        <v>0</v>
      </c>
    </row>
    <row r="101" spans="2:4" s="97" customFormat="1" ht="15" hidden="1" customHeight="1" outlineLevel="1" x14ac:dyDescent="0.35">
      <c r="B101" s="165" t="s">
        <v>153</v>
      </c>
      <c r="C101" s="173">
        <v>0.12240634729336146</v>
      </c>
      <c r="D101" s="174">
        <v>0</v>
      </c>
    </row>
    <row r="102" spans="2:4" s="97" customFormat="1" ht="15" hidden="1" customHeight="1" outlineLevel="1" x14ac:dyDescent="0.35">
      <c r="B102" s="165" t="s">
        <v>154</v>
      </c>
      <c r="C102" s="173">
        <v>0.15160032641218604</v>
      </c>
      <c r="D102" s="174">
        <v>0.16128536285362854</v>
      </c>
    </row>
    <row r="103" spans="2:4" s="97" customFormat="1" ht="15" hidden="1" customHeight="1" outlineLevel="1" x14ac:dyDescent="0.35">
      <c r="B103" s="165" t="s">
        <v>155</v>
      </c>
      <c r="C103" s="173">
        <v>0.1611915862903513</v>
      </c>
      <c r="D103" s="174">
        <v>0.15094937823651672</v>
      </c>
    </row>
    <row r="104" spans="2:4" s="97" customFormat="1" ht="15" hidden="1" customHeight="1" outlineLevel="1" x14ac:dyDescent="0.35">
      <c r="B104" s="165" t="s">
        <v>156</v>
      </c>
      <c r="C104" s="173">
        <v>0.10927390366642703</v>
      </c>
      <c r="D104" s="174">
        <v>0.12835067801955219</v>
      </c>
    </row>
    <row r="105" spans="2:4" s="97" customFormat="1" ht="15" hidden="1" customHeight="1" outlineLevel="1" x14ac:dyDescent="0.35">
      <c r="B105" s="165" t="s">
        <v>157</v>
      </c>
      <c r="C105" s="173">
        <v>0.14850273538727324</v>
      </c>
      <c r="D105" s="174">
        <v>0.1701459034792368</v>
      </c>
    </row>
    <row r="106" spans="2:4" s="97" customFormat="1" ht="15" hidden="1" customHeight="1" outlineLevel="1" x14ac:dyDescent="0.35">
      <c r="B106" s="165" t="s">
        <v>158</v>
      </c>
      <c r="C106" s="173">
        <v>0.12566535105188834</v>
      </c>
      <c r="D106" s="174">
        <v>0.12003880602186304</v>
      </c>
    </row>
    <row r="107" spans="2:4" s="97" customFormat="1" ht="15" hidden="1" customHeight="1" outlineLevel="1" x14ac:dyDescent="0.35">
      <c r="B107" s="165" t="s">
        <v>159</v>
      </c>
      <c r="C107" s="173">
        <v>0.16215663832570307</v>
      </c>
      <c r="D107" s="174">
        <v>0.1713252817384982</v>
      </c>
    </row>
    <row r="108" spans="2:4" s="97" customFormat="1" ht="15" hidden="1" customHeight="1" outlineLevel="1" x14ac:dyDescent="0.35">
      <c r="B108" s="165" t="s">
        <v>160</v>
      </c>
      <c r="C108" s="173">
        <v>0.16438607769308478</v>
      </c>
      <c r="D108" s="174">
        <v>0.13620587488360281</v>
      </c>
    </row>
    <row r="109" spans="2:4" s="97" customFormat="1" ht="15" hidden="1" customHeight="1" outlineLevel="1" x14ac:dyDescent="0.35">
      <c r="B109" s="165" t="s">
        <v>161</v>
      </c>
      <c r="C109" s="173">
        <v>0.20235912922330476</v>
      </c>
      <c r="D109" s="174">
        <v>0.23615688262774781</v>
      </c>
    </row>
    <row r="110" spans="2:4" s="97" customFormat="1" ht="15" hidden="1" customHeight="1" outlineLevel="1" x14ac:dyDescent="0.35">
      <c r="B110" s="165" t="s">
        <v>162</v>
      </c>
      <c r="C110" s="173">
        <v>0.16724854530340816</v>
      </c>
      <c r="D110" s="174">
        <v>0.17319691944460058</v>
      </c>
    </row>
    <row r="111" spans="2:4" s="97" customFormat="1" ht="15" hidden="1" customHeight="1" outlineLevel="1" x14ac:dyDescent="0.35">
      <c r="B111" s="165" t="s">
        <v>163</v>
      </c>
      <c r="C111" s="173">
        <v>9.7688111524807344E-2</v>
      </c>
      <c r="D111" s="174">
        <v>0.11145767998508246</v>
      </c>
    </row>
    <row r="112" spans="2:4" s="97" customFormat="1" ht="15" hidden="1" customHeight="1" outlineLevel="1" x14ac:dyDescent="0.35">
      <c r="B112" s="165" t="s">
        <v>164</v>
      </c>
      <c r="C112" s="173">
        <v>0.17241745972672656</v>
      </c>
      <c r="D112" s="174">
        <v>0.17841734189203409</v>
      </c>
    </row>
    <row r="113" spans="2:4" s="97" customFormat="1" ht="15" hidden="1" customHeight="1" outlineLevel="1" x14ac:dyDescent="0.35">
      <c r="B113" s="165" t="s">
        <v>276</v>
      </c>
      <c r="C113" s="173">
        <v>0.13440432638778432</v>
      </c>
      <c r="D113" s="174">
        <v>0.15450035435861093</v>
      </c>
    </row>
    <row r="114" spans="2:4" s="97" customFormat="1" ht="15" hidden="1" customHeight="1" outlineLevel="1" x14ac:dyDescent="0.35">
      <c r="B114" s="165" t="s">
        <v>278</v>
      </c>
      <c r="C114" s="173">
        <v>5.3662358010184097E-2</v>
      </c>
      <c r="D114" s="174">
        <v>0.15532381997804609</v>
      </c>
    </row>
    <row r="115" spans="2:4" s="97" customFormat="1" ht="15" hidden="1" customHeight="1" outlineLevel="1" x14ac:dyDescent="0.35">
      <c r="B115" s="165" t="s">
        <v>285</v>
      </c>
      <c r="C115" s="173">
        <v>0.18536410806942208</v>
      </c>
      <c r="D115" s="174">
        <v>0.21200787401574803</v>
      </c>
    </row>
    <row r="116" spans="2:4" s="97" customFormat="1" ht="15" hidden="1" customHeight="1" outlineLevel="1" x14ac:dyDescent="0.35">
      <c r="B116" s="165" t="s">
        <v>165</v>
      </c>
      <c r="C116" s="173">
        <v>8.5295753754867421E-2</v>
      </c>
      <c r="D116" s="174">
        <v>0.11355311355311355</v>
      </c>
    </row>
    <row r="117" spans="2:4" s="97" customFormat="1" ht="15" hidden="1" customHeight="1" outlineLevel="1" x14ac:dyDescent="0.35">
      <c r="B117" s="165" t="s">
        <v>286</v>
      </c>
      <c r="C117" s="173">
        <v>0.19194943446440452</v>
      </c>
      <c r="D117" s="174">
        <v>0.17070572569906792</v>
      </c>
    </row>
    <row r="118" spans="2:4" s="97" customFormat="1" ht="15" hidden="1" customHeight="1" outlineLevel="1" x14ac:dyDescent="0.35">
      <c r="B118" s="165" t="s">
        <v>277</v>
      </c>
      <c r="C118" s="173">
        <v>0.13204225352112675</v>
      </c>
      <c r="D118" s="174">
        <v>0.16220971147079521</v>
      </c>
    </row>
    <row r="119" spans="2:4" ht="15" customHeight="1" collapsed="1" x14ac:dyDescent="0.35">
      <c r="B119" s="42" t="s">
        <v>61</v>
      </c>
      <c r="C119" s="80">
        <v>0.14674373908576294</v>
      </c>
      <c r="D119" s="80">
        <v>0.15587450708990008</v>
      </c>
    </row>
    <row r="120" spans="2:4" s="97" customFormat="1" ht="15" hidden="1" customHeight="1" outlineLevel="1" x14ac:dyDescent="0.35">
      <c r="B120" s="165" t="s">
        <v>145</v>
      </c>
      <c r="C120" s="173">
        <v>0</v>
      </c>
      <c r="D120" s="174">
        <v>0</v>
      </c>
    </row>
    <row r="121" spans="2:4" s="97" customFormat="1" ht="15" hidden="1" customHeight="1" outlineLevel="1" x14ac:dyDescent="0.35">
      <c r="B121" s="165" t="s">
        <v>146</v>
      </c>
      <c r="C121" s="173">
        <v>0</v>
      </c>
      <c r="D121" s="174">
        <v>0</v>
      </c>
    </row>
    <row r="122" spans="2:4" s="97" customFormat="1" ht="15" hidden="1" customHeight="1" outlineLevel="1" x14ac:dyDescent="0.35">
      <c r="B122" s="165" t="s">
        <v>147</v>
      </c>
      <c r="C122" s="173">
        <v>0</v>
      </c>
      <c r="D122" s="174">
        <v>0</v>
      </c>
    </row>
    <row r="123" spans="2:4" s="97" customFormat="1" ht="15" hidden="1" customHeight="1" outlineLevel="1" x14ac:dyDescent="0.35">
      <c r="B123" s="165" t="s">
        <v>148</v>
      </c>
      <c r="C123" s="173">
        <v>0</v>
      </c>
      <c r="D123" s="174">
        <v>0</v>
      </c>
    </row>
    <row r="124" spans="2:4" s="97" customFormat="1" ht="15" hidden="1" customHeight="1" outlineLevel="1" x14ac:dyDescent="0.35">
      <c r="B124" s="165" t="s">
        <v>149</v>
      </c>
      <c r="C124" s="173">
        <v>0</v>
      </c>
      <c r="D124" s="174">
        <v>0</v>
      </c>
    </row>
    <row r="125" spans="2:4" s="97" customFormat="1" ht="15" hidden="1" customHeight="1" outlineLevel="1" x14ac:dyDescent="0.35">
      <c r="B125" s="165" t="s">
        <v>150</v>
      </c>
      <c r="C125" s="173">
        <v>0</v>
      </c>
      <c r="D125" s="174">
        <v>0</v>
      </c>
    </row>
    <row r="126" spans="2:4" s="97" customFormat="1" ht="15" hidden="1" customHeight="1" outlineLevel="1" x14ac:dyDescent="0.35">
      <c r="B126" s="165" t="s">
        <v>151</v>
      </c>
      <c r="C126" s="173">
        <v>0</v>
      </c>
      <c r="D126" s="174">
        <v>0</v>
      </c>
    </row>
    <row r="127" spans="2:4" s="97" customFormat="1" ht="15" hidden="1" customHeight="1" outlineLevel="1" x14ac:dyDescent="0.35">
      <c r="B127" s="165" t="s">
        <v>152</v>
      </c>
      <c r="C127" s="173">
        <v>0</v>
      </c>
      <c r="D127" s="174">
        <v>0</v>
      </c>
    </row>
    <row r="128" spans="2:4" s="97" customFormat="1" ht="15" hidden="1" customHeight="1" outlineLevel="1" x14ac:dyDescent="0.35">
      <c r="B128" s="165" t="s">
        <v>283</v>
      </c>
      <c r="C128" s="173">
        <v>0</v>
      </c>
      <c r="D128" s="174">
        <v>0</v>
      </c>
    </row>
    <row r="129" spans="2:4" s="97" customFormat="1" ht="15" hidden="1" customHeight="1" outlineLevel="1" x14ac:dyDescent="0.35">
      <c r="B129" s="165" t="s">
        <v>153</v>
      </c>
      <c r="C129" s="173">
        <v>0</v>
      </c>
      <c r="D129" s="174">
        <v>0</v>
      </c>
    </row>
    <row r="130" spans="2:4" s="97" customFormat="1" ht="15" hidden="1" customHeight="1" outlineLevel="1" x14ac:dyDescent="0.35">
      <c r="B130" s="165" t="s">
        <v>154</v>
      </c>
      <c r="C130" s="173">
        <v>0</v>
      </c>
      <c r="D130" s="174">
        <v>0</v>
      </c>
    </row>
    <row r="131" spans="2:4" s="97" customFormat="1" ht="15" hidden="1" customHeight="1" outlineLevel="1" x14ac:dyDescent="0.35">
      <c r="B131" s="165" t="s">
        <v>155</v>
      </c>
      <c r="C131" s="173">
        <v>6.8334697654553866E-3</v>
      </c>
      <c r="D131" s="174">
        <v>1.6415965054426322E-2</v>
      </c>
    </row>
    <row r="132" spans="2:4" s="97" customFormat="1" ht="15" hidden="1" customHeight="1" outlineLevel="1" x14ac:dyDescent="0.35">
      <c r="B132" s="165" t="s">
        <v>156</v>
      </c>
      <c r="C132" s="173">
        <v>7.0596693026599572E-2</v>
      </c>
      <c r="D132" s="174">
        <v>4.9038158309681487E-2</v>
      </c>
    </row>
    <row r="133" spans="2:4" s="97" customFormat="1" ht="15" hidden="1" customHeight="1" outlineLevel="1" x14ac:dyDescent="0.35">
      <c r="B133" s="165" t="s">
        <v>157</v>
      </c>
      <c r="C133" s="173">
        <v>0</v>
      </c>
      <c r="D133" s="174">
        <v>0</v>
      </c>
    </row>
    <row r="134" spans="2:4" s="97" customFormat="1" ht="15" hidden="1" customHeight="1" outlineLevel="1" x14ac:dyDescent="0.35">
      <c r="B134" s="165" t="s">
        <v>158</v>
      </c>
      <c r="C134" s="173">
        <v>0</v>
      </c>
      <c r="D134" s="174">
        <v>0</v>
      </c>
    </row>
    <row r="135" spans="2:4" s="97" customFormat="1" ht="15" hidden="1" customHeight="1" outlineLevel="1" x14ac:dyDescent="0.35">
      <c r="B135" s="165" t="s">
        <v>159</v>
      </c>
      <c r="C135" s="173">
        <v>0</v>
      </c>
      <c r="D135" s="174">
        <v>0</v>
      </c>
    </row>
    <row r="136" spans="2:4" s="97" customFormat="1" ht="15" hidden="1" customHeight="1" outlineLevel="1" x14ac:dyDescent="0.35">
      <c r="B136" s="165" t="s">
        <v>160</v>
      </c>
      <c r="C136" s="173">
        <v>0</v>
      </c>
      <c r="D136" s="174">
        <v>0</v>
      </c>
    </row>
    <row r="137" spans="2:4" s="97" customFormat="1" ht="15" hidden="1" customHeight="1" outlineLevel="1" x14ac:dyDescent="0.35">
      <c r="B137" s="165" t="s">
        <v>161</v>
      </c>
      <c r="C137" s="173">
        <v>1.0696127135068388E-2</v>
      </c>
      <c r="D137" s="174">
        <v>2.3612066780139791E-2</v>
      </c>
    </row>
    <row r="138" spans="2:4" s="97" customFormat="1" ht="15" hidden="1" customHeight="1" outlineLevel="1" x14ac:dyDescent="0.35">
      <c r="B138" s="165" t="s">
        <v>162</v>
      </c>
      <c r="C138" s="173">
        <v>0</v>
      </c>
      <c r="D138" s="174">
        <v>0</v>
      </c>
    </row>
    <row r="139" spans="2:4" s="97" customFormat="1" ht="15" hidden="1" customHeight="1" outlineLevel="1" x14ac:dyDescent="0.35">
      <c r="B139" s="165" t="s">
        <v>163</v>
      </c>
      <c r="C139" s="173">
        <v>0</v>
      </c>
      <c r="D139" s="174">
        <v>0</v>
      </c>
    </row>
    <row r="140" spans="2:4" s="97" customFormat="1" ht="15" hidden="1" customHeight="1" outlineLevel="1" x14ac:dyDescent="0.35">
      <c r="B140" s="165" t="s">
        <v>164</v>
      </c>
      <c r="C140" s="173">
        <v>0</v>
      </c>
      <c r="D140" s="174">
        <v>0</v>
      </c>
    </row>
    <row r="141" spans="2:4" s="97" customFormat="1" ht="15" hidden="1" customHeight="1" outlineLevel="1" x14ac:dyDescent="0.35">
      <c r="B141" s="165" t="s">
        <v>276</v>
      </c>
      <c r="C141" s="173">
        <v>0</v>
      </c>
      <c r="D141" s="174">
        <v>0</v>
      </c>
    </row>
    <row r="142" spans="2:4" s="97" customFormat="1" ht="15" hidden="1" customHeight="1" outlineLevel="1" x14ac:dyDescent="0.35">
      <c r="B142" s="165" t="s">
        <v>278</v>
      </c>
      <c r="C142" s="173">
        <v>0</v>
      </c>
      <c r="D142" s="174">
        <v>0</v>
      </c>
    </row>
    <row r="143" spans="2:4" s="97" customFormat="1" ht="15" hidden="1" customHeight="1" outlineLevel="1" x14ac:dyDescent="0.35">
      <c r="B143" s="165" t="s">
        <v>285</v>
      </c>
      <c r="C143" s="173">
        <v>0.19108964036500267</v>
      </c>
      <c r="D143" s="174">
        <v>0.17854330708661417</v>
      </c>
    </row>
    <row r="144" spans="2:4" s="97" customFormat="1" ht="15" hidden="1" customHeight="1" outlineLevel="1" x14ac:dyDescent="0.35">
      <c r="B144" s="165" t="s">
        <v>165</v>
      </c>
      <c r="C144" s="173">
        <v>1.6132022992768405E-2</v>
      </c>
      <c r="D144" s="174">
        <v>2.1428571428571429E-2</v>
      </c>
    </row>
    <row r="145" spans="2:4" s="97" customFormat="1" ht="15" hidden="1" customHeight="1" outlineLevel="1" x14ac:dyDescent="0.35">
      <c r="B145" s="165" t="s">
        <v>286</v>
      </c>
      <c r="C145" s="173">
        <v>0</v>
      </c>
      <c r="D145" s="174">
        <v>0</v>
      </c>
    </row>
    <row r="146" spans="2:4" s="97" customFormat="1" ht="15" hidden="1" customHeight="1" outlineLevel="1" x14ac:dyDescent="0.35">
      <c r="B146" s="165" t="s">
        <v>277</v>
      </c>
      <c r="C146" s="173">
        <v>2.496798975672215E-2</v>
      </c>
      <c r="D146" s="174">
        <v>1.7241379310344827E-2</v>
      </c>
    </row>
    <row r="147" spans="2:4" collapsed="1" x14ac:dyDescent="0.35">
      <c r="B147" s="41" t="s">
        <v>62</v>
      </c>
      <c r="C147" s="74">
        <v>2.924801518889325E-3</v>
      </c>
      <c r="D147" s="74">
        <v>3.2938144463008825E-3</v>
      </c>
    </row>
    <row r="148" spans="2:4" s="97" customFormat="1" ht="15" hidden="1" customHeight="1" outlineLevel="1" x14ac:dyDescent="0.35">
      <c r="B148" s="165" t="s">
        <v>145</v>
      </c>
      <c r="C148" s="173">
        <v>5.0058388478007004E-2</v>
      </c>
      <c r="D148" s="174">
        <v>6.0405545670225387E-2</v>
      </c>
    </row>
    <row r="149" spans="2:4" s="97" customFormat="1" ht="15" hidden="1" customHeight="1" outlineLevel="1" x14ac:dyDescent="0.35">
      <c r="B149" s="165" t="s">
        <v>146</v>
      </c>
      <c r="C149" s="173">
        <v>0.18692455927485546</v>
      </c>
      <c r="D149" s="174">
        <v>0.16059429595341199</v>
      </c>
    </row>
    <row r="150" spans="2:4" s="97" customFormat="1" ht="15" hidden="1" customHeight="1" outlineLevel="1" x14ac:dyDescent="0.35">
      <c r="B150" s="165" t="s">
        <v>147</v>
      </c>
      <c r="C150" s="173">
        <v>6.1510668531961535E-2</v>
      </c>
      <c r="D150" s="174">
        <v>7.1850801614134582E-2</v>
      </c>
    </row>
    <row r="151" spans="2:4" s="97" customFormat="1" ht="15" hidden="1" customHeight="1" outlineLevel="1" x14ac:dyDescent="0.35">
      <c r="B151" s="165" t="s">
        <v>148</v>
      </c>
      <c r="C151" s="173">
        <v>7.5067024128686322E-2</v>
      </c>
      <c r="D151" s="174">
        <v>5.4548030603570413E-2</v>
      </c>
    </row>
    <row r="152" spans="2:4" s="97" customFormat="1" ht="15" hidden="1" customHeight="1" outlineLevel="1" x14ac:dyDescent="0.35">
      <c r="B152" s="165" t="s">
        <v>149</v>
      </c>
      <c r="C152" s="173">
        <v>8.2329317269076302E-2</v>
      </c>
      <c r="D152" s="174">
        <v>8.8514582862310648E-2</v>
      </c>
    </row>
    <row r="153" spans="2:4" s="97" customFormat="1" ht="15" hidden="1" customHeight="1" outlineLevel="1" x14ac:dyDescent="0.35">
      <c r="B153" s="165" t="s">
        <v>150</v>
      </c>
      <c r="C153" s="173">
        <v>4.8574946959243928E-2</v>
      </c>
      <c r="D153" s="174">
        <v>5.9617763119147182E-2</v>
      </c>
    </row>
    <row r="154" spans="2:4" s="97" customFormat="1" ht="15" hidden="1" customHeight="1" outlineLevel="1" x14ac:dyDescent="0.35">
      <c r="B154" s="165" t="s">
        <v>151</v>
      </c>
      <c r="C154" s="173">
        <v>5.5783257753836628E-2</v>
      </c>
      <c r="D154" s="174">
        <v>5.6229429385007954E-2</v>
      </c>
    </row>
    <row r="155" spans="2:4" s="97" customFormat="1" ht="15" hidden="1" customHeight="1" outlineLevel="1" x14ac:dyDescent="0.35">
      <c r="B155" s="165" t="s">
        <v>152</v>
      </c>
      <c r="C155" s="173">
        <v>9.5623013588928649E-2</v>
      </c>
      <c r="D155" s="174">
        <v>5.2585126978704023E-2</v>
      </c>
    </row>
    <row r="156" spans="2:4" s="97" customFormat="1" ht="15" hidden="1" customHeight="1" outlineLevel="1" x14ac:dyDescent="0.35">
      <c r="B156" s="165" t="s">
        <v>283</v>
      </c>
      <c r="C156" s="173">
        <v>0</v>
      </c>
      <c r="D156" s="174">
        <v>0</v>
      </c>
    </row>
    <row r="157" spans="2:4" s="97" customFormat="1" ht="15" hidden="1" customHeight="1" outlineLevel="1" x14ac:dyDescent="0.35">
      <c r="B157" s="165" t="s">
        <v>153</v>
      </c>
      <c r="C157" s="173">
        <v>0.101416089183489</v>
      </c>
      <c r="D157" s="174">
        <v>8.7078021417644064E-2</v>
      </c>
    </row>
    <row r="158" spans="2:4" s="97" customFormat="1" ht="15" hidden="1" customHeight="1" outlineLevel="1" x14ac:dyDescent="0.35">
      <c r="B158" s="165" t="s">
        <v>154</v>
      </c>
      <c r="C158" s="173">
        <v>7.5467706349925959E-2</v>
      </c>
      <c r="D158" s="174">
        <v>7.5467706349925959E-2</v>
      </c>
    </row>
    <row r="159" spans="2:4" s="97" customFormat="1" ht="15" hidden="1" customHeight="1" outlineLevel="1" x14ac:dyDescent="0.35">
      <c r="B159" s="165" t="s">
        <v>155</v>
      </c>
      <c r="C159" s="173">
        <v>8.378118660355198E-2</v>
      </c>
      <c r="D159" s="174">
        <v>0.12569133758410539</v>
      </c>
    </row>
    <row r="160" spans="2:4" s="97" customFormat="1" ht="15" hidden="1" customHeight="1" outlineLevel="1" x14ac:dyDescent="0.35">
      <c r="B160" s="165" t="s">
        <v>156</v>
      </c>
      <c r="C160" s="173">
        <v>9.6189791516894316E-2</v>
      </c>
      <c r="D160" s="174">
        <v>0.12898139388205612</v>
      </c>
    </row>
    <row r="161" spans="2:4" s="97" customFormat="1" ht="15" hidden="1" customHeight="1" outlineLevel="1" x14ac:dyDescent="0.35">
      <c r="B161" s="165" t="s">
        <v>157</v>
      </c>
      <c r="C161" s="173">
        <v>0.15447739706305788</v>
      </c>
      <c r="D161" s="174">
        <v>0.16969696969696971</v>
      </c>
    </row>
    <row r="162" spans="2:4" s="97" customFormat="1" ht="15" hidden="1" customHeight="1" outlineLevel="1" x14ac:dyDescent="0.35">
      <c r="B162" s="165" t="s">
        <v>158</v>
      </c>
      <c r="C162" s="173">
        <v>0.11753630010500779</v>
      </c>
      <c r="D162" s="174">
        <v>0.11711103026523223</v>
      </c>
    </row>
    <row r="163" spans="2:4" s="97" customFormat="1" ht="15" hidden="1" customHeight="1" outlineLevel="1" x14ac:dyDescent="0.35">
      <c r="B163" s="165" t="s">
        <v>159</v>
      </c>
      <c r="C163" s="173">
        <v>6.3848920863309358E-2</v>
      </c>
      <c r="D163" s="174">
        <v>7.9169527810316276E-2</v>
      </c>
    </row>
    <row r="164" spans="2:4" s="97" customFormat="1" ht="15" hidden="1" customHeight="1" outlineLevel="1" x14ac:dyDescent="0.35">
      <c r="B164" s="165" t="s">
        <v>160</v>
      </c>
      <c r="C164" s="173">
        <v>0.15033520066121775</v>
      </c>
      <c r="D164" s="174">
        <v>0.12359265216287141</v>
      </c>
    </row>
    <row r="165" spans="2:4" s="97" customFormat="1" ht="15" hidden="1" customHeight="1" outlineLevel="1" x14ac:dyDescent="0.35">
      <c r="B165" s="165" t="s">
        <v>161</v>
      </c>
      <c r="C165" s="173">
        <v>0.1419742749223373</v>
      </c>
      <c r="D165" s="174">
        <v>0.1472494839387245</v>
      </c>
    </row>
    <row r="166" spans="2:4" s="97" customFormat="1" ht="15" hidden="1" customHeight="1" outlineLevel="1" x14ac:dyDescent="0.35">
      <c r="B166" s="165" t="s">
        <v>162</v>
      </c>
      <c r="C166" s="173">
        <v>2.0781379883624274E-2</v>
      </c>
      <c r="D166" s="174">
        <v>1.2029906121760638E-2</v>
      </c>
    </row>
    <row r="167" spans="2:4" s="97" customFormat="1" ht="15" hidden="1" customHeight="1" outlineLevel="1" x14ac:dyDescent="0.35">
      <c r="B167" s="165" t="s">
        <v>163</v>
      </c>
      <c r="C167" s="173">
        <v>5.4394319854532858E-2</v>
      </c>
      <c r="D167" s="174">
        <v>4.8719296163821597E-2</v>
      </c>
    </row>
    <row r="168" spans="2:4" s="97" customFormat="1" ht="15" hidden="1" customHeight="1" outlineLevel="1" x14ac:dyDescent="0.35">
      <c r="B168" s="165" t="s">
        <v>164</v>
      </c>
      <c r="C168" s="173">
        <v>0.10744856185868468</v>
      </c>
      <c r="D168" s="174">
        <v>9.9494896348521517E-2</v>
      </c>
    </row>
    <row r="169" spans="2:4" s="97" customFormat="1" ht="15" hidden="1" customHeight="1" outlineLevel="1" x14ac:dyDescent="0.35">
      <c r="B169" s="165" t="s">
        <v>276</v>
      </c>
      <c r="C169" s="173">
        <v>3.4515667249880706E-2</v>
      </c>
      <c r="D169" s="174">
        <v>6.963146704464919E-2</v>
      </c>
    </row>
    <row r="170" spans="2:4" s="97" customFormat="1" ht="15" hidden="1" customHeight="1" outlineLevel="1" x14ac:dyDescent="0.35">
      <c r="B170" s="165" t="s">
        <v>278</v>
      </c>
      <c r="C170" s="173">
        <v>0.46690168429298862</v>
      </c>
      <c r="D170" s="174">
        <v>0.33260153677277715</v>
      </c>
    </row>
    <row r="171" spans="2:4" s="97" customFormat="1" ht="15" hidden="1" customHeight="1" outlineLevel="1" x14ac:dyDescent="0.35">
      <c r="B171" s="165" t="s">
        <v>285</v>
      </c>
      <c r="C171" s="173">
        <v>6.4412238325281798E-2</v>
      </c>
      <c r="D171" s="174">
        <v>6.4566929133858267E-2</v>
      </c>
    </row>
    <row r="172" spans="2:4" s="97" customFormat="1" ht="15" hidden="1" customHeight="1" outlineLevel="1" x14ac:dyDescent="0.35">
      <c r="B172" s="165" t="s">
        <v>165</v>
      </c>
      <c r="C172" s="173">
        <v>0.40589653254218433</v>
      </c>
      <c r="D172" s="174">
        <v>0.3880952380952381</v>
      </c>
    </row>
    <row r="173" spans="2:4" s="97" customFormat="1" ht="15" hidden="1" customHeight="1" outlineLevel="1" x14ac:dyDescent="0.35">
      <c r="B173" s="165" t="s">
        <v>286</v>
      </c>
      <c r="C173" s="173">
        <v>0.10612109115103127</v>
      </c>
      <c r="D173" s="174">
        <v>0.25086551264980028</v>
      </c>
    </row>
    <row r="174" spans="2:4" s="97" customFormat="1" ht="15" hidden="1" customHeight="1" outlineLevel="1" x14ac:dyDescent="0.35">
      <c r="B174" s="165" t="s">
        <v>277</v>
      </c>
      <c r="C174" s="173">
        <v>7.2183098591549297E-2</v>
      </c>
      <c r="D174" s="174">
        <v>8.7966220971147077E-2</v>
      </c>
    </row>
    <row r="175" spans="2:4" collapsed="1" x14ac:dyDescent="0.35">
      <c r="B175" s="41" t="s">
        <v>63</v>
      </c>
      <c r="C175" s="80">
        <v>8.2054440528823852E-2</v>
      </c>
      <c r="D175" s="80">
        <v>8.3803109691380814E-2</v>
      </c>
    </row>
    <row r="176" spans="2:4" s="97" customFormat="1" ht="15" hidden="1" customHeight="1" outlineLevel="1" x14ac:dyDescent="0.35">
      <c r="B176" s="165" t="s">
        <v>145</v>
      </c>
      <c r="C176" s="177">
        <v>3.8925652004671076E-5</v>
      </c>
      <c r="D176" s="178">
        <v>1.1120996441281138E-4</v>
      </c>
    </row>
    <row r="177" spans="2:4" s="97" customFormat="1" ht="15" hidden="1" customHeight="1" outlineLevel="1" x14ac:dyDescent="0.35">
      <c r="B177" s="165" t="s">
        <v>146</v>
      </c>
      <c r="C177" s="177">
        <v>2.1411747912354579E-4</v>
      </c>
      <c r="D177" s="178">
        <v>2.2398088696431239E-4</v>
      </c>
    </row>
    <row r="178" spans="2:4" s="97" customFormat="1" ht="15" hidden="1" customHeight="1" outlineLevel="1" x14ac:dyDescent="0.35">
      <c r="B178" s="165" t="s">
        <v>147</v>
      </c>
      <c r="C178" s="177">
        <v>5.5077604344521429E-5</v>
      </c>
      <c r="D178" s="178">
        <v>3.3809575744355981E-4</v>
      </c>
    </row>
    <row r="179" spans="2:4" s="97" customFormat="1" ht="15" hidden="1" customHeight="1" outlineLevel="1" x14ac:dyDescent="0.35">
      <c r="B179" s="165" t="s">
        <v>148</v>
      </c>
      <c r="C179" s="177">
        <v>0</v>
      </c>
      <c r="D179" s="178">
        <v>0</v>
      </c>
    </row>
    <row r="180" spans="2:4" s="97" customFormat="1" ht="15" hidden="1" customHeight="1" outlineLevel="1" x14ac:dyDescent="0.35">
      <c r="B180" s="165" t="s">
        <v>149</v>
      </c>
      <c r="C180" s="177">
        <v>1.5446400988569664E-4</v>
      </c>
      <c r="D180" s="178">
        <v>1.8087271082975356E-4</v>
      </c>
    </row>
    <row r="181" spans="2:4" s="97" customFormat="1" ht="15" hidden="1" customHeight="1" outlineLevel="1" x14ac:dyDescent="0.35">
      <c r="B181" s="165" t="s">
        <v>150</v>
      </c>
      <c r="C181" s="177">
        <v>1.9287547662497588E-4</v>
      </c>
      <c r="D181" s="178">
        <v>1.914129218446316E-4</v>
      </c>
    </row>
    <row r="182" spans="2:4" s="97" customFormat="1" ht="15" hidden="1" customHeight="1" outlineLevel="1" x14ac:dyDescent="0.35">
      <c r="B182" s="165" t="s">
        <v>151</v>
      </c>
      <c r="C182" s="177">
        <v>3.0326399750716529E-3</v>
      </c>
      <c r="D182" s="178">
        <v>2.7365851854591178E-3</v>
      </c>
    </row>
    <row r="183" spans="2:4" s="97" customFormat="1" ht="15" hidden="1" customHeight="1" outlineLevel="1" x14ac:dyDescent="0.35">
      <c r="B183" s="165" t="s">
        <v>152</v>
      </c>
      <c r="C183" s="177">
        <v>6.7569258489952203E-4</v>
      </c>
      <c r="D183" s="178">
        <v>0</v>
      </c>
    </row>
    <row r="184" spans="2:4" s="97" customFormat="1" ht="15" hidden="1" customHeight="1" outlineLevel="1" x14ac:dyDescent="0.35">
      <c r="B184" s="165" t="s">
        <v>283</v>
      </c>
      <c r="C184" s="177">
        <v>0</v>
      </c>
      <c r="D184" s="178">
        <v>0</v>
      </c>
    </row>
    <row r="185" spans="2:4" s="97" customFormat="1" ht="15" hidden="1" customHeight="1" outlineLevel="1" x14ac:dyDescent="0.35">
      <c r="B185" s="165" t="s">
        <v>153</v>
      </c>
      <c r="C185" s="177">
        <v>0</v>
      </c>
      <c r="D185" s="178">
        <v>2.0397756246812851E-5</v>
      </c>
    </row>
    <row r="186" spans="2:4" s="97" customFormat="1" ht="15" hidden="1" customHeight="1" outlineLevel="1" x14ac:dyDescent="0.35">
      <c r="B186" s="165" t="s">
        <v>154</v>
      </c>
      <c r="C186" s="177">
        <v>0</v>
      </c>
      <c r="D186" s="178">
        <v>0</v>
      </c>
    </row>
    <row r="187" spans="2:4" s="97" customFormat="1" ht="15" hidden="1" customHeight="1" outlineLevel="1" x14ac:dyDescent="0.35">
      <c r="B187" s="165" t="s">
        <v>155</v>
      </c>
      <c r="C187" s="177">
        <v>3.5590988361746805E-4</v>
      </c>
      <c r="D187" s="178">
        <v>3.8750132102723079E-4</v>
      </c>
    </row>
    <row r="188" spans="2:4" s="97" customFormat="1" ht="15" hidden="1" customHeight="1" outlineLevel="1" x14ac:dyDescent="0.35">
      <c r="B188" s="165" t="s">
        <v>156</v>
      </c>
      <c r="C188" s="177">
        <v>0</v>
      </c>
      <c r="D188" s="178">
        <v>1.5767896562598549E-4</v>
      </c>
    </row>
    <row r="189" spans="2:4" s="97" customFormat="1" ht="15" hidden="1" customHeight="1" outlineLevel="1" x14ac:dyDescent="0.35">
      <c r="B189" s="165" t="s">
        <v>157</v>
      </c>
      <c r="C189" s="177">
        <v>0</v>
      </c>
      <c r="D189" s="178">
        <v>0</v>
      </c>
    </row>
    <row r="190" spans="2:4" s="97" customFormat="1" ht="15" hidden="1" customHeight="1" outlineLevel="1" x14ac:dyDescent="0.35">
      <c r="B190" s="165" t="s">
        <v>158</v>
      </c>
      <c r="C190" s="177">
        <v>1.4483832422058877E-4</v>
      </c>
      <c r="D190" s="178">
        <v>1.2126881832198604E-4</v>
      </c>
    </row>
    <row r="191" spans="2:4" s="97" customFormat="1" ht="15" hidden="1" customHeight="1" outlineLevel="1" x14ac:dyDescent="0.35">
      <c r="B191" s="165" t="s">
        <v>159</v>
      </c>
      <c r="C191" s="177">
        <v>1.6350555918901244E-4</v>
      </c>
      <c r="D191" s="178">
        <v>1.817667730338894E-4</v>
      </c>
    </row>
    <row r="192" spans="2:4" s="97" customFormat="1" ht="15" hidden="1" customHeight="1" outlineLevel="1" x14ac:dyDescent="0.35">
      <c r="B192" s="165" t="s">
        <v>160</v>
      </c>
      <c r="C192" s="177">
        <v>0</v>
      </c>
      <c r="D192" s="178">
        <v>0</v>
      </c>
    </row>
    <row r="193" spans="2:4" s="97" customFormat="1" ht="15" hidden="1" customHeight="1" outlineLevel="1" x14ac:dyDescent="0.35">
      <c r="B193" s="165" t="s">
        <v>161</v>
      </c>
      <c r="C193" s="177">
        <v>4.7301582634247548E-4</v>
      </c>
      <c r="D193" s="178">
        <v>4.7079274254879945E-4</v>
      </c>
    </row>
    <row r="194" spans="2:4" s="97" customFormat="1" ht="15" hidden="1" customHeight="1" outlineLevel="1" x14ac:dyDescent="0.35">
      <c r="B194" s="165" t="s">
        <v>162</v>
      </c>
      <c r="C194" s="177">
        <v>5.541701302299806E-5</v>
      </c>
      <c r="D194" s="178">
        <v>0</v>
      </c>
    </row>
    <row r="195" spans="2:4" s="97" customFormat="1" ht="15" hidden="1" customHeight="1" outlineLevel="1" x14ac:dyDescent="0.35">
      <c r="B195" s="165" t="s">
        <v>163</v>
      </c>
      <c r="C195" s="177">
        <v>1.7317516668109792E-5</v>
      </c>
      <c r="D195" s="178">
        <v>1.6951738400772998E-5</v>
      </c>
    </row>
    <row r="196" spans="2:4" s="97" customFormat="1" ht="15" hidden="1" customHeight="1" outlineLevel="1" x14ac:dyDescent="0.35">
      <c r="B196" s="165" t="s">
        <v>164</v>
      </c>
      <c r="C196" s="177">
        <v>5.3166037535222501E-5</v>
      </c>
      <c r="D196" s="178">
        <v>5.2614963695675047E-5</v>
      </c>
    </row>
    <row r="197" spans="2:4" s="97" customFormat="1" ht="15" hidden="1" customHeight="1" outlineLevel="1" x14ac:dyDescent="0.35">
      <c r="B197" s="165" t="s">
        <v>276</v>
      </c>
      <c r="C197" s="177">
        <v>7.9529187211706698E-4</v>
      </c>
      <c r="D197" s="178">
        <v>1.2402551381998582E-3</v>
      </c>
    </row>
    <row r="198" spans="2:4" s="97" customFormat="1" ht="15" hidden="1" customHeight="1" outlineLevel="1" x14ac:dyDescent="0.35">
      <c r="B198" s="165" t="s">
        <v>278</v>
      </c>
      <c r="C198" s="177">
        <v>4.3086564825695261E-3</v>
      </c>
      <c r="D198" s="178">
        <v>1.0976948408342482E-2</v>
      </c>
    </row>
    <row r="199" spans="2:4" s="97" customFormat="1" ht="15" hidden="1" customHeight="1" outlineLevel="1" x14ac:dyDescent="0.35">
      <c r="B199" s="165" t="s">
        <v>285</v>
      </c>
      <c r="C199" s="177">
        <v>0</v>
      </c>
      <c r="D199" s="178">
        <v>0</v>
      </c>
    </row>
    <row r="200" spans="2:4" s="97" customFormat="1" ht="15" hidden="1" customHeight="1" outlineLevel="1" x14ac:dyDescent="0.35">
      <c r="B200" s="165" t="s">
        <v>165</v>
      </c>
      <c r="C200" s="177">
        <v>0</v>
      </c>
      <c r="D200" s="178">
        <v>7.326007326007326E-4</v>
      </c>
    </row>
    <row r="201" spans="2:4" s="97" customFormat="1" ht="15" hidden="1" customHeight="1" outlineLevel="1" x14ac:dyDescent="0.35">
      <c r="B201" s="165" t="s">
        <v>286</v>
      </c>
      <c r="C201" s="177">
        <v>8.0025608194622276E-4</v>
      </c>
      <c r="D201" s="178">
        <v>3.5186488388458831E-4</v>
      </c>
    </row>
    <row r="202" spans="2:4" s="97" customFormat="1" ht="15" hidden="1" customHeight="1" outlineLevel="1" x14ac:dyDescent="0.35">
      <c r="B202" s="165" t="s">
        <v>277</v>
      </c>
      <c r="C202" s="177">
        <v>5.3166037535222501E-5</v>
      </c>
      <c r="D202" s="178">
        <v>8.0025608194622276E-4</v>
      </c>
    </row>
    <row r="203" spans="2:4" collapsed="1" x14ac:dyDescent="0.35">
      <c r="B203" s="41" t="s">
        <v>250</v>
      </c>
      <c r="C203" s="82">
        <v>3.699680809087944E-4</v>
      </c>
      <c r="D203" s="82">
        <v>3.6927907943632002E-4</v>
      </c>
    </row>
    <row r="204" spans="2:4" s="97" customFormat="1" ht="15" hidden="1" customHeight="1" outlineLevel="1" x14ac:dyDescent="0.35">
      <c r="B204" s="165" t="s">
        <v>145</v>
      </c>
      <c r="C204" s="173">
        <v>0</v>
      </c>
      <c r="D204" s="174">
        <v>0</v>
      </c>
    </row>
    <row r="205" spans="2:4" s="97" customFormat="1" ht="15" hidden="1" customHeight="1" outlineLevel="1" x14ac:dyDescent="0.35">
      <c r="B205" s="165" t="s">
        <v>146</v>
      </c>
      <c r="C205" s="173">
        <v>2.1411747912354579E-4</v>
      </c>
      <c r="D205" s="174">
        <v>1.8665073913692698E-3</v>
      </c>
    </row>
    <row r="206" spans="2:4" s="97" customFormat="1" ht="15" hidden="1" customHeight="1" outlineLevel="1" x14ac:dyDescent="0.35">
      <c r="B206" s="165" t="s">
        <v>147</v>
      </c>
      <c r="C206" s="173">
        <v>4.6595653275465134E-3</v>
      </c>
      <c r="D206" s="174">
        <v>2.73748500381721E-3</v>
      </c>
    </row>
    <row r="207" spans="2:4" s="97" customFormat="1" ht="15" hidden="1" customHeight="1" outlineLevel="1" x14ac:dyDescent="0.35">
      <c r="B207" s="165" t="s">
        <v>148</v>
      </c>
      <c r="C207" s="173">
        <v>0</v>
      </c>
      <c r="D207" s="174">
        <v>0</v>
      </c>
    </row>
    <row r="208" spans="2:4" s="97" customFormat="1" ht="15" hidden="1" customHeight="1" outlineLevel="1" x14ac:dyDescent="0.35">
      <c r="B208" s="165" t="s">
        <v>149</v>
      </c>
      <c r="C208" s="173">
        <v>1.9638995542610002E-3</v>
      </c>
      <c r="D208" s="174">
        <v>7.9583992765091573E-3</v>
      </c>
    </row>
    <row r="209" spans="2:4" s="97" customFormat="1" ht="15" hidden="1" customHeight="1" outlineLevel="1" x14ac:dyDescent="0.35">
      <c r="B209" s="165" t="s">
        <v>150</v>
      </c>
      <c r="C209" s="173">
        <v>0</v>
      </c>
      <c r="D209" s="174">
        <v>0</v>
      </c>
    </row>
    <row r="210" spans="2:4" s="97" customFormat="1" ht="15" hidden="1" customHeight="1" outlineLevel="1" x14ac:dyDescent="0.35">
      <c r="B210" s="165" t="s">
        <v>151</v>
      </c>
      <c r="C210" s="173">
        <v>1.8099694274444071E-5</v>
      </c>
      <c r="D210" s="174">
        <v>1.8490440442291336E-5</v>
      </c>
    </row>
    <row r="211" spans="2:4" s="97" customFormat="1" ht="15" hidden="1" customHeight="1" outlineLevel="1" x14ac:dyDescent="0.35">
      <c r="B211" s="165" t="s">
        <v>152</v>
      </c>
      <c r="C211" s="173">
        <v>0</v>
      </c>
      <c r="D211" s="174">
        <v>0</v>
      </c>
    </row>
    <row r="212" spans="2:4" s="97" customFormat="1" ht="15" hidden="1" customHeight="1" outlineLevel="1" x14ac:dyDescent="0.35">
      <c r="B212" s="165" t="s">
        <v>283</v>
      </c>
      <c r="C212" s="173">
        <v>0</v>
      </c>
      <c r="D212" s="174">
        <v>0</v>
      </c>
    </row>
    <row r="213" spans="2:4" s="97" customFormat="1" ht="15" hidden="1" customHeight="1" outlineLevel="1" x14ac:dyDescent="0.35">
      <c r="B213" s="165" t="s">
        <v>153</v>
      </c>
      <c r="C213" s="173">
        <v>1.2654413980114493E-3</v>
      </c>
      <c r="D213" s="174">
        <v>4.3651198368179498E-3</v>
      </c>
    </row>
    <row r="214" spans="2:4" s="97" customFormat="1" ht="15" hidden="1" customHeight="1" outlineLevel="1" x14ac:dyDescent="0.35">
      <c r="B214" s="165" t="s">
        <v>154</v>
      </c>
      <c r="C214" s="173">
        <v>0</v>
      </c>
      <c r="D214" s="174">
        <v>0</v>
      </c>
    </row>
    <row r="215" spans="2:4" s="97" customFormat="1" ht="15" hidden="1" customHeight="1" outlineLevel="1" x14ac:dyDescent="0.35">
      <c r="B215" s="165" t="s">
        <v>155</v>
      </c>
      <c r="C215" s="173">
        <v>0</v>
      </c>
      <c r="D215" s="174">
        <v>3.4522844964244197E-3</v>
      </c>
    </row>
    <row r="216" spans="2:4" s="97" customFormat="1" ht="15" hidden="1" customHeight="1" outlineLevel="1" x14ac:dyDescent="0.35">
      <c r="B216" s="165" t="s">
        <v>156</v>
      </c>
      <c r="C216" s="173">
        <v>0</v>
      </c>
      <c r="D216" s="174">
        <v>0</v>
      </c>
    </row>
    <row r="217" spans="2:4" s="97" customFormat="1" ht="15" hidden="1" customHeight="1" outlineLevel="1" x14ac:dyDescent="0.35">
      <c r="B217" s="165" t="s">
        <v>157</v>
      </c>
      <c r="C217" s="173">
        <v>1.079758134177944E-3</v>
      </c>
      <c r="D217" s="174">
        <v>1.1223344556677891E-3</v>
      </c>
    </row>
    <row r="218" spans="2:4" s="97" customFormat="1" ht="15" hidden="1" customHeight="1" outlineLevel="1" x14ac:dyDescent="0.35">
      <c r="B218" s="165" t="s">
        <v>158</v>
      </c>
      <c r="C218" s="173">
        <v>2.9329760654669226E-3</v>
      </c>
      <c r="D218" s="174">
        <v>1.4898740536701142E-2</v>
      </c>
    </row>
    <row r="219" spans="2:4" s="97" customFormat="1" ht="15" hidden="1" customHeight="1" outlineLevel="1" x14ac:dyDescent="0.35">
      <c r="B219" s="165" t="s">
        <v>159</v>
      </c>
      <c r="C219" s="173">
        <v>0</v>
      </c>
      <c r="D219" s="174">
        <v>5.0490770287191504E-4</v>
      </c>
    </row>
    <row r="220" spans="2:4" s="97" customFormat="1" ht="15" hidden="1" customHeight="1" outlineLevel="1" x14ac:dyDescent="0.35">
      <c r="B220" s="165" t="s">
        <v>160</v>
      </c>
      <c r="C220" s="173">
        <v>7.5305354026999729E-3</v>
      </c>
      <c r="D220" s="174">
        <v>-4.2326250740709387E-4</v>
      </c>
    </row>
    <row r="221" spans="2:4" s="97" customFormat="1" ht="15" hidden="1" customHeight="1" outlineLevel="1" x14ac:dyDescent="0.35">
      <c r="B221" s="165" t="s">
        <v>161</v>
      </c>
      <c r="C221" s="173">
        <v>0</v>
      </c>
      <c r="D221" s="174">
        <v>0</v>
      </c>
    </row>
    <row r="222" spans="2:4" s="97" customFormat="1" ht="15" hidden="1" customHeight="1" outlineLevel="1" x14ac:dyDescent="0.35">
      <c r="B222" s="165" t="s">
        <v>162</v>
      </c>
      <c r="C222" s="173">
        <v>0</v>
      </c>
      <c r="D222" s="174">
        <v>0</v>
      </c>
    </row>
    <row r="223" spans="2:4" s="97" customFormat="1" ht="15" hidden="1" customHeight="1" outlineLevel="1" x14ac:dyDescent="0.35">
      <c r="B223" s="165" t="s">
        <v>163</v>
      </c>
      <c r="C223" s="173">
        <v>0</v>
      </c>
      <c r="D223" s="174">
        <v>0</v>
      </c>
    </row>
    <row r="224" spans="2:4" s="97" customFormat="1" ht="15" hidden="1" customHeight="1" outlineLevel="1" x14ac:dyDescent="0.35">
      <c r="B224" s="165" t="s">
        <v>164</v>
      </c>
      <c r="C224" s="173">
        <v>1.4354830134510074E-3</v>
      </c>
      <c r="D224" s="174">
        <v>1.0312532884352309E-2</v>
      </c>
    </row>
    <row r="225" spans="2:4" s="97" customFormat="1" ht="15" hidden="1" customHeight="1" outlineLevel="1" x14ac:dyDescent="0.35">
      <c r="B225" s="165" t="s">
        <v>276</v>
      </c>
      <c r="C225" s="173">
        <v>0</v>
      </c>
      <c r="D225" s="174">
        <v>0</v>
      </c>
    </row>
    <row r="226" spans="2:4" s="97" customFormat="1" ht="15" hidden="1" customHeight="1" outlineLevel="1" x14ac:dyDescent="0.35">
      <c r="B226" s="165" t="s">
        <v>278</v>
      </c>
      <c r="C226" s="173">
        <v>0</v>
      </c>
      <c r="D226" s="174">
        <v>0</v>
      </c>
    </row>
    <row r="227" spans="2:4" s="97" customFormat="1" ht="15" hidden="1" customHeight="1" outlineLevel="1" x14ac:dyDescent="0.35">
      <c r="B227" s="165" t="s">
        <v>285</v>
      </c>
      <c r="C227" s="173">
        <v>1.2524601896582574E-2</v>
      </c>
      <c r="D227" s="174">
        <v>1.515748031496063E-2</v>
      </c>
    </row>
    <row r="228" spans="2:4" s="97" customFormat="1" ht="15" hidden="1" customHeight="1" outlineLevel="1" x14ac:dyDescent="0.35">
      <c r="B228" s="165" t="s">
        <v>165</v>
      </c>
      <c r="C228" s="173">
        <v>0</v>
      </c>
      <c r="D228" s="174">
        <v>0</v>
      </c>
    </row>
    <row r="229" spans="2:4" s="97" customFormat="1" ht="15" hidden="1" customHeight="1" outlineLevel="1" x14ac:dyDescent="0.35">
      <c r="B229" s="165" t="s">
        <v>286</v>
      </c>
      <c r="C229" s="173">
        <v>0</v>
      </c>
      <c r="D229" s="174">
        <v>0</v>
      </c>
    </row>
    <row r="230" spans="2:4" s="97" customFormat="1" ht="15" hidden="1" customHeight="1" outlineLevel="1" x14ac:dyDescent="0.35">
      <c r="B230" s="165" t="s">
        <v>277</v>
      </c>
      <c r="C230" s="173">
        <v>2.496798975672215E-2</v>
      </c>
      <c r="D230" s="174">
        <v>1.7241379310344827E-2</v>
      </c>
    </row>
    <row r="231" spans="2:4" collapsed="1" x14ac:dyDescent="0.35">
      <c r="B231" s="43" t="s">
        <v>64</v>
      </c>
      <c r="C231" s="74">
        <v>1.4085931219167715E-3</v>
      </c>
      <c r="D231" s="74">
        <v>2.8496466025033505E-3</v>
      </c>
    </row>
    <row r="232" spans="2:4" x14ac:dyDescent="0.35">
      <c r="B232" s="105" t="s">
        <v>91</v>
      </c>
      <c r="C232" s="106"/>
      <c r="D232" s="179"/>
    </row>
    <row r="233" spans="2:4" s="97" customFormat="1" ht="15" hidden="1" customHeight="1" outlineLevel="1" x14ac:dyDescent="0.35">
      <c r="B233" s="165" t="s">
        <v>145</v>
      </c>
      <c r="C233" s="180">
        <v>52947</v>
      </c>
      <c r="D233" s="181">
        <v>55304</v>
      </c>
    </row>
    <row r="234" spans="2:4" s="97" customFormat="1" ht="15" hidden="1" customHeight="1" outlineLevel="1" x14ac:dyDescent="0.35">
      <c r="B234" s="165" t="s">
        <v>146</v>
      </c>
      <c r="C234" s="180">
        <v>14966</v>
      </c>
      <c r="D234" s="181">
        <v>14432</v>
      </c>
    </row>
    <row r="235" spans="2:4" s="97" customFormat="1" ht="15" hidden="1" customHeight="1" outlineLevel="1" x14ac:dyDescent="0.35">
      <c r="B235" s="165" t="s">
        <v>147</v>
      </c>
      <c r="C235" s="180">
        <v>95501</v>
      </c>
      <c r="D235" s="181">
        <v>104056</v>
      </c>
    </row>
    <row r="236" spans="2:4" s="97" customFormat="1" ht="15" hidden="1" customHeight="1" outlineLevel="1" x14ac:dyDescent="0.35">
      <c r="B236" s="165" t="s">
        <v>148</v>
      </c>
      <c r="C236" s="180">
        <v>15751</v>
      </c>
      <c r="D236" s="181">
        <v>15629</v>
      </c>
    </row>
    <row r="237" spans="2:4" s="97" customFormat="1" ht="15" hidden="1" customHeight="1" outlineLevel="1" x14ac:dyDescent="0.35">
      <c r="B237" s="165" t="s">
        <v>149</v>
      </c>
      <c r="C237" s="180">
        <v>49095</v>
      </c>
      <c r="D237" s="181">
        <v>46574</v>
      </c>
    </row>
    <row r="238" spans="2:4" s="97" customFormat="1" ht="15" hidden="1" customHeight="1" outlineLevel="1" x14ac:dyDescent="0.35">
      <c r="B238" s="165" t="s">
        <v>150</v>
      </c>
      <c r="C238" s="180">
        <v>72026</v>
      </c>
      <c r="D238" s="181">
        <v>74143</v>
      </c>
    </row>
    <row r="239" spans="2:4" s="97" customFormat="1" ht="15" hidden="1" customHeight="1" outlineLevel="1" x14ac:dyDescent="0.35">
      <c r="B239" s="165" t="s">
        <v>151</v>
      </c>
      <c r="C239" s="180">
        <v>58330</v>
      </c>
      <c r="D239" s="181">
        <v>57401</v>
      </c>
    </row>
    <row r="240" spans="2:4" s="97" customFormat="1" ht="15" hidden="1" customHeight="1" outlineLevel="1" x14ac:dyDescent="0.35">
      <c r="B240" s="165" t="s">
        <v>152</v>
      </c>
      <c r="C240" s="180">
        <v>44435</v>
      </c>
      <c r="D240" s="181">
        <v>36906</v>
      </c>
    </row>
    <row r="241" spans="2:4" s="97" customFormat="1" ht="15" hidden="1" customHeight="1" outlineLevel="1" x14ac:dyDescent="0.35">
      <c r="B241" s="165" t="s">
        <v>283</v>
      </c>
      <c r="C241" s="180">
        <v>713</v>
      </c>
      <c r="D241" s="181">
        <v>473</v>
      </c>
    </row>
    <row r="242" spans="2:4" s="97" customFormat="1" ht="15" hidden="1" customHeight="1" outlineLevel="1" x14ac:dyDescent="0.35">
      <c r="B242" s="165" t="s">
        <v>153</v>
      </c>
      <c r="C242" s="180">
        <v>52886</v>
      </c>
      <c r="D242" s="181">
        <v>52602</v>
      </c>
    </row>
    <row r="243" spans="2:4" s="97" customFormat="1" ht="15" hidden="1" customHeight="1" outlineLevel="1" x14ac:dyDescent="0.35">
      <c r="B243" s="165" t="s">
        <v>154</v>
      </c>
      <c r="C243" s="180">
        <v>34891</v>
      </c>
      <c r="D243" s="181">
        <v>34641</v>
      </c>
    </row>
    <row r="244" spans="2:4" s="97" customFormat="1" ht="15" hidden="1" customHeight="1" outlineLevel="1" x14ac:dyDescent="0.35">
      <c r="B244" s="165" t="s">
        <v>155</v>
      </c>
      <c r="C244" s="180">
        <v>30146</v>
      </c>
      <c r="D244" s="181">
        <v>28722</v>
      </c>
    </row>
    <row r="245" spans="2:4" s="97" customFormat="1" ht="15" hidden="1" customHeight="1" outlineLevel="1" x14ac:dyDescent="0.35">
      <c r="B245" s="165" t="s">
        <v>156</v>
      </c>
      <c r="C245" s="180">
        <v>7692</v>
      </c>
      <c r="D245" s="181">
        <v>6812</v>
      </c>
    </row>
    <row r="246" spans="2:4" s="97" customFormat="1" ht="15" hidden="1" customHeight="1" outlineLevel="1" x14ac:dyDescent="0.35">
      <c r="B246" s="165" t="s">
        <v>157</v>
      </c>
      <c r="C246" s="180">
        <v>15182</v>
      </c>
      <c r="D246" s="181">
        <v>14044</v>
      </c>
    </row>
    <row r="247" spans="2:4" s="97" customFormat="1" ht="15" hidden="1" customHeight="1" outlineLevel="1" x14ac:dyDescent="0.35">
      <c r="B247" s="165" t="s">
        <v>158</v>
      </c>
      <c r="C247" s="180">
        <v>59609</v>
      </c>
      <c r="D247" s="181">
        <v>59132</v>
      </c>
    </row>
    <row r="248" spans="2:4" s="97" customFormat="1" ht="15" hidden="1" customHeight="1" outlineLevel="1" x14ac:dyDescent="0.35">
      <c r="B248" s="165" t="s">
        <v>159</v>
      </c>
      <c r="C248" s="180">
        <v>51336</v>
      </c>
      <c r="D248" s="181">
        <v>49080</v>
      </c>
    </row>
    <row r="249" spans="2:4" s="97" customFormat="1" ht="15" hidden="1" customHeight="1" outlineLevel="1" x14ac:dyDescent="0.35">
      <c r="B249" s="165" t="s">
        <v>160</v>
      </c>
      <c r="C249" s="180">
        <v>11846</v>
      </c>
      <c r="D249" s="181">
        <v>13120</v>
      </c>
    </row>
    <row r="250" spans="2:4" s="97" customFormat="1" ht="15" hidden="1" customHeight="1" outlineLevel="1" x14ac:dyDescent="0.35">
      <c r="B250" s="165" t="s">
        <v>161</v>
      </c>
      <c r="C250" s="180">
        <v>27393.78212</v>
      </c>
      <c r="D250" s="181">
        <v>27856</v>
      </c>
    </row>
    <row r="251" spans="2:4" s="97" customFormat="1" ht="15" hidden="1" customHeight="1" outlineLevel="1" x14ac:dyDescent="0.35">
      <c r="B251" s="165" t="s">
        <v>162</v>
      </c>
      <c r="C251" s="180">
        <v>18706</v>
      </c>
      <c r="D251" s="181">
        <v>17570</v>
      </c>
    </row>
    <row r="252" spans="2:4" s="97" customFormat="1" ht="15" hidden="1" customHeight="1" outlineLevel="1" x14ac:dyDescent="0.35">
      <c r="B252" s="165" t="s">
        <v>163</v>
      </c>
      <c r="C252" s="180">
        <v>65179</v>
      </c>
      <c r="D252" s="181">
        <v>64951</v>
      </c>
    </row>
    <row r="253" spans="2:4" s="97" customFormat="1" ht="15" hidden="1" customHeight="1" outlineLevel="1" x14ac:dyDescent="0.35">
      <c r="B253" s="165" t="s">
        <v>164</v>
      </c>
      <c r="C253" s="180">
        <v>20408</v>
      </c>
      <c r="D253" s="181">
        <v>20357</v>
      </c>
    </row>
    <row r="254" spans="2:4" s="97" customFormat="1" ht="15" hidden="1" customHeight="1" outlineLevel="1" x14ac:dyDescent="0.35">
      <c r="B254" s="165" t="s">
        <v>276</v>
      </c>
      <c r="C254" s="180">
        <v>5079</v>
      </c>
      <c r="D254" s="181">
        <v>5681</v>
      </c>
    </row>
    <row r="255" spans="2:4" s="97" customFormat="1" ht="15" hidden="1" customHeight="1" outlineLevel="1" x14ac:dyDescent="0.35">
      <c r="B255" s="165" t="s">
        <v>278</v>
      </c>
      <c r="C255" s="180">
        <v>2602</v>
      </c>
      <c r="D255" s="181">
        <v>2073</v>
      </c>
    </row>
    <row r="256" spans="2:4" s="97" customFormat="1" ht="15" hidden="1" customHeight="1" outlineLevel="1" x14ac:dyDescent="0.35">
      <c r="B256" s="165" t="s">
        <v>285</v>
      </c>
      <c r="C256" s="180">
        <v>6231</v>
      </c>
      <c r="D256" s="181">
        <v>5183</v>
      </c>
    </row>
    <row r="257" spans="2:4" s="97" customFormat="1" ht="15" hidden="1" customHeight="1" outlineLevel="1" x14ac:dyDescent="0.35">
      <c r="B257" s="165" t="s">
        <v>165</v>
      </c>
      <c r="C257" s="180">
        <v>5459</v>
      </c>
      <c r="D257" s="181">
        <v>5637</v>
      </c>
    </row>
    <row r="258" spans="2:4" s="97" customFormat="1" ht="15" hidden="1" customHeight="1" outlineLevel="1" x14ac:dyDescent="0.35">
      <c r="B258" s="165" t="s">
        <v>286</v>
      </c>
      <c r="C258" s="180">
        <v>4205</v>
      </c>
      <c r="D258" s="181">
        <v>3783</v>
      </c>
    </row>
    <row r="259" spans="2:4" s="97" customFormat="1" ht="15" hidden="1" customHeight="1" outlineLevel="1" x14ac:dyDescent="0.35">
      <c r="B259" s="165" t="s">
        <v>277</v>
      </c>
      <c r="C259" s="180">
        <v>5941</v>
      </c>
      <c r="D259" s="181">
        <v>5311</v>
      </c>
    </row>
    <row r="260" spans="2:4" collapsed="1" x14ac:dyDescent="0.35">
      <c r="B260" s="40" t="s">
        <v>68</v>
      </c>
      <c r="C260" s="76">
        <v>828555.78211999999</v>
      </c>
      <c r="D260" s="76">
        <v>821473</v>
      </c>
    </row>
    <row r="261" spans="2:4" x14ac:dyDescent="0.35">
      <c r="B261" s="164"/>
      <c r="C261" s="102"/>
      <c r="D261" s="172"/>
    </row>
    <row r="262" spans="2:4" s="97" customFormat="1" ht="15" hidden="1" customHeight="1" outlineLevel="1" x14ac:dyDescent="0.35">
      <c r="B262" s="165" t="s">
        <v>145</v>
      </c>
      <c r="C262" s="173">
        <v>0.68364591006100439</v>
      </c>
      <c r="D262" s="174">
        <v>0.62984594242731085</v>
      </c>
    </row>
    <row r="263" spans="2:4" s="97" customFormat="1" ht="15" hidden="1" customHeight="1" outlineLevel="1" x14ac:dyDescent="0.35">
      <c r="B263" s="165" t="s">
        <v>146</v>
      </c>
      <c r="C263" s="173">
        <v>0.66597621274889751</v>
      </c>
      <c r="D263" s="174">
        <v>0.65562638580931265</v>
      </c>
    </row>
    <row r="264" spans="2:4" s="97" customFormat="1" ht="15" hidden="1" customHeight="1" outlineLevel="1" x14ac:dyDescent="0.35">
      <c r="B264" s="165" t="s">
        <v>147</v>
      </c>
      <c r="C264" s="173">
        <v>0.58943885404341312</v>
      </c>
      <c r="D264" s="174">
        <v>0.48931344660567389</v>
      </c>
    </row>
    <row r="265" spans="2:4" s="97" customFormat="1" ht="15" hidden="1" customHeight="1" outlineLevel="1" x14ac:dyDescent="0.35">
      <c r="B265" s="165" t="s">
        <v>148</v>
      </c>
      <c r="C265" s="173">
        <v>0.71874801599898419</v>
      </c>
      <c r="D265" s="174">
        <v>0.68667221191375005</v>
      </c>
    </row>
    <row r="266" spans="2:4" s="97" customFormat="1" ht="15" hidden="1" customHeight="1" outlineLevel="1" x14ac:dyDescent="0.35">
      <c r="B266" s="165" t="s">
        <v>149</v>
      </c>
      <c r="C266" s="173">
        <v>0.67196252164171499</v>
      </c>
      <c r="D266" s="174">
        <v>0.64705629750504579</v>
      </c>
    </row>
    <row r="267" spans="2:4" s="97" customFormat="1" ht="15" hidden="1" customHeight="1" outlineLevel="1" x14ac:dyDescent="0.35">
      <c r="B267" s="165" t="s">
        <v>150</v>
      </c>
      <c r="C267" s="173">
        <v>0.71038236192486048</v>
      </c>
      <c r="D267" s="174">
        <v>0.68730696087290777</v>
      </c>
    </row>
    <row r="268" spans="2:4" s="97" customFormat="1" ht="15" hidden="1" customHeight="1" outlineLevel="1" x14ac:dyDescent="0.35">
      <c r="B268" s="165" t="s">
        <v>151</v>
      </c>
      <c r="C268" s="173">
        <v>0.68306188925081435</v>
      </c>
      <c r="D268" s="174">
        <v>0.67068517970070207</v>
      </c>
    </row>
    <row r="269" spans="2:4" s="97" customFormat="1" ht="15" hidden="1" customHeight="1" outlineLevel="1" x14ac:dyDescent="0.35">
      <c r="B269" s="165" t="s">
        <v>152</v>
      </c>
      <c r="C269" s="173">
        <v>0.63663778552942496</v>
      </c>
      <c r="D269" s="174">
        <v>0.70760851894000976</v>
      </c>
    </row>
    <row r="270" spans="2:4" s="97" customFormat="1" ht="15" hidden="1" customHeight="1" outlineLevel="1" x14ac:dyDescent="0.35">
      <c r="B270" s="165" t="s">
        <v>283</v>
      </c>
      <c r="C270" s="173">
        <v>0.52875175315568024</v>
      </c>
      <c r="D270" s="174">
        <v>0.82663847780126853</v>
      </c>
    </row>
    <row r="271" spans="2:4" s="97" customFormat="1" ht="15" hidden="1" customHeight="1" outlineLevel="1" x14ac:dyDescent="0.35">
      <c r="B271" s="165" t="s">
        <v>153</v>
      </c>
      <c r="C271" s="173">
        <v>0.71187081647316874</v>
      </c>
      <c r="D271" s="174">
        <v>0.69546785293334856</v>
      </c>
    </row>
    <row r="272" spans="2:4" s="97" customFormat="1" ht="15" hidden="1" customHeight="1" outlineLevel="1" x14ac:dyDescent="0.35">
      <c r="B272" s="165" t="s">
        <v>154</v>
      </c>
      <c r="C272" s="173">
        <v>0.70238743515519764</v>
      </c>
      <c r="D272" s="174">
        <v>0.70093242111948273</v>
      </c>
    </row>
    <row r="273" spans="2:4" s="97" customFormat="1" ht="15" hidden="1" customHeight="1" outlineLevel="1" x14ac:dyDescent="0.35">
      <c r="B273" s="165" t="s">
        <v>155</v>
      </c>
      <c r="C273" s="173">
        <v>0.64821203476414779</v>
      </c>
      <c r="D273" s="174">
        <v>0.60180349557830237</v>
      </c>
    </row>
    <row r="274" spans="2:4" s="97" customFormat="1" ht="15" hidden="1" customHeight="1" outlineLevel="1" x14ac:dyDescent="0.35">
      <c r="B274" s="165" t="s">
        <v>156</v>
      </c>
      <c r="C274" s="173">
        <v>0.72659906396255847</v>
      </c>
      <c r="D274" s="174">
        <v>0.7433940105695831</v>
      </c>
    </row>
    <row r="275" spans="2:4" s="97" customFormat="1" ht="15" hidden="1" customHeight="1" outlineLevel="1" x14ac:dyDescent="0.35">
      <c r="B275" s="165" t="s">
        <v>157</v>
      </c>
      <c r="C275" s="173">
        <v>0.77960742985113951</v>
      </c>
      <c r="D275" s="174">
        <v>0.74530048419253769</v>
      </c>
    </row>
    <row r="276" spans="2:4" s="97" customFormat="1" ht="15" hidden="1" customHeight="1" outlineLevel="1" x14ac:dyDescent="0.35">
      <c r="B276" s="165" t="s">
        <v>158</v>
      </c>
      <c r="C276" s="173">
        <v>0.74929960240903215</v>
      </c>
      <c r="D276" s="174">
        <v>0.69573158357572884</v>
      </c>
    </row>
    <row r="277" spans="2:4" s="97" customFormat="1" ht="15" hidden="1" customHeight="1" outlineLevel="1" x14ac:dyDescent="0.35">
      <c r="B277" s="165" t="s">
        <v>159</v>
      </c>
      <c r="C277" s="173">
        <v>0.59796244350942807</v>
      </c>
      <c r="D277" s="174">
        <v>0.51723716381418094</v>
      </c>
    </row>
    <row r="278" spans="2:4" s="97" customFormat="1" ht="15" hidden="1" customHeight="1" outlineLevel="1" x14ac:dyDescent="0.35">
      <c r="B278" s="165" t="s">
        <v>160</v>
      </c>
      <c r="C278" s="173">
        <v>0.68596994766165797</v>
      </c>
      <c r="D278" s="174">
        <v>0.56463414634146336</v>
      </c>
    </row>
    <row r="279" spans="2:4" s="97" customFormat="1" ht="15" hidden="1" customHeight="1" outlineLevel="1" x14ac:dyDescent="0.35">
      <c r="B279" s="165" t="s">
        <v>161</v>
      </c>
      <c r="C279" s="173">
        <v>0.74677530508153145</v>
      </c>
      <c r="D279" s="174">
        <v>0.69241815048822519</v>
      </c>
    </row>
    <row r="280" spans="2:4" s="97" customFormat="1" ht="15" hidden="1" customHeight="1" outlineLevel="1" x14ac:dyDescent="0.35">
      <c r="B280" s="165" t="s">
        <v>162</v>
      </c>
      <c r="C280" s="173">
        <v>0.74591040307922596</v>
      </c>
      <c r="D280" s="174">
        <v>0.70711439954467847</v>
      </c>
    </row>
    <row r="281" spans="2:4" s="97" customFormat="1" ht="15" hidden="1" customHeight="1" outlineLevel="1" x14ac:dyDescent="0.35">
      <c r="B281" s="165" t="s">
        <v>163</v>
      </c>
      <c r="C281" s="173">
        <v>0.72254867365255682</v>
      </c>
      <c r="D281" s="174">
        <v>0.6775107388646826</v>
      </c>
    </row>
    <row r="282" spans="2:4" s="97" customFormat="1" ht="15" hidden="1" customHeight="1" outlineLevel="1" x14ac:dyDescent="0.35">
      <c r="B282" s="165" t="s">
        <v>164</v>
      </c>
      <c r="C282" s="173">
        <v>0.71952175617404934</v>
      </c>
      <c r="D282" s="174">
        <v>0.66738713955887408</v>
      </c>
    </row>
    <row r="283" spans="2:4" s="97" customFormat="1" ht="15" hidden="1" customHeight="1" outlineLevel="1" x14ac:dyDescent="0.35">
      <c r="B283" s="165" t="s">
        <v>276</v>
      </c>
      <c r="C283" s="173">
        <v>0.75467611734593421</v>
      </c>
      <c r="D283" s="174">
        <v>0.74581939799331098</v>
      </c>
    </row>
    <row r="284" spans="2:4" s="97" customFormat="1" ht="15" hidden="1" customHeight="1" outlineLevel="1" x14ac:dyDescent="0.35">
      <c r="B284" s="165" t="s">
        <v>278</v>
      </c>
      <c r="C284" s="173">
        <v>0.47963105303612608</v>
      </c>
      <c r="D284" s="174">
        <v>0.59430776652194883</v>
      </c>
    </row>
    <row r="285" spans="2:4" s="97" customFormat="1" ht="15" hidden="1" customHeight="1" outlineLevel="1" x14ac:dyDescent="0.35">
      <c r="B285" s="165" t="s">
        <v>285</v>
      </c>
      <c r="C285" s="173">
        <v>0.70614668592521268</v>
      </c>
      <c r="D285" s="174">
        <v>0.69149141423885785</v>
      </c>
    </row>
    <row r="286" spans="2:4" s="97" customFormat="1" ht="15" hidden="1" customHeight="1" outlineLevel="1" x14ac:dyDescent="0.35">
      <c r="B286" s="165" t="s">
        <v>165</v>
      </c>
      <c r="C286" s="173">
        <v>0.63656347316358308</v>
      </c>
      <c r="D286" s="174">
        <v>0.60333510732659212</v>
      </c>
    </row>
    <row r="287" spans="2:4" s="97" customFormat="1" ht="15" hidden="1" customHeight="1" outlineLevel="1" x14ac:dyDescent="0.35">
      <c r="B287" s="165" t="s">
        <v>286</v>
      </c>
      <c r="C287" s="173">
        <v>0.67039239001189066</v>
      </c>
      <c r="D287" s="174">
        <v>0.69468675654242662</v>
      </c>
    </row>
    <row r="288" spans="2:4" s="97" customFormat="1" ht="15" hidden="1" customHeight="1" outlineLevel="1" x14ac:dyDescent="0.35">
      <c r="B288" s="165" t="s">
        <v>277</v>
      </c>
      <c r="C288" s="173">
        <v>0.75626998821747182</v>
      </c>
      <c r="D288" s="174">
        <v>0.70024477499529281</v>
      </c>
    </row>
    <row r="289" spans="2:4" collapsed="1" x14ac:dyDescent="0.35">
      <c r="B289" s="41" t="s">
        <v>272</v>
      </c>
      <c r="C289" s="80">
        <v>0.68252254368806919</v>
      </c>
      <c r="D289" s="80">
        <v>0.64245568630983607</v>
      </c>
    </row>
    <row r="290" spans="2:4" s="97" customFormat="1" ht="15" hidden="1" customHeight="1" outlineLevel="1" x14ac:dyDescent="0.35">
      <c r="B290" s="165" t="s">
        <v>145</v>
      </c>
      <c r="C290" s="173">
        <v>7.9419041683192623E-2</v>
      </c>
      <c r="D290" s="174">
        <v>9.6774193548387094E-2</v>
      </c>
    </row>
    <row r="291" spans="2:4" s="97" customFormat="1" ht="15" hidden="1" customHeight="1" outlineLevel="1" x14ac:dyDescent="0.35">
      <c r="B291" s="165" t="s">
        <v>146</v>
      </c>
      <c r="C291" s="173">
        <v>0.10069490845917413</v>
      </c>
      <c r="D291" s="174">
        <v>0.11322062084257206</v>
      </c>
    </row>
    <row r="292" spans="2:4" s="97" customFormat="1" ht="15" hidden="1" customHeight="1" outlineLevel="1" x14ac:dyDescent="0.35">
      <c r="B292" s="165" t="s">
        <v>147</v>
      </c>
      <c r="C292" s="173">
        <v>8.8449335609051216E-2</v>
      </c>
      <c r="D292" s="174">
        <v>8.5108018759129697E-2</v>
      </c>
    </row>
    <row r="293" spans="2:4" s="97" customFormat="1" ht="15" hidden="1" customHeight="1" outlineLevel="1" x14ac:dyDescent="0.35">
      <c r="B293" s="165" t="s">
        <v>148</v>
      </c>
      <c r="C293" s="173">
        <v>6.9963811821471655E-2</v>
      </c>
      <c r="D293" s="174">
        <v>9.7447053554290106E-2</v>
      </c>
    </row>
    <row r="294" spans="2:4" s="97" customFormat="1" ht="15" hidden="1" customHeight="1" outlineLevel="1" x14ac:dyDescent="0.35">
      <c r="B294" s="165" t="s">
        <v>149</v>
      </c>
      <c r="C294" s="173">
        <v>0.11245544352785417</v>
      </c>
      <c r="D294" s="174">
        <v>9.7865762013140373E-2</v>
      </c>
    </row>
    <row r="295" spans="2:4" s="97" customFormat="1" ht="15" hidden="1" customHeight="1" outlineLevel="1" x14ac:dyDescent="0.35">
      <c r="B295" s="165" t="s">
        <v>150</v>
      </c>
      <c r="C295" s="173">
        <v>8.0179379668453052E-2</v>
      </c>
      <c r="D295" s="174">
        <v>8.11944485656097E-2</v>
      </c>
    </row>
    <row r="296" spans="2:4" s="97" customFormat="1" ht="15" hidden="1" customHeight="1" outlineLevel="1" x14ac:dyDescent="0.35">
      <c r="B296" s="165" t="s">
        <v>151</v>
      </c>
      <c r="C296" s="173">
        <v>0.12108691925252872</v>
      </c>
      <c r="D296" s="174">
        <v>0.11229769516210519</v>
      </c>
    </row>
    <row r="297" spans="2:4" s="97" customFormat="1" ht="15" hidden="1" customHeight="1" outlineLevel="1" x14ac:dyDescent="0.35">
      <c r="B297" s="165" t="s">
        <v>152</v>
      </c>
      <c r="C297" s="173">
        <v>6.6974232024305164E-2</v>
      </c>
      <c r="D297" s="174">
        <v>7.2644014523383732E-2</v>
      </c>
    </row>
    <row r="298" spans="2:4" s="97" customFormat="1" ht="15" hidden="1" customHeight="1" outlineLevel="1" x14ac:dyDescent="0.35">
      <c r="B298" s="165" t="s">
        <v>283</v>
      </c>
      <c r="C298" s="173">
        <v>0</v>
      </c>
      <c r="D298" s="174">
        <v>0</v>
      </c>
    </row>
    <row r="299" spans="2:4" s="97" customFormat="1" ht="15" hidden="1" customHeight="1" outlineLevel="1" x14ac:dyDescent="0.35">
      <c r="B299" s="165" t="s">
        <v>153</v>
      </c>
      <c r="C299" s="173">
        <v>7.039670234088416E-2</v>
      </c>
      <c r="D299" s="174">
        <v>7.9008402722329951E-2</v>
      </c>
    </row>
    <row r="300" spans="2:4" s="97" customFormat="1" ht="15" hidden="1" customHeight="1" outlineLevel="1" x14ac:dyDescent="0.35">
      <c r="B300" s="165" t="s">
        <v>154</v>
      </c>
      <c r="C300" s="173">
        <v>8.3402596658163991E-2</v>
      </c>
      <c r="D300" s="174">
        <v>9.0817239687076015E-2</v>
      </c>
    </row>
    <row r="301" spans="2:4" s="97" customFormat="1" ht="15" hidden="1" customHeight="1" outlineLevel="1" x14ac:dyDescent="0.35">
      <c r="B301" s="165" t="s">
        <v>155</v>
      </c>
      <c r="C301" s="173">
        <v>7.5233861872221849E-2</v>
      </c>
      <c r="D301" s="174">
        <v>4.588816934753847E-2</v>
      </c>
    </row>
    <row r="302" spans="2:4" s="97" customFormat="1" ht="15" hidden="1" customHeight="1" outlineLevel="1" x14ac:dyDescent="0.35">
      <c r="B302" s="165" t="s">
        <v>156</v>
      </c>
      <c r="C302" s="173">
        <v>0.10543421736869475</v>
      </c>
      <c r="D302" s="174">
        <v>0.12022900763358779</v>
      </c>
    </row>
    <row r="303" spans="2:4" s="97" customFormat="1" ht="15" hidden="1" customHeight="1" outlineLevel="1" x14ac:dyDescent="0.35">
      <c r="B303" s="165" t="s">
        <v>157</v>
      </c>
      <c r="C303" s="173">
        <v>6.4418390198919775E-2</v>
      </c>
      <c r="D303" s="174">
        <v>8.1458273996012534E-2</v>
      </c>
    </row>
    <row r="304" spans="2:4" s="97" customFormat="1" ht="15" hidden="1" customHeight="1" outlineLevel="1" x14ac:dyDescent="0.35">
      <c r="B304" s="165" t="s">
        <v>158</v>
      </c>
      <c r="C304" s="173">
        <v>6.6349041252159915E-2</v>
      </c>
      <c r="D304" s="174">
        <v>8.3947777852939193E-2</v>
      </c>
    </row>
    <row r="305" spans="2:4" s="97" customFormat="1" ht="15" hidden="1" customHeight="1" outlineLevel="1" x14ac:dyDescent="0.35">
      <c r="B305" s="165" t="s">
        <v>159</v>
      </c>
      <c r="C305" s="173">
        <v>0.13855773726040205</v>
      </c>
      <c r="D305" s="174">
        <v>0.17683374083129585</v>
      </c>
    </row>
    <row r="306" spans="2:4" s="97" customFormat="1" ht="15" hidden="1" customHeight="1" outlineLevel="1" x14ac:dyDescent="0.35">
      <c r="B306" s="165" t="s">
        <v>160</v>
      </c>
      <c r="C306" s="173">
        <v>9.4799932466655412E-2</v>
      </c>
      <c r="D306" s="174">
        <v>8.0182926829268295E-2</v>
      </c>
    </row>
    <row r="307" spans="2:4" s="97" customFormat="1" ht="15" hidden="1" customHeight="1" outlineLevel="1" x14ac:dyDescent="0.35">
      <c r="B307" s="165" t="s">
        <v>161</v>
      </c>
      <c r="C307" s="173">
        <v>8.3611753206132303E-2</v>
      </c>
      <c r="D307" s="174">
        <v>8.5439402642159684E-2</v>
      </c>
    </row>
    <row r="308" spans="2:4" s="97" customFormat="1" ht="15" hidden="1" customHeight="1" outlineLevel="1" x14ac:dyDescent="0.35">
      <c r="B308" s="165" t="s">
        <v>162</v>
      </c>
      <c r="C308" s="173">
        <v>0.10659681385651662</v>
      </c>
      <c r="D308" s="174">
        <v>0.13056346044393854</v>
      </c>
    </row>
    <row r="309" spans="2:4" s="97" customFormat="1" ht="15" hidden="1" customHeight="1" outlineLevel="1" x14ac:dyDescent="0.35">
      <c r="B309" s="165" t="s">
        <v>163</v>
      </c>
      <c r="C309" s="173">
        <v>0.11296583255342979</v>
      </c>
      <c r="D309" s="174">
        <v>0.1144093239519022</v>
      </c>
    </row>
    <row r="310" spans="2:4" s="97" customFormat="1" ht="15" hidden="1" customHeight="1" outlineLevel="1" x14ac:dyDescent="0.35">
      <c r="B310" s="165" t="s">
        <v>164</v>
      </c>
      <c r="C310" s="173">
        <v>7.3108584868678952E-2</v>
      </c>
      <c r="D310" s="174">
        <v>8.7340963796237167E-2</v>
      </c>
    </row>
    <row r="311" spans="2:4" s="97" customFormat="1" ht="15" hidden="1" customHeight="1" outlineLevel="1" x14ac:dyDescent="0.35">
      <c r="B311" s="165" t="s">
        <v>276</v>
      </c>
      <c r="C311" s="173">
        <v>0.1553455404607206</v>
      </c>
      <c r="D311" s="174">
        <v>0.16493575074810773</v>
      </c>
    </row>
    <row r="312" spans="2:4" s="97" customFormat="1" ht="15" hidden="1" customHeight="1" outlineLevel="1" x14ac:dyDescent="0.35">
      <c r="B312" s="165" t="s">
        <v>278</v>
      </c>
      <c r="C312" s="173">
        <v>0.42275172943889316</v>
      </c>
      <c r="D312" s="174">
        <v>0.24312590448625182</v>
      </c>
    </row>
    <row r="313" spans="2:4" s="97" customFormat="1" ht="15" hidden="1" customHeight="1" outlineLevel="1" x14ac:dyDescent="0.35">
      <c r="B313" s="165" t="s">
        <v>285</v>
      </c>
      <c r="C313" s="173">
        <v>8.6021505376344093E-2</v>
      </c>
      <c r="D313" s="174">
        <v>9.2996334169399966E-2</v>
      </c>
    </row>
    <row r="314" spans="2:4" s="97" customFormat="1" ht="15" hidden="1" customHeight="1" outlineLevel="1" x14ac:dyDescent="0.35">
      <c r="B314" s="165" t="s">
        <v>165</v>
      </c>
      <c r="C314" s="173">
        <v>0.16907858582157903</v>
      </c>
      <c r="D314" s="174">
        <v>0.15416001419194608</v>
      </c>
    </row>
    <row r="315" spans="2:4" s="97" customFormat="1" ht="15" hidden="1" customHeight="1" outlineLevel="1" x14ac:dyDescent="0.35">
      <c r="B315" s="165" t="s">
        <v>286</v>
      </c>
      <c r="C315" s="173">
        <v>0.11724137931034483</v>
      </c>
      <c r="D315" s="174">
        <v>9.9920697858842195E-2</v>
      </c>
    </row>
    <row r="316" spans="2:4" s="97" customFormat="1" ht="15" hidden="1" customHeight="1" outlineLevel="1" x14ac:dyDescent="0.35">
      <c r="B316" s="165" t="s">
        <v>277</v>
      </c>
      <c r="C316" s="173">
        <v>6.3625652247096445E-2</v>
      </c>
      <c r="D316" s="174">
        <v>7.6068536998681976E-2</v>
      </c>
    </row>
    <row r="317" spans="2:4" collapsed="1" x14ac:dyDescent="0.35">
      <c r="B317" s="43" t="s">
        <v>60</v>
      </c>
      <c r="C317" s="80">
        <v>6.8176993473468714E-2</v>
      </c>
      <c r="D317" s="80">
        <v>7.1969498693201114E-2</v>
      </c>
    </row>
    <row r="318" spans="2:4" x14ac:dyDescent="0.35">
      <c r="B318" s="105" t="s">
        <v>92</v>
      </c>
      <c r="C318" s="106"/>
      <c r="D318" s="179"/>
    </row>
    <row r="319" spans="2:4" s="97" customFormat="1" ht="15" hidden="1" customHeight="1" outlineLevel="1" x14ac:dyDescent="0.35">
      <c r="B319" s="165" t="s">
        <v>145</v>
      </c>
      <c r="C319" s="180">
        <v>-1567</v>
      </c>
      <c r="D319" s="181">
        <v>-1352</v>
      </c>
    </row>
    <row r="320" spans="2:4" s="97" customFormat="1" ht="15" hidden="1" customHeight="1" outlineLevel="1" x14ac:dyDescent="0.35">
      <c r="B320" s="165" t="s">
        <v>146</v>
      </c>
      <c r="C320" s="180">
        <v>-955</v>
      </c>
      <c r="D320" s="181">
        <v>-1038</v>
      </c>
    </row>
    <row r="321" spans="2:4" s="97" customFormat="1" ht="15" hidden="1" customHeight="1" outlineLevel="1" x14ac:dyDescent="0.35">
      <c r="B321" s="165" t="s">
        <v>147</v>
      </c>
      <c r="C321" s="180">
        <v>-4720</v>
      </c>
      <c r="D321" s="181">
        <v>-12366</v>
      </c>
    </row>
    <row r="322" spans="2:4" s="97" customFormat="1" ht="15" hidden="1" customHeight="1" outlineLevel="1" x14ac:dyDescent="0.35">
      <c r="B322" s="165" t="s">
        <v>148</v>
      </c>
      <c r="C322" s="180">
        <v>-1950</v>
      </c>
      <c r="D322" s="181">
        <v>-1513</v>
      </c>
    </row>
    <row r="323" spans="2:4" s="97" customFormat="1" ht="15" hidden="1" customHeight="1" outlineLevel="1" x14ac:dyDescent="0.35">
      <c r="B323" s="165" t="s">
        <v>149</v>
      </c>
      <c r="C323" s="180">
        <v>-3777</v>
      </c>
      <c r="D323" s="181">
        <v>-2344</v>
      </c>
    </row>
    <row r="324" spans="2:4" s="97" customFormat="1" ht="15" hidden="1" customHeight="1" outlineLevel="1" x14ac:dyDescent="0.35">
      <c r="B324" s="165" t="s">
        <v>150</v>
      </c>
      <c r="C324" s="180">
        <v>-4625</v>
      </c>
      <c r="D324" s="181">
        <v>-6227</v>
      </c>
    </row>
    <row r="325" spans="2:4" s="97" customFormat="1" ht="15" hidden="1" customHeight="1" outlineLevel="1" x14ac:dyDescent="0.35">
      <c r="B325" s="165" t="s">
        <v>151</v>
      </c>
      <c r="C325" s="180">
        <v>-3080.4479999999967</v>
      </c>
      <c r="D325" s="181">
        <v>-3319</v>
      </c>
    </row>
    <row r="326" spans="2:4" s="97" customFormat="1" ht="15" hidden="1" customHeight="1" outlineLevel="1" x14ac:dyDescent="0.35">
      <c r="B326" s="165" t="s">
        <v>152</v>
      </c>
      <c r="C326" s="180">
        <v>-4476</v>
      </c>
      <c r="D326" s="181">
        <v>-1782</v>
      </c>
    </row>
    <row r="327" spans="2:4" s="97" customFormat="1" ht="15" hidden="1" customHeight="1" outlineLevel="1" x14ac:dyDescent="0.35">
      <c r="B327" s="165" t="s">
        <v>283</v>
      </c>
      <c r="C327" s="180">
        <v>7</v>
      </c>
      <c r="D327" s="181">
        <v>-28</v>
      </c>
    </row>
    <row r="328" spans="2:4" s="97" customFormat="1" ht="15" hidden="1" customHeight="1" outlineLevel="1" x14ac:dyDescent="0.35">
      <c r="B328" s="165" t="s">
        <v>153</v>
      </c>
      <c r="C328" s="180">
        <v>-3101</v>
      </c>
      <c r="D328" s="181">
        <v>-3577</v>
      </c>
    </row>
    <row r="329" spans="2:4" s="97" customFormat="1" ht="15" hidden="1" customHeight="1" outlineLevel="1" x14ac:dyDescent="0.35">
      <c r="B329" s="165" t="s">
        <v>154</v>
      </c>
      <c r="C329" s="180">
        <v>-1804</v>
      </c>
      <c r="D329" s="181">
        <v>-2121</v>
      </c>
    </row>
    <row r="330" spans="2:4" s="97" customFormat="1" ht="15" hidden="1" customHeight="1" outlineLevel="1" x14ac:dyDescent="0.35">
      <c r="B330" s="165" t="s">
        <v>155</v>
      </c>
      <c r="C330" s="180">
        <v>-2049</v>
      </c>
      <c r="D330" s="181">
        <v>-335</v>
      </c>
    </row>
    <row r="331" spans="2:4" s="97" customFormat="1" ht="15" hidden="1" customHeight="1" outlineLevel="1" x14ac:dyDescent="0.35">
      <c r="B331" s="165" t="s">
        <v>156</v>
      </c>
      <c r="C331" s="180">
        <v>-737</v>
      </c>
      <c r="D331" s="181">
        <v>-470</v>
      </c>
    </row>
    <row r="332" spans="2:4" s="97" customFormat="1" ht="15" hidden="1" customHeight="1" outlineLevel="1" x14ac:dyDescent="0.35">
      <c r="B332" s="165" t="s">
        <v>157</v>
      </c>
      <c r="C332" s="180">
        <v>-1290</v>
      </c>
      <c r="D332" s="181">
        <v>-679</v>
      </c>
    </row>
    <row r="333" spans="2:4" s="97" customFormat="1" ht="15" hidden="1" customHeight="1" outlineLevel="1" x14ac:dyDescent="0.35">
      <c r="B333" s="165" t="s">
        <v>158</v>
      </c>
      <c r="C333" s="180">
        <v>-4375</v>
      </c>
      <c r="D333" s="181">
        <v>-1409</v>
      </c>
    </row>
    <row r="334" spans="2:4" s="97" customFormat="1" ht="15" hidden="1" customHeight="1" outlineLevel="1" x14ac:dyDescent="0.35">
      <c r="B334" s="165" t="s">
        <v>159</v>
      </c>
      <c r="C334" s="180">
        <v>-2408</v>
      </c>
      <c r="D334" s="181">
        <v>434</v>
      </c>
    </row>
    <row r="335" spans="2:4" s="97" customFormat="1" ht="15" hidden="1" customHeight="1" outlineLevel="1" x14ac:dyDescent="0.35">
      <c r="B335" s="165" t="s">
        <v>160</v>
      </c>
      <c r="C335" s="180">
        <v>-957</v>
      </c>
      <c r="D335" s="181">
        <v>-1307</v>
      </c>
    </row>
    <row r="336" spans="2:4" s="97" customFormat="1" ht="15" hidden="1" customHeight="1" outlineLevel="1" x14ac:dyDescent="0.35">
      <c r="B336" s="165" t="s">
        <v>161</v>
      </c>
      <c r="C336" s="180">
        <v>-2024.652100000003</v>
      </c>
      <c r="D336" s="181">
        <v>-243</v>
      </c>
    </row>
    <row r="337" spans="2:4" s="97" customFormat="1" ht="15" hidden="1" customHeight="1" outlineLevel="1" x14ac:dyDescent="0.35">
      <c r="B337" s="165" t="s">
        <v>162</v>
      </c>
      <c r="C337" s="180">
        <v>-661</v>
      </c>
      <c r="D337" s="181">
        <v>219</v>
      </c>
    </row>
    <row r="338" spans="2:4" s="97" customFormat="1" ht="15" hidden="1" customHeight="1" outlineLevel="1" x14ac:dyDescent="0.35">
      <c r="B338" s="165" t="s">
        <v>163</v>
      </c>
      <c r="C338" s="180">
        <v>-7434</v>
      </c>
      <c r="D338" s="181">
        <v>-5960</v>
      </c>
    </row>
    <row r="339" spans="2:4" s="97" customFormat="1" ht="15" hidden="1" customHeight="1" outlineLevel="1" x14ac:dyDescent="0.35">
      <c r="B339" s="165" t="s">
        <v>164</v>
      </c>
      <c r="C339" s="180">
        <v>-1599</v>
      </c>
      <c r="D339" s="181">
        <v>-1351</v>
      </c>
    </row>
    <row r="340" spans="2:4" s="97" customFormat="1" ht="15" hidden="1" customHeight="1" outlineLevel="1" x14ac:dyDescent="0.35">
      <c r="B340" s="165" t="s">
        <v>276</v>
      </c>
      <c r="C340" s="180">
        <v>1208</v>
      </c>
      <c r="D340" s="181">
        <v>-37</v>
      </c>
    </row>
    <row r="341" spans="2:4" s="97" customFormat="1" ht="15" hidden="1" customHeight="1" outlineLevel="1" x14ac:dyDescent="0.35">
      <c r="B341" s="165" t="s">
        <v>278</v>
      </c>
      <c r="C341" s="180">
        <v>-49</v>
      </c>
      <c r="D341" s="181">
        <v>-251</v>
      </c>
    </row>
    <row r="342" spans="2:4" s="97" customFormat="1" ht="15" hidden="1" customHeight="1" outlineLevel="1" x14ac:dyDescent="0.35">
      <c r="B342" s="165" t="s">
        <v>285</v>
      </c>
      <c r="C342" s="180">
        <v>-642</v>
      </c>
      <c r="D342" s="181">
        <v>-103</v>
      </c>
    </row>
    <row r="343" spans="2:4" s="97" customFormat="1" ht="15" hidden="1" customHeight="1" outlineLevel="1" x14ac:dyDescent="0.35">
      <c r="B343" s="165" t="s">
        <v>165</v>
      </c>
      <c r="C343" s="180">
        <v>-66</v>
      </c>
      <c r="D343" s="181">
        <v>-177</v>
      </c>
    </row>
    <row r="344" spans="2:4" s="97" customFormat="1" ht="15" hidden="1" customHeight="1" outlineLevel="1" x14ac:dyDescent="0.35">
      <c r="B344" s="165" t="s">
        <v>286</v>
      </c>
      <c r="C344" s="180">
        <v>-1199</v>
      </c>
      <c r="D344" s="181">
        <v>-28</v>
      </c>
    </row>
    <row r="345" spans="2:4" s="97" customFormat="1" ht="15" hidden="1" customHeight="1" outlineLevel="1" x14ac:dyDescent="0.35">
      <c r="B345" s="165" t="s">
        <v>277</v>
      </c>
      <c r="C345" s="180">
        <v>307</v>
      </c>
      <c r="D345" s="181">
        <v>373</v>
      </c>
    </row>
    <row r="346" spans="2:4" collapsed="1" x14ac:dyDescent="0.35">
      <c r="B346" s="40" t="s">
        <v>119</v>
      </c>
      <c r="C346" s="76">
        <v>-54024.100099999996</v>
      </c>
      <c r="D346" s="76">
        <v>-46991</v>
      </c>
    </row>
    <row r="347" spans="2:4" x14ac:dyDescent="0.35">
      <c r="B347" s="164"/>
      <c r="C347" s="102"/>
      <c r="D347" s="172"/>
    </row>
    <row r="348" spans="2:4" s="97" customFormat="1" ht="15" hidden="1" customHeight="1" outlineLevel="1" x14ac:dyDescent="0.35">
      <c r="B348" s="165" t="s">
        <v>145</v>
      </c>
      <c r="C348" s="182">
        <v>-3.0498248345659791E-2</v>
      </c>
      <c r="D348" s="183">
        <v>-2.5059311981020165E-2</v>
      </c>
    </row>
    <row r="349" spans="2:4" s="97" customFormat="1" ht="15" hidden="1" customHeight="1" outlineLevel="1" x14ac:dyDescent="0.35">
      <c r="B349" s="165" t="s">
        <v>146</v>
      </c>
      <c r="C349" s="182">
        <v>-6.8160730854328735E-2</v>
      </c>
      <c r="D349" s="183">
        <v>-7.749738688965209E-2</v>
      </c>
    </row>
    <row r="350" spans="2:4" s="97" customFormat="1" ht="15" hidden="1" customHeight="1" outlineLevel="1" x14ac:dyDescent="0.35">
      <c r="B350" s="165" t="s">
        <v>147</v>
      </c>
      <c r="C350" s="182">
        <v>-5.1993258501228233E-2</v>
      </c>
      <c r="D350" s="183">
        <v>-0.13486748827571163</v>
      </c>
    </row>
    <row r="351" spans="2:4" s="97" customFormat="1" ht="15" hidden="1" customHeight="1" outlineLevel="1" x14ac:dyDescent="0.35">
      <c r="B351" s="165" t="s">
        <v>148</v>
      </c>
      <c r="C351" s="182">
        <v>-0.14129410912252735</v>
      </c>
      <c r="D351" s="183">
        <v>-0.10718333805610654</v>
      </c>
    </row>
    <row r="352" spans="2:4" s="97" customFormat="1" ht="15" hidden="1" customHeight="1" outlineLevel="1" x14ac:dyDescent="0.35">
      <c r="B352" s="165" t="s">
        <v>149</v>
      </c>
      <c r="C352" s="182">
        <v>-8.3344366476896595E-2</v>
      </c>
      <c r="D352" s="183">
        <v>-5.299570427311779E-2</v>
      </c>
    </row>
    <row r="353" spans="2:4" s="97" customFormat="1" ht="15" hidden="1" customHeight="1" outlineLevel="1" x14ac:dyDescent="0.35">
      <c r="B353" s="165" t="s">
        <v>150</v>
      </c>
      <c r="C353" s="182">
        <v>-6.8619159953116418E-2</v>
      </c>
      <c r="D353" s="183">
        <v>-9.1686789563578536E-2</v>
      </c>
    </row>
    <row r="354" spans="2:4" s="97" customFormat="1" ht="15" hidden="1" customHeight="1" outlineLevel="1" x14ac:dyDescent="0.35">
      <c r="B354" s="165" t="s">
        <v>151</v>
      </c>
      <c r="C354" s="182">
        <v>-5.575516702832263E-2</v>
      </c>
      <c r="D354" s="183">
        <v>-6.1369771827964943E-2</v>
      </c>
    </row>
    <row r="355" spans="2:4" s="97" customFormat="1" ht="15" hidden="1" customHeight="1" outlineLevel="1" x14ac:dyDescent="0.35">
      <c r="B355" s="165" t="s">
        <v>152</v>
      </c>
      <c r="C355" s="182">
        <v>-0.11201481518556521</v>
      </c>
      <c r="D355" s="183">
        <v>-5.0734540485138369E-2</v>
      </c>
    </row>
    <row r="356" spans="2:4" s="97" customFormat="1" ht="15" hidden="1" customHeight="1" outlineLevel="1" x14ac:dyDescent="0.35">
      <c r="B356" s="165" t="s">
        <v>283</v>
      </c>
      <c r="C356" s="182">
        <v>9.7222222222222224E-3</v>
      </c>
      <c r="D356" s="183">
        <v>-6.2921348314606745E-2</v>
      </c>
    </row>
    <row r="357" spans="2:4" s="97" customFormat="1" ht="15" hidden="1" customHeight="1" outlineLevel="1" x14ac:dyDescent="0.35">
      <c r="B357" s="165" t="s">
        <v>153</v>
      </c>
      <c r="C357" s="182">
        <v>-6.2287837702119112E-2</v>
      </c>
      <c r="D357" s="183">
        <v>-7.2962774094849567E-2</v>
      </c>
    </row>
    <row r="358" spans="2:4" s="97" customFormat="1" ht="15" hidden="1" customHeight="1" outlineLevel="1" x14ac:dyDescent="0.35">
      <c r="B358" s="165" t="s">
        <v>154</v>
      </c>
      <c r="C358" s="182">
        <v>-5.4522924411400248E-2</v>
      </c>
      <c r="D358" s="183">
        <v>-6.5221402214022145E-2</v>
      </c>
    </row>
    <row r="359" spans="2:4" s="97" customFormat="1" ht="15" hidden="1" customHeight="1" outlineLevel="1" x14ac:dyDescent="0.35">
      <c r="B359" s="165" t="s">
        <v>155</v>
      </c>
      <c r="C359" s="182">
        <v>-7.2925935153219199E-2</v>
      </c>
      <c r="D359" s="183">
        <v>-1.180117659492021E-2</v>
      </c>
    </row>
    <row r="360" spans="2:4" s="97" customFormat="1" ht="15" hidden="1" customHeight="1" outlineLevel="1" x14ac:dyDescent="0.35">
      <c r="B360" s="165" t="s">
        <v>156</v>
      </c>
      <c r="C360" s="182">
        <v>-0.10596693026599568</v>
      </c>
      <c r="D360" s="183">
        <v>-7.4109113844213176E-2</v>
      </c>
    </row>
    <row r="361" spans="2:4" s="97" customFormat="1" ht="15" hidden="1" customHeight="1" outlineLevel="1" x14ac:dyDescent="0.35">
      <c r="B361" s="165" t="s">
        <v>157</v>
      </c>
      <c r="C361" s="182">
        <v>-9.2859199539303203E-2</v>
      </c>
      <c r="D361" s="183">
        <v>-5.0804339693228583E-2</v>
      </c>
    </row>
    <row r="362" spans="2:4" s="97" customFormat="1" ht="15" hidden="1" customHeight="1" outlineLevel="1" x14ac:dyDescent="0.35">
      <c r="B362" s="165" t="s">
        <v>158</v>
      </c>
      <c r="C362" s="182">
        <v>-7.9208458558134479E-2</v>
      </c>
      <c r="D362" s="183">
        <v>-2.4409680716525474E-2</v>
      </c>
    </row>
    <row r="363" spans="2:4" s="97" customFormat="1" ht="15" hidden="1" customHeight="1" outlineLevel="1" x14ac:dyDescent="0.35">
      <c r="B363" s="165" t="s">
        <v>159</v>
      </c>
      <c r="C363" s="182">
        <v>-4.9215173315892743E-2</v>
      </c>
      <c r="D363" s="183">
        <v>8.765197721856445E-3</v>
      </c>
    </row>
    <row r="364" spans="2:4" s="97" customFormat="1" ht="15" hidden="1" customHeight="1" outlineLevel="1" x14ac:dyDescent="0.35">
      <c r="B364" s="165" t="s">
        <v>160</v>
      </c>
      <c r="C364" s="182">
        <v>-8.7886858297364312E-2</v>
      </c>
      <c r="D364" s="183">
        <v>-0.11064081943621434</v>
      </c>
    </row>
    <row r="365" spans="2:4" s="97" customFormat="1" ht="15" hidden="1" customHeight="1" outlineLevel="1" x14ac:dyDescent="0.35">
      <c r="B365" s="165" t="s">
        <v>161</v>
      </c>
      <c r="C365" s="182">
        <v>-7.9807707178127477E-2</v>
      </c>
      <c r="D365" s="183">
        <v>-8.8002028030275594E-3</v>
      </c>
    </row>
    <row r="366" spans="2:4" s="97" customFormat="1" ht="15" hidden="1" customHeight="1" outlineLevel="1" x14ac:dyDescent="0.35">
      <c r="B366" s="165" t="s">
        <v>162</v>
      </c>
      <c r="C366" s="182">
        <v>-3.6630645608201715E-2</v>
      </c>
      <c r="D366" s="183">
        <v>1.231097869469897E-2</v>
      </c>
    </row>
    <row r="367" spans="2:4" s="97" customFormat="1" ht="15" hidden="1" customHeight="1" outlineLevel="1" x14ac:dyDescent="0.35">
      <c r="B367" s="165" t="s">
        <v>163</v>
      </c>
      <c r="C367" s="182">
        <v>-0.12873841891072821</v>
      </c>
      <c r="D367" s="183">
        <v>-0.10103236086860708</v>
      </c>
    </row>
    <row r="368" spans="2:4" s="97" customFormat="1" ht="15" hidden="1" customHeight="1" outlineLevel="1" x14ac:dyDescent="0.35">
      <c r="B368" s="165" t="s">
        <v>164</v>
      </c>
      <c r="C368" s="182">
        <v>-8.5012494018820772E-2</v>
      </c>
      <c r="D368" s="183">
        <v>-7.1082815952856995E-2</v>
      </c>
    </row>
    <row r="369" spans="2:4" s="97" customFormat="1" ht="15" hidden="1" customHeight="1" outlineLevel="1" x14ac:dyDescent="0.35">
      <c r="B369" s="165" t="s">
        <v>276</v>
      </c>
      <c r="C369" s="182">
        <v>0.19214251630348339</v>
      </c>
      <c r="D369" s="183">
        <v>-6.5556343019135361E-3</v>
      </c>
    </row>
    <row r="370" spans="2:4" s="97" customFormat="1" ht="15" hidden="1" customHeight="1" outlineLevel="1" x14ac:dyDescent="0.35">
      <c r="B370" s="165" t="s">
        <v>278</v>
      </c>
      <c r="C370" s="182">
        <v>-1.9193106149627888E-2</v>
      </c>
      <c r="D370" s="183">
        <v>-0.13776070252469813</v>
      </c>
    </row>
    <row r="371" spans="2:4" s="97" customFormat="1" ht="15" hidden="1" customHeight="1" outlineLevel="1" x14ac:dyDescent="0.35">
      <c r="B371" s="165" t="s">
        <v>285</v>
      </c>
      <c r="C371" s="182">
        <v>-0.11486849168008588</v>
      </c>
      <c r="D371" s="183">
        <v>-2.0275590551181104E-2</v>
      </c>
    </row>
    <row r="372" spans="2:4" s="97" customFormat="1" ht="15" hidden="1" customHeight="1" outlineLevel="1" x14ac:dyDescent="0.35">
      <c r="B372" s="165" t="s">
        <v>165</v>
      </c>
      <c r="C372" s="182">
        <v>-1.2238086408307064E-2</v>
      </c>
      <c r="D372" s="183">
        <v>-3.241758241758242E-2</v>
      </c>
    </row>
    <row r="373" spans="2:4" s="97" customFormat="1" ht="15" hidden="1" customHeight="1" outlineLevel="1" x14ac:dyDescent="0.35">
      <c r="B373" s="165" t="s">
        <v>286</v>
      </c>
      <c r="C373" s="182">
        <v>-0.39886892880904856</v>
      </c>
      <c r="D373" s="183">
        <v>-7.4567243675099865E-3</v>
      </c>
    </row>
    <row r="374" spans="2:4" s="97" customFormat="1" ht="15" hidden="1" customHeight="1" outlineLevel="1" x14ac:dyDescent="0.35">
      <c r="B374" s="165" t="s">
        <v>277</v>
      </c>
      <c r="C374" s="182">
        <v>4.913572343149808E-2</v>
      </c>
      <c r="D374" s="183">
        <v>6.562280084447572E-2</v>
      </c>
    </row>
    <row r="375" spans="2:4" collapsed="1" x14ac:dyDescent="0.35">
      <c r="B375" s="42" t="s">
        <v>93</v>
      </c>
      <c r="C375" s="74">
        <v>-6.9750665278279708E-2</v>
      </c>
      <c r="D375" s="74">
        <v>-6.0674102174098299E-2</v>
      </c>
    </row>
    <row r="376" spans="2:4" s="97" customFormat="1" ht="15" hidden="1" customHeight="1" outlineLevel="1" x14ac:dyDescent="0.35">
      <c r="B376" s="165" t="s">
        <v>145</v>
      </c>
      <c r="C376" s="180">
        <v>1295</v>
      </c>
      <c r="D376" s="181">
        <v>1790</v>
      </c>
    </row>
    <row r="377" spans="2:4" s="97" customFormat="1" ht="15" hidden="1" customHeight="1" outlineLevel="1" x14ac:dyDescent="0.35">
      <c r="B377" s="165" t="s">
        <v>146</v>
      </c>
      <c r="C377" s="180">
        <v>373</v>
      </c>
      <c r="D377" s="181">
        <v>214</v>
      </c>
    </row>
    <row r="378" spans="2:4" s="97" customFormat="1" ht="15" hidden="1" customHeight="1" outlineLevel="1" x14ac:dyDescent="0.35">
      <c r="B378" s="165" t="s">
        <v>147</v>
      </c>
      <c r="C378" s="180">
        <v>-360</v>
      </c>
      <c r="D378" s="181">
        <v>1201</v>
      </c>
    </row>
    <row r="379" spans="2:4" s="97" customFormat="1" ht="15" hidden="1" customHeight="1" outlineLevel="1" x14ac:dyDescent="0.35">
      <c r="B379" s="165" t="s">
        <v>148</v>
      </c>
      <c r="C379" s="180">
        <v>-607</v>
      </c>
      <c r="D379" s="181">
        <v>54</v>
      </c>
    </row>
    <row r="380" spans="2:4" s="97" customFormat="1" ht="15" hidden="1" customHeight="1" outlineLevel="1" x14ac:dyDescent="0.35">
      <c r="B380" s="165" t="s">
        <v>149</v>
      </c>
      <c r="C380" s="180">
        <v>1014</v>
      </c>
      <c r="D380" s="181">
        <v>2249</v>
      </c>
    </row>
    <row r="381" spans="2:4" s="97" customFormat="1" ht="15" hidden="1" customHeight="1" outlineLevel="1" x14ac:dyDescent="0.35">
      <c r="B381" s="165" t="s">
        <v>150</v>
      </c>
      <c r="C381" s="180">
        <v>507</v>
      </c>
      <c r="D381" s="181">
        <v>708</v>
      </c>
    </row>
    <row r="382" spans="2:4" s="97" customFormat="1" ht="15" hidden="1" customHeight="1" outlineLevel="1" x14ac:dyDescent="0.35">
      <c r="B382" s="165" t="s">
        <v>151</v>
      </c>
      <c r="C382" s="180">
        <v>1015.5520000000033</v>
      </c>
      <c r="D382" s="181">
        <v>208</v>
      </c>
    </row>
    <row r="383" spans="2:4" s="97" customFormat="1" ht="15" hidden="1" customHeight="1" outlineLevel="1" x14ac:dyDescent="0.35">
      <c r="B383" s="165" t="s">
        <v>152</v>
      </c>
      <c r="C383" s="180">
        <v>1170</v>
      </c>
      <c r="D383" s="181">
        <v>1268</v>
      </c>
    </row>
    <row r="384" spans="2:4" s="97" customFormat="1" ht="15" hidden="1" customHeight="1" outlineLevel="1" x14ac:dyDescent="0.35">
      <c r="B384" s="165" t="s">
        <v>283</v>
      </c>
      <c r="C384" s="180">
        <v>57</v>
      </c>
      <c r="D384" s="181">
        <v>-6</v>
      </c>
    </row>
    <row r="385" spans="2:4" s="97" customFormat="1" ht="15" hidden="1" customHeight="1" outlineLevel="1" x14ac:dyDescent="0.35">
      <c r="B385" s="165" t="s">
        <v>153</v>
      </c>
      <c r="C385" s="180">
        <v>267</v>
      </c>
      <c r="D385" s="181">
        <v>107</v>
      </c>
    </row>
    <row r="386" spans="2:4" s="97" customFormat="1" ht="15" hidden="1" customHeight="1" outlineLevel="1" x14ac:dyDescent="0.35">
      <c r="B386" s="165" t="s">
        <v>154</v>
      </c>
      <c r="C386" s="180">
        <v>454</v>
      </c>
      <c r="D386" s="181">
        <v>-328</v>
      </c>
    </row>
    <row r="387" spans="2:4" s="97" customFormat="1" ht="15" hidden="1" customHeight="1" outlineLevel="1" x14ac:dyDescent="0.35">
      <c r="B387" s="165" t="s">
        <v>155</v>
      </c>
      <c r="C387" s="180">
        <v>166</v>
      </c>
      <c r="D387" s="181">
        <v>329</v>
      </c>
    </row>
    <row r="388" spans="2:4" s="97" customFormat="1" ht="15" hidden="1" customHeight="1" outlineLevel="1" x14ac:dyDescent="0.35">
      <c r="B388" s="165" t="s">
        <v>156</v>
      </c>
      <c r="C388" s="180">
        <v>22</v>
      </c>
      <c r="D388" s="181">
        <v>-23</v>
      </c>
    </row>
    <row r="389" spans="2:4" s="97" customFormat="1" ht="15" hidden="1" customHeight="1" outlineLevel="1" x14ac:dyDescent="0.35">
      <c r="B389" s="165" t="s">
        <v>157</v>
      </c>
      <c r="C389" s="180">
        <v>-263</v>
      </c>
      <c r="D389" s="181">
        <v>98</v>
      </c>
    </row>
    <row r="390" spans="2:4" s="97" customFormat="1" ht="15" hidden="1" customHeight="1" outlineLevel="1" x14ac:dyDescent="0.35">
      <c r="B390" s="165" t="s">
        <v>158</v>
      </c>
      <c r="C390" s="180">
        <v>21</v>
      </c>
      <c r="D390" s="181">
        <v>324</v>
      </c>
    </row>
    <row r="391" spans="2:4" s="97" customFormat="1" ht="15" hidden="1" customHeight="1" outlineLevel="1" x14ac:dyDescent="0.35">
      <c r="B391" s="165" t="s">
        <v>159</v>
      </c>
      <c r="C391" s="180">
        <v>584</v>
      </c>
      <c r="D391" s="181">
        <v>2330</v>
      </c>
    </row>
    <row r="392" spans="2:4" s="97" customFormat="1" ht="15" hidden="1" customHeight="1" outlineLevel="1" x14ac:dyDescent="0.35">
      <c r="B392" s="165" t="s">
        <v>160</v>
      </c>
      <c r="C392" s="180">
        <v>44</v>
      </c>
      <c r="D392" s="181">
        <v>-419</v>
      </c>
    </row>
    <row r="393" spans="2:4" s="97" customFormat="1" ht="15" hidden="1" customHeight="1" outlineLevel="1" x14ac:dyDescent="0.35">
      <c r="B393" s="165" t="s">
        <v>161</v>
      </c>
      <c r="C393" s="180">
        <v>-641.9490600000031</v>
      </c>
      <c r="D393" s="181">
        <v>1274</v>
      </c>
    </row>
    <row r="394" spans="2:4" s="97" customFormat="1" ht="15" hidden="1" customHeight="1" outlineLevel="1" x14ac:dyDescent="0.35">
      <c r="B394" s="165" t="s">
        <v>162</v>
      </c>
      <c r="C394" s="180">
        <v>316</v>
      </c>
      <c r="D394" s="181">
        <v>1170</v>
      </c>
    </row>
    <row r="395" spans="2:4" s="97" customFormat="1" ht="15" hidden="1" customHeight="1" outlineLevel="1" x14ac:dyDescent="0.35">
      <c r="B395" s="165" t="s">
        <v>163</v>
      </c>
      <c r="C395" s="180">
        <v>-1826</v>
      </c>
      <c r="D395" s="181">
        <v>26</v>
      </c>
    </row>
    <row r="396" spans="2:4" s="97" customFormat="1" ht="15" hidden="1" customHeight="1" outlineLevel="1" x14ac:dyDescent="0.35">
      <c r="B396" s="165" t="s">
        <v>164</v>
      </c>
      <c r="C396" s="180">
        <v>196</v>
      </c>
      <c r="D396" s="181">
        <v>140</v>
      </c>
    </row>
    <row r="397" spans="2:4" s="97" customFormat="1" ht="15" hidden="1" customHeight="1" outlineLevel="1" x14ac:dyDescent="0.35">
      <c r="B397" s="165" t="s">
        <v>276</v>
      </c>
      <c r="C397" s="180">
        <v>1395</v>
      </c>
      <c r="D397" s="181">
        <v>212</v>
      </c>
    </row>
    <row r="398" spans="2:4" s="97" customFormat="1" ht="15" hidden="1" customHeight="1" outlineLevel="1" x14ac:dyDescent="0.35">
      <c r="B398" s="165" t="s">
        <v>278</v>
      </c>
      <c r="C398" s="180">
        <v>-246</v>
      </c>
      <c r="D398" s="181">
        <v>-117</v>
      </c>
    </row>
    <row r="399" spans="2:4" s="97" customFormat="1" ht="15" hidden="1" customHeight="1" outlineLevel="1" x14ac:dyDescent="0.35">
      <c r="B399" s="165" t="s">
        <v>285</v>
      </c>
      <c r="C399" s="180">
        <v>-630</v>
      </c>
      <c r="D399" s="181">
        <v>-90</v>
      </c>
    </row>
    <row r="400" spans="2:4" s="97" customFormat="1" ht="15" hidden="1" customHeight="1" outlineLevel="1" x14ac:dyDescent="0.35">
      <c r="B400" s="165" t="s">
        <v>165</v>
      </c>
      <c r="C400" s="180">
        <v>-66</v>
      </c>
      <c r="D400" s="181">
        <v>-177</v>
      </c>
    </row>
    <row r="401" spans="2:5" s="97" customFormat="1" ht="15" hidden="1" customHeight="1" outlineLevel="1" x14ac:dyDescent="0.35">
      <c r="B401" s="165" t="s">
        <v>286</v>
      </c>
      <c r="C401" s="180">
        <v>-1199</v>
      </c>
      <c r="D401" s="181">
        <v>-28</v>
      </c>
    </row>
    <row r="402" spans="2:5" s="97" customFormat="1" ht="15" hidden="1" customHeight="1" outlineLevel="1" x14ac:dyDescent="0.35">
      <c r="B402" s="165" t="s">
        <v>277</v>
      </c>
      <c r="C402" s="180">
        <v>307</v>
      </c>
      <c r="D402" s="181">
        <v>373</v>
      </c>
    </row>
    <row r="403" spans="2:5" collapsed="1" x14ac:dyDescent="0.35">
      <c r="B403" s="71" t="s">
        <v>273</v>
      </c>
      <c r="C403" s="73">
        <v>3364.6029400000007</v>
      </c>
      <c r="D403" s="73">
        <v>12887</v>
      </c>
      <c r="E403" s="104"/>
    </row>
    <row r="404" spans="2:5" x14ac:dyDescent="0.35">
      <c r="B404" s="167"/>
      <c r="C404" s="103"/>
      <c r="D404" s="184"/>
    </row>
    <row r="405" spans="2:5" s="97" customFormat="1" ht="15" hidden="1" customHeight="1" outlineLevel="1" x14ac:dyDescent="0.35">
      <c r="B405" s="165" t="s">
        <v>145</v>
      </c>
      <c r="C405" s="182">
        <v>2.5204359673024524E-2</v>
      </c>
      <c r="D405" s="183">
        <v>3.3177639383155398E-2</v>
      </c>
    </row>
    <row r="406" spans="2:5" s="97" customFormat="1" ht="15" hidden="1" customHeight="1" outlineLevel="1" x14ac:dyDescent="0.35">
      <c r="B406" s="165" t="s">
        <v>146</v>
      </c>
      <c r="C406" s="182">
        <v>2.6621939904360858E-2</v>
      </c>
      <c r="D406" s="183">
        <v>1.5977303270120948E-2</v>
      </c>
    </row>
    <row r="407" spans="2:5" s="97" customFormat="1" ht="15" hidden="1" customHeight="1" outlineLevel="1" x14ac:dyDescent="0.35">
      <c r="B407" s="165" t="s">
        <v>147</v>
      </c>
      <c r="C407" s="182">
        <v>-3.9655875128055433E-3</v>
      </c>
      <c r="D407" s="183">
        <v>1.3098484022248882E-2</v>
      </c>
    </row>
    <row r="408" spans="2:5" s="97" customFormat="1" ht="15" hidden="1" customHeight="1" outlineLevel="1" x14ac:dyDescent="0.35">
      <c r="B408" s="165" t="s">
        <v>148</v>
      </c>
      <c r="C408" s="182">
        <v>-4.3982320121730312E-2</v>
      </c>
      <c r="D408" s="183">
        <v>3.8254463020685747E-3</v>
      </c>
    </row>
    <row r="409" spans="2:5" s="97" customFormat="1" ht="15" hidden="1" customHeight="1" outlineLevel="1" x14ac:dyDescent="0.35">
      <c r="B409" s="165" t="s">
        <v>149</v>
      </c>
      <c r="C409" s="182">
        <v>2.2375215146299483E-2</v>
      </c>
      <c r="D409" s="183">
        <v>5.084784083201447E-2</v>
      </c>
    </row>
    <row r="410" spans="2:5" s="97" customFormat="1" ht="15" hidden="1" customHeight="1" outlineLevel="1" x14ac:dyDescent="0.35">
      <c r="B410" s="165" t="s">
        <v>150</v>
      </c>
      <c r="C410" s="182">
        <v>7.5221435883740598E-3</v>
      </c>
      <c r="D410" s="183">
        <v>1.042464220507686E-2</v>
      </c>
    </row>
    <row r="411" spans="2:5" s="97" customFormat="1" ht="15" hidden="1" customHeight="1" outlineLevel="1" x14ac:dyDescent="0.35">
      <c r="B411" s="165" t="s">
        <v>151</v>
      </c>
      <c r="C411" s="182">
        <v>1.8381180719800286E-2</v>
      </c>
      <c r="D411" s="183">
        <v>3.8460116119965978E-3</v>
      </c>
    </row>
    <row r="412" spans="2:5" s="97" customFormat="1" ht="15" hidden="1" customHeight="1" outlineLevel="1" x14ac:dyDescent="0.35">
      <c r="B412" s="165" t="s">
        <v>152</v>
      </c>
      <c r="C412" s="182">
        <v>2.9280012012312621E-2</v>
      </c>
      <c r="D412" s="183">
        <v>3.6100671905249973E-2</v>
      </c>
    </row>
    <row r="413" spans="2:5" s="97" customFormat="1" ht="15" hidden="1" customHeight="1" outlineLevel="1" x14ac:dyDescent="0.35">
      <c r="B413" s="165" t="s">
        <v>283</v>
      </c>
      <c r="C413" s="182">
        <v>7.9166666666666663E-2</v>
      </c>
      <c r="D413" s="183">
        <v>-1.3483146067415731E-2</v>
      </c>
    </row>
    <row r="414" spans="2:5" s="97" customFormat="1" ht="15" hidden="1" customHeight="1" outlineLevel="1" x14ac:dyDescent="0.35">
      <c r="B414" s="165" t="s">
        <v>153</v>
      </c>
      <c r="C414" s="182">
        <v>5.3630611630009041E-3</v>
      </c>
      <c r="D414" s="183">
        <v>2.1825599184089749E-3</v>
      </c>
    </row>
    <row r="415" spans="2:5" s="97" customFormat="1" ht="15" hidden="1" customHeight="1" outlineLevel="1" x14ac:dyDescent="0.35">
      <c r="B415" s="165" t="s">
        <v>154</v>
      </c>
      <c r="C415" s="182">
        <v>1.3721401154531991E-2</v>
      </c>
      <c r="D415" s="183">
        <v>-1.0086100861008611E-2</v>
      </c>
    </row>
    <row r="416" spans="2:5" s="97" customFormat="1" ht="15" hidden="1" customHeight="1" outlineLevel="1" x14ac:dyDescent="0.35">
      <c r="B416" s="165" t="s">
        <v>155</v>
      </c>
      <c r="C416" s="182">
        <v>5.9081040680499701E-3</v>
      </c>
      <c r="D416" s="183">
        <v>1.1589812237996266E-2</v>
      </c>
    </row>
    <row r="417" spans="2:4" s="97" customFormat="1" ht="15" hidden="1" customHeight="1" outlineLevel="1" x14ac:dyDescent="0.35">
      <c r="B417" s="165" t="s">
        <v>156</v>
      </c>
      <c r="C417" s="182">
        <v>3.1631919482386773E-3</v>
      </c>
      <c r="D417" s="183">
        <v>-3.6266162093976663E-3</v>
      </c>
    </row>
    <row r="418" spans="2:4" s="97" customFormat="1" ht="15" hidden="1" customHeight="1" outlineLevel="1" x14ac:dyDescent="0.35">
      <c r="B418" s="165" t="s">
        <v>157</v>
      </c>
      <c r="C418" s="182">
        <v>-1.8931759285919954E-2</v>
      </c>
      <c r="D418" s="183">
        <v>7.3325851103628881E-3</v>
      </c>
    </row>
    <row r="419" spans="2:4" s="97" customFormat="1" ht="15" hidden="1" customHeight="1" outlineLevel="1" x14ac:dyDescent="0.35">
      <c r="B419" s="165" t="s">
        <v>158</v>
      </c>
      <c r="C419" s="182">
        <v>3.802006010790455E-4</v>
      </c>
      <c r="D419" s="183">
        <v>5.6130138766176396E-3</v>
      </c>
    </row>
    <row r="420" spans="2:4" s="97" customFormat="1" ht="15" hidden="1" customHeight="1" outlineLevel="1" x14ac:dyDescent="0.35">
      <c r="B420" s="165" t="s">
        <v>159</v>
      </c>
      <c r="C420" s="182">
        <v>1.1935905820797907E-2</v>
      </c>
      <c r="D420" s="183">
        <v>4.7057397907662481E-2</v>
      </c>
    </row>
    <row r="421" spans="2:4" s="97" customFormat="1" ht="15" hidden="1" customHeight="1" outlineLevel="1" x14ac:dyDescent="0.35">
      <c r="B421" s="165" t="s">
        <v>160</v>
      </c>
      <c r="C421" s="182">
        <v>4.0407750941316928E-3</v>
      </c>
      <c r="D421" s="183">
        <v>-3.5469398120714465E-2</v>
      </c>
    </row>
    <row r="422" spans="2:4" s="97" customFormat="1" ht="15" hidden="1" customHeight="1" outlineLevel="1" x14ac:dyDescent="0.35">
      <c r="B422" s="165" t="s">
        <v>161</v>
      </c>
      <c r="C422" s="182">
        <v>-2.5304338757139735E-2</v>
      </c>
      <c r="D422" s="183">
        <v>4.6137688769782352E-2</v>
      </c>
    </row>
    <row r="423" spans="2:4" s="97" customFormat="1" ht="15" hidden="1" customHeight="1" outlineLevel="1" x14ac:dyDescent="0.35">
      <c r="B423" s="165" t="s">
        <v>162</v>
      </c>
      <c r="C423" s="182">
        <v>1.7511776115267386E-2</v>
      </c>
      <c r="D423" s="183">
        <v>6.5770982067569844E-2</v>
      </c>
    </row>
    <row r="424" spans="2:4" s="97" customFormat="1" ht="15" hidden="1" customHeight="1" outlineLevel="1" x14ac:dyDescent="0.35">
      <c r="B424" s="165" t="s">
        <v>163</v>
      </c>
      <c r="C424" s="177">
        <v>-3.1621785435968483E-2</v>
      </c>
      <c r="D424" s="178">
        <v>4.4074519842009799E-4</v>
      </c>
    </row>
    <row r="425" spans="2:4" s="97" customFormat="1" ht="15" hidden="1" customHeight="1" outlineLevel="1" x14ac:dyDescent="0.35">
      <c r="B425" s="165" t="s">
        <v>164</v>
      </c>
      <c r="C425" s="182">
        <v>1.042054335690361E-2</v>
      </c>
      <c r="D425" s="183">
        <v>7.3660949173945068E-3</v>
      </c>
    </row>
    <row r="426" spans="2:4" s="97" customFormat="1" ht="15" hidden="1" customHeight="1" outlineLevel="1" x14ac:dyDescent="0.35">
      <c r="B426" s="165" t="s">
        <v>276</v>
      </c>
      <c r="C426" s="182">
        <v>0.22188643232066169</v>
      </c>
      <c r="D426" s="183">
        <v>3.7562012756909992E-2</v>
      </c>
    </row>
    <row r="427" spans="2:4" s="97" customFormat="1" ht="15" hidden="1" customHeight="1" outlineLevel="1" x14ac:dyDescent="0.35">
      <c r="B427" s="165" t="s">
        <v>278</v>
      </c>
      <c r="C427" s="182">
        <v>-9.6357226792009407E-2</v>
      </c>
      <c r="D427" s="183">
        <v>-6.4215148188803514E-2</v>
      </c>
    </row>
    <row r="428" spans="2:4" s="97" customFormat="1" ht="15" hidden="1" customHeight="1" outlineLevel="1" x14ac:dyDescent="0.35">
      <c r="B428" s="165" t="s">
        <v>285</v>
      </c>
      <c r="C428" s="182">
        <v>-0.11272141706924316</v>
      </c>
      <c r="D428" s="183">
        <v>-1.7716535433070866E-2</v>
      </c>
    </row>
    <row r="429" spans="2:4" s="97" customFormat="1" ht="15" hidden="1" customHeight="1" outlineLevel="1" x14ac:dyDescent="0.35">
      <c r="B429" s="165" t="s">
        <v>165</v>
      </c>
      <c r="C429" s="182">
        <v>-1.2238086408307064E-2</v>
      </c>
      <c r="D429" s="183">
        <v>-3.241758241758242E-2</v>
      </c>
    </row>
    <row r="430" spans="2:4" s="97" customFormat="1" ht="15" hidden="1" customHeight="1" outlineLevel="1" x14ac:dyDescent="0.35">
      <c r="B430" s="165" t="s">
        <v>286</v>
      </c>
      <c r="C430" s="182">
        <v>-0.39886892880904856</v>
      </c>
      <c r="D430" s="183">
        <v>-7.4567243675099865E-3</v>
      </c>
    </row>
    <row r="431" spans="2:4" s="97" customFormat="1" ht="15" hidden="1" customHeight="1" outlineLevel="1" x14ac:dyDescent="0.35">
      <c r="B431" s="165" t="s">
        <v>277</v>
      </c>
      <c r="C431" s="182">
        <v>4.913572343149808E-2</v>
      </c>
      <c r="D431" s="183">
        <v>6.562280084447572E-2</v>
      </c>
    </row>
    <row r="432" spans="2:4" collapsed="1" x14ac:dyDescent="0.35">
      <c r="B432" s="71" t="s">
        <v>274</v>
      </c>
      <c r="C432" s="82">
        <v>4.3440481753115939E-3</v>
      </c>
      <c r="D432" s="82">
        <v>1.663950872970579E-2</v>
      </c>
    </row>
    <row r="433" spans="2:4" x14ac:dyDescent="0.35">
      <c r="B433" s="105" t="s">
        <v>94</v>
      </c>
      <c r="C433" s="106"/>
      <c r="D433" s="179"/>
    </row>
    <row r="434" spans="2:4" s="97" customFormat="1" ht="15" hidden="1" customHeight="1" outlineLevel="1" x14ac:dyDescent="0.35">
      <c r="B434" s="165" t="s">
        <v>145</v>
      </c>
      <c r="C434" s="185">
        <v>0.90595436839176402</v>
      </c>
      <c r="D434" s="186">
        <v>0.66470917225950787</v>
      </c>
    </row>
    <row r="435" spans="2:4" s="97" customFormat="1" ht="15" hidden="1" customHeight="1" outlineLevel="1" x14ac:dyDescent="0.35">
      <c r="B435" s="165" t="s">
        <v>146</v>
      </c>
      <c r="C435" s="185">
        <v>1.4691548426896976</v>
      </c>
      <c r="D435" s="186">
        <v>1.4567034436643262</v>
      </c>
    </row>
    <row r="436" spans="2:4" s="97" customFormat="1" ht="15" hidden="1" customHeight="1" outlineLevel="1" x14ac:dyDescent="0.35">
      <c r="B436" s="165" t="s">
        <v>147</v>
      </c>
      <c r="C436" s="185">
        <v>0.90669770773638969</v>
      </c>
      <c r="D436" s="186">
        <v>0.84620116887111663</v>
      </c>
    </row>
    <row r="437" spans="2:4" s="97" customFormat="1" ht="15" hidden="1" customHeight="1" outlineLevel="1" x14ac:dyDescent="0.35">
      <c r="B437" s="165" t="s">
        <v>148</v>
      </c>
      <c r="C437" s="185">
        <v>0.47397769516728627</v>
      </c>
      <c r="D437" s="186">
        <v>1.6331959535406519</v>
      </c>
    </row>
    <row r="438" spans="2:4" s="97" customFormat="1" ht="15" hidden="1" customHeight="1" outlineLevel="1" x14ac:dyDescent="0.35">
      <c r="B438" s="165" t="s">
        <v>149</v>
      </c>
      <c r="C438" s="185">
        <v>0.90888382687927105</v>
      </c>
      <c r="D438" s="186">
        <v>0.74886428165814878</v>
      </c>
    </row>
    <row r="439" spans="2:4" s="97" customFormat="1" ht="15" hidden="1" customHeight="1" outlineLevel="1" x14ac:dyDescent="0.35">
      <c r="B439" s="165" t="s">
        <v>150</v>
      </c>
      <c r="C439" s="185">
        <v>0.60920542635658914</v>
      </c>
      <c r="D439" s="186">
        <v>0.48610823139125026</v>
      </c>
    </row>
    <row r="440" spans="2:4" s="97" customFormat="1" ht="15" hidden="1" customHeight="1" outlineLevel="1" x14ac:dyDescent="0.35">
      <c r="B440" s="165" t="s">
        <v>151</v>
      </c>
      <c r="C440" s="185">
        <v>0.63482639809170427</v>
      </c>
      <c r="D440" s="186">
        <v>0.52688771245472277</v>
      </c>
    </row>
    <row r="441" spans="2:4" s="97" customFormat="1" ht="15" hidden="1" customHeight="1" outlineLevel="1" x14ac:dyDescent="0.35">
      <c r="B441" s="165" t="s">
        <v>152</v>
      </c>
      <c r="C441" s="185">
        <v>0.68167139641843622</v>
      </c>
      <c r="D441" s="186">
        <v>0.60095452737637545</v>
      </c>
    </row>
    <row r="442" spans="2:4" s="97" customFormat="1" ht="15" hidden="1" customHeight="1" outlineLevel="1" x14ac:dyDescent="0.35">
      <c r="B442" s="165" t="s">
        <v>283</v>
      </c>
      <c r="C442" s="185">
        <v>1.1767241379310345</v>
      </c>
      <c r="D442" s="186">
        <v>0.88541666666666663</v>
      </c>
    </row>
    <row r="443" spans="2:4" s="97" customFormat="1" ht="15" hidden="1" customHeight="1" outlineLevel="1" x14ac:dyDescent="0.35">
      <c r="B443" s="165" t="s">
        <v>153</v>
      </c>
      <c r="C443" s="185">
        <v>0.75912549359530002</v>
      </c>
      <c r="D443" s="186">
        <v>0.67146704133005508</v>
      </c>
    </row>
    <row r="444" spans="2:4" s="97" customFormat="1" ht="15" hidden="1" customHeight="1" outlineLevel="1" x14ac:dyDescent="0.35">
      <c r="B444" s="165" t="s">
        <v>154</v>
      </c>
      <c r="C444" s="185">
        <v>0.55596519687361745</v>
      </c>
      <c r="D444" s="186">
        <v>0.43119837930497118</v>
      </c>
    </row>
    <row r="445" spans="2:4" s="97" customFormat="1" ht="15" hidden="1" customHeight="1" outlineLevel="1" x14ac:dyDescent="0.35">
      <c r="B445" s="165" t="s">
        <v>155</v>
      </c>
      <c r="C445" s="185">
        <v>1.9370148591705478</v>
      </c>
      <c r="D445" s="186">
        <v>1.2151553316540722</v>
      </c>
    </row>
    <row r="446" spans="2:4" s="97" customFormat="1" ht="15" hidden="1" customHeight="1" outlineLevel="1" x14ac:dyDescent="0.35">
      <c r="B446" s="165" t="s">
        <v>156</v>
      </c>
      <c r="C446" s="185">
        <v>0.62943722943722946</v>
      </c>
      <c r="D446" s="186">
        <v>0.63132295719844356</v>
      </c>
    </row>
    <row r="447" spans="2:4" s="97" customFormat="1" ht="15" hidden="1" customHeight="1" outlineLevel="1" x14ac:dyDescent="0.35">
      <c r="B447" s="165" t="s">
        <v>157</v>
      </c>
      <c r="C447" s="185">
        <v>0.66050724637681157</v>
      </c>
      <c r="D447" s="186">
        <v>0.72327551432029047</v>
      </c>
    </row>
    <row r="448" spans="2:4" s="97" customFormat="1" ht="15" hidden="1" customHeight="1" outlineLevel="1" x14ac:dyDescent="0.35">
      <c r="B448" s="165" t="s">
        <v>158</v>
      </c>
      <c r="C448" s="185">
        <v>0.74529346622369874</v>
      </c>
      <c r="D448" s="186">
        <v>0.83260540903746005</v>
      </c>
    </row>
    <row r="449" spans="2:4" s="97" customFormat="1" ht="15" hidden="1" customHeight="1" outlineLevel="1" x14ac:dyDescent="0.35">
      <c r="B449" s="165" t="s">
        <v>159</v>
      </c>
      <c r="C449" s="185">
        <v>1.2436191349533854</v>
      </c>
      <c r="D449" s="186">
        <v>1.5814446437306375</v>
      </c>
    </row>
    <row r="450" spans="2:4" s="97" customFormat="1" ht="15" hidden="1" customHeight="1" outlineLevel="1" x14ac:dyDescent="0.35">
      <c r="B450" s="165" t="s">
        <v>160</v>
      </c>
      <c r="C450" s="185">
        <v>0.87745516652433819</v>
      </c>
      <c r="D450" s="186">
        <v>0.49778836338890781</v>
      </c>
    </row>
    <row r="451" spans="2:4" s="97" customFormat="1" ht="15" hidden="1" customHeight="1" outlineLevel="1" x14ac:dyDescent="0.35">
      <c r="B451" s="165" t="s">
        <v>161</v>
      </c>
      <c r="C451" s="185">
        <v>0.84445942908518767</v>
      </c>
      <c r="D451" s="186">
        <v>1.0088512981904012</v>
      </c>
    </row>
    <row r="452" spans="2:4" s="97" customFormat="1" ht="15" hidden="1" customHeight="1" outlineLevel="1" x14ac:dyDescent="0.35">
      <c r="B452" s="165" t="s">
        <v>162</v>
      </c>
      <c r="C452" s="185">
        <v>1.08051300320627</v>
      </c>
      <c r="D452" s="186">
        <v>1.0460030165912519</v>
      </c>
    </row>
    <row r="453" spans="2:4" s="97" customFormat="1" ht="15" hidden="1" customHeight="1" outlineLevel="1" x14ac:dyDescent="0.35">
      <c r="B453" s="165" t="s">
        <v>163</v>
      </c>
      <c r="C453" s="185">
        <v>0.87413640389725422</v>
      </c>
      <c r="D453" s="186">
        <v>1.0148964514957006</v>
      </c>
    </row>
    <row r="454" spans="2:4" s="97" customFormat="1" ht="15" hidden="1" customHeight="1" outlineLevel="1" x14ac:dyDescent="0.35">
      <c r="B454" s="165" t="s">
        <v>164</v>
      </c>
      <c r="C454" s="185">
        <v>0.76622989874925551</v>
      </c>
      <c r="D454" s="186">
        <v>0.6913978494623656</v>
      </c>
    </row>
    <row r="455" spans="2:4" s="97" customFormat="1" ht="15" hidden="1" customHeight="1" outlineLevel="1" x14ac:dyDescent="0.35">
      <c r="B455" s="165" t="s">
        <v>276</v>
      </c>
      <c r="C455" s="185">
        <v>3.4137596899224807</v>
      </c>
      <c r="D455" s="186">
        <v>1.9453207150368033</v>
      </c>
    </row>
    <row r="456" spans="2:4" s="97" customFormat="1" ht="15" hidden="1" customHeight="1" outlineLevel="1" x14ac:dyDescent="0.35">
      <c r="B456" s="165" t="s">
        <v>278</v>
      </c>
      <c r="C456" s="185">
        <v>1.0863309352517985</v>
      </c>
      <c r="D456" s="186">
        <v>0.51058201058201058</v>
      </c>
    </row>
    <row r="457" spans="2:4" s="97" customFormat="1" ht="15" hidden="1" customHeight="1" outlineLevel="1" x14ac:dyDescent="0.35">
      <c r="B457" s="165" t="s">
        <v>285</v>
      </c>
      <c r="C457" s="187" t="s">
        <v>251</v>
      </c>
      <c r="D457" s="188" t="s">
        <v>251</v>
      </c>
    </row>
    <row r="458" spans="2:4" s="97" customFormat="1" ht="15" hidden="1" customHeight="1" outlineLevel="1" x14ac:dyDescent="0.35">
      <c r="B458" s="165" t="s">
        <v>165</v>
      </c>
      <c r="C458" s="187">
        <v>0.61819595645412129</v>
      </c>
      <c r="D458" s="188">
        <v>0.73241590214067276</v>
      </c>
    </row>
    <row r="459" spans="2:4" s="97" customFormat="1" ht="15" hidden="1" customHeight="1" outlineLevel="1" x14ac:dyDescent="0.35">
      <c r="B459" s="165" t="s">
        <v>286</v>
      </c>
      <c r="C459" s="187" t="s">
        <v>251</v>
      </c>
      <c r="D459" s="188" t="s">
        <v>251</v>
      </c>
    </row>
    <row r="460" spans="2:4" s="97" customFormat="1" ht="15" hidden="1" customHeight="1" outlineLevel="1" x14ac:dyDescent="0.35">
      <c r="B460" s="165" t="s">
        <v>277</v>
      </c>
      <c r="C460" s="185">
        <v>0.97080291970802923</v>
      </c>
      <c r="D460" s="186">
        <v>0.63815789473684215</v>
      </c>
    </row>
    <row r="461" spans="2:4" collapsed="1" x14ac:dyDescent="0.35">
      <c r="B461" s="40" t="s">
        <v>237</v>
      </c>
      <c r="C461" s="75">
        <v>0.85105103914807034</v>
      </c>
      <c r="D461" s="75">
        <v>0.81108510717337201</v>
      </c>
    </row>
    <row r="462" spans="2:4" s="97" customFormat="1" ht="15" hidden="1" customHeight="1" outlineLevel="1" x14ac:dyDescent="0.35">
      <c r="B462" s="165" t="s">
        <v>145</v>
      </c>
      <c r="C462" s="180">
        <v>48687</v>
      </c>
      <c r="D462" s="181">
        <v>50971</v>
      </c>
    </row>
    <row r="463" spans="2:4" s="97" customFormat="1" ht="15" hidden="1" customHeight="1" outlineLevel="1" x14ac:dyDescent="0.35">
      <c r="B463" s="165" t="s">
        <v>146</v>
      </c>
      <c r="C463" s="180">
        <v>0</v>
      </c>
      <c r="D463" s="181">
        <v>0</v>
      </c>
    </row>
    <row r="464" spans="2:4" s="97" customFormat="1" ht="15" hidden="1" customHeight="1" outlineLevel="1" x14ac:dyDescent="0.35">
      <c r="B464" s="165" t="s">
        <v>147</v>
      </c>
      <c r="C464" s="180">
        <v>139549</v>
      </c>
      <c r="D464" s="181">
        <v>144249</v>
      </c>
    </row>
    <row r="465" spans="2:4" s="97" customFormat="1" ht="15" hidden="1" customHeight="1" outlineLevel="1" x14ac:dyDescent="0.35">
      <c r="B465" s="165" t="s">
        <v>148</v>
      </c>
      <c r="C465" s="180">
        <v>0</v>
      </c>
      <c r="D465" s="181">
        <v>0</v>
      </c>
    </row>
    <row r="466" spans="2:4" s="97" customFormat="1" ht="15" hidden="1" customHeight="1" outlineLevel="1" x14ac:dyDescent="0.35">
      <c r="B466" s="165" t="s">
        <v>149</v>
      </c>
      <c r="C466" s="180">
        <v>3632</v>
      </c>
      <c r="D466" s="181">
        <v>4114</v>
      </c>
    </row>
    <row r="467" spans="2:4" s="97" customFormat="1" ht="15" hidden="1" customHeight="1" outlineLevel="1" x14ac:dyDescent="0.35">
      <c r="B467" s="165" t="s">
        <v>150</v>
      </c>
      <c r="C467" s="180">
        <v>9338</v>
      </c>
      <c r="D467" s="181">
        <v>9692</v>
      </c>
    </row>
    <row r="468" spans="2:4" s="97" customFormat="1" ht="15" hidden="1" customHeight="1" outlineLevel="1" x14ac:dyDescent="0.35">
      <c r="B468" s="165" t="s">
        <v>151</v>
      </c>
      <c r="C468" s="180">
        <v>5588</v>
      </c>
      <c r="D468" s="181">
        <v>6356</v>
      </c>
    </row>
    <row r="469" spans="2:4" s="97" customFormat="1" ht="15" hidden="1" customHeight="1" outlineLevel="1" x14ac:dyDescent="0.35">
      <c r="B469" s="165" t="s">
        <v>152</v>
      </c>
      <c r="C469" s="180">
        <v>3562</v>
      </c>
      <c r="D469" s="181">
        <v>3737</v>
      </c>
    </row>
    <row r="470" spans="2:4" s="97" customFormat="1" ht="15" hidden="1" customHeight="1" outlineLevel="1" x14ac:dyDescent="0.35">
      <c r="B470" s="165" t="s">
        <v>283</v>
      </c>
      <c r="C470" s="180">
        <v>0</v>
      </c>
      <c r="D470" s="181">
        <v>0</v>
      </c>
    </row>
    <row r="471" spans="2:4" s="97" customFormat="1" ht="15" hidden="1" customHeight="1" outlineLevel="1" x14ac:dyDescent="0.35">
      <c r="B471" s="165" t="s">
        <v>153</v>
      </c>
      <c r="C471" s="180">
        <v>0</v>
      </c>
      <c r="D471" s="181">
        <v>410</v>
      </c>
    </row>
    <row r="472" spans="2:4" s="97" customFormat="1" ht="15" hidden="1" customHeight="1" outlineLevel="1" x14ac:dyDescent="0.35">
      <c r="B472" s="165" t="s">
        <v>154</v>
      </c>
      <c r="C472" s="180">
        <v>289</v>
      </c>
      <c r="D472" s="181">
        <v>301</v>
      </c>
    </row>
    <row r="473" spans="2:4" s="97" customFormat="1" ht="15" hidden="1" customHeight="1" outlineLevel="1" x14ac:dyDescent="0.35">
      <c r="B473" s="165" t="s">
        <v>155</v>
      </c>
      <c r="C473" s="180">
        <v>37161</v>
      </c>
      <c r="D473" s="181">
        <v>37846</v>
      </c>
    </row>
    <row r="474" spans="2:4" s="97" customFormat="1" ht="15" hidden="1" customHeight="1" outlineLevel="1" x14ac:dyDescent="0.35">
      <c r="B474" s="165" t="s">
        <v>156</v>
      </c>
      <c r="C474" s="180">
        <v>0</v>
      </c>
      <c r="D474" s="181">
        <v>0</v>
      </c>
    </row>
    <row r="475" spans="2:4" s="97" customFormat="1" ht="15" hidden="1" customHeight="1" outlineLevel="1" x14ac:dyDescent="0.35">
      <c r="B475" s="165" t="s">
        <v>157</v>
      </c>
      <c r="C475" s="180">
        <v>401</v>
      </c>
      <c r="D475" s="181">
        <v>494</v>
      </c>
    </row>
    <row r="476" spans="2:4" s="97" customFormat="1" ht="15" hidden="1" customHeight="1" outlineLevel="1" x14ac:dyDescent="0.35">
      <c r="B476" s="165" t="s">
        <v>158</v>
      </c>
      <c r="C476" s="180">
        <v>0</v>
      </c>
      <c r="D476" s="181">
        <v>646</v>
      </c>
    </row>
    <row r="477" spans="2:4" s="97" customFormat="1" ht="15" hidden="1" customHeight="1" outlineLevel="1" x14ac:dyDescent="0.35">
      <c r="B477" s="165" t="s">
        <v>159</v>
      </c>
      <c r="C477" s="180">
        <v>0</v>
      </c>
      <c r="D477" s="181">
        <v>42</v>
      </c>
    </row>
    <row r="478" spans="2:4" s="97" customFormat="1" ht="15" hidden="1" customHeight="1" outlineLevel="1" x14ac:dyDescent="0.35">
      <c r="B478" s="165" t="s">
        <v>160</v>
      </c>
      <c r="C478" s="180">
        <v>1213</v>
      </c>
      <c r="D478" s="181">
        <v>1277</v>
      </c>
    </row>
    <row r="479" spans="2:4" s="97" customFormat="1" ht="15" hidden="1" customHeight="1" outlineLevel="1" x14ac:dyDescent="0.35">
      <c r="B479" s="165" t="s">
        <v>161</v>
      </c>
      <c r="C479" s="180">
        <v>0</v>
      </c>
      <c r="D479" s="181">
        <v>0</v>
      </c>
    </row>
    <row r="480" spans="2:4" s="97" customFormat="1" ht="15" hidden="1" customHeight="1" outlineLevel="1" x14ac:dyDescent="0.35">
      <c r="B480" s="165" t="s">
        <v>162</v>
      </c>
      <c r="C480" s="180">
        <v>0</v>
      </c>
      <c r="D480" s="181">
        <v>0</v>
      </c>
    </row>
    <row r="481" spans="2:7" s="97" customFormat="1" ht="15" hidden="1" customHeight="1" outlineLevel="1" x14ac:dyDescent="0.35">
      <c r="B481" s="165" t="s">
        <v>163</v>
      </c>
      <c r="C481" s="180">
        <v>1820</v>
      </c>
      <c r="D481" s="181">
        <v>2330</v>
      </c>
    </row>
    <row r="482" spans="2:7" s="97" customFormat="1" ht="15" hidden="1" customHeight="1" outlineLevel="1" x14ac:dyDescent="0.35">
      <c r="B482" s="165" t="s">
        <v>164</v>
      </c>
      <c r="C482" s="180">
        <v>2211</v>
      </c>
      <c r="D482" s="181">
        <v>2369</v>
      </c>
      <c r="E482" s="98"/>
      <c r="F482" s="98"/>
      <c r="G482" s="98"/>
    </row>
    <row r="483" spans="2:7" s="97" customFormat="1" ht="15" hidden="1" customHeight="1" outlineLevel="1" x14ac:dyDescent="0.35">
      <c r="B483" s="165" t="s">
        <v>276</v>
      </c>
      <c r="C483" s="180">
        <v>0</v>
      </c>
      <c r="D483" s="181">
        <v>15</v>
      </c>
    </row>
    <row r="484" spans="2:7" s="97" customFormat="1" ht="15" hidden="1" customHeight="1" outlineLevel="1" x14ac:dyDescent="0.35">
      <c r="B484" s="165" t="s">
        <v>278</v>
      </c>
      <c r="C484" s="180">
        <v>31</v>
      </c>
      <c r="D484" s="181">
        <v>71</v>
      </c>
    </row>
    <row r="485" spans="2:7" s="97" customFormat="1" ht="15" hidden="1" customHeight="1" outlineLevel="1" x14ac:dyDescent="0.35">
      <c r="B485" s="165" t="s">
        <v>285</v>
      </c>
      <c r="C485" s="189" t="s">
        <v>251</v>
      </c>
      <c r="D485" s="190" t="s">
        <v>251</v>
      </c>
    </row>
    <row r="486" spans="2:7" s="97" customFormat="1" ht="15" hidden="1" customHeight="1" outlineLevel="1" x14ac:dyDescent="0.35">
      <c r="B486" s="165" t="s">
        <v>165</v>
      </c>
      <c r="C486" s="180">
        <v>551</v>
      </c>
      <c r="D486" s="181">
        <v>590</v>
      </c>
    </row>
    <row r="487" spans="2:7" s="97" customFormat="1" ht="15" hidden="1" customHeight="1" outlineLevel="1" x14ac:dyDescent="0.35">
      <c r="B487" s="165" t="s">
        <v>286</v>
      </c>
      <c r="C487" s="189" t="s">
        <v>251</v>
      </c>
      <c r="D487" s="190" t="s">
        <v>251</v>
      </c>
    </row>
    <row r="488" spans="2:7" s="97" customFormat="1" ht="15" hidden="1" customHeight="1" outlineLevel="1" x14ac:dyDescent="0.35">
      <c r="B488" s="165" t="s">
        <v>277</v>
      </c>
      <c r="C488" s="180">
        <v>462</v>
      </c>
      <c r="D488" s="181">
        <v>537</v>
      </c>
    </row>
    <row r="489" spans="2:7" collapsed="1" x14ac:dyDescent="0.35">
      <c r="B489" s="44" t="s">
        <v>275</v>
      </c>
      <c r="C489" s="79">
        <v>254495</v>
      </c>
      <c r="D489" s="79">
        <v>266047</v>
      </c>
    </row>
    <row r="490" spans="2:7" x14ac:dyDescent="0.35">
      <c r="B490" s="168"/>
      <c r="C490" s="101"/>
      <c r="D490" s="191"/>
    </row>
    <row r="491" spans="2:7" s="97" customFormat="1" ht="15" hidden="1" customHeight="1" outlineLevel="1" x14ac:dyDescent="0.35">
      <c r="B491" s="165" t="s">
        <v>145</v>
      </c>
      <c r="C491" s="173">
        <v>0.94758660957571039</v>
      </c>
      <c r="D491" s="174">
        <v>0.94474718268090152</v>
      </c>
    </row>
    <row r="492" spans="2:7" s="97" customFormat="1" ht="15" hidden="1" customHeight="1" outlineLevel="1" x14ac:dyDescent="0.35">
      <c r="B492" s="165" t="s">
        <v>146</v>
      </c>
      <c r="C492" s="173">
        <v>0</v>
      </c>
      <c r="D492" s="174">
        <v>0</v>
      </c>
    </row>
    <row r="493" spans="2:7" s="97" customFormat="1" ht="15" hidden="1" customHeight="1" outlineLevel="1" x14ac:dyDescent="0.35">
      <c r="B493" s="165" t="s">
        <v>147</v>
      </c>
      <c r="C493" s="173">
        <v>1.5372049217347241</v>
      </c>
      <c r="D493" s="174">
        <v>1.5732249972734214</v>
      </c>
    </row>
    <row r="494" spans="2:7" s="97" customFormat="1" ht="15" hidden="1" customHeight="1" outlineLevel="1" x14ac:dyDescent="0.35">
      <c r="B494" s="165" t="s">
        <v>148</v>
      </c>
      <c r="C494" s="173">
        <v>0</v>
      </c>
      <c r="D494" s="174">
        <v>0</v>
      </c>
    </row>
    <row r="495" spans="2:7" s="97" customFormat="1" ht="15" hidden="1" customHeight="1" outlineLevel="1" x14ac:dyDescent="0.35">
      <c r="B495" s="165" t="s">
        <v>149</v>
      </c>
      <c r="C495" s="173">
        <v>8.014475484355002E-2</v>
      </c>
      <c r="D495" s="174">
        <v>9.3013791544200766E-2</v>
      </c>
    </row>
    <row r="496" spans="2:7" s="97" customFormat="1" ht="15" hidden="1" customHeight="1" outlineLevel="1" x14ac:dyDescent="0.35">
      <c r="B496" s="165" t="s">
        <v>150</v>
      </c>
      <c r="C496" s="173">
        <v>0.13854393851723268</v>
      </c>
      <c r="D496" s="174">
        <v>0.14270569527062843</v>
      </c>
    </row>
    <row r="497" spans="2:4" s="97" customFormat="1" ht="15" hidden="1" customHeight="1" outlineLevel="1" x14ac:dyDescent="0.35">
      <c r="B497" s="165" t="s">
        <v>151</v>
      </c>
      <c r="C497" s="173">
        <v>0.10114109160559347</v>
      </c>
      <c r="D497" s="174">
        <v>0.11752523945120373</v>
      </c>
    </row>
    <row r="498" spans="2:4" s="97" customFormat="1" ht="15" hidden="1" customHeight="1" outlineLevel="1" x14ac:dyDescent="0.35">
      <c r="B498" s="165" t="s">
        <v>152</v>
      </c>
      <c r="C498" s="173">
        <v>8.9141369904151752E-2</v>
      </c>
      <c r="D498" s="174">
        <v>0.10639448809930532</v>
      </c>
    </row>
    <row r="499" spans="2:4" s="97" customFormat="1" ht="15" hidden="1" customHeight="1" outlineLevel="1" x14ac:dyDescent="0.35">
      <c r="B499" s="165" t="s">
        <v>283</v>
      </c>
      <c r="C499" s="173">
        <v>0</v>
      </c>
      <c r="D499" s="174">
        <v>0</v>
      </c>
    </row>
    <row r="500" spans="2:4" s="97" customFormat="1" ht="15" hidden="1" customHeight="1" outlineLevel="1" x14ac:dyDescent="0.35">
      <c r="B500" s="165" t="s">
        <v>153</v>
      </c>
      <c r="C500" s="173">
        <v>0</v>
      </c>
      <c r="D500" s="174">
        <v>8.3630800611932694E-3</v>
      </c>
    </row>
    <row r="501" spans="2:4" s="97" customFormat="1" ht="15" hidden="1" customHeight="1" outlineLevel="1" x14ac:dyDescent="0.35">
      <c r="B501" s="165" t="s">
        <v>154</v>
      </c>
      <c r="C501" s="173">
        <v>8.7345483120258704E-3</v>
      </c>
      <c r="D501" s="174">
        <v>9.2558425584255838E-3</v>
      </c>
    </row>
    <row r="502" spans="2:4" s="97" customFormat="1" ht="15" hidden="1" customHeight="1" outlineLevel="1" x14ac:dyDescent="0.35">
      <c r="B502" s="165" t="s">
        <v>155</v>
      </c>
      <c r="C502" s="173">
        <v>1.3225967185108731</v>
      </c>
      <c r="D502" s="174">
        <v>1.3332159086905979</v>
      </c>
    </row>
    <row r="503" spans="2:4" s="97" customFormat="1" ht="15" hidden="1" customHeight="1" outlineLevel="1" x14ac:dyDescent="0.35">
      <c r="B503" s="165" t="s">
        <v>156</v>
      </c>
      <c r="C503" s="173">
        <v>0</v>
      </c>
      <c r="D503" s="174">
        <v>0</v>
      </c>
    </row>
    <row r="504" spans="2:4" s="97" customFormat="1" ht="13.5" hidden="1" customHeight="1" outlineLevel="1" x14ac:dyDescent="0.35">
      <c r="B504" s="165" t="s">
        <v>157</v>
      </c>
      <c r="C504" s="173">
        <v>2.8865534120357039E-2</v>
      </c>
      <c r="D504" s="174">
        <v>3.6962214739992519E-2</v>
      </c>
    </row>
    <row r="505" spans="2:4" s="97" customFormat="1" ht="15" hidden="1" customHeight="1" outlineLevel="1" x14ac:dyDescent="0.35">
      <c r="B505" s="165" t="s">
        <v>158</v>
      </c>
      <c r="C505" s="173">
        <v>0</v>
      </c>
      <c r="D505" s="174">
        <v>1.1191379519428998E-2</v>
      </c>
    </row>
    <row r="506" spans="2:4" s="97" customFormat="1" ht="15" hidden="1" customHeight="1" outlineLevel="1" x14ac:dyDescent="0.35">
      <c r="B506" s="165" t="s">
        <v>159</v>
      </c>
      <c r="C506" s="173">
        <v>0</v>
      </c>
      <c r="D506" s="174">
        <v>8.482449408248172E-4</v>
      </c>
    </row>
    <row r="507" spans="2:4" s="97" customFormat="1" ht="15" hidden="1" customHeight="1" outlineLevel="1" x14ac:dyDescent="0.35">
      <c r="B507" s="165" t="s">
        <v>160</v>
      </c>
      <c r="C507" s="173">
        <v>0.11139682248140326</v>
      </c>
      <c r="D507" s="174">
        <v>0.10810124439177178</v>
      </c>
    </row>
    <row r="508" spans="2:4" s="97" customFormat="1" ht="15" hidden="1" customHeight="1" outlineLevel="1" x14ac:dyDescent="0.35">
      <c r="B508" s="165" t="s">
        <v>161</v>
      </c>
      <c r="C508" s="173">
        <v>0</v>
      </c>
      <c r="D508" s="174">
        <v>0</v>
      </c>
    </row>
    <row r="509" spans="2:4" s="97" customFormat="1" ht="15" hidden="1" customHeight="1" outlineLevel="1" x14ac:dyDescent="0.35">
      <c r="B509" s="165" t="s">
        <v>162</v>
      </c>
      <c r="C509" s="173">
        <v>0</v>
      </c>
      <c r="D509" s="174">
        <v>0</v>
      </c>
    </row>
    <row r="510" spans="2:4" s="97" customFormat="1" ht="15" hidden="1" customHeight="1" outlineLevel="1" x14ac:dyDescent="0.35">
      <c r="B510" s="165" t="s">
        <v>163</v>
      </c>
      <c r="C510" s="173">
        <v>3.1517880335959821E-2</v>
      </c>
      <c r="D510" s="174">
        <v>3.9497550473801088E-2</v>
      </c>
    </row>
    <row r="511" spans="2:4" s="97" customFormat="1" ht="15" hidden="1" customHeight="1" outlineLevel="1" x14ac:dyDescent="0.35">
      <c r="B511" s="165" t="s">
        <v>164</v>
      </c>
      <c r="C511" s="173">
        <v>0.11755010899037695</v>
      </c>
      <c r="D511" s="174">
        <v>0.12464484899505419</v>
      </c>
    </row>
    <row r="512" spans="2:4" s="97" customFormat="1" ht="15" hidden="1" customHeight="1" outlineLevel="1" x14ac:dyDescent="0.35">
      <c r="B512" s="165" t="s">
        <v>276</v>
      </c>
      <c r="C512" s="173">
        <v>0</v>
      </c>
      <c r="D512" s="174">
        <v>2.6576895818568392E-3</v>
      </c>
    </row>
    <row r="513" spans="2:4" s="97" customFormat="1" ht="15" hidden="1" customHeight="1" outlineLevel="1" x14ac:dyDescent="0.35">
      <c r="B513" s="165" t="s">
        <v>278</v>
      </c>
      <c r="C513" s="173">
        <v>1.2142577359968664E-2</v>
      </c>
      <c r="D513" s="174">
        <v>3.8968166849615807E-2</v>
      </c>
    </row>
    <row r="514" spans="2:4" s="97" customFormat="1" ht="15" hidden="1" customHeight="1" outlineLevel="1" x14ac:dyDescent="0.35">
      <c r="B514" s="165" t="s">
        <v>285</v>
      </c>
      <c r="C514" s="192" t="s">
        <v>251</v>
      </c>
      <c r="D514" s="193" t="s">
        <v>251</v>
      </c>
    </row>
    <row r="515" spans="2:4" s="97" customFormat="1" ht="15" hidden="1" customHeight="1" outlineLevel="1" x14ac:dyDescent="0.35">
      <c r="B515" s="165" t="s">
        <v>165</v>
      </c>
      <c r="C515" s="192">
        <v>0.10216947895419989</v>
      </c>
      <c r="D515" s="193">
        <v>0.10805860805860806</v>
      </c>
    </row>
    <row r="516" spans="2:4" s="97" customFormat="1" ht="15" hidden="1" customHeight="1" outlineLevel="1" x14ac:dyDescent="0.35">
      <c r="B516" s="165" t="s">
        <v>286</v>
      </c>
      <c r="C516" s="192" t="s">
        <v>251</v>
      </c>
      <c r="D516" s="193" t="s">
        <v>251</v>
      </c>
    </row>
    <row r="517" spans="2:4" s="97" customFormat="1" ht="15" hidden="1" customHeight="1" outlineLevel="1" x14ac:dyDescent="0.35">
      <c r="B517" s="165" t="s">
        <v>277</v>
      </c>
      <c r="C517" s="173">
        <v>7.3943661971830985E-2</v>
      </c>
      <c r="D517" s="174">
        <v>9.4475721323011963E-2</v>
      </c>
    </row>
    <row r="518" spans="2:4" collapsed="1" x14ac:dyDescent="0.35">
      <c r="B518" s="44" t="s">
        <v>238</v>
      </c>
      <c r="C518" s="78">
        <v>0.32857919941540675</v>
      </c>
      <c r="D518" s="78">
        <v>0.34351605331047075</v>
      </c>
    </row>
    <row r="519" spans="2:4" s="97" customFormat="1" ht="15" hidden="1" customHeight="1" outlineLevel="1" x14ac:dyDescent="0.35">
      <c r="B519" s="165" t="s">
        <v>145</v>
      </c>
      <c r="C519" s="194">
        <v>2.3336528783012991</v>
      </c>
      <c r="D519" s="195">
        <v>1.4903801169590642</v>
      </c>
    </row>
    <row r="520" spans="2:4" s="97" customFormat="1" ht="15" hidden="1" customHeight="1" outlineLevel="1" x14ac:dyDescent="0.35">
      <c r="B520" s="165" t="s">
        <v>146</v>
      </c>
      <c r="C520" s="194">
        <v>0</v>
      </c>
      <c r="D520" s="195">
        <v>0</v>
      </c>
    </row>
    <row r="521" spans="2:4" s="97" customFormat="1" ht="15" hidden="1" customHeight="1" outlineLevel="1" x14ac:dyDescent="0.35">
      <c r="B521" s="165" t="s">
        <v>147</v>
      </c>
      <c r="C521" s="194">
        <v>7.0132174087848025</v>
      </c>
      <c r="D521" s="195">
        <v>3.7724978424039541</v>
      </c>
    </row>
    <row r="522" spans="2:4" s="97" customFormat="1" ht="15" hidden="1" customHeight="1" outlineLevel="1" x14ac:dyDescent="0.35">
      <c r="B522" s="165" t="s">
        <v>148</v>
      </c>
      <c r="C522" s="194">
        <v>0</v>
      </c>
      <c r="D522" s="195">
        <v>0</v>
      </c>
    </row>
    <row r="523" spans="2:4" s="97" customFormat="1" ht="15" hidden="1" customHeight="1" outlineLevel="1" x14ac:dyDescent="0.35">
      <c r="B523" s="165" t="s">
        <v>149</v>
      </c>
      <c r="C523" s="194">
        <v>0.26238982805952898</v>
      </c>
      <c r="D523" s="195">
        <v>0.14734429282618816</v>
      </c>
    </row>
    <row r="524" spans="2:4" s="97" customFormat="1" ht="15" hidden="1" customHeight="1" outlineLevel="1" x14ac:dyDescent="0.35">
      <c r="B524" s="165" t="s">
        <v>150</v>
      </c>
      <c r="C524" s="194">
        <v>0.28731423648503124</v>
      </c>
      <c r="D524" s="195">
        <v>0.16606980689158857</v>
      </c>
    </row>
    <row r="525" spans="2:4" s="97" customFormat="1" ht="15" hidden="1" customHeight="1" outlineLevel="1" x14ac:dyDescent="0.35">
      <c r="B525" s="165" t="s">
        <v>151</v>
      </c>
      <c r="C525" s="194">
        <v>0.5761418702959068</v>
      </c>
      <c r="D525" s="195">
        <v>0.25845803513337673</v>
      </c>
    </row>
    <row r="526" spans="2:4" s="97" customFormat="1" ht="15" hidden="1" customHeight="1" outlineLevel="1" x14ac:dyDescent="0.35">
      <c r="B526" s="165" t="s">
        <v>152</v>
      </c>
      <c r="C526" s="194">
        <v>-20.830409356725145</v>
      </c>
      <c r="D526" s="195">
        <v>-0.85671710224667585</v>
      </c>
    </row>
    <row r="527" spans="2:4" s="97" customFormat="1" ht="15" hidden="1" customHeight="1" outlineLevel="1" x14ac:dyDescent="0.35">
      <c r="B527" s="165" t="s">
        <v>283</v>
      </c>
      <c r="C527" s="194">
        <v>0</v>
      </c>
      <c r="D527" s="195">
        <v>0</v>
      </c>
    </row>
    <row r="528" spans="2:4" s="97" customFormat="1" ht="15" hidden="1" customHeight="1" outlineLevel="1" x14ac:dyDescent="0.35">
      <c r="B528" s="165" t="s">
        <v>153</v>
      </c>
      <c r="C528" s="194">
        <v>0</v>
      </c>
      <c r="D528" s="195">
        <v>4.9923896499238967E-3</v>
      </c>
    </row>
    <row r="529" spans="2:4" s="97" customFormat="1" ht="15" hidden="1" customHeight="1" outlineLevel="1" x14ac:dyDescent="0.35">
      <c r="B529" s="165" t="s">
        <v>154</v>
      </c>
      <c r="C529" s="194">
        <v>0.11123941493456505</v>
      </c>
      <c r="D529" s="195">
        <v>2.3900269969826901E-2</v>
      </c>
    </row>
    <row r="530" spans="2:4" s="97" customFormat="1" ht="15" hidden="1" customHeight="1" outlineLevel="1" x14ac:dyDescent="0.35">
      <c r="B530" s="165" t="s">
        <v>155</v>
      </c>
      <c r="C530" s="194">
        <v>-4.079591612690745</v>
      </c>
      <c r="D530" s="195">
        <v>-22.881499395405079</v>
      </c>
    </row>
    <row r="531" spans="2:4" s="97" customFormat="1" ht="15" hidden="1" customHeight="1" outlineLevel="1" x14ac:dyDescent="0.35">
      <c r="B531" s="165" t="s">
        <v>156</v>
      </c>
      <c r="C531" s="194">
        <v>0</v>
      </c>
      <c r="D531" s="195">
        <v>0</v>
      </c>
    </row>
    <row r="532" spans="2:4" s="97" customFormat="1" ht="15" hidden="1" customHeight="1" outlineLevel="1" x14ac:dyDescent="0.35">
      <c r="B532" s="165" t="s">
        <v>157</v>
      </c>
      <c r="C532" s="194">
        <v>6.6799933366650008E-2</v>
      </c>
      <c r="D532" s="195">
        <v>5.7103225060686623E-2</v>
      </c>
    </row>
    <row r="533" spans="2:4" s="97" customFormat="1" ht="15" hidden="1" customHeight="1" outlineLevel="1" x14ac:dyDescent="0.35">
      <c r="B533" s="165" t="s">
        <v>158</v>
      </c>
      <c r="C533" s="194">
        <v>0</v>
      </c>
      <c r="D533" s="195">
        <v>1.5317494190733628E-2</v>
      </c>
    </row>
    <row r="534" spans="2:4" s="97" customFormat="1" ht="15" hidden="1" customHeight="1" outlineLevel="1" x14ac:dyDescent="0.35">
      <c r="B534" s="165" t="s">
        <v>159</v>
      </c>
      <c r="C534" s="194">
        <v>0</v>
      </c>
      <c r="D534" s="195">
        <v>1.4029930518439338E-3</v>
      </c>
    </row>
    <row r="535" spans="2:4" s="97" customFormat="1" ht="15" hidden="1" customHeight="1" outlineLevel="1" x14ac:dyDescent="0.35">
      <c r="B535" s="165" t="s">
        <v>160</v>
      </c>
      <c r="C535" s="194">
        <v>-0.21836183618361837</v>
      </c>
      <c r="D535" s="195">
        <v>-2.378026070763501</v>
      </c>
    </row>
    <row r="536" spans="2:4" s="97" customFormat="1" ht="15" hidden="1" customHeight="1" outlineLevel="1" x14ac:dyDescent="0.35">
      <c r="B536" s="165" t="s">
        <v>161</v>
      </c>
      <c r="C536" s="194">
        <v>0</v>
      </c>
      <c r="D536" s="195">
        <v>0</v>
      </c>
    </row>
    <row r="537" spans="2:4" s="97" customFormat="1" ht="15" hidden="1" customHeight="1" outlineLevel="1" x14ac:dyDescent="0.35">
      <c r="B537" s="165" t="s">
        <v>162</v>
      </c>
      <c r="C537" s="194">
        <v>0</v>
      </c>
      <c r="D537" s="195">
        <v>0</v>
      </c>
    </row>
    <row r="538" spans="2:4" s="97" customFormat="1" ht="15" hidden="1" customHeight="1" outlineLevel="1" x14ac:dyDescent="0.35">
      <c r="B538" s="165" t="s">
        <v>163</v>
      </c>
      <c r="C538" s="194">
        <v>7.1726964609442737E-2</v>
      </c>
      <c r="D538" s="195">
        <v>4.6820054254998494E-2</v>
      </c>
    </row>
    <row r="539" spans="2:4" s="97" customFormat="1" ht="15" hidden="1" customHeight="1" outlineLevel="1" x14ac:dyDescent="0.35">
      <c r="B539" s="165" t="s">
        <v>164</v>
      </c>
      <c r="C539" s="194">
        <v>-0.17669623591464875</v>
      </c>
      <c r="D539" s="195">
        <v>-0.31553010122535963</v>
      </c>
    </row>
    <row r="540" spans="2:4" s="97" customFormat="1" ht="15" hidden="1" customHeight="1" outlineLevel="1" x14ac:dyDescent="0.35">
      <c r="B540" s="165" t="s">
        <v>276</v>
      </c>
      <c r="C540" s="194">
        <v>0</v>
      </c>
      <c r="D540" s="195">
        <v>1.6816143497757848E-2</v>
      </c>
    </row>
    <row r="541" spans="2:4" s="97" customFormat="1" ht="15" hidden="1" customHeight="1" outlineLevel="1" x14ac:dyDescent="0.35">
      <c r="B541" s="165" t="s">
        <v>278</v>
      </c>
      <c r="C541" s="194">
        <v>-0.26050420168067229</v>
      </c>
      <c r="D541" s="195">
        <v>0.12769784172661872</v>
      </c>
    </row>
    <row r="542" spans="2:4" s="97" customFormat="1" ht="15" hidden="1" customHeight="1" outlineLevel="1" x14ac:dyDescent="0.35">
      <c r="B542" s="165" t="s">
        <v>285</v>
      </c>
      <c r="C542" s="196" t="s">
        <v>251</v>
      </c>
      <c r="D542" s="197" t="s">
        <v>251</v>
      </c>
    </row>
    <row r="543" spans="2:4" s="97" customFormat="1" ht="15" hidden="1" customHeight="1" outlineLevel="1" x14ac:dyDescent="0.35">
      <c r="B543" s="165" t="s">
        <v>165</v>
      </c>
      <c r="C543" s="196">
        <v>0.35571336346029697</v>
      </c>
      <c r="D543" s="197">
        <v>0.36509900990099009</v>
      </c>
    </row>
    <row r="544" spans="2:4" s="97" customFormat="1" ht="15" hidden="1" customHeight="1" outlineLevel="1" x14ac:dyDescent="0.35">
      <c r="B544" s="165" t="s">
        <v>286</v>
      </c>
      <c r="C544" s="196" t="s">
        <v>251</v>
      </c>
      <c r="D544" s="197" t="s">
        <v>251</v>
      </c>
    </row>
    <row r="545" spans="2:4" s="97" customFormat="1" ht="15" hidden="1" customHeight="1" outlineLevel="1" x14ac:dyDescent="0.35">
      <c r="B545" s="165" t="s">
        <v>277</v>
      </c>
      <c r="C545" s="194">
        <v>0.26400000000000001</v>
      </c>
      <c r="D545" s="195">
        <v>0.37214137214137216</v>
      </c>
    </row>
    <row r="546" spans="2:4" collapsed="1" x14ac:dyDescent="0.35">
      <c r="B546" s="40" t="s">
        <v>0</v>
      </c>
      <c r="C546" s="77">
        <v>0.92140563281354659</v>
      </c>
      <c r="D546" s="77">
        <v>0.60064298083023093</v>
      </c>
    </row>
    <row r="547" spans="2:4" s="97" customFormat="1" ht="15" hidden="1" customHeight="1" outlineLevel="1" x14ac:dyDescent="0.35">
      <c r="B547" s="165" t="s">
        <v>145</v>
      </c>
      <c r="C547" s="194">
        <v>0.51873464373464373</v>
      </c>
      <c r="D547" s="195">
        <v>0.58387196060326252</v>
      </c>
    </row>
    <row r="548" spans="2:4" s="97" customFormat="1" ht="15" hidden="1" customHeight="1" outlineLevel="1" x14ac:dyDescent="0.35">
      <c r="B548" s="165" t="s">
        <v>146</v>
      </c>
      <c r="C548" s="194">
        <v>-2.2372881355932202</v>
      </c>
      <c r="D548" s="195">
        <v>-2.5547945205479454</v>
      </c>
    </row>
    <row r="549" spans="2:4" s="97" customFormat="1" ht="15" hidden="1" customHeight="1" outlineLevel="1" x14ac:dyDescent="0.35">
      <c r="B549" s="165" t="s">
        <v>147</v>
      </c>
      <c r="C549" s="194">
        <v>0.66104129263913824</v>
      </c>
      <c r="D549" s="195">
        <v>0.12712642055481047</v>
      </c>
    </row>
    <row r="550" spans="2:4" s="97" customFormat="1" ht="15" hidden="1" customHeight="1" outlineLevel="1" x14ac:dyDescent="0.35">
      <c r="B550" s="165" t="s">
        <v>148</v>
      </c>
      <c r="C550" s="194">
        <v>-10.890243902439025</v>
      </c>
      <c r="D550" s="195">
        <v>-20.614285714285714</v>
      </c>
    </row>
    <row r="551" spans="2:4" s="97" customFormat="1" ht="15" hidden="1" customHeight="1" outlineLevel="1" x14ac:dyDescent="0.35">
      <c r="B551" s="165" t="s">
        <v>149</v>
      </c>
      <c r="C551" s="194">
        <v>-7.9928571428571429</v>
      </c>
      <c r="D551" s="195">
        <v>-5.025706940874036</v>
      </c>
    </row>
    <row r="552" spans="2:4" s="97" customFormat="1" ht="15" hidden="1" customHeight="1" outlineLevel="1" x14ac:dyDescent="0.35">
      <c r="B552" s="165" t="s">
        <v>150</v>
      </c>
      <c r="C552" s="194">
        <v>-3.0043290043290045</v>
      </c>
      <c r="D552" s="195">
        <v>-5.9265850945494991</v>
      </c>
    </row>
    <row r="553" spans="2:4" s="97" customFormat="1" ht="15" hidden="1" customHeight="1" outlineLevel="1" x14ac:dyDescent="0.35">
      <c r="B553" s="165" t="s">
        <v>151</v>
      </c>
      <c r="C553" s="194">
        <v>-3.254762430939222</v>
      </c>
      <c r="D553" s="195">
        <v>-4.9373881932021471</v>
      </c>
    </row>
    <row r="554" spans="2:4" s="97" customFormat="1" ht="15" hidden="1" customHeight="1" outlineLevel="1" x14ac:dyDescent="0.35">
      <c r="B554" s="165" t="s">
        <v>152</v>
      </c>
      <c r="C554" s="194">
        <v>-7.021505376344086</v>
      </c>
      <c r="D554" s="195">
        <v>-2.2050359712230216</v>
      </c>
    </row>
    <row r="555" spans="2:4" s="97" customFormat="1" ht="15" hidden="1" customHeight="1" outlineLevel="1" x14ac:dyDescent="0.35">
      <c r="B555" s="165" t="s">
        <v>283</v>
      </c>
      <c r="C555" s="194">
        <v>3.3333333333333335</v>
      </c>
      <c r="D555" s="195">
        <v>-13</v>
      </c>
    </row>
    <row r="556" spans="2:4" s="97" customFormat="1" ht="15" hidden="1" customHeight="1" outlineLevel="1" x14ac:dyDescent="0.35">
      <c r="B556" s="165" t="s">
        <v>153</v>
      </c>
      <c r="C556" s="194">
        <v>-15.235602094240837</v>
      </c>
      <c r="D556" s="195">
        <v>-93.131578947368425</v>
      </c>
    </row>
    <row r="557" spans="2:4" s="97" customFormat="1" ht="15" hidden="1" customHeight="1" outlineLevel="1" x14ac:dyDescent="0.35">
      <c r="B557" s="165" t="s">
        <v>154</v>
      </c>
      <c r="C557" s="194">
        <v>-11.704225352112676</v>
      </c>
      <c r="D557" s="195">
        <v>-40.588235294117645</v>
      </c>
    </row>
    <row r="558" spans="2:4" s="97" customFormat="1" ht="15" hidden="1" customHeight="1" outlineLevel="1" x14ac:dyDescent="0.35">
      <c r="B558" s="165" t="s">
        <v>155</v>
      </c>
      <c r="C558" s="194">
        <v>0.36524163568773232</v>
      </c>
      <c r="D558" s="195">
        <v>0.89488547223093817</v>
      </c>
    </row>
    <row r="559" spans="2:4" s="97" customFormat="1" ht="15" hidden="1" customHeight="1" outlineLevel="1" x14ac:dyDescent="0.35">
      <c r="B559" s="165" t="s">
        <v>156</v>
      </c>
      <c r="C559" s="194">
        <v>-12.648148148148149</v>
      </c>
      <c r="D559" s="195">
        <v>-19.434782608695652</v>
      </c>
    </row>
    <row r="560" spans="2:4" s="97" customFormat="1" ht="15" hidden="1" customHeight="1" outlineLevel="1" x14ac:dyDescent="0.35">
      <c r="B560" s="165" t="s">
        <v>157</v>
      </c>
      <c r="C560" s="194">
        <v>-70.666666666666671</v>
      </c>
      <c r="D560" s="195">
        <v>-32.950000000000003</v>
      </c>
    </row>
    <row r="561" spans="2:4" s="97" customFormat="1" ht="15" hidden="1" customHeight="1" outlineLevel="1" x14ac:dyDescent="0.35">
      <c r="B561" s="165" t="s">
        <v>158</v>
      </c>
      <c r="C561" s="194">
        <v>-14.24390243902439</v>
      </c>
      <c r="D561" s="195">
        <v>-9.2846715328467155</v>
      </c>
    </row>
    <row r="562" spans="2:4" s="97" customFormat="1" ht="15" hidden="1" customHeight="1" outlineLevel="1" x14ac:dyDescent="0.35">
      <c r="B562" s="165" t="s">
        <v>159</v>
      </c>
      <c r="C562" s="194">
        <v>-3.5433962264150942</v>
      </c>
      <c r="D562" s="195">
        <v>2.9908256880733943</v>
      </c>
    </row>
    <row r="563" spans="2:4" s="97" customFormat="1" ht="15" hidden="1" customHeight="1" outlineLevel="1" x14ac:dyDescent="0.35">
      <c r="B563" s="165" t="s">
        <v>160</v>
      </c>
      <c r="C563" s="194">
        <v>-3.2533333333333334</v>
      </c>
      <c r="D563" s="195">
        <v>-7.1180124223602483</v>
      </c>
    </row>
    <row r="564" spans="2:4" s="97" customFormat="1" ht="15" hidden="1" customHeight="1" outlineLevel="1" x14ac:dyDescent="0.35">
      <c r="B564" s="165" t="s">
        <v>161</v>
      </c>
      <c r="C564" s="194">
        <v>-937.05550536289491</v>
      </c>
      <c r="D564" s="195">
        <v>-2.2837837837837838</v>
      </c>
    </row>
    <row r="565" spans="2:4" s="97" customFormat="1" ht="15" hidden="1" customHeight="1" outlineLevel="1" x14ac:dyDescent="0.35">
      <c r="B565" s="165" t="s">
        <v>162</v>
      </c>
      <c r="C565" s="194">
        <v>-6.8690476190476186</v>
      </c>
      <c r="D565" s="195">
        <v>4.2686567164179108</v>
      </c>
    </row>
    <row r="566" spans="2:4" s="97" customFormat="1" ht="15" hidden="1" customHeight="1" outlineLevel="1" x14ac:dyDescent="0.35">
      <c r="B566" s="165" t="s">
        <v>163</v>
      </c>
      <c r="C566" s="194">
        <v>-10.178947368421053</v>
      </c>
      <c r="D566" s="195">
        <v>-9.3472222222222214</v>
      </c>
    </row>
    <row r="567" spans="2:4" s="97" customFormat="1" ht="15" hidden="1" customHeight="1" outlineLevel="1" x14ac:dyDescent="0.35">
      <c r="B567" s="165" t="s">
        <v>164</v>
      </c>
      <c r="C567" s="194">
        <v>-5.6348547717842328</v>
      </c>
      <c r="D567" s="195">
        <v>-5.963917525773196</v>
      </c>
    </row>
    <row r="568" spans="2:4" s="97" customFormat="1" ht="15" hidden="1" customHeight="1" outlineLevel="1" x14ac:dyDescent="0.35">
      <c r="B568" s="165" t="s">
        <v>276</v>
      </c>
      <c r="C568" s="194">
        <v>64.578947368421055</v>
      </c>
      <c r="D568" s="195">
        <v>-2.7</v>
      </c>
    </row>
    <row r="569" spans="2:4" s="97" customFormat="1" ht="15" hidden="1" customHeight="1" outlineLevel="1" x14ac:dyDescent="0.35">
      <c r="B569" s="165" t="s">
        <v>278</v>
      </c>
      <c r="C569" s="194">
        <v>-23.5</v>
      </c>
      <c r="D569" s="195" t="e">
        <v>#DIV/0!</v>
      </c>
    </row>
    <row r="570" spans="2:4" s="97" customFormat="1" ht="15" hidden="1" customHeight="1" outlineLevel="1" x14ac:dyDescent="0.35">
      <c r="B570" s="165" t="s">
        <v>285</v>
      </c>
      <c r="C570" s="194">
        <v>0</v>
      </c>
      <c r="D570" s="195">
        <v>0</v>
      </c>
    </row>
    <row r="571" spans="2:4" s="97" customFormat="1" ht="15" hidden="1" customHeight="1" outlineLevel="1" x14ac:dyDescent="0.35">
      <c r="B571" s="165" t="s">
        <v>165</v>
      </c>
      <c r="C571" s="194">
        <v>-6.8690476190476186</v>
      </c>
      <c r="D571" s="195">
        <v>4.2686567164179108</v>
      </c>
    </row>
    <row r="572" spans="2:4" s="97" customFormat="1" ht="15" hidden="1" customHeight="1" outlineLevel="1" x14ac:dyDescent="0.35">
      <c r="B572" s="165" t="s">
        <v>286</v>
      </c>
      <c r="C572" s="194">
        <v>0</v>
      </c>
      <c r="D572" s="195">
        <v>0</v>
      </c>
    </row>
    <row r="573" spans="2:4" s="97" customFormat="1" ht="15" hidden="1" customHeight="1" outlineLevel="1" x14ac:dyDescent="0.35">
      <c r="B573" s="165" t="s">
        <v>277</v>
      </c>
      <c r="C573" s="194">
        <v>14.954545454545455</v>
      </c>
      <c r="D573" s="195">
        <v>17.954545454545453</v>
      </c>
    </row>
    <row r="574" spans="2:4" collapsed="1" x14ac:dyDescent="0.35">
      <c r="B574" s="43" t="s">
        <v>59</v>
      </c>
      <c r="C574" s="81">
        <v>-3.0571864873584293</v>
      </c>
      <c r="D574" s="81">
        <v>-2.8795648174073039</v>
      </c>
    </row>
    <row r="575" spans="2:4" x14ac:dyDescent="0.35">
      <c r="B575" s="105" t="s">
        <v>69</v>
      </c>
      <c r="C575" s="106"/>
      <c r="D575" s="179"/>
    </row>
    <row r="576" spans="2:4" s="97" customFormat="1" ht="15" hidden="1" customHeight="1" outlineLevel="1" x14ac:dyDescent="0.35">
      <c r="B576" s="165" t="s">
        <v>145</v>
      </c>
      <c r="C576" s="180">
        <v>3912</v>
      </c>
      <c r="D576" s="181">
        <v>2705</v>
      </c>
    </row>
    <row r="577" spans="2:4" s="97" customFormat="1" ht="15" hidden="1" customHeight="1" outlineLevel="1" x14ac:dyDescent="0.35">
      <c r="B577" s="165" t="s">
        <v>146</v>
      </c>
      <c r="C577" s="180">
        <v>3579</v>
      </c>
      <c r="D577" s="181">
        <v>2957</v>
      </c>
    </row>
    <row r="578" spans="2:4" s="97" customFormat="1" ht="15" hidden="1" customHeight="1" outlineLevel="1" x14ac:dyDescent="0.35">
      <c r="B578" s="165" t="s">
        <v>147</v>
      </c>
      <c r="C578" s="180">
        <v>8992</v>
      </c>
      <c r="D578" s="181">
        <v>8227</v>
      </c>
    </row>
    <row r="579" spans="2:4" s="97" customFormat="1" ht="15" hidden="1" customHeight="1" outlineLevel="1" x14ac:dyDescent="0.35">
      <c r="B579" s="165" t="s">
        <v>148</v>
      </c>
      <c r="C579" s="180">
        <v>873</v>
      </c>
      <c r="D579" s="181">
        <v>3660</v>
      </c>
    </row>
    <row r="580" spans="2:4" s="97" customFormat="1" ht="15" hidden="1" customHeight="1" outlineLevel="1" x14ac:dyDescent="0.35">
      <c r="B580" s="165" t="s">
        <v>149</v>
      </c>
      <c r="C580" s="180">
        <v>3757</v>
      </c>
      <c r="D580" s="181">
        <v>2150</v>
      </c>
    </row>
    <row r="581" spans="2:4" s="97" customFormat="1" ht="15" hidden="1" customHeight="1" outlineLevel="1" x14ac:dyDescent="0.35">
      <c r="B581" s="165" t="s">
        <v>150</v>
      </c>
      <c r="C581" s="180">
        <v>1520</v>
      </c>
      <c r="D581" s="181">
        <v>936</v>
      </c>
    </row>
    <row r="582" spans="2:4" s="97" customFormat="1" ht="15" hidden="1" customHeight="1" outlineLevel="1" x14ac:dyDescent="0.35">
      <c r="B582" s="165" t="s">
        <v>151</v>
      </c>
      <c r="C582" s="180">
        <v>8466</v>
      </c>
      <c r="D582" s="181">
        <v>4955</v>
      </c>
    </row>
    <row r="583" spans="2:4" s="97" customFormat="1" ht="15" hidden="1" customHeight="1" outlineLevel="1" x14ac:dyDescent="0.35">
      <c r="B583" s="165" t="s">
        <v>152</v>
      </c>
      <c r="C583" s="180">
        <v>3785</v>
      </c>
      <c r="D583" s="181">
        <v>2020</v>
      </c>
    </row>
    <row r="584" spans="2:4" s="97" customFormat="1" ht="15" hidden="1" customHeight="1" outlineLevel="1" x14ac:dyDescent="0.35">
      <c r="B584" s="165" t="s">
        <v>283</v>
      </c>
      <c r="C584" s="180">
        <v>183</v>
      </c>
      <c r="D584" s="181">
        <v>81</v>
      </c>
    </row>
    <row r="585" spans="2:4" s="97" customFormat="1" ht="15" hidden="1" customHeight="1" outlineLevel="1" x14ac:dyDescent="0.35">
      <c r="B585" s="165" t="s">
        <v>153</v>
      </c>
      <c r="C585" s="180">
        <v>5599</v>
      </c>
      <c r="D585" s="181">
        <v>2972</v>
      </c>
    </row>
    <row r="586" spans="2:4" s="97" customFormat="1" ht="15" hidden="1" customHeight="1" outlineLevel="1" x14ac:dyDescent="0.35">
      <c r="B586" s="165" t="s">
        <v>154</v>
      </c>
      <c r="C586" s="180">
        <v>1827</v>
      </c>
      <c r="D586" s="181">
        <v>1301</v>
      </c>
    </row>
    <row r="587" spans="2:4" s="97" customFormat="1" ht="15" hidden="1" customHeight="1" outlineLevel="1" x14ac:dyDescent="0.35">
      <c r="B587" s="165" t="s">
        <v>155</v>
      </c>
      <c r="C587" s="180">
        <v>4066</v>
      </c>
      <c r="D587" s="181">
        <v>3282</v>
      </c>
    </row>
    <row r="588" spans="2:4" s="97" customFormat="1" ht="15" hidden="1" customHeight="1" outlineLevel="1" x14ac:dyDescent="0.35">
      <c r="B588" s="165" t="s">
        <v>156</v>
      </c>
      <c r="C588" s="180">
        <v>142</v>
      </c>
      <c r="D588" s="181">
        <v>120</v>
      </c>
    </row>
    <row r="589" spans="2:4" s="97" customFormat="1" ht="15" hidden="1" customHeight="1" outlineLevel="1" x14ac:dyDescent="0.35">
      <c r="B589" s="165" t="s">
        <v>157</v>
      </c>
      <c r="C589" s="180">
        <v>555</v>
      </c>
      <c r="D589" s="181">
        <v>1171</v>
      </c>
    </row>
    <row r="590" spans="2:4" s="97" customFormat="1" ht="15" hidden="1" customHeight="1" outlineLevel="1" x14ac:dyDescent="0.35">
      <c r="B590" s="165" t="s">
        <v>158</v>
      </c>
      <c r="C590" s="180">
        <v>5714</v>
      </c>
      <c r="D590" s="181">
        <v>6602</v>
      </c>
    </row>
    <row r="591" spans="2:4" s="97" customFormat="1" ht="15" hidden="1" customHeight="1" outlineLevel="1" x14ac:dyDescent="0.35">
      <c r="B591" s="165" t="s">
        <v>159</v>
      </c>
      <c r="C591" s="180">
        <v>3341</v>
      </c>
      <c r="D591" s="181">
        <v>2651</v>
      </c>
    </row>
    <row r="592" spans="2:4" s="97" customFormat="1" ht="15" hidden="1" customHeight="1" outlineLevel="1" x14ac:dyDescent="0.35">
      <c r="B592" s="165" t="s">
        <v>160</v>
      </c>
      <c r="C592" s="180">
        <v>426</v>
      </c>
      <c r="D592" s="181">
        <v>256</v>
      </c>
    </row>
    <row r="593" spans="2:4" s="97" customFormat="1" ht="15" hidden="1" customHeight="1" outlineLevel="1" x14ac:dyDescent="0.35">
      <c r="B593" s="165" t="s">
        <v>161</v>
      </c>
      <c r="C593" s="180">
        <v>1529</v>
      </c>
      <c r="D593" s="181">
        <v>2756</v>
      </c>
    </row>
    <row r="594" spans="2:4" s="97" customFormat="1" ht="15" hidden="1" customHeight="1" outlineLevel="1" x14ac:dyDescent="0.35">
      <c r="B594" s="165" t="s">
        <v>162</v>
      </c>
      <c r="C594" s="180">
        <v>1928</v>
      </c>
      <c r="D594" s="181">
        <v>1521</v>
      </c>
    </row>
    <row r="595" spans="2:4" s="97" customFormat="1" ht="15" hidden="1" customHeight="1" outlineLevel="1" x14ac:dyDescent="0.35">
      <c r="B595" s="165" t="s">
        <v>163</v>
      </c>
      <c r="C595" s="180">
        <v>6995</v>
      </c>
      <c r="D595" s="181">
        <v>5677</v>
      </c>
    </row>
    <row r="596" spans="2:4" s="97" customFormat="1" ht="15" hidden="1" customHeight="1" outlineLevel="1" x14ac:dyDescent="0.35">
      <c r="B596" s="165" t="s">
        <v>164</v>
      </c>
      <c r="C596" s="180">
        <v>1129</v>
      </c>
      <c r="D596" s="181">
        <v>760</v>
      </c>
    </row>
    <row r="597" spans="2:4" s="97" customFormat="1" ht="15" hidden="1" customHeight="1" outlineLevel="1" x14ac:dyDescent="0.35">
      <c r="B597" s="165" t="s">
        <v>276</v>
      </c>
      <c r="C597" s="180">
        <v>3326</v>
      </c>
      <c r="D597" s="181">
        <v>1701</v>
      </c>
    </row>
    <row r="598" spans="2:4" s="97" customFormat="1" ht="15" hidden="1" customHeight="1" outlineLevel="1" x14ac:dyDescent="0.35">
      <c r="B598" s="165" t="s">
        <v>278</v>
      </c>
      <c r="C598" s="180">
        <v>320</v>
      </c>
      <c r="D598" s="181">
        <v>-11</v>
      </c>
    </row>
    <row r="599" spans="2:4" s="97" customFormat="1" ht="15" hidden="1" customHeight="1" outlineLevel="1" x14ac:dyDescent="0.35">
      <c r="B599" s="165" t="s">
        <v>285</v>
      </c>
      <c r="C599" s="189" t="s">
        <v>251</v>
      </c>
      <c r="D599" s="190" t="s">
        <v>251</v>
      </c>
    </row>
    <row r="600" spans="2:4" s="97" customFormat="1" ht="15" hidden="1" customHeight="1" outlineLevel="1" x14ac:dyDescent="0.35">
      <c r="B600" s="165" t="s">
        <v>165</v>
      </c>
      <c r="C600" s="180">
        <v>502</v>
      </c>
      <c r="D600" s="181">
        <v>680</v>
      </c>
    </row>
    <row r="601" spans="2:4" s="97" customFormat="1" ht="15" hidden="1" customHeight="1" outlineLevel="1" x14ac:dyDescent="0.35">
      <c r="B601" s="165" t="s">
        <v>286</v>
      </c>
      <c r="C601" s="189" t="s">
        <v>251</v>
      </c>
      <c r="D601" s="190" t="s">
        <v>251</v>
      </c>
    </row>
    <row r="602" spans="2:4" s="97" customFormat="1" ht="15" hidden="1" customHeight="1" outlineLevel="1" x14ac:dyDescent="0.35">
      <c r="B602" s="165" t="s">
        <v>277</v>
      </c>
      <c r="C602" s="180">
        <v>873</v>
      </c>
      <c r="D602" s="181">
        <v>581</v>
      </c>
    </row>
    <row r="603" spans="2:4" collapsed="1" x14ac:dyDescent="0.35">
      <c r="B603" s="40" t="s">
        <v>95</v>
      </c>
      <c r="C603" s="76">
        <v>73339</v>
      </c>
      <c r="D603" s="76">
        <v>59711</v>
      </c>
    </row>
    <row r="604" spans="2:4" x14ac:dyDescent="0.35">
      <c r="B604" s="164"/>
      <c r="C604" s="102"/>
      <c r="D604" s="172"/>
    </row>
    <row r="605" spans="2:4" s="97" customFormat="1" ht="15" hidden="1" customHeight="1" outlineLevel="1" x14ac:dyDescent="0.35">
      <c r="B605" s="165" t="s">
        <v>145</v>
      </c>
      <c r="C605" s="180">
        <v>29.163024386258734</v>
      </c>
      <c r="D605" s="181">
        <v>19.227735691055326</v>
      </c>
    </row>
    <row r="606" spans="2:4" s="97" customFormat="1" ht="15" hidden="1" customHeight="1" outlineLevel="1" x14ac:dyDescent="0.35">
      <c r="B606" s="165" t="s">
        <v>146</v>
      </c>
      <c r="C606" s="180">
        <v>96.901936058155925</v>
      </c>
      <c r="D606" s="181">
        <v>81.90824922212947</v>
      </c>
    </row>
    <row r="607" spans="2:4" s="97" customFormat="1" ht="15" hidden="1" customHeight="1" outlineLevel="1" x14ac:dyDescent="0.35">
      <c r="B607" s="165" t="s">
        <v>147</v>
      </c>
      <c r="C607" s="180">
        <v>37.787602468453528</v>
      </c>
      <c r="D607" s="181">
        <v>31.954444361678352</v>
      </c>
    </row>
    <row r="608" spans="2:4" s="97" customFormat="1" ht="15" hidden="1" customHeight="1" outlineLevel="1" x14ac:dyDescent="0.35">
      <c r="B608" s="165" t="s">
        <v>148</v>
      </c>
      <c r="C608" s="180">
        <v>22.226911272321427</v>
      </c>
      <c r="D608" s="181">
        <v>94.210155148095907</v>
      </c>
    </row>
    <row r="609" spans="2:4" s="97" customFormat="1" ht="15" hidden="1" customHeight="1" outlineLevel="1" x14ac:dyDescent="0.35">
      <c r="B609" s="165" t="s">
        <v>149</v>
      </c>
      <c r="C609" s="180">
        <v>31.620203836930457</v>
      </c>
      <c r="D609" s="181">
        <v>19.206294818766981</v>
      </c>
    </row>
    <row r="610" spans="2:4" s="97" customFormat="1" ht="15" hidden="1" customHeight="1" outlineLevel="1" x14ac:dyDescent="0.35">
      <c r="B610" s="165" t="s">
        <v>150</v>
      </c>
      <c r="C610" s="180">
        <v>8.333208164981901</v>
      </c>
      <c r="D610" s="181">
        <v>5.0092372657693325</v>
      </c>
    </row>
    <row r="611" spans="2:4" s="97" customFormat="1" ht="15" hidden="1" customHeight="1" outlineLevel="1" x14ac:dyDescent="0.35">
      <c r="B611" s="165" t="s">
        <v>151</v>
      </c>
      <c r="C611" s="180">
        <v>55.991048940912144</v>
      </c>
      <c r="D611" s="181">
        <v>33.266655630357207</v>
      </c>
    </row>
    <row r="612" spans="2:4" s="97" customFormat="1" ht="15" hidden="1" customHeight="1" outlineLevel="1" x14ac:dyDescent="0.35">
      <c r="B612" s="165" t="s">
        <v>152</v>
      </c>
      <c r="C612" s="180">
        <v>34.652478177987355</v>
      </c>
      <c r="D612" s="181">
        <v>20.987759749501851</v>
      </c>
    </row>
    <row r="613" spans="2:4" s="97" customFormat="1" ht="15" hidden="1" customHeight="1" outlineLevel="1" x14ac:dyDescent="0.35">
      <c r="B613" s="165" t="s">
        <v>283</v>
      </c>
      <c r="C613" s="180">
        <v>93.68162692847126</v>
      </c>
      <c r="D613" s="181">
        <v>62.505285412262154</v>
      </c>
    </row>
    <row r="614" spans="2:4" s="97" customFormat="1" ht="15" hidden="1" customHeight="1" outlineLevel="1" x14ac:dyDescent="0.35">
      <c r="B614" s="165" t="s">
        <v>153</v>
      </c>
      <c r="C614" s="180">
        <v>43.02027197709667</v>
      </c>
      <c r="D614" s="181">
        <v>22.938887714104464</v>
      </c>
    </row>
    <row r="615" spans="2:4" s="97" customFormat="1" ht="15" hidden="1" customHeight="1" outlineLevel="1" x14ac:dyDescent="0.35">
      <c r="B615" s="165" t="s">
        <v>154</v>
      </c>
      <c r="C615" s="180">
        <v>20.695000465506006</v>
      </c>
      <c r="D615" s="181">
        <v>14.761112838047872</v>
      </c>
    </row>
    <row r="616" spans="2:4" s="97" customFormat="1" ht="15" hidden="1" customHeight="1" outlineLevel="1" x14ac:dyDescent="0.35">
      <c r="B616" s="165" t="s">
        <v>155</v>
      </c>
      <c r="C616" s="180">
        <v>51.616930996104621</v>
      </c>
      <c r="D616" s="181">
        <v>44.062603450178393</v>
      </c>
    </row>
    <row r="617" spans="2:4" s="97" customFormat="1" ht="15" hidden="1" customHeight="1" outlineLevel="1" x14ac:dyDescent="0.35">
      <c r="B617" s="165" t="s">
        <v>156</v>
      </c>
      <c r="C617" s="180">
        <v>7.3968888254602545</v>
      </c>
      <c r="D617" s="181">
        <v>6.9369654735508393</v>
      </c>
    </row>
    <row r="618" spans="2:4" s="97" customFormat="1" ht="15" hidden="1" customHeight="1" outlineLevel="1" x14ac:dyDescent="0.35">
      <c r="B618" s="165" t="s">
        <v>157</v>
      </c>
      <c r="C618" s="180">
        <v>14.161132471163929</v>
      </c>
      <c r="D618" s="181">
        <v>32.194561614944263</v>
      </c>
    </row>
    <row r="619" spans="2:4" s="97" customFormat="1" ht="15" hidden="1" customHeight="1" outlineLevel="1" x14ac:dyDescent="0.35">
      <c r="B619" s="165" t="s">
        <v>158</v>
      </c>
      <c r="C619" s="180">
        <v>37.34172455775979</v>
      </c>
      <c r="D619" s="181">
        <v>43.518926533265912</v>
      </c>
    </row>
    <row r="620" spans="2:4" s="97" customFormat="1" ht="15" hidden="1" customHeight="1" outlineLevel="1" x14ac:dyDescent="0.35">
      <c r="B620" s="165" t="s">
        <v>159</v>
      </c>
      <c r="C620" s="180">
        <v>24.748650403864108</v>
      </c>
      <c r="D620" s="181">
        <v>20.569172229071892</v>
      </c>
    </row>
    <row r="621" spans="2:4" s="97" customFormat="1" ht="15" hidden="1" customHeight="1" outlineLevel="1" x14ac:dyDescent="0.35">
      <c r="B621" s="165" t="s">
        <v>160</v>
      </c>
      <c r="C621" s="180">
        <v>13.921568627450979</v>
      </c>
      <c r="D621" s="181">
        <v>7.5482672267549873</v>
      </c>
    </row>
    <row r="622" spans="2:4" s="97" customFormat="1" ht="15" hidden="1" customHeight="1" outlineLevel="1" x14ac:dyDescent="0.35">
      <c r="B622" s="165" t="s">
        <v>161</v>
      </c>
      <c r="C622" s="180">
        <v>21.241136789940008</v>
      </c>
      <c r="D622" s="181">
        <v>37.537875960892599</v>
      </c>
    </row>
    <row r="623" spans="2:4" s="97" customFormat="1" ht="15" hidden="1" customHeight="1" outlineLevel="1" x14ac:dyDescent="0.35">
      <c r="B623" s="165" t="s">
        <v>162</v>
      </c>
      <c r="C623" s="180">
        <v>39.751454555725019</v>
      </c>
      <c r="D623" s="181">
        <v>33.423540036122816</v>
      </c>
    </row>
    <row r="624" spans="2:4" s="97" customFormat="1" ht="15" hidden="1" customHeight="1" outlineLevel="1" x14ac:dyDescent="0.35">
      <c r="B624" s="165" t="s">
        <v>163</v>
      </c>
      <c r="C624" s="180">
        <v>41.71581922750147</v>
      </c>
      <c r="D624" s="181">
        <v>34.533932202259926</v>
      </c>
    </row>
    <row r="625" spans="2:4" s="97" customFormat="1" ht="15" hidden="1" customHeight="1" outlineLevel="1" x14ac:dyDescent="0.35">
      <c r="B625" s="165" t="s">
        <v>164</v>
      </c>
      <c r="C625" s="180">
        <v>20.982993024084731</v>
      </c>
      <c r="D625" s="181">
        <v>14.174757281553397</v>
      </c>
    </row>
    <row r="626" spans="2:4" s="97" customFormat="1" ht="15" hidden="1" customHeight="1" outlineLevel="1" x14ac:dyDescent="0.35">
      <c r="B626" s="165" t="s">
        <v>276</v>
      </c>
      <c r="C626" s="180">
        <v>247.60146848868041</v>
      </c>
      <c r="D626" s="181">
        <v>112.96670305676857</v>
      </c>
    </row>
    <row r="627" spans="2:4" s="97" customFormat="1" ht="15" hidden="1" customHeight="1" outlineLevel="1" x14ac:dyDescent="0.35">
      <c r="B627" s="165" t="s">
        <v>278</v>
      </c>
      <c r="C627" s="180">
        <v>46.147767680758598</v>
      </c>
      <c r="D627" s="181">
        <v>0.18177290836653387</v>
      </c>
    </row>
    <row r="628" spans="2:4" s="97" customFormat="1" ht="15" hidden="1" customHeight="1" outlineLevel="1" x14ac:dyDescent="0.35">
      <c r="B628" s="165" t="s">
        <v>285</v>
      </c>
      <c r="C628" s="189" t="s">
        <v>251</v>
      </c>
      <c r="D628" s="190" t="s">
        <v>251</v>
      </c>
    </row>
    <row r="629" spans="2:4" s="97" customFormat="1" ht="15" hidden="1" customHeight="1" outlineLevel="1" x14ac:dyDescent="0.35">
      <c r="B629" s="165" t="s">
        <v>165</v>
      </c>
      <c r="C629" s="189">
        <v>36.956434045986285</v>
      </c>
      <c r="D629" s="190">
        <v>48.325545171339556</v>
      </c>
    </row>
    <row r="630" spans="2:4" s="97" customFormat="1" ht="15" hidden="1" customHeight="1" outlineLevel="1" x14ac:dyDescent="0.35">
      <c r="B630" s="165" t="s">
        <v>286</v>
      </c>
      <c r="C630" s="189" t="s">
        <v>251</v>
      </c>
      <c r="D630" s="190" t="s">
        <v>251</v>
      </c>
    </row>
    <row r="631" spans="2:4" s="97" customFormat="1" ht="15" hidden="1" customHeight="1" outlineLevel="1" x14ac:dyDescent="0.35">
      <c r="B631" s="165" t="s">
        <v>277</v>
      </c>
      <c r="C631" s="180">
        <v>56.069857469646315</v>
      </c>
      <c r="D631" s="181">
        <v>41.984755493961593</v>
      </c>
    </row>
    <row r="632" spans="2:4" collapsed="1" x14ac:dyDescent="0.35">
      <c r="B632" s="45" t="s">
        <v>70</v>
      </c>
      <c r="C632" s="76">
        <v>34.837760062951894</v>
      </c>
      <c r="D632" s="76">
        <v>28.590694666362321</v>
      </c>
    </row>
    <row r="633" spans="2:4" s="97" customFormat="1" ht="15" hidden="1" customHeight="1" outlineLevel="1" x14ac:dyDescent="0.35">
      <c r="B633" s="165" t="s">
        <v>145</v>
      </c>
      <c r="C633" s="180">
        <v>14.656059801478696</v>
      </c>
      <c r="D633" s="181">
        <v>13.910786967613781</v>
      </c>
    </row>
    <row r="634" spans="2:4" s="97" customFormat="1" ht="15" hidden="1" customHeight="1" outlineLevel="1" x14ac:dyDescent="0.35">
      <c r="B634" s="165" t="s">
        <v>146</v>
      </c>
      <c r="C634" s="180">
        <v>95.73770491803279</v>
      </c>
      <c r="D634" s="181">
        <v>79.664567048645367</v>
      </c>
    </row>
    <row r="635" spans="2:4" s="97" customFormat="1" ht="15" hidden="1" customHeight="1" outlineLevel="1" x14ac:dyDescent="0.35">
      <c r="B635" s="165" t="s">
        <v>147</v>
      </c>
      <c r="C635" s="180">
        <v>33.534816247582206</v>
      </c>
      <c r="D635" s="181">
        <v>31.903951134900453</v>
      </c>
    </row>
    <row r="636" spans="2:4" s="97" customFormat="1" ht="15" hidden="1" customHeight="1" outlineLevel="1" x14ac:dyDescent="0.35">
      <c r="B636" s="165" t="s">
        <v>148</v>
      </c>
      <c r="C636" s="180">
        <v>18.051409040178573</v>
      </c>
      <c r="D636" s="181">
        <v>89.988716502115651</v>
      </c>
    </row>
    <row r="637" spans="2:4" s="97" customFormat="1" ht="15" hidden="1" customHeight="1" outlineLevel="1" x14ac:dyDescent="0.35">
      <c r="B637" s="165" t="s">
        <v>149</v>
      </c>
      <c r="C637" s="180">
        <v>23.212276332779933</v>
      </c>
      <c r="D637" s="181">
        <v>12.104432316013609</v>
      </c>
    </row>
    <row r="638" spans="2:4" s="97" customFormat="1" ht="15" hidden="1" customHeight="1" outlineLevel="1" x14ac:dyDescent="0.35">
      <c r="B638" s="165" t="s">
        <v>150</v>
      </c>
      <c r="C638" s="180">
        <v>5.9428931913423559</v>
      </c>
      <c r="D638" s="181">
        <v>3.960294419518489</v>
      </c>
    </row>
    <row r="639" spans="2:4" s="97" customFormat="1" ht="15" hidden="1" customHeight="1" outlineLevel="1" x14ac:dyDescent="0.35">
      <c r="B639" s="165" t="s">
        <v>151</v>
      </c>
      <c r="C639" s="180">
        <v>48.180343909112331</v>
      </c>
      <c r="D639" s="181">
        <v>31.239101644410113</v>
      </c>
    </row>
    <row r="640" spans="2:4" s="97" customFormat="1" ht="15" hidden="1" customHeight="1" outlineLevel="1" x14ac:dyDescent="0.35">
      <c r="B640" s="165" t="s">
        <v>152</v>
      </c>
      <c r="C640" s="180">
        <v>14.584253035015552</v>
      </c>
      <c r="D640" s="181">
        <v>19.834471961286649</v>
      </c>
    </row>
    <row r="641" spans="2:4" s="97" customFormat="1" ht="15" hidden="1" customHeight="1" outlineLevel="1" x14ac:dyDescent="0.35">
      <c r="B641" s="165" t="s">
        <v>283</v>
      </c>
      <c r="C641" s="180">
        <v>14.333800841514726</v>
      </c>
      <c r="D641" s="181">
        <v>0</v>
      </c>
    </row>
    <row r="642" spans="2:4" s="97" customFormat="1" ht="15" hidden="1" customHeight="1" outlineLevel="1" x14ac:dyDescent="0.35">
      <c r="B642" s="165" t="s">
        <v>153</v>
      </c>
      <c r="C642" s="180">
        <v>30.910975917817446</v>
      </c>
      <c r="D642" s="181">
        <v>17.698139141467543</v>
      </c>
    </row>
    <row r="643" spans="2:4" s="97" customFormat="1" ht="15" hidden="1" customHeight="1" outlineLevel="1" x14ac:dyDescent="0.35">
      <c r="B643" s="165" t="s">
        <v>154</v>
      </c>
      <c r="C643" s="180">
        <v>14.385687242032089</v>
      </c>
      <c r="D643" s="181">
        <v>13.796705004662728</v>
      </c>
    </row>
    <row r="644" spans="2:4" s="97" customFormat="1" ht="15" hidden="1" customHeight="1" outlineLevel="1" x14ac:dyDescent="0.35">
      <c r="B644" s="165" t="s">
        <v>155</v>
      </c>
      <c r="C644" s="180">
        <v>51.616930996104621</v>
      </c>
      <c r="D644" s="181">
        <v>44.062603450178393</v>
      </c>
    </row>
    <row r="645" spans="2:4" s="97" customFormat="1" ht="15" hidden="1" customHeight="1" outlineLevel="1" x14ac:dyDescent="0.35">
      <c r="B645" s="165" t="s">
        <v>156</v>
      </c>
      <c r="C645" s="180">
        <v>2.1878121878121877</v>
      </c>
      <c r="D645" s="181">
        <v>0.86712068419385491</v>
      </c>
    </row>
    <row r="646" spans="2:4" s="97" customFormat="1" ht="15" hidden="1" customHeight="1" outlineLevel="1" x14ac:dyDescent="0.35">
      <c r="B646" s="165" t="s">
        <v>157</v>
      </c>
      <c r="C646" s="180">
        <v>4.6948619363858786</v>
      </c>
      <c r="D646" s="181">
        <v>26.695917445013556</v>
      </c>
    </row>
    <row r="647" spans="2:4" s="97" customFormat="1" ht="15" hidden="1" customHeight="1" outlineLevel="1" x14ac:dyDescent="0.35">
      <c r="B647" s="165" t="s">
        <v>158</v>
      </c>
      <c r="C647" s="180">
        <v>27.525961469598226</v>
      </c>
      <c r="D647" s="181">
        <v>42.497200751282236</v>
      </c>
    </row>
    <row r="648" spans="2:4" s="97" customFormat="1" ht="15" hidden="1" customHeight="1" outlineLevel="1" x14ac:dyDescent="0.35">
      <c r="B648" s="165" t="s">
        <v>159</v>
      </c>
      <c r="C648" s="180">
        <v>24.748650403864108</v>
      </c>
      <c r="D648" s="181">
        <v>20.569172229071892</v>
      </c>
    </row>
    <row r="649" spans="2:4" s="97" customFormat="1" ht="15" hidden="1" customHeight="1" outlineLevel="1" x14ac:dyDescent="0.35">
      <c r="B649" s="165" t="s">
        <v>160</v>
      </c>
      <c r="C649" s="180">
        <v>13.921568627450979</v>
      </c>
      <c r="D649" s="181">
        <v>7.5482672267549873</v>
      </c>
    </row>
    <row r="650" spans="2:4" s="97" customFormat="1" ht="15" hidden="1" customHeight="1" outlineLevel="1" x14ac:dyDescent="0.35">
      <c r="B650" s="165" t="s">
        <v>161</v>
      </c>
      <c r="C650" s="180">
        <v>14.031097552543761</v>
      </c>
      <c r="D650" s="181">
        <v>26.777744607806554</v>
      </c>
    </row>
    <row r="651" spans="2:4" s="97" customFormat="1" ht="15" hidden="1" customHeight="1" outlineLevel="1" x14ac:dyDescent="0.35">
      <c r="B651" s="165" t="s">
        <v>162</v>
      </c>
      <c r="C651" s="180">
        <v>28.988871942608597</v>
      </c>
      <c r="D651" s="181">
        <v>28.611077664057795</v>
      </c>
    </row>
    <row r="652" spans="2:4" s="97" customFormat="1" ht="15" hidden="1" customHeight="1" outlineLevel="1" x14ac:dyDescent="0.35">
      <c r="B652" s="165" t="s">
        <v>163</v>
      </c>
      <c r="C652" s="180">
        <v>41.71581922750147</v>
      </c>
      <c r="D652" s="181">
        <v>34.533932202259926</v>
      </c>
    </row>
    <row r="653" spans="2:4" s="97" customFormat="1" ht="15" hidden="1" customHeight="1" outlineLevel="1" x14ac:dyDescent="0.35">
      <c r="B653" s="165" t="s">
        <v>164</v>
      </c>
      <c r="C653" s="180">
        <v>20.648454605631652</v>
      </c>
      <c r="D653" s="181">
        <v>13.298160449667858</v>
      </c>
    </row>
    <row r="654" spans="2:4" s="97" customFormat="1" ht="15" hidden="1" customHeight="1" outlineLevel="1" x14ac:dyDescent="0.35">
      <c r="B654" s="165" t="s">
        <v>276</v>
      </c>
      <c r="C654" s="180">
        <v>247.60146848868041</v>
      </c>
      <c r="D654" s="181">
        <v>112.96670305676857</v>
      </c>
    </row>
    <row r="655" spans="2:4" s="97" customFormat="1" ht="15" hidden="1" customHeight="1" outlineLevel="1" x14ac:dyDescent="0.35">
      <c r="B655" s="165" t="s">
        <v>278</v>
      </c>
      <c r="C655" s="180">
        <v>46.147767680758598</v>
      </c>
      <c r="D655" s="181">
        <v>0.18177290836653387</v>
      </c>
    </row>
    <row r="656" spans="2:4" s="97" customFormat="1" ht="15" hidden="1" customHeight="1" outlineLevel="1" x14ac:dyDescent="0.35">
      <c r="B656" s="165" t="s">
        <v>285</v>
      </c>
      <c r="C656" s="189" t="s">
        <v>251</v>
      </c>
      <c r="D656" s="190" t="s">
        <v>251</v>
      </c>
    </row>
    <row r="657" spans="2:4" s="97" customFormat="1" ht="15" hidden="1" customHeight="1" outlineLevel="1" x14ac:dyDescent="0.35">
      <c r="B657" s="165" t="s">
        <v>165</v>
      </c>
      <c r="C657" s="180">
        <v>17.594796288826139</v>
      </c>
      <c r="D657" s="181">
        <v>10.873247663551401</v>
      </c>
    </row>
    <row r="658" spans="2:4" s="97" customFormat="1" ht="15" hidden="1" customHeight="1" outlineLevel="1" x14ac:dyDescent="0.35">
      <c r="B658" s="165" t="s">
        <v>286</v>
      </c>
      <c r="C658" s="189" t="s">
        <v>251</v>
      </c>
      <c r="D658" s="190" t="s">
        <v>251</v>
      </c>
    </row>
    <row r="659" spans="2:4" s="97" customFormat="1" ht="15" hidden="1" customHeight="1" outlineLevel="1" x14ac:dyDescent="0.35">
      <c r="B659" s="165" t="s">
        <v>277</v>
      </c>
      <c r="C659" s="180">
        <v>56.069857469646315</v>
      </c>
      <c r="D659" s="181">
        <v>41.984755493961593</v>
      </c>
    </row>
    <row r="660" spans="2:4" collapsed="1" x14ac:dyDescent="0.35">
      <c r="B660" s="41" t="s">
        <v>96</v>
      </c>
      <c r="C660" s="76">
        <v>28.361649983605307</v>
      </c>
      <c r="D660" s="76">
        <v>24.211619066423392</v>
      </c>
    </row>
    <row r="661" spans="2:4" s="97" customFormat="1" ht="15" hidden="1" customHeight="1" outlineLevel="1" x14ac:dyDescent="0.35">
      <c r="B661" s="165" t="s">
        <v>145</v>
      </c>
      <c r="C661" s="180">
        <v>3472</v>
      </c>
      <c r="D661" s="181">
        <v>2573</v>
      </c>
    </row>
    <row r="662" spans="2:4" s="97" customFormat="1" ht="15" hidden="1" customHeight="1" outlineLevel="1" x14ac:dyDescent="0.35">
      <c r="B662" s="165" t="s">
        <v>146</v>
      </c>
      <c r="C662" s="180">
        <v>922</v>
      </c>
      <c r="D662" s="181">
        <v>628</v>
      </c>
    </row>
    <row r="663" spans="2:4" s="97" customFormat="1" ht="15" hidden="1" customHeight="1" outlineLevel="1" x14ac:dyDescent="0.35">
      <c r="B663" s="165" t="s">
        <v>147</v>
      </c>
      <c r="C663" s="180">
        <v>17150</v>
      </c>
      <c r="D663" s="181">
        <v>20033</v>
      </c>
    </row>
    <row r="664" spans="2:4" s="97" customFormat="1" ht="15" hidden="1" customHeight="1" outlineLevel="1" x14ac:dyDescent="0.35">
      <c r="B664" s="165" t="s">
        <v>148</v>
      </c>
      <c r="C664" s="180">
        <v>-106</v>
      </c>
      <c r="D664" s="181">
        <v>4352</v>
      </c>
    </row>
    <row r="665" spans="2:4" s="97" customFormat="1" ht="15" hidden="1" customHeight="1" outlineLevel="1" x14ac:dyDescent="0.35">
      <c r="B665" s="165" t="s">
        <v>149</v>
      </c>
      <c r="C665" s="180">
        <v>2239</v>
      </c>
      <c r="D665" s="181">
        <v>2719</v>
      </c>
    </row>
    <row r="666" spans="2:4" s="97" customFormat="1" ht="15" hidden="1" customHeight="1" outlineLevel="1" x14ac:dyDescent="0.35">
      <c r="B666" s="165" t="s">
        <v>150</v>
      </c>
      <c r="C666" s="180">
        <v>1990</v>
      </c>
      <c r="D666" s="181">
        <v>751</v>
      </c>
    </row>
    <row r="667" spans="2:4" s="97" customFormat="1" ht="15" hidden="1" customHeight="1" outlineLevel="1" x14ac:dyDescent="0.35">
      <c r="B667" s="165" t="s">
        <v>151</v>
      </c>
      <c r="C667" s="180">
        <v>4518.9300000000039</v>
      </c>
      <c r="D667" s="181">
        <v>8825</v>
      </c>
    </row>
    <row r="668" spans="2:4" s="97" customFormat="1" ht="15" hidden="1" customHeight="1" outlineLevel="1" x14ac:dyDescent="0.35">
      <c r="B668" s="165" t="s">
        <v>152</v>
      </c>
      <c r="C668" s="180">
        <v>1149</v>
      </c>
      <c r="D668" s="181">
        <v>-976</v>
      </c>
    </row>
    <row r="669" spans="2:4" s="97" customFormat="1" ht="15" hidden="1" customHeight="1" outlineLevel="1" x14ac:dyDescent="0.35">
      <c r="B669" s="165" t="s">
        <v>283</v>
      </c>
      <c r="C669" s="180">
        <v>105</v>
      </c>
      <c r="D669" s="181">
        <v>51</v>
      </c>
    </row>
    <row r="670" spans="2:4" s="97" customFormat="1" ht="15" hidden="1" customHeight="1" outlineLevel="1" x14ac:dyDescent="0.35">
      <c r="B670" s="165" t="s">
        <v>153</v>
      </c>
      <c r="C670" s="180">
        <v>2403</v>
      </c>
      <c r="D670" s="181">
        <v>334</v>
      </c>
    </row>
    <row r="671" spans="2:4" s="97" customFormat="1" ht="15" hidden="1" customHeight="1" outlineLevel="1" x14ac:dyDescent="0.35">
      <c r="B671" s="165" t="s">
        <v>154</v>
      </c>
      <c r="C671" s="180">
        <v>555</v>
      </c>
      <c r="D671" s="181">
        <v>-227</v>
      </c>
    </row>
    <row r="672" spans="2:4" s="97" customFormat="1" ht="15" hidden="1" customHeight="1" outlineLevel="1" x14ac:dyDescent="0.35">
      <c r="B672" s="165" t="s">
        <v>155</v>
      </c>
      <c r="C672" s="180">
        <v>4518</v>
      </c>
      <c r="D672" s="181">
        <v>3362</v>
      </c>
    </row>
    <row r="673" spans="2:4" s="97" customFormat="1" ht="15" hidden="1" customHeight="1" outlineLevel="1" x14ac:dyDescent="0.35">
      <c r="B673" s="165" t="s">
        <v>156</v>
      </c>
      <c r="C673" s="180">
        <v>132</v>
      </c>
      <c r="D673" s="181">
        <v>847</v>
      </c>
    </row>
    <row r="674" spans="2:4" s="97" customFormat="1" ht="15" hidden="1" customHeight="1" outlineLevel="1" x14ac:dyDescent="0.35">
      <c r="B674" s="165" t="s">
        <v>157</v>
      </c>
      <c r="C674" s="180">
        <v>-497</v>
      </c>
      <c r="D674" s="181">
        <v>540</v>
      </c>
    </row>
    <row r="675" spans="2:4" s="97" customFormat="1" ht="15" hidden="1" customHeight="1" outlineLevel="1" x14ac:dyDescent="0.35">
      <c r="B675" s="165" t="s">
        <v>158</v>
      </c>
      <c r="C675" s="180">
        <v>-248</v>
      </c>
      <c r="D675" s="181">
        <v>6557</v>
      </c>
    </row>
    <row r="676" spans="2:4" s="97" customFormat="1" ht="15" hidden="1" customHeight="1" outlineLevel="1" x14ac:dyDescent="0.35">
      <c r="B676" s="165" t="s">
        <v>159</v>
      </c>
      <c r="C676" s="180">
        <v>732</v>
      </c>
      <c r="D676" s="181">
        <v>332</v>
      </c>
    </row>
    <row r="677" spans="2:4" s="97" customFormat="1" ht="15" hidden="1" customHeight="1" outlineLevel="1" x14ac:dyDescent="0.35">
      <c r="B677" s="165" t="s">
        <v>160</v>
      </c>
      <c r="C677" s="180">
        <v>311</v>
      </c>
      <c r="D677" s="181">
        <v>-6</v>
      </c>
    </row>
    <row r="678" spans="2:4" s="97" customFormat="1" ht="15" hidden="1" customHeight="1" outlineLevel="1" x14ac:dyDescent="0.35">
      <c r="B678" s="165" t="s">
        <v>161</v>
      </c>
      <c r="C678" s="180">
        <v>-749.65210000000297</v>
      </c>
      <c r="D678" s="181">
        <v>868</v>
      </c>
    </row>
    <row r="679" spans="2:4" s="97" customFormat="1" ht="15" hidden="1" customHeight="1" outlineLevel="1" x14ac:dyDescent="0.35">
      <c r="B679" s="165" t="s">
        <v>162</v>
      </c>
      <c r="C679" s="180">
        <v>919</v>
      </c>
      <c r="D679" s="181">
        <v>2278</v>
      </c>
    </row>
    <row r="680" spans="2:4" s="97" customFormat="1" ht="15" hidden="1" customHeight="1" outlineLevel="1" x14ac:dyDescent="0.35">
      <c r="B680" s="165" t="s">
        <v>163</v>
      </c>
      <c r="C680" s="180">
        <v>2355</v>
      </c>
      <c r="D680" s="181">
        <v>2532</v>
      </c>
    </row>
    <row r="681" spans="2:4" s="97" customFormat="1" ht="15" hidden="1" customHeight="1" outlineLevel="1" x14ac:dyDescent="0.35">
      <c r="B681" s="165" t="s">
        <v>164</v>
      </c>
      <c r="C681" s="180">
        <v>526</v>
      </c>
      <c r="D681" s="181">
        <v>188</v>
      </c>
    </row>
    <row r="682" spans="2:4" s="97" customFormat="1" ht="15" hidden="1" customHeight="1" outlineLevel="1" x14ac:dyDescent="0.35">
      <c r="B682" s="165" t="s">
        <v>276</v>
      </c>
      <c r="C682" s="180">
        <v>1702</v>
      </c>
      <c r="D682" s="181">
        <v>734</v>
      </c>
    </row>
    <row r="683" spans="2:4" s="97" customFormat="1" ht="15" hidden="1" customHeight="1" outlineLevel="1" x14ac:dyDescent="0.35">
      <c r="B683" s="165" t="s">
        <v>278</v>
      </c>
      <c r="C683" s="180">
        <v>597</v>
      </c>
      <c r="D683" s="181">
        <v>-138</v>
      </c>
    </row>
    <row r="684" spans="2:4" s="97" customFormat="1" ht="15" hidden="1" customHeight="1" outlineLevel="1" x14ac:dyDescent="0.35">
      <c r="B684" s="165" t="s">
        <v>285</v>
      </c>
      <c r="C684" s="189" t="s">
        <v>251</v>
      </c>
      <c r="D684" s="190" t="s">
        <v>251</v>
      </c>
    </row>
    <row r="685" spans="2:4" s="97" customFormat="1" ht="15" hidden="1" customHeight="1" outlineLevel="1" x14ac:dyDescent="0.35">
      <c r="B685" s="165" t="s">
        <v>165</v>
      </c>
      <c r="C685" s="180">
        <v>-68</v>
      </c>
      <c r="D685" s="181">
        <v>-549</v>
      </c>
    </row>
    <row r="686" spans="2:4" s="97" customFormat="1" ht="15" hidden="1" customHeight="1" outlineLevel="1" x14ac:dyDescent="0.35">
      <c r="B686" s="165" t="s">
        <v>286</v>
      </c>
      <c r="C686" s="189" t="s">
        <v>251</v>
      </c>
      <c r="D686" s="190" t="s">
        <v>251</v>
      </c>
    </row>
    <row r="687" spans="2:4" s="97" customFormat="1" ht="15" hidden="1" customHeight="1" outlineLevel="1" x14ac:dyDescent="0.35">
      <c r="B687" s="165" t="s">
        <v>277</v>
      </c>
      <c r="C687" s="180">
        <v>428</v>
      </c>
      <c r="D687" s="181">
        <v>1032</v>
      </c>
    </row>
    <row r="688" spans="2:4" collapsed="1" x14ac:dyDescent="0.35">
      <c r="B688" s="41" t="s">
        <v>213</v>
      </c>
      <c r="C688" s="76">
        <v>45055.277900000001</v>
      </c>
      <c r="D688" s="76">
        <v>57640</v>
      </c>
    </row>
    <row r="689" spans="2:4" x14ac:dyDescent="0.35">
      <c r="B689" s="169"/>
      <c r="C689" s="102"/>
      <c r="D689" s="172"/>
    </row>
    <row r="690" spans="2:4" s="97" customFormat="1" ht="15" hidden="1" customHeight="1" outlineLevel="1" x14ac:dyDescent="0.35">
      <c r="B690" s="165" t="s">
        <v>145</v>
      </c>
      <c r="C690" s="173">
        <v>6.757493188010899E-2</v>
      </c>
      <c r="D690" s="174">
        <v>4.7690539739027281E-2</v>
      </c>
    </row>
    <row r="691" spans="2:4" s="97" customFormat="1" ht="15" hidden="1" customHeight="1" outlineLevel="1" x14ac:dyDescent="0.35">
      <c r="B691" s="165" t="s">
        <v>146</v>
      </c>
      <c r="C691" s="173">
        <v>6.5805438583969741E-2</v>
      </c>
      <c r="D691" s="174">
        <v>4.6886665671196058E-2</v>
      </c>
    </row>
    <row r="692" spans="2:4" s="97" customFormat="1" ht="15" hidden="1" customHeight="1" outlineLevel="1" x14ac:dyDescent="0.35">
      <c r="B692" s="165" t="s">
        <v>147</v>
      </c>
      <c r="C692" s="173">
        <v>0.1889161829017085</v>
      </c>
      <c r="D692" s="174">
        <v>0.21848620351183334</v>
      </c>
    </row>
    <row r="693" spans="2:4" s="97" customFormat="1" ht="15" hidden="1" customHeight="1" outlineLevel="1" x14ac:dyDescent="0.35">
      <c r="B693" s="165" t="s">
        <v>148</v>
      </c>
      <c r="C693" s="173">
        <v>-7.6806028548655897E-3</v>
      </c>
      <c r="D693" s="174">
        <v>0.30830263530745255</v>
      </c>
    </row>
    <row r="694" spans="2:4" s="97" customFormat="1" ht="15" hidden="1" customHeight="1" outlineLevel="1" x14ac:dyDescent="0.35">
      <c r="B694" s="165" t="s">
        <v>149</v>
      </c>
      <c r="C694" s="173">
        <v>4.9406416876296391E-2</v>
      </c>
      <c r="D694" s="174">
        <v>6.1474112593262492E-2</v>
      </c>
    </row>
    <row r="695" spans="2:4" s="97" customFormat="1" ht="15" hidden="1" customHeight="1" outlineLevel="1" x14ac:dyDescent="0.35">
      <c r="B695" s="165" t="s">
        <v>150</v>
      </c>
      <c r="C695" s="173">
        <v>2.952478449874631E-2</v>
      </c>
      <c r="D695" s="174">
        <v>1.1057777254255257E-2</v>
      </c>
    </row>
    <row r="696" spans="2:4" s="97" customFormat="1" ht="15" hidden="1" customHeight="1" outlineLevel="1" x14ac:dyDescent="0.35">
      <c r="B696" s="165" t="s">
        <v>151</v>
      </c>
      <c r="C696" s="173">
        <v>8.1791251447613608E-2</v>
      </c>
      <c r="D696" s="174">
        <v>0.16317813690322103</v>
      </c>
    </row>
    <row r="697" spans="2:4" s="97" customFormat="1" ht="15" hidden="1" customHeight="1" outlineLevel="1" x14ac:dyDescent="0.35">
      <c r="B697" s="165" t="s">
        <v>152</v>
      </c>
      <c r="C697" s="173">
        <v>2.8754473335168548E-2</v>
      </c>
      <c r="D697" s="174">
        <v>-2.778726796492427E-2</v>
      </c>
    </row>
    <row r="698" spans="2:4" s="97" customFormat="1" ht="15" hidden="1" customHeight="1" outlineLevel="1" x14ac:dyDescent="0.35">
      <c r="B698" s="165" t="s">
        <v>283</v>
      </c>
      <c r="C698" s="173">
        <v>0.14583333333333334</v>
      </c>
      <c r="D698" s="174">
        <v>0.1146067415730337</v>
      </c>
    </row>
    <row r="699" spans="2:4" s="97" customFormat="1" ht="15" hidden="1" customHeight="1" outlineLevel="1" x14ac:dyDescent="0.35">
      <c r="B699" s="165" t="s">
        <v>153</v>
      </c>
      <c r="C699" s="173">
        <v>4.8267550467008133E-2</v>
      </c>
      <c r="D699" s="174">
        <v>6.8128505864354918E-3</v>
      </c>
    </row>
    <row r="700" spans="2:4" s="97" customFormat="1" ht="15" hidden="1" customHeight="1" outlineLevel="1" x14ac:dyDescent="0.35">
      <c r="B700" s="165" t="s">
        <v>154</v>
      </c>
      <c r="C700" s="173">
        <v>1.6773959561156949E-2</v>
      </c>
      <c r="D700" s="174">
        <v>0.1146067415730337</v>
      </c>
    </row>
    <row r="701" spans="2:4" s="97" customFormat="1" ht="15" hidden="1" customHeight="1" outlineLevel="1" x14ac:dyDescent="0.35">
      <c r="B701" s="165" t="s">
        <v>155</v>
      </c>
      <c r="C701" s="173">
        <v>0.16080008541837207</v>
      </c>
      <c r="D701" s="174">
        <v>0.11843449466304999</v>
      </c>
    </row>
    <row r="702" spans="2:4" s="97" customFormat="1" ht="15" hidden="1" customHeight="1" outlineLevel="1" x14ac:dyDescent="0.35">
      <c r="B702" s="165" t="s">
        <v>156</v>
      </c>
      <c r="C702" s="173">
        <v>1.8979151689432063E-2</v>
      </c>
      <c r="D702" s="174">
        <v>0.1335540838852097</v>
      </c>
    </row>
    <row r="703" spans="2:4" s="97" customFormat="1" ht="15" hidden="1" customHeight="1" outlineLevel="1" x14ac:dyDescent="0.35">
      <c r="B703" s="165" t="s">
        <v>157</v>
      </c>
      <c r="C703" s="173">
        <v>-3.577598617909588E-2</v>
      </c>
      <c r="D703" s="174">
        <v>4.0404040404040407E-2</v>
      </c>
    </row>
    <row r="704" spans="2:4" s="97" customFormat="1" ht="15" hidden="1" customHeight="1" outlineLevel="1" x14ac:dyDescent="0.35">
      <c r="B704" s="165" t="s">
        <v>158</v>
      </c>
      <c r="C704" s="173">
        <v>-4.4899880508382515E-3</v>
      </c>
      <c r="D704" s="174">
        <v>0.11359423453389464</v>
      </c>
    </row>
    <row r="705" spans="2:4" s="97" customFormat="1" ht="15" hidden="1" customHeight="1" outlineLevel="1" x14ac:dyDescent="0.35">
      <c r="B705" s="165" t="s">
        <v>159</v>
      </c>
      <c r="C705" s="173">
        <v>1.4960758665794638E-2</v>
      </c>
      <c r="D705" s="174">
        <v>6.7051742941390312E-3</v>
      </c>
    </row>
    <row r="706" spans="2:4" s="97" customFormat="1" ht="15" hidden="1" customHeight="1" outlineLevel="1" x14ac:dyDescent="0.35">
      <c r="B706" s="165" t="s">
        <v>160</v>
      </c>
      <c r="C706" s="173">
        <v>2.8560933051703555E-2</v>
      </c>
      <c r="D706" s="174">
        <v>-5.0791500888851271E-4</v>
      </c>
    </row>
    <row r="707" spans="2:4" s="97" customFormat="1" ht="15" hidden="1" customHeight="1" outlineLevel="1" x14ac:dyDescent="0.35">
      <c r="B707" s="165" t="s">
        <v>161</v>
      </c>
      <c r="C707" s="173">
        <v>-2.9549775629239456E-2</v>
      </c>
      <c r="D707" s="174">
        <v>3.1434469271719841E-2</v>
      </c>
    </row>
    <row r="708" spans="2:4" s="97" customFormat="1" ht="15" hidden="1" customHeight="1" outlineLevel="1" x14ac:dyDescent="0.35">
      <c r="B708" s="165" t="s">
        <v>162</v>
      </c>
      <c r="C708" s="173">
        <v>5.0928234968135221E-2</v>
      </c>
      <c r="D708" s="174">
        <v>0.12805666423070436</v>
      </c>
    </row>
    <row r="709" spans="2:4" s="97" customFormat="1" ht="15" hidden="1" customHeight="1" outlineLevel="1" x14ac:dyDescent="0.35">
      <c r="B709" s="165" t="s">
        <v>163</v>
      </c>
      <c r="C709" s="173">
        <v>4.0782751753398565E-2</v>
      </c>
      <c r="D709" s="174">
        <v>4.2921801630757234E-2</v>
      </c>
    </row>
    <row r="710" spans="2:4" s="97" customFormat="1" ht="15" hidden="1" customHeight="1" outlineLevel="1" x14ac:dyDescent="0.35">
      <c r="B710" s="165" t="s">
        <v>164</v>
      </c>
      <c r="C710" s="173">
        <v>2.7965335743527036E-2</v>
      </c>
      <c r="D710" s="174">
        <v>9.8916131747869094E-3</v>
      </c>
    </row>
    <row r="711" spans="2:4" s="97" customFormat="1" ht="15" hidden="1" customHeight="1" outlineLevel="1" x14ac:dyDescent="0.35">
      <c r="B711" s="165" t="s">
        <v>276</v>
      </c>
      <c r="C711" s="173">
        <v>0.2707173532686496</v>
      </c>
      <c r="D711" s="174">
        <v>0.13004961020552799</v>
      </c>
    </row>
    <row r="712" spans="2:4" s="97" customFormat="1" ht="15" hidden="1" customHeight="1" outlineLevel="1" x14ac:dyDescent="0.35">
      <c r="B712" s="165" t="s">
        <v>278</v>
      </c>
      <c r="C712" s="173">
        <v>0.23384253819036427</v>
      </c>
      <c r="D712" s="174">
        <v>-7.5740944017563122E-2</v>
      </c>
    </row>
    <row r="713" spans="2:4" s="97" customFormat="1" ht="15" hidden="1" customHeight="1" outlineLevel="1" x14ac:dyDescent="0.35">
      <c r="B713" s="165" t="s">
        <v>285</v>
      </c>
      <c r="C713" s="192" t="s">
        <v>251</v>
      </c>
      <c r="D713" s="193" t="s">
        <v>251</v>
      </c>
    </row>
    <row r="714" spans="2:4" s="97" customFormat="1" ht="15" hidden="1" customHeight="1" outlineLevel="1" x14ac:dyDescent="0.35">
      <c r="B714" s="165" t="s">
        <v>165</v>
      </c>
      <c r="C714" s="173">
        <v>-1.2608937511589096E-2</v>
      </c>
      <c r="D714" s="174">
        <v>-0.10054945054945055</v>
      </c>
    </row>
    <row r="715" spans="2:4" s="97" customFormat="1" ht="15" hidden="1" customHeight="1" outlineLevel="1" x14ac:dyDescent="0.35">
      <c r="B715" s="165" t="s">
        <v>286</v>
      </c>
      <c r="C715" s="192" t="s">
        <v>251</v>
      </c>
      <c r="D715" s="193" t="s">
        <v>251</v>
      </c>
    </row>
    <row r="716" spans="2:4" s="97" customFormat="1" ht="15" hidden="1" customHeight="1" outlineLevel="1" x14ac:dyDescent="0.35">
      <c r="B716" s="165" t="s">
        <v>277</v>
      </c>
      <c r="C716" s="173">
        <v>6.8501920614596673E-2</v>
      </c>
      <c r="D716" s="174">
        <v>0.18156228008444758</v>
      </c>
    </row>
    <row r="717" spans="2:4" collapsed="1" x14ac:dyDescent="0.35">
      <c r="B717" s="43" t="s">
        <v>282</v>
      </c>
      <c r="C717" s="78">
        <v>5.8170994093481872E-2</v>
      </c>
      <c r="D717" s="78">
        <v>7.4423937547935262E-2</v>
      </c>
    </row>
  </sheetData>
  <mergeCells count="1">
    <mergeCell ref="B6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errors="NA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6"/>
  <sheetViews>
    <sheetView zoomScaleNormal="100" workbookViewId="0">
      <selection activeCell="J48" sqref="J48"/>
    </sheetView>
  </sheetViews>
  <sheetFormatPr defaultColWidth="9.1796875" defaultRowHeight="13" x14ac:dyDescent="0.3"/>
  <cols>
    <col min="1" max="1" width="32.453125" style="4" bestFit="1" customWidth="1"/>
    <col min="2" max="16384" width="9.1796875" style="2"/>
  </cols>
  <sheetData>
    <row r="1" spans="1:11" x14ac:dyDescent="0.3">
      <c r="A1" s="8" t="e">
        <f>#REF!</f>
        <v>#REF!</v>
      </c>
    </row>
    <row r="3" spans="1:11" x14ac:dyDescent="0.3">
      <c r="A3" s="6" t="s">
        <v>57</v>
      </c>
    </row>
    <row r="5" spans="1:11" s="3" customFormat="1" ht="26.5" x14ac:dyDescent="0.35">
      <c r="A5" s="1" t="s">
        <v>55</v>
      </c>
      <c r="B5" s="6" t="s">
        <v>79</v>
      </c>
      <c r="C5" s="6" t="s">
        <v>78</v>
      </c>
      <c r="D5" s="1"/>
      <c r="E5" s="1"/>
      <c r="F5" s="1"/>
      <c r="G5" s="1"/>
      <c r="H5" s="1"/>
      <c r="I5" s="1"/>
      <c r="J5" s="1"/>
      <c r="K5" s="1"/>
    </row>
    <row r="6" spans="1:11" x14ac:dyDescent="0.3">
      <c r="A6" s="4" t="s">
        <v>56</v>
      </c>
    </row>
    <row r="7" spans="1:11" s="3" customFormat="1" ht="15.5" x14ac:dyDescent="0.35">
      <c r="A7" s="2" t="s">
        <v>77</v>
      </c>
      <c r="B7" s="9">
        <v>0.01</v>
      </c>
      <c r="C7" s="10">
        <v>5.0000000000000001E-3</v>
      </c>
      <c r="D7" s="2" t="s">
        <v>82</v>
      </c>
      <c r="E7" s="1"/>
      <c r="F7" s="1"/>
      <c r="G7" s="1"/>
      <c r="H7" s="1"/>
      <c r="I7" s="1"/>
      <c r="J7" s="1"/>
      <c r="K7" s="1"/>
    </row>
    <row r="8" spans="1:11" s="3" customFormat="1" ht="12.75" customHeight="1" x14ac:dyDescent="0.35">
      <c r="A8" s="2"/>
      <c r="B8" s="11" t="s">
        <v>80</v>
      </c>
      <c r="C8" s="11" t="s">
        <v>80</v>
      </c>
      <c r="D8" s="1"/>
      <c r="E8" s="1"/>
      <c r="F8" s="1"/>
      <c r="G8" s="1"/>
      <c r="H8" s="1"/>
      <c r="I8" s="1"/>
      <c r="J8" s="1"/>
      <c r="K8" s="1"/>
    </row>
    <row r="9" spans="1:11" s="3" customFormat="1" ht="12.75" customHeight="1" x14ac:dyDescent="0.35">
      <c r="A9" s="2" t="s">
        <v>81</v>
      </c>
      <c r="B9" s="12">
        <f>B7*SoCIE!F173</f>
        <v>1.28</v>
      </c>
      <c r="C9" s="12">
        <f>B9/2</f>
        <v>0.64</v>
      </c>
      <c r="D9" s="1"/>
      <c r="E9" s="1"/>
      <c r="F9" s="1"/>
      <c r="G9" s="1"/>
      <c r="H9" s="1"/>
      <c r="I9" s="1"/>
      <c r="J9" s="1"/>
      <c r="K9" s="1"/>
    </row>
    <row r="10" spans="1:11" x14ac:dyDescent="0.3">
      <c r="A10" s="2"/>
      <c r="B10" s="7"/>
      <c r="C10" s="5"/>
    </row>
    <row r="11" spans="1:11" x14ac:dyDescent="0.3">
      <c r="A11" s="2"/>
      <c r="B11" s="7"/>
      <c r="C11" s="5"/>
    </row>
    <row r="12" spans="1:11" x14ac:dyDescent="0.3">
      <c r="A12" s="2"/>
      <c r="B12" s="7"/>
      <c r="C12" s="5"/>
    </row>
    <row r="13" spans="1:11" x14ac:dyDescent="0.3">
      <c r="A13" s="1"/>
      <c r="B13" s="7"/>
      <c r="C13" s="5"/>
    </row>
    <row r="14" spans="1:11" x14ac:dyDescent="0.3">
      <c r="A14" s="2"/>
      <c r="B14" s="7"/>
      <c r="C14" s="5"/>
    </row>
    <row r="15" spans="1:11" x14ac:dyDescent="0.3">
      <c r="A15" s="1"/>
      <c r="B15" s="7"/>
      <c r="C15" s="5"/>
    </row>
    <row r="16" spans="1:11" x14ac:dyDescent="0.3">
      <c r="A16" s="2"/>
      <c r="B16" s="7"/>
      <c r="C16" s="5"/>
      <c r="D16" s="1"/>
    </row>
    <row r="17" spans="1:4" x14ac:dyDescent="0.3">
      <c r="A17" s="2"/>
      <c r="B17" s="7"/>
      <c r="C17" s="5"/>
    </row>
    <row r="18" spans="1:4" s="13" customFormat="1" x14ac:dyDescent="0.3">
      <c r="B18" s="7"/>
      <c r="C18" s="5"/>
      <c r="D18" s="14"/>
    </row>
    <row r="19" spans="1:4" x14ac:dyDescent="0.3">
      <c r="A19" s="15"/>
      <c r="B19" s="7"/>
      <c r="C19" s="5"/>
      <c r="D19" s="1"/>
    </row>
    <row r="20" spans="1:4" x14ac:dyDescent="0.3">
      <c r="B20" s="7"/>
      <c r="C20" s="5"/>
    </row>
    <row r="21" spans="1:4" x14ac:dyDescent="0.3">
      <c r="B21" s="7"/>
      <c r="C21" s="5"/>
    </row>
    <row r="22" spans="1:4" x14ac:dyDescent="0.3">
      <c r="B22" s="7"/>
      <c r="C22" s="5"/>
    </row>
    <row r="23" spans="1:4" x14ac:dyDescent="0.3">
      <c r="B23" s="7"/>
      <c r="C23" s="5"/>
    </row>
    <row r="24" spans="1:4" x14ac:dyDescent="0.3">
      <c r="B24" s="7"/>
      <c r="C24" s="5"/>
    </row>
    <row r="25" spans="1:4" x14ac:dyDescent="0.3">
      <c r="B25" s="7"/>
      <c r="C25" s="5"/>
    </row>
    <row r="26" spans="1:4" x14ac:dyDescent="0.3">
      <c r="B26" s="7"/>
      <c r="C26" s="5"/>
    </row>
    <row r="27" spans="1:4" x14ac:dyDescent="0.3">
      <c r="B27" s="7"/>
      <c r="C27" s="5"/>
    </row>
    <row r="28" spans="1:4" x14ac:dyDescent="0.3">
      <c r="B28" s="7"/>
      <c r="C28" s="5"/>
    </row>
    <row r="29" spans="1:4" x14ac:dyDescent="0.3">
      <c r="B29" s="7"/>
      <c r="C29" s="5"/>
    </row>
    <row r="30" spans="1:4" x14ac:dyDescent="0.3">
      <c r="B30" s="7"/>
      <c r="C30" s="5"/>
    </row>
    <row r="31" spans="1:4" x14ac:dyDescent="0.3">
      <c r="B31" s="7"/>
      <c r="C31" s="5"/>
    </row>
    <row r="32" spans="1:4" x14ac:dyDescent="0.3">
      <c r="B32" s="7"/>
      <c r="C32" s="5"/>
    </row>
    <row r="33" spans="2:3" x14ac:dyDescent="0.3">
      <c r="B33" s="7"/>
      <c r="C33" s="5"/>
    </row>
    <row r="34" spans="2:3" x14ac:dyDescent="0.3">
      <c r="B34" s="7"/>
      <c r="C34" s="5"/>
    </row>
    <row r="35" spans="2:3" x14ac:dyDescent="0.3">
      <c r="B35" s="7"/>
      <c r="C35" s="5"/>
    </row>
    <row r="36" spans="2:3" x14ac:dyDescent="0.3">
      <c r="B36" s="7"/>
      <c r="C36" s="5"/>
    </row>
    <row r="37" spans="2:3" x14ac:dyDescent="0.3">
      <c r="B37" s="7"/>
      <c r="C37" s="5"/>
    </row>
    <row r="38" spans="2:3" x14ac:dyDescent="0.3">
      <c r="B38" s="7"/>
      <c r="C38" s="5"/>
    </row>
    <row r="39" spans="2:3" x14ac:dyDescent="0.3">
      <c r="B39" s="7"/>
      <c r="C39" s="5"/>
    </row>
    <row r="40" spans="2:3" x14ac:dyDescent="0.3">
      <c r="B40" s="7"/>
      <c r="C40" s="5"/>
    </row>
    <row r="41" spans="2:3" x14ac:dyDescent="0.3">
      <c r="B41" s="7"/>
      <c r="C41" s="5"/>
    </row>
    <row r="42" spans="2:3" x14ac:dyDescent="0.3">
      <c r="B42" s="7"/>
      <c r="C42" s="5"/>
    </row>
    <row r="43" spans="2:3" x14ac:dyDescent="0.3">
      <c r="B43" s="7"/>
      <c r="C43" s="5"/>
    </row>
    <row r="44" spans="2:3" x14ac:dyDescent="0.3">
      <c r="B44" s="7"/>
      <c r="C44" s="5"/>
    </row>
    <row r="45" spans="2:3" x14ac:dyDescent="0.3">
      <c r="B45" s="7"/>
      <c r="C45" s="5"/>
    </row>
    <row r="46" spans="2:3" x14ac:dyDescent="0.3">
      <c r="B46" s="7"/>
      <c r="C46" s="5"/>
    </row>
    <row r="47" spans="2:3" x14ac:dyDescent="0.3">
      <c r="B47" s="7"/>
      <c r="C47" s="5"/>
    </row>
    <row r="48" spans="2:3" x14ac:dyDescent="0.3">
      <c r="B48" s="7"/>
      <c r="C48" s="5"/>
    </row>
    <row r="49" spans="2:3" x14ac:dyDescent="0.3">
      <c r="B49" s="7"/>
      <c r="C49" s="5"/>
    </row>
    <row r="50" spans="2:3" x14ac:dyDescent="0.3">
      <c r="B50" s="7"/>
      <c r="C50" s="5"/>
    </row>
    <row r="51" spans="2:3" x14ac:dyDescent="0.3">
      <c r="B51" s="7"/>
      <c r="C51" s="5"/>
    </row>
    <row r="52" spans="2:3" x14ac:dyDescent="0.3">
      <c r="B52" s="7"/>
      <c r="C52" s="5"/>
    </row>
    <row r="53" spans="2:3" x14ac:dyDescent="0.3">
      <c r="B53" s="7"/>
      <c r="C53" s="5"/>
    </row>
    <row r="54" spans="2:3" x14ac:dyDescent="0.3">
      <c r="B54" s="7"/>
      <c r="C54" s="5"/>
    </row>
    <row r="55" spans="2:3" x14ac:dyDescent="0.3">
      <c r="B55" s="7"/>
      <c r="C55" s="5"/>
    </row>
    <row r="56" spans="2:3" x14ac:dyDescent="0.3">
      <c r="B56" s="7"/>
      <c r="C56" s="5"/>
    </row>
    <row r="57" spans="2:3" x14ac:dyDescent="0.3">
      <c r="B57" s="7"/>
      <c r="C57" s="5"/>
    </row>
    <row r="58" spans="2:3" x14ac:dyDescent="0.3">
      <c r="B58" s="7"/>
      <c r="C58" s="5"/>
    </row>
    <row r="59" spans="2:3" x14ac:dyDescent="0.3">
      <c r="B59" s="7"/>
      <c r="C59" s="5"/>
    </row>
    <row r="60" spans="2:3" x14ac:dyDescent="0.3">
      <c r="B60" s="7"/>
      <c r="C60" s="5"/>
    </row>
    <row r="61" spans="2:3" x14ac:dyDescent="0.3">
      <c r="B61" s="7"/>
      <c r="C61" s="5"/>
    </row>
    <row r="62" spans="2:3" x14ac:dyDescent="0.3">
      <c r="B62" s="7"/>
      <c r="C62" s="5"/>
    </row>
    <row r="63" spans="2:3" x14ac:dyDescent="0.3">
      <c r="B63" s="7"/>
      <c r="C63" s="5"/>
    </row>
    <row r="64" spans="2:3" x14ac:dyDescent="0.3">
      <c r="B64" s="7"/>
      <c r="C64" s="5"/>
    </row>
    <row r="65" spans="2:3" x14ac:dyDescent="0.3">
      <c r="B65" s="7"/>
      <c r="C65" s="5"/>
    </row>
    <row r="66" spans="2:3" x14ac:dyDescent="0.3">
      <c r="B66" s="7"/>
      <c r="C66" s="5"/>
    </row>
    <row r="67" spans="2:3" x14ac:dyDescent="0.3">
      <c r="B67" s="7"/>
      <c r="C67" s="5"/>
    </row>
    <row r="68" spans="2:3" x14ac:dyDescent="0.3">
      <c r="B68" s="7"/>
      <c r="C68" s="5"/>
    </row>
    <row r="69" spans="2:3" x14ac:dyDescent="0.3">
      <c r="B69" s="7"/>
      <c r="C69" s="5"/>
    </row>
    <row r="70" spans="2:3" x14ac:dyDescent="0.3">
      <c r="B70" s="7"/>
      <c r="C70" s="5"/>
    </row>
    <row r="71" spans="2:3" x14ac:dyDescent="0.3">
      <c r="B71" s="7"/>
      <c r="C71" s="5"/>
    </row>
    <row r="72" spans="2:3" x14ac:dyDescent="0.3">
      <c r="B72" s="7"/>
      <c r="C72" s="5"/>
    </row>
    <row r="73" spans="2:3" x14ac:dyDescent="0.3">
      <c r="B73" s="7"/>
      <c r="C73" s="5"/>
    </row>
    <row r="74" spans="2:3" x14ac:dyDescent="0.3">
      <c r="B74" s="7"/>
      <c r="C74" s="5"/>
    </row>
    <row r="75" spans="2:3" x14ac:dyDescent="0.3">
      <c r="B75" s="7"/>
      <c r="C75" s="5"/>
    </row>
    <row r="76" spans="2:3" x14ac:dyDescent="0.3">
      <c r="B76" s="7"/>
      <c r="C76" s="5"/>
    </row>
    <row r="77" spans="2:3" x14ac:dyDescent="0.3">
      <c r="B77" s="7"/>
      <c r="C77" s="5"/>
    </row>
    <row r="78" spans="2:3" x14ac:dyDescent="0.3">
      <c r="B78" s="7"/>
      <c r="C78" s="5"/>
    </row>
    <row r="79" spans="2:3" x14ac:dyDescent="0.3">
      <c r="B79" s="7"/>
      <c r="C79" s="5"/>
    </row>
    <row r="80" spans="2:3" x14ac:dyDescent="0.3">
      <c r="B80" s="7"/>
      <c r="C80" s="5"/>
    </row>
    <row r="81" spans="2:3" x14ac:dyDescent="0.3">
      <c r="B81" s="7"/>
      <c r="C81" s="5"/>
    </row>
    <row r="82" spans="2:3" x14ac:dyDescent="0.3">
      <c r="B82" s="7"/>
      <c r="C82" s="5"/>
    </row>
    <row r="83" spans="2:3" x14ac:dyDescent="0.3">
      <c r="B83" s="7"/>
      <c r="C83" s="5"/>
    </row>
    <row r="84" spans="2:3" x14ac:dyDescent="0.3">
      <c r="B84" s="7"/>
      <c r="C84" s="5"/>
    </row>
    <row r="85" spans="2:3" x14ac:dyDescent="0.3">
      <c r="B85" s="7"/>
      <c r="C85" s="5"/>
    </row>
    <row r="86" spans="2:3" x14ac:dyDescent="0.3">
      <c r="B86" s="7"/>
      <c r="C86" s="5"/>
    </row>
  </sheetData>
  <sheetProtection password="E8C5" sheet="1" objects="1" scenarios="1"/>
  <phoneticPr fontId="0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SoCIE</vt:lpstr>
      <vt:lpstr>Income</vt:lpstr>
      <vt:lpstr>Expenditure</vt:lpstr>
      <vt:lpstr>Balance Sheet</vt:lpstr>
      <vt:lpstr>Cashflow</vt:lpstr>
      <vt:lpstr>Summary</vt:lpstr>
      <vt:lpstr>Variance thresholds</vt:lpstr>
      <vt:lpstr>'Balance Sheet'!Print_Area</vt:lpstr>
      <vt:lpstr>Expenditure!Print_Area</vt:lpstr>
      <vt:lpstr>Income!Print_Area</vt:lpstr>
      <vt:lpstr>SoCIE!Print_Area</vt:lpstr>
      <vt:lpstr>Summary!Print_Area</vt:lpstr>
    </vt:vector>
  </TitlesOfParts>
  <Company>SFC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Consolidated Accounts 2019-20</dc:title>
  <dc:subject/>
  <dc:creator/>
  <cp:lastModifiedBy>Giulio Romano</cp:lastModifiedBy>
  <cp:lastPrinted>2019-03-19T12:56:40Z</cp:lastPrinted>
  <dcterms:created xsi:type="dcterms:W3CDTF">2003-02-12T08:03:49Z</dcterms:created>
  <dcterms:modified xsi:type="dcterms:W3CDTF">2021-08-06T11:09:01Z</dcterms:modified>
</cp:coreProperties>
</file>