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X:\Institutional_Governance\FE FFR\FFR 2023 templates\"/>
    </mc:Choice>
  </mc:AlternateContent>
  <xr:revisionPtr revIDLastSave="0" documentId="13_ncr:1_{741DBC1C-7137-4A79-9E9C-A6FF041B35F5}" xr6:coauthVersionLast="47" xr6:coauthVersionMax="47" xr10:uidLastSave="{00000000-0000-0000-0000-000000000000}"/>
  <bookViews>
    <workbookView xWindow="28680" yWindow="-120" windowWidth="29040" windowHeight="15840" tabRatio="843" xr2:uid="{00000000-000D-0000-FFFF-FFFF00000000}"/>
  </bookViews>
  <sheets>
    <sheet name="Declaration" sheetId="1" r:id="rId1"/>
    <sheet name="Efficiencies" sheetId="17" r:id="rId2"/>
    <sheet name="Pension assumptions" sheetId="14" r:id="rId3"/>
    <sheet name="SOCIE" sheetId="2" r:id="rId4"/>
    <sheet name="Income" sheetId="15" r:id="rId5"/>
    <sheet name="Expenditure" sheetId="16" r:id="rId6"/>
    <sheet name="Adjusted operating result" sheetId="9" r:id="rId7"/>
    <sheet name="Balance sheet" sheetId="6" r:id="rId8"/>
    <sheet name="Liquidity analysis" sheetId="18" r:id="rId9"/>
    <sheet name="Cashflow" sheetId="13" r:id="rId10"/>
    <sheet name="Capital expenditure" sheetId="3" r:id="rId11"/>
    <sheet name="ALF funding" sheetId="11" r:id="rId12"/>
    <sheet name="Summary" sheetId="7" r:id="rId13"/>
  </sheets>
  <definedNames>
    <definedName name="_xlnm.Print_Area" localSheetId="6">'Adjusted operating result'!$A$1:$N$44</definedName>
    <definedName name="_xlnm.Print_Area" localSheetId="7">'Balance sheet'!$A$1:$P$58</definedName>
    <definedName name="_xlnm.Print_Area" localSheetId="10">'Capital expenditure'!$A$1:$L$47</definedName>
    <definedName name="_xlnm.Print_Area" localSheetId="9">Cashflow!$A$1:$P$61</definedName>
    <definedName name="_xlnm.Print_Area" localSheetId="0">Declaration!$B$1:$N$21</definedName>
    <definedName name="_xlnm.Print_Area" localSheetId="1">Efficiencies!$A$1:$G$21</definedName>
    <definedName name="_xlnm.Print_Area" localSheetId="5">Expenditure!$A$1:$Q$67</definedName>
    <definedName name="_xlnm.Print_Area" localSheetId="4">Income!$A$1:$L$58</definedName>
    <definedName name="_xlnm.Print_Area" localSheetId="8">'Liquidity analysis'!$A$1:$O$33</definedName>
    <definedName name="_xlnm.Print_Area" localSheetId="2">'Pension assumptions'!$A$1:$J$7</definedName>
    <definedName name="_xlnm.Print_Area" localSheetId="3">SOCIE!$A$1:$O$48</definedName>
    <definedName name="_xlnm.Print_Area" localSheetId="12">Summary!$A$1:$H$41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H42" i="2"/>
  <c r="I42" i="2"/>
  <c r="F42" i="2"/>
  <c r="D42" i="2"/>
  <c r="C17" i="17"/>
  <c r="C15" i="17"/>
  <c r="C9" i="17"/>
  <c r="C3" i="17"/>
  <c r="J20" i="18" l="1"/>
  <c r="I20" i="18"/>
  <c r="H20" i="18"/>
  <c r="G20" i="18"/>
  <c r="J18" i="18"/>
  <c r="I18" i="18"/>
  <c r="H18" i="18"/>
  <c r="G18" i="18"/>
  <c r="J17" i="18"/>
  <c r="I17" i="18"/>
  <c r="H17" i="18"/>
  <c r="G17" i="18"/>
  <c r="J16" i="18"/>
  <c r="I16" i="18"/>
  <c r="H16" i="18"/>
  <c r="G16" i="18"/>
  <c r="J15" i="18"/>
  <c r="I15" i="18"/>
  <c r="H15" i="18"/>
  <c r="G15" i="18"/>
  <c r="J14" i="18"/>
  <c r="I14" i="18"/>
  <c r="H14" i="18"/>
  <c r="G14" i="18"/>
  <c r="J13" i="18"/>
  <c r="I13" i="18"/>
  <c r="H13" i="18"/>
  <c r="G13" i="18"/>
  <c r="J10" i="18"/>
  <c r="I10" i="18"/>
  <c r="H10" i="18"/>
  <c r="G10" i="18"/>
  <c r="J9" i="18"/>
  <c r="I9" i="18"/>
  <c r="H9" i="18"/>
  <c r="G9" i="18"/>
  <c r="J8" i="18"/>
  <c r="I8" i="18"/>
  <c r="H8" i="18"/>
  <c r="G8" i="18"/>
  <c r="J7" i="18"/>
  <c r="I7" i="18"/>
  <c r="H7" i="18"/>
  <c r="G7" i="18"/>
  <c r="E20" i="18"/>
  <c r="E14" i="18"/>
  <c r="E15" i="18"/>
  <c r="E16" i="18"/>
  <c r="E17" i="18"/>
  <c r="E18" i="18"/>
  <c r="E13" i="18"/>
  <c r="E8" i="18"/>
  <c r="E9" i="18"/>
  <c r="E10" i="18"/>
  <c r="E7" i="18"/>
  <c r="L10" i="18" l="1"/>
  <c r="M10" i="18"/>
  <c r="N10" i="18"/>
  <c r="O10" i="18"/>
  <c r="O31" i="18"/>
  <c r="N31" i="18"/>
  <c r="M31" i="18"/>
  <c r="L31" i="18"/>
  <c r="O29" i="18"/>
  <c r="N29" i="18"/>
  <c r="M29" i="18"/>
  <c r="L29" i="18"/>
  <c r="J21" i="18"/>
  <c r="I21" i="18"/>
  <c r="O21" i="18" s="1"/>
  <c r="H21" i="18"/>
  <c r="G21" i="18"/>
  <c r="M21" i="18" s="1"/>
  <c r="E21" i="18"/>
  <c r="L21" i="18" s="1"/>
  <c r="O20" i="18"/>
  <c r="N20" i="18"/>
  <c r="M20" i="18"/>
  <c r="L20" i="18"/>
  <c r="O19" i="18"/>
  <c r="N19" i="18"/>
  <c r="M19" i="18"/>
  <c r="L19" i="18"/>
  <c r="O18" i="18"/>
  <c r="N18" i="18"/>
  <c r="M18" i="18"/>
  <c r="L18" i="18"/>
  <c r="O17" i="18"/>
  <c r="N17" i="18"/>
  <c r="M17" i="18"/>
  <c r="L17" i="18"/>
  <c r="O16" i="18"/>
  <c r="N16" i="18"/>
  <c r="M16" i="18"/>
  <c r="L16" i="18"/>
  <c r="O15" i="18"/>
  <c r="N15" i="18"/>
  <c r="M15" i="18"/>
  <c r="L15" i="18"/>
  <c r="O14" i="18"/>
  <c r="N14" i="18"/>
  <c r="M14" i="18"/>
  <c r="L14" i="18"/>
  <c r="O13" i="18"/>
  <c r="N13" i="18"/>
  <c r="M13" i="18"/>
  <c r="L13" i="18"/>
  <c r="J11" i="18"/>
  <c r="I11" i="18"/>
  <c r="H11" i="18"/>
  <c r="N11" i="18" s="1"/>
  <c r="G11" i="18"/>
  <c r="M11" i="18" s="1"/>
  <c r="E11" i="18"/>
  <c r="L11" i="18" s="1"/>
  <c r="O9" i="18"/>
  <c r="N9" i="18"/>
  <c r="M9" i="18"/>
  <c r="L9" i="18"/>
  <c r="O8" i="18"/>
  <c r="N8" i="18"/>
  <c r="M8" i="18"/>
  <c r="L8" i="18"/>
  <c r="O7" i="18"/>
  <c r="N7" i="18"/>
  <c r="M7" i="18"/>
  <c r="L7" i="18"/>
  <c r="O3" i="18"/>
  <c r="N3" i="18"/>
  <c r="M3" i="18"/>
  <c r="L3" i="18"/>
  <c r="J3" i="18"/>
  <c r="I3" i="18"/>
  <c r="H3" i="18"/>
  <c r="G3" i="18"/>
  <c r="E3" i="18"/>
  <c r="B1" i="18"/>
  <c r="I24" i="18" l="1"/>
  <c r="F35" i="7" s="1"/>
  <c r="J23" i="18"/>
  <c r="J32" i="18" s="1"/>
  <c r="G24" i="18"/>
  <c r="D35" i="7" s="1"/>
  <c r="H24" i="18"/>
  <c r="E35" i="7" s="1"/>
  <c r="J24" i="18"/>
  <c r="G35" i="7" s="1"/>
  <c r="I23" i="18"/>
  <c r="I32" i="18" s="1"/>
  <c r="O32" i="18" s="1"/>
  <c r="E24" i="18"/>
  <c r="C35" i="7" s="1"/>
  <c r="E23" i="18"/>
  <c r="E32" i="18" s="1"/>
  <c r="L32" i="18" s="1"/>
  <c r="H23" i="18"/>
  <c r="H32" i="18" s="1"/>
  <c r="N32" i="18" s="1"/>
  <c r="G23" i="18"/>
  <c r="G32" i="18" s="1"/>
  <c r="M32" i="18" s="1"/>
  <c r="O11" i="18"/>
  <c r="N21" i="18"/>
  <c r="N23" i="18" l="1"/>
  <c r="M23" i="18" l="1"/>
  <c r="L23" i="18"/>
  <c r="O23" i="18"/>
  <c r="G1" i="14" l="1"/>
  <c r="H1" i="14"/>
  <c r="I1" i="14"/>
  <c r="J1" i="14"/>
  <c r="C7" i="14"/>
  <c r="H57" i="15"/>
  <c r="D9" i="2"/>
  <c r="D9" i="17"/>
  <c r="E17" i="17"/>
  <c r="F17" i="17"/>
  <c r="E9" i="17"/>
  <c r="F9" i="17"/>
  <c r="E15" i="17"/>
  <c r="F15" i="17"/>
  <c r="D15" i="17"/>
  <c r="E3" i="17"/>
  <c r="F3" i="17"/>
  <c r="D3" i="17"/>
  <c r="J6" i="3" l="1"/>
  <c r="K6" i="3"/>
  <c r="L6" i="3"/>
  <c r="J7" i="3"/>
  <c r="K7" i="3"/>
  <c r="L7" i="3"/>
  <c r="J9" i="3"/>
  <c r="K9" i="3"/>
  <c r="L9" i="3"/>
  <c r="J10" i="3"/>
  <c r="K10" i="3"/>
  <c r="L10" i="3"/>
  <c r="J11" i="3"/>
  <c r="K11" i="3"/>
  <c r="L11" i="3"/>
  <c r="J12" i="3"/>
  <c r="K12" i="3"/>
  <c r="L12" i="3"/>
  <c r="J13" i="3"/>
  <c r="K13" i="3"/>
  <c r="L13" i="3"/>
  <c r="J14" i="3"/>
  <c r="K14" i="3"/>
  <c r="L14" i="3"/>
  <c r="J15" i="3"/>
  <c r="K15" i="3"/>
  <c r="L15" i="3"/>
  <c r="J16" i="3"/>
  <c r="K16" i="3"/>
  <c r="L16" i="3"/>
  <c r="J17" i="3"/>
  <c r="K17" i="3"/>
  <c r="L17" i="3"/>
  <c r="J28" i="3"/>
  <c r="K28" i="3"/>
  <c r="L28" i="3"/>
  <c r="J29" i="3"/>
  <c r="K29" i="3"/>
  <c r="L29" i="3"/>
  <c r="J30" i="3"/>
  <c r="K30" i="3"/>
  <c r="L30" i="3"/>
  <c r="J31" i="3"/>
  <c r="K31" i="3"/>
  <c r="L31" i="3"/>
  <c r="J33" i="3"/>
  <c r="K33" i="3"/>
  <c r="L33" i="3"/>
  <c r="J34" i="3"/>
  <c r="K34" i="3"/>
  <c r="L34" i="3"/>
  <c r="J35" i="3"/>
  <c r="K35" i="3"/>
  <c r="L35" i="3"/>
  <c r="J36" i="3"/>
  <c r="K36" i="3"/>
  <c r="L36" i="3"/>
  <c r="J37" i="3"/>
  <c r="K37" i="3"/>
  <c r="L37" i="3"/>
  <c r="J38" i="3"/>
  <c r="K38" i="3"/>
  <c r="L38" i="3"/>
  <c r="I7" i="3"/>
  <c r="I9" i="3"/>
  <c r="I10" i="3"/>
  <c r="I11" i="3"/>
  <c r="I12" i="3"/>
  <c r="I13" i="3"/>
  <c r="I14" i="3"/>
  <c r="I15" i="3"/>
  <c r="I16" i="3"/>
  <c r="I17" i="3"/>
  <c r="I28" i="3"/>
  <c r="I29" i="3"/>
  <c r="I30" i="3"/>
  <c r="I31" i="3"/>
  <c r="I33" i="3"/>
  <c r="I34" i="3"/>
  <c r="I35" i="3"/>
  <c r="I36" i="3"/>
  <c r="I37" i="3"/>
  <c r="I38" i="3"/>
  <c r="A1" i="17" l="1"/>
  <c r="H28" i="16" l="1"/>
  <c r="G28" i="16"/>
  <c r="E28" i="16"/>
  <c r="C15" i="9"/>
  <c r="F22" i="2" l="1"/>
  <c r="L6" i="6" l="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7" i="15"/>
  <c r="K27" i="15"/>
  <c r="J28" i="15"/>
  <c r="K28" i="15"/>
  <c r="J32" i="15"/>
  <c r="K32" i="15"/>
  <c r="J33" i="15"/>
  <c r="K33" i="15"/>
  <c r="J34" i="15"/>
  <c r="K34" i="15"/>
  <c r="J38" i="15"/>
  <c r="K38" i="15"/>
  <c r="J39" i="15"/>
  <c r="K39" i="15"/>
  <c r="J40" i="15"/>
  <c r="K40" i="15"/>
  <c r="J41" i="15"/>
  <c r="K41" i="15"/>
  <c r="J42" i="15"/>
  <c r="K42" i="15"/>
  <c r="J46" i="15"/>
  <c r="K46" i="15"/>
  <c r="J47" i="15"/>
  <c r="K47" i="15"/>
  <c r="J48" i="15"/>
  <c r="K48" i="15"/>
  <c r="J49" i="15"/>
  <c r="K49" i="15"/>
  <c r="J50" i="15"/>
  <c r="K50" i="15"/>
  <c r="J54" i="15"/>
  <c r="K54" i="15"/>
  <c r="J55" i="15"/>
  <c r="K55" i="15"/>
  <c r="J56" i="15"/>
  <c r="K56" i="15"/>
  <c r="K7" i="15"/>
  <c r="J7" i="15"/>
  <c r="K63" i="16"/>
  <c r="J63" i="16"/>
  <c r="K62" i="16"/>
  <c r="J62" i="16"/>
  <c r="K61" i="16"/>
  <c r="J61" i="16"/>
  <c r="K60" i="16"/>
  <c r="J60" i="16"/>
  <c r="K59" i="16"/>
  <c r="J59" i="16"/>
  <c r="K56" i="16"/>
  <c r="J56" i="16"/>
  <c r="K55" i="16"/>
  <c r="J55" i="16"/>
  <c r="K54" i="16"/>
  <c r="J54" i="16"/>
  <c r="K51" i="16"/>
  <c r="J51" i="16"/>
  <c r="K50" i="16"/>
  <c r="J50" i="16"/>
  <c r="K49" i="16"/>
  <c r="J49" i="16"/>
  <c r="K48" i="16"/>
  <c r="J48" i="16"/>
  <c r="K47" i="16"/>
  <c r="J47" i="16"/>
  <c r="K46" i="16"/>
  <c r="J46" i="16"/>
  <c r="K45" i="16"/>
  <c r="J45" i="16"/>
  <c r="K44" i="16"/>
  <c r="J44" i="16"/>
  <c r="K43" i="16"/>
  <c r="J43" i="16"/>
  <c r="K42" i="16"/>
  <c r="J42"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E15" i="16"/>
  <c r="C34" i="7" l="1"/>
  <c r="D34" i="7"/>
  <c r="E34" i="7"/>
  <c r="F34" i="7"/>
  <c r="G34" i="7"/>
  <c r="C16" i="9"/>
  <c r="C14" i="9"/>
  <c r="G20" i="2" l="1"/>
  <c r="F20" i="2"/>
  <c r="G19" i="2"/>
  <c r="D17" i="17" s="1"/>
  <c r="F19" i="2"/>
  <c r="D20" i="2"/>
  <c r="D19" i="2"/>
  <c r="C18" i="9"/>
  <c r="L3" i="16" l="1"/>
  <c r="K15" i="16" l="1"/>
  <c r="K3" i="16"/>
  <c r="J3" i="16"/>
  <c r="H64" i="16"/>
  <c r="G24" i="2" s="1"/>
  <c r="G64" i="16"/>
  <c r="H57" i="16"/>
  <c r="G23" i="2" s="1"/>
  <c r="F11" i="9" s="1"/>
  <c r="G57" i="16"/>
  <c r="H41" i="16"/>
  <c r="H52" i="16" s="1"/>
  <c r="G21" i="2" s="1"/>
  <c r="G41" i="16"/>
  <c r="H29" i="16"/>
  <c r="G29" i="16"/>
  <c r="H16" i="16"/>
  <c r="G16" i="16"/>
  <c r="H3" i="16"/>
  <c r="G3" i="16"/>
  <c r="E3" i="16"/>
  <c r="B1" i="16"/>
  <c r="B2" i="15"/>
  <c r="K3" i="15"/>
  <c r="J3" i="15"/>
  <c r="G13" i="2"/>
  <c r="H51" i="15"/>
  <c r="G11" i="2" s="1"/>
  <c r="H29" i="15"/>
  <c r="G9" i="2" s="1"/>
  <c r="H25" i="15"/>
  <c r="G8" i="2" s="1"/>
  <c r="H14" i="15"/>
  <c r="G7" i="2" s="1"/>
  <c r="H3" i="15"/>
  <c r="G3" i="15"/>
  <c r="E3" i="15"/>
  <c r="E64" i="16"/>
  <c r="E57" i="16"/>
  <c r="E41" i="16"/>
  <c r="E16" i="16"/>
  <c r="J15" i="16"/>
  <c r="G57" i="15"/>
  <c r="E57" i="15"/>
  <c r="G51" i="15"/>
  <c r="E51" i="15"/>
  <c r="E35" i="15"/>
  <c r="G29" i="15"/>
  <c r="E29" i="15"/>
  <c r="G25" i="15"/>
  <c r="E25" i="15"/>
  <c r="G14" i="15"/>
  <c r="E14" i="15"/>
  <c r="K29" i="16" l="1"/>
  <c r="G52" i="16"/>
  <c r="K41" i="16"/>
  <c r="F24" i="2"/>
  <c r="K64" i="16"/>
  <c r="K57" i="15"/>
  <c r="F13" i="2"/>
  <c r="K25" i="15"/>
  <c r="F8" i="2"/>
  <c r="J29" i="15"/>
  <c r="K51" i="15"/>
  <c r="F11" i="2"/>
  <c r="K29" i="15"/>
  <c r="F9" i="2"/>
  <c r="J57" i="15"/>
  <c r="D13" i="2"/>
  <c r="J41" i="16"/>
  <c r="F23" i="2"/>
  <c r="E11" i="9" s="1"/>
  <c r="K57" i="16"/>
  <c r="J64" i="16"/>
  <c r="D24" i="2"/>
  <c r="J57" i="16"/>
  <c r="D23" i="2"/>
  <c r="C11" i="9" s="1"/>
  <c r="J51" i="15"/>
  <c r="D11" i="2"/>
  <c r="J25" i="15"/>
  <c r="D8" i="2"/>
  <c r="E43" i="15"/>
  <c r="K14" i="15"/>
  <c r="F7" i="2"/>
  <c r="J14" i="15"/>
  <c r="D7" i="2"/>
  <c r="J16" i="16"/>
  <c r="K16" i="16"/>
  <c r="E19" i="16"/>
  <c r="D18" i="2"/>
  <c r="G19" i="16"/>
  <c r="F18" i="2"/>
  <c r="H19" i="16"/>
  <c r="G18" i="2"/>
  <c r="E29" i="16"/>
  <c r="J29" i="16" s="1"/>
  <c r="E52" i="16"/>
  <c r="D10" i="2" l="1"/>
  <c r="K52" i="16"/>
  <c r="F21" i="2"/>
  <c r="J52" i="16"/>
  <c r="D21" i="2"/>
  <c r="K19" i="16"/>
  <c r="J19" i="16"/>
  <c r="D7" i="14"/>
  <c r="E7" i="14"/>
  <c r="F7" i="14"/>
  <c r="I60" i="13" l="1"/>
  <c r="J60" i="13"/>
  <c r="I61" i="13"/>
  <c r="J61" i="13"/>
  <c r="H60" i="13"/>
  <c r="H61" i="13"/>
  <c r="H63" i="13" s="1"/>
  <c r="G60" i="13"/>
  <c r="G61" i="13"/>
  <c r="E61" i="13"/>
  <c r="E63" i="13" s="1"/>
  <c r="G63" i="13" l="1"/>
  <c r="I63" i="13"/>
  <c r="J63"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6" i="13"/>
  <c r="O26" i="13"/>
  <c r="N27" i="13"/>
  <c r="O27" i="13"/>
  <c r="N28" i="13"/>
  <c r="O28" i="13"/>
  <c r="N29" i="13"/>
  <c r="O29" i="13"/>
  <c r="N30" i="13"/>
  <c r="O30" i="13"/>
  <c r="N36" i="13"/>
  <c r="O36" i="13"/>
  <c r="N37" i="13"/>
  <c r="O37" i="13"/>
  <c r="N38" i="13"/>
  <c r="O38" i="13"/>
  <c r="N39" i="13"/>
  <c r="O39" i="13"/>
  <c r="N40" i="13"/>
  <c r="O40" i="13"/>
  <c r="N41" i="13"/>
  <c r="O41" i="13"/>
  <c r="N42" i="13"/>
  <c r="O42" i="13"/>
  <c r="N43" i="13"/>
  <c r="O43" i="13"/>
  <c r="N44" i="13"/>
  <c r="O44" i="13"/>
  <c r="N45" i="13"/>
  <c r="O45" i="13"/>
  <c r="N49" i="13"/>
  <c r="O49" i="13"/>
  <c r="N50" i="13"/>
  <c r="O50" i="13"/>
  <c r="N51" i="13"/>
  <c r="O51" i="13"/>
  <c r="N52" i="13"/>
  <c r="O52" i="13"/>
  <c r="N53" i="13"/>
  <c r="O53" i="13"/>
  <c r="N54" i="13"/>
  <c r="O54" i="13"/>
  <c r="N55" i="13"/>
  <c r="O55" i="13"/>
  <c r="N60" i="13"/>
  <c r="O60" i="13"/>
  <c r="N61" i="13"/>
  <c r="O61" i="13"/>
  <c r="M61" i="13"/>
  <c r="M60" i="13"/>
  <c r="M55" i="13"/>
  <c r="M54" i="13"/>
  <c r="M53" i="13"/>
  <c r="M52" i="13"/>
  <c r="M51" i="13"/>
  <c r="M50" i="13"/>
  <c r="M49" i="13"/>
  <c r="M45" i="13"/>
  <c r="M44" i="13"/>
  <c r="M43" i="13"/>
  <c r="M42" i="13"/>
  <c r="M41" i="13"/>
  <c r="M40" i="13"/>
  <c r="M39" i="13"/>
  <c r="M38" i="13"/>
  <c r="M37" i="13"/>
  <c r="M36" i="13"/>
  <c r="M30" i="13"/>
  <c r="M29" i="13"/>
  <c r="M28" i="13"/>
  <c r="M27" i="13"/>
  <c r="M26" i="13"/>
  <c r="M11" i="13"/>
  <c r="M12" i="13"/>
  <c r="M13" i="13"/>
  <c r="M14" i="13"/>
  <c r="M15" i="13"/>
  <c r="M16" i="13"/>
  <c r="M17" i="13"/>
  <c r="M18" i="13"/>
  <c r="M19" i="13"/>
  <c r="M20" i="13"/>
  <c r="M21" i="13"/>
  <c r="M22" i="13"/>
  <c r="M23" i="13"/>
  <c r="L12" i="13"/>
  <c r="L13" i="13"/>
  <c r="L14" i="13"/>
  <c r="L15" i="13"/>
  <c r="L16" i="13"/>
  <c r="L17" i="13"/>
  <c r="L18" i="13"/>
  <c r="L19" i="13"/>
  <c r="L20" i="13"/>
  <c r="L21" i="13"/>
  <c r="L22" i="13"/>
  <c r="L23" i="13"/>
  <c r="L26" i="13"/>
  <c r="L27" i="13"/>
  <c r="L28" i="13"/>
  <c r="L29" i="13"/>
  <c r="L30" i="13"/>
  <c r="L36" i="13"/>
  <c r="L37" i="13"/>
  <c r="L38" i="13"/>
  <c r="L39" i="13"/>
  <c r="L40" i="13"/>
  <c r="L41" i="13"/>
  <c r="L42" i="13"/>
  <c r="L43" i="13"/>
  <c r="L44" i="13"/>
  <c r="L45" i="13"/>
  <c r="L49" i="13"/>
  <c r="L50" i="13"/>
  <c r="L51" i="13"/>
  <c r="L52" i="13"/>
  <c r="L53" i="13"/>
  <c r="L54" i="13"/>
  <c r="L55" i="13"/>
  <c r="L60" i="13"/>
  <c r="L61" i="13"/>
  <c r="L11" i="13"/>
  <c r="M3" i="13"/>
  <c r="N3" i="13"/>
  <c r="O3" i="13"/>
  <c r="L3" i="13"/>
  <c r="J10" i="13"/>
  <c r="I10" i="13"/>
  <c r="H10" i="13"/>
  <c r="G10" i="13"/>
  <c r="E10" i="13"/>
  <c r="H3" i="13"/>
  <c r="I3" i="13"/>
  <c r="J3" i="13"/>
  <c r="G3" i="13"/>
  <c r="H31" i="13"/>
  <c r="I31" i="13"/>
  <c r="J31" i="13"/>
  <c r="H46" i="13"/>
  <c r="I46" i="13"/>
  <c r="J46" i="13"/>
  <c r="H56" i="13"/>
  <c r="I56" i="13"/>
  <c r="J56" i="13"/>
  <c r="E3" i="13"/>
  <c r="A2" i="13"/>
  <c r="G56" i="13"/>
  <c r="M56" i="13" s="1"/>
  <c r="E56" i="13"/>
  <c r="G46" i="13"/>
  <c r="M46" i="13" s="1"/>
  <c r="E46" i="13"/>
  <c r="G31" i="13"/>
  <c r="E31" i="13"/>
  <c r="J24" i="13" l="1"/>
  <c r="L46" i="13"/>
  <c r="M10" i="13"/>
  <c r="N46" i="13"/>
  <c r="M31" i="13"/>
  <c r="O56" i="13"/>
  <c r="N56" i="13"/>
  <c r="O46" i="13"/>
  <c r="O31" i="13"/>
  <c r="N31" i="13"/>
  <c r="H24" i="13"/>
  <c r="N10" i="13"/>
  <c r="L31" i="13"/>
  <c r="L56" i="13"/>
  <c r="I24" i="13"/>
  <c r="O24" i="13" s="1"/>
  <c r="O10" i="13"/>
  <c r="E24" i="13"/>
  <c r="L10" i="13"/>
  <c r="G24" i="13"/>
  <c r="L24" i="13" l="1"/>
  <c r="M24" i="13"/>
  <c r="N24" i="13"/>
  <c r="C24" i="3"/>
  <c r="D24" i="3"/>
  <c r="E24" i="3"/>
  <c r="F24" i="3"/>
  <c r="G24" i="3"/>
  <c r="B20" i="11"/>
  <c r="D20" i="11"/>
  <c r="E20" i="11"/>
  <c r="F20" i="11"/>
  <c r="G20" i="11"/>
  <c r="H12" i="9" l="1"/>
  <c r="G12" i="9"/>
  <c r="F12" i="9"/>
  <c r="E12" i="9"/>
  <c r="C12" i="9"/>
  <c r="G22" i="2" l="1"/>
  <c r="F13" i="9" s="1"/>
  <c r="L13" i="9" s="1"/>
  <c r="H22" i="2"/>
  <c r="G13" i="9" s="1"/>
  <c r="M13" i="9" s="1"/>
  <c r="I22" i="2"/>
  <c r="E13" i="9"/>
  <c r="K13" i="9" s="1"/>
  <c r="D22" i="2"/>
  <c r="C13" i="9" s="1"/>
  <c r="J13" i="9" s="1"/>
  <c r="H13" i="9" l="1"/>
  <c r="D39" i="3"/>
  <c r="E39" i="3"/>
  <c r="F39" i="3"/>
  <c r="G39" i="3"/>
  <c r="C39" i="3"/>
  <c r="D32" i="3"/>
  <c r="J32" i="3" s="1"/>
  <c r="E32" i="3"/>
  <c r="K32" i="3" s="1"/>
  <c r="F32" i="3"/>
  <c r="L32" i="3" s="1"/>
  <c r="G32" i="3"/>
  <c r="C32" i="3"/>
  <c r="I32" i="3" s="1"/>
  <c r="D33" i="2" l="1"/>
  <c r="I39" i="3"/>
  <c r="H33" i="2"/>
  <c r="L39" i="3"/>
  <c r="G33" i="2"/>
  <c r="K39" i="3"/>
  <c r="I33" i="2"/>
  <c r="F33" i="2"/>
  <c r="J39" i="3"/>
  <c r="F42" i="9"/>
  <c r="F20" i="9" s="1"/>
  <c r="G42" i="9"/>
  <c r="G20" i="9" s="1"/>
  <c r="H42" i="9"/>
  <c r="H20" i="9" s="1"/>
  <c r="E42" i="9"/>
  <c r="E20" i="9" s="1"/>
  <c r="C42" i="9"/>
  <c r="C20" i="9" s="1"/>
  <c r="M20" i="9" l="1"/>
  <c r="L20" i="9"/>
  <c r="K20" i="9"/>
  <c r="J20" i="9"/>
  <c r="N19" i="2"/>
  <c r="M19" i="2"/>
  <c r="L19" i="2"/>
  <c r="K19" i="2"/>
  <c r="E37" i="7" l="1"/>
  <c r="F37" i="7"/>
  <c r="G37" i="7"/>
  <c r="D37" i="7"/>
  <c r="C37" i="7"/>
  <c r="E28" i="7"/>
  <c r="F28" i="7"/>
  <c r="G28" i="7"/>
  <c r="E27" i="7"/>
  <c r="F27" i="7"/>
  <c r="G27" i="7"/>
  <c r="A1" i="11" l="1"/>
  <c r="M11" i="9"/>
  <c r="E35" i="9"/>
  <c r="E44" i="9" s="1"/>
  <c r="F35" i="9"/>
  <c r="F44" i="9" s="1"/>
  <c r="G35" i="9"/>
  <c r="G44" i="9" s="1"/>
  <c r="H35" i="9"/>
  <c r="H44" i="9" s="1"/>
  <c r="C35" i="9"/>
  <c r="C44" i="9" s="1"/>
  <c r="I6" i="3"/>
  <c r="L2" i="3"/>
  <c r="E57" i="6"/>
  <c r="J11" i="9"/>
  <c r="K11" i="9"/>
  <c r="L11" i="9"/>
  <c r="J12" i="9"/>
  <c r="K12" i="9"/>
  <c r="L12" i="9"/>
  <c r="M12" i="9"/>
  <c r="J19" i="9"/>
  <c r="K19" i="9"/>
  <c r="L19" i="9"/>
  <c r="M19" i="9"/>
  <c r="J21" i="9"/>
  <c r="K21" i="9"/>
  <c r="L21" i="9"/>
  <c r="M21" i="9"/>
  <c r="M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G37" i="15" s="1"/>
  <c r="E10" i="11"/>
  <c r="H36" i="15" s="1"/>
  <c r="G9" i="11"/>
  <c r="B10" i="11"/>
  <c r="B12" i="11" s="1"/>
  <c r="D5" i="11" s="1"/>
  <c r="D10" i="11"/>
  <c r="G36" i="15" s="1"/>
  <c r="E9" i="11"/>
  <c r="H37" i="15" s="1"/>
  <c r="F18" i="9" s="1"/>
  <c r="F10" i="11"/>
  <c r="G2" i="7"/>
  <c r="G8" i="3"/>
  <c r="G18" i="3"/>
  <c r="G2" i="3"/>
  <c r="G23" i="3" s="1"/>
  <c r="M7" i="6"/>
  <c r="N7" i="6"/>
  <c r="O7" i="6"/>
  <c r="M8" i="6"/>
  <c r="N8" i="6"/>
  <c r="O8" i="6"/>
  <c r="M11" i="6"/>
  <c r="N11" i="6"/>
  <c r="O11" i="6"/>
  <c r="M12" i="6"/>
  <c r="N12" i="6"/>
  <c r="O12" i="6"/>
  <c r="M13" i="6"/>
  <c r="N13" i="6"/>
  <c r="O13" i="6"/>
  <c r="M14" i="6"/>
  <c r="N14" i="6"/>
  <c r="O14" i="6"/>
  <c r="M15" i="6"/>
  <c r="N15" i="6"/>
  <c r="O15" i="6"/>
  <c r="M18" i="6"/>
  <c r="N18" i="6"/>
  <c r="O18" i="6"/>
  <c r="M19" i="6"/>
  <c r="N19" i="6"/>
  <c r="O19" i="6"/>
  <c r="M20" i="6"/>
  <c r="N20" i="6"/>
  <c r="O20" i="6"/>
  <c r="M21" i="6"/>
  <c r="N21" i="6"/>
  <c r="O21" i="6"/>
  <c r="M22" i="6"/>
  <c r="N22" i="6"/>
  <c r="O22" i="6"/>
  <c r="M23" i="6"/>
  <c r="N23" i="6"/>
  <c r="O23" i="6"/>
  <c r="M24" i="6"/>
  <c r="N24" i="6"/>
  <c r="O24" i="6"/>
  <c r="M26" i="6"/>
  <c r="N26" i="6"/>
  <c r="O26" i="6"/>
  <c r="M29" i="6"/>
  <c r="N29" i="6"/>
  <c r="O29" i="6"/>
  <c r="M34" i="6"/>
  <c r="N34" i="6"/>
  <c r="O34" i="6"/>
  <c r="M35" i="6"/>
  <c r="N35" i="6"/>
  <c r="O35" i="6"/>
  <c r="M36" i="6"/>
  <c r="N36" i="6"/>
  <c r="O36" i="6"/>
  <c r="M37" i="6"/>
  <c r="N37" i="6"/>
  <c r="O37" i="6"/>
  <c r="M38" i="6"/>
  <c r="N38" i="6"/>
  <c r="O38" i="6"/>
  <c r="M40" i="6"/>
  <c r="N40" i="6"/>
  <c r="O40" i="6"/>
  <c r="M41" i="6"/>
  <c r="N41" i="6"/>
  <c r="O41" i="6"/>
  <c r="M43" i="6"/>
  <c r="N43" i="6"/>
  <c r="O43" i="6"/>
  <c r="M44" i="6"/>
  <c r="N44" i="6"/>
  <c r="O44" i="6"/>
  <c r="M49" i="6"/>
  <c r="N49" i="6"/>
  <c r="O49" i="6"/>
  <c r="M50" i="6"/>
  <c r="N50" i="6"/>
  <c r="O50" i="6"/>
  <c r="M52" i="6"/>
  <c r="N52" i="6"/>
  <c r="O52" i="6"/>
  <c r="M53" i="6"/>
  <c r="N53" i="6"/>
  <c r="O53" i="6"/>
  <c r="M55" i="6"/>
  <c r="N55" i="6"/>
  <c r="O55" i="6"/>
  <c r="N6" i="6"/>
  <c r="O6" i="6"/>
  <c r="M6" i="6"/>
  <c r="L7" i="6"/>
  <c r="L8" i="6"/>
  <c r="L11" i="6"/>
  <c r="L12" i="6"/>
  <c r="L13" i="6"/>
  <c r="L14" i="6"/>
  <c r="L15" i="6"/>
  <c r="L18" i="6"/>
  <c r="L19" i="6"/>
  <c r="L20" i="6"/>
  <c r="L21" i="6"/>
  <c r="L22" i="6"/>
  <c r="L23" i="6"/>
  <c r="L24" i="6"/>
  <c r="L26" i="6"/>
  <c r="L29" i="6"/>
  <c r="L34" i="6"/>
  <c r="L35" i="6"/>
  <c r="L36" i="6"/>
  <c r="L37" i="6"/>
  <c r="L38" i="6"/>
  <c r="L40" i="6"/>
  <c r="L41" i="6"/>
  <c r="L43" i="6"/>
  <c r="L44" i="6"/>
  <c r="L49" i="6"/>
  <c r="L50" i="6"/>
  <c r="L52" i="6"/>
  <c r="L53" i="6"/>
  <c r="L55" i="6"/>
  <c r="O3" i="6"/>
  <c r="J3" i="6"/>
  <c r="J9" i="6"/>
  <c r="J16" i="6"/>
  <c r="J27" i="6"/>
  <c r="J42" i="6"/>
  <c r="J45" i="6"/>
  <c r="J57" i="6"/>
  <c r="H4" i="9"/>
  <c r="M7" i="2"/>
  <c r="N7" i="2"/>
  <c r="M8" i="2"/>
  <c r="N8" i="2"/>
  <c r="M9" i="2"/>
  <c r="N9" i="2"/>
  <c r="N10" i="2"/>
  <c r="M11" i="2"/>
  <c r="N11" i="2"/>
  <c r="M13" i="2"/>
  <c r="N13" i="2"/>
  <c r="M20" i="2"/>
  <c r="N20" i="2"/>
  <c r="M21" i="2"/>
  <c r="N21" i="2"/>
  <c r="M22" i="2"/>
  <c r="N22" i="2"/>
  <c r="M23" i="2"/>
  <c r="N23" i="2"/>
  <c r="M24" i="2"/>
  <c r="N24" i="2"/>
  <c r="M33" i="2"/>
  <c r="N33" i="2"/>
  <c r="M34" i="2"/>
  <c r="N34" i="2"/>
  <c r="M35" i="2"/>
  <c r="N35" i="2"/>
  <c r="M36" i="2"/>
  <c r="N36" i="2"/>
  <c r="M40" i="2"/>
  <c r="N40" i="2"/>
  <c r="M44" i="2"/>
  <c r="N44" i="2"/>
  <c r="M45" i="2"/>
  <c r="N45" i="2"/>
  <c r="M46" i="2"/>
  <c r="N46" i="2"/>
  <c r="L8" i="2"/>
  <c r="L9" i="2"/>
  <c r="L11" i="2"/>
  <c r="L13" i="2"/>
  <c r="L20" i="2"/>
  <c r="L21" i="2"/>
  <c r="L22" i="2"/>
  <c r="L23" i="2"/>
  <c r="L24" i="2"/>
  <c r="L33" i="2"/>
  <c r="L34" i="2"/>
  <c r="L35" i="2"/>
  <c r="L36" i="2"/>
  <c r="L40" i="2"/>
  <c r="L44" i="2"/>
  <c r="L45" i="2"/>
  <c r="L46" i="2"/>
  <c r="K46" i="2"/>
  <c r="K45" i="2"/>
  <c r="K44" i="2"/>
  <c r="K40" i="2"/>
  <c r="K36" i="2"/>
  <c r="K35" i="2"/>
  <c r="K34" i="2"/>
  <c r="K33" i="2"/>
  <c r="K24" i="2"/>
  <c r="K23" i="2"/>
  <c r="K22" i="2"/>
  <c r="K21" i="2"/>
  <c r="K20" i="2"/>
  <c r="K13" i="2"/>
  <c r="K11" i="2"/>
  <c r="I12" i="2"/>
  <c r="I14" i="2" l="1"/>
  <c r="K37" i="15"/>
  <c r="J37" i="15"/>
  <c r="E18" i="9"/>
  <c r="K18" i="9" s="1"/>
  <c r="K36" i="15"/>
  <c r="J36" i="15"/>
  <c r="G35" i="15"/>
  <c r="H35" i="15"/>
  <c r="H43" i="15" s="1"/>
  <c r="G10" i="2" s="1"/>
  <c r="M10" i="2" s="1"/>
  <c r="L18" i="9"/>
  <c r="M18" i="9"/>
  <c r="J18" i="9"/>
  <c r="I27" i="2"/>
  <c r="N18" i="2"/>
  <c r="J30" i="6"/>
  <c r="D12" i="11"/>
  <c r="E5" i="11" s="1"/>
  <c r="G9" i="7"/>
  <c r="G7" i="7"/>
  <c r="G8" i="7" s="1"/>
  <c r="G6" i="7"/>
  <c r="G11" i="7"/>
  <c r="G36" i="7"/>
  <c r="G10" i="7"/>
  <c r="G29" i="7" l="1"/>
  <c r="G43" i="15"/>
  <c r="K35" i="15"/>
  <c r="J35" i="15"/>
  <c r="J32" i="6"/>
  <c r="G17" i="7"/>
  <c r="G15" i="7"/>
  <c r="I30" i="2"/>
  <c r="G18" i="7"/>
  <c r="M18" i="2"/>
  <c r="K18" i="2"/>
  <c r="G16" i="7"/>
  <c r="L18" i="2"/>
  <c r="E12" i="11"/>
  <c r="I38" i="2" l="1"/>
  <c r="K43" i="15"/>
  <c r="F10" i="2"/>
  <c r="J43" i="15"/>
  <c r="F5" i="11"/>
  <c r="F12" i="11" s="1"/>
  <c r="G5" i="11" s="1"/>
  <c r="G12" i="11" s="1"/>
  <c r="G21" i="7"/>
  <c r="H8" i="9"/>
  <c r="J47" i="6"/>
  <c r="G38" i="7"/>
  <c r="G22" i="7"/>
  <c r="F2" i="7"/>
  <c r="E2" i="7"/>
  <c r="D2" i="7"/>
  <c r="C2" i="7"/>
  <c r="K2" i="3"/>
  <c r="J2" i="3"/>
  <c r="I2" i="3"/>
  <c r="F2" i="3"/>
  <c r="F23" i="3" s="1"/>
  <c r="E2" i="3"/>
  <c r="E23" i="3" s="1"/>
  <c r="D2" i="3"/>
  <c r="D23" i="3" s="1"/>
  <c r="C2" i="3"/>
  <c r="C23" i="3" s="1"/>
  <c r="A1" i="9"/>
  <c r="L4" i="9"/>
  <c r="K4" i="9"/>
  <c r="J4" i="9"/>
  <c r="G4" i="9"/>
  <c r="F4" i="9"/>
  <c r="E4" i="9"/>
  <c r="C4" i="9"/>
  <c r="J7" i="13" l="1"/>
  <c r="K10" i="2"/>
  <c r="L10" i="2"/>
  <c r="J59" i="6"/>
  <c r="H23" i="9"/>
  <c r="I48" i="2"/>
  <c r="N3" i="6"/>
  <c r="M3" i="6"/>
  <c r="L3" i="6"/>
  <c r="H57" i="6"/>
  <c r="H45" i="6"/>
  <c r="H42" i="6"/>
  <c r="H27" i="6"/>
  <c r="H16" i="6"/>
  <c r="H9" i="6"/>
  <c r="E3" i="6"/>
  <c r="G3" i="6"/>
  <c r="H3" i="6"/>
  <c r="I3" i="6"/>
  <c r="J33" i="13" l="1"/>
  <c r="G24" i="7"/>
  <c r="G23" i="7"/>
  <c r="H30" i="6"/>
  <c r="H32" i="6" s="1"/>
  <c r="I57" i="6"/>
  <c r="N57" i="6" s="1"/>
  <c r="G57" i="6"/>
  <c r="L57" i="6" s="1"/>
  <c r="J58" i="13" l="1"/>
  <c r="G31" i="7"/>
  <c r="G30" i="7"/>
  <c r="M57" i="6"/>
  <c r="O57" i="6"/>
  <c r="I16" i="6"/>
  <c r="G16" i="6"/>
  <c r="E16" i="6"/>
  <c r="D27" i="7"/>
  <c r="C27" i="7"/>
  <c r="M16" i="6" l="1"/>
  <c r="L16" i="6"/>
  <c r="O16" i="6"/>
  <c r="N16" i="6"/>
  <c r="H47" i="6"/>
  <c r="H59" i="6" s="1"/>
  <c r="I9" i="6"/>
  <c r="G9" i="6"/>
  <c r="E9" i="6"/>
  <c r="L9" i="6" l="1"/>
  <c r="M9" i="6"/>
  <c r="O9" i="6"/>
  <c r="N9" i="6"/>
  <c r="H12" i="2"/>
  <c r="H14" i="2" l="1"/>
  <c r="N12" i="2"/>
  <c r="H27" i="2"/>
  <c r="F29" i="7" s="1"/>
  <c r="F7" i="7" l="1"/>
  <c r="F9" i="7"/>
  <c r="N27" i="2"/>
  <c r="F36" i="7"/>
  <c r="N14" i="2"/>
  <c r="F17" i="7"/>
  <c r="F18" i="7"/>
  <c r="D28" i="7" l="1"/>
  <c r="C28" i="7"/>
  <c r="K8" i="2"/>
  <c r="K9" i="2"/>
  <c r="E27" i="6"/>
  <c r="G27" i="6"/>
  <c r="I27" i="6"/>
  <c r="N27" i="6" s="1"/>
  <c r="B1" i="7"/>
  <c r="F18" i="3"/>
  <c r="L18" i="3" s="1"/>
  <c r="E18" i="3"/>
  <c r="K18" i="3" s="1"/>
  <c r="D18" i="3"/>
  <c r="J18" i="3" s="1"/>
  <c r="C18" i="3"/>
  <c r="I18" i="3" s="1"/>
  <c r="F8" i="3"/>
  <c r="L8" i="3" s="1"/>
  <c r="E8" i="3"/>
  <c r="K8" i="3" s="1"/>
  <c r="D8" i="3"/>
  <c r="J8" i="3" s="1"/>
  <c r="C8" i="3"/>
  <c r="I8" i="3" s="1"/>
  <c r="B1" i="6"/>
  <c r="B1" i="3"/>
  <c r="E45" i="6"/>
  <c r="E42" i="6"/>
  <c r="G42" i="6"/>
  <c r="M42" i="6" s="1"/>
  <c r="G45" i="6"/>
  <c r="M45" i="6" s="1"/>
  <c r="I42" i="6"/>
  <c r="I45" i="6"/>
  <c r="B1" i="2"/>
  <c r="L42" i="6" l="1"/>
  <c r="O42" i="6"/>
  <c r="N42" i="6"/>
  <c r="L45" i="6"/>
  <c r="O45" i="6"/>
  <c r="N45" i="6"/>
  <c r="O27" i="6"/>
  <c r="G30" i="6"/>
  <c r="M27" i="6"/>
  <c r="E30" i="6"/>
  <c r="L27" i="6"/>
  <c r="I30" i="6"/>
  <c r="I32" i="6" s="1"/>
  <c r="G12" i="2"/>
  <c r="F12" i="2"/>
  <c r="L7" i="2"/>
  <c r="F27" i="2"/>
  <c r="K7" i="2"/>
  <c r="F10" i="7"/>
  <c r="F8" i="7"/>
  <c r="L30" i="6" l="1"/>
  <c r="E32" i="6"/>
  <c r="M30" i="6"/>
  <c r="G32" i="6"/>
  <c r="G47" i="6" s="1"/>
  <c r="F14" i="2"/>
  <c r="D36" i="7" s="1"/>
  <c r="L12" i="2"/>
  <c r="G14" i="2"/>
  <c r="E10" i="7" s="1"/>
  <c r="M12" i="2"/>
  <c r="O30" i="6"/>
  <c r="N30" i="6"/>
  <c r="I47" i="6"/>
  <c r="I59" i="6" s="1"/>
  <c r="O32" i="6"/>
  <c r="N32" i="6"/>
  <c r="D17" i="7"/>
  <c r="D18" i="7"/>
  <c r="D29" i="7"/>
  <c r="F11" i="7"/>
  <c r="G27" i="2"/>
  <c r="L27" i="2" s="1"/>
  <c r="D27" i="2"/>
  <c r="K27" i="2" s="1"/>
  <c r="F6" i="7"/>
  <c r="D12" i="2"/>
  <c r="L32" i="6" l="1"/>
  <c r="E47" i="6"/>
  <c r="L47" i="6" s="1"/>
  <c r="M47" i="6"/>
  <c r="G59" i="6"/>
  <c r="M32" i="6"/>
  <c r="M27" i="2"/>
  <c r="E29" i="7"/>
  <c r="D11" i="7"/>
  <c r="D7" i="7"/>
  <c r="D8" i="7" s="1"/>
  <c r="D9" i="7"/>
  <c r="D14" i="2"/>
  <c r="K14" i="2" s="1"/>
  <c r="K12" i="2"/>
  <c r="E11" i="7"/>
  <c r="E7" i="7"/>
  <c r="E8" i="7" s="1"/>
  <c r="E9" i="7"/>
  <c r="D6" i="7"/>
  <c r="D10" i="7"/>
  <c r="E36" i="7"/>
  <c r="M14" i="2"/>
  <c r="E6" i="7"/>
  <c r="L14" i="2"/>
  <c r="O47" i="6"/>
  <c r="N47" i="6"/>
  <c r="C18" i="7"/>
  <c r="C17" i="7"/>
  <c r="E17" i="7"/>
  <c r="E18" i="7"/>
  <c r="C29" i="7"/>
  <c r="F30" i="2"/>
  <c r="E15" i="7"/>
  <c r="D16" i="7"/>
  <c r="G30" i="2"/>
  <c r="D15" i="7"/>
  <c r="C15" i="7"/>
  <c r="C16" i="7"/>
  <c r="E16" i="7"/>
  <c r="F16" i="7"/>
  <c r="E59" i="6" l="1"/>
  <c r="C36" i="7"/>
  <c r="C7" i="7"/>
  <c r="C8" i="7" s="1"/>
  <c r="C9" i="7"/>
  <c r="E8" i="9"/>
  <c r="E23" i="9" s="1"/>
  <c r="L30" i="2"/>
  <c r="G38" i="2"/>
  <c r="H7" i="13" s="1"/>
  <c r="F8" i="9"/>
  <c r="F23" i="9" s="1"/>
  <c r="E38" i="7"/>
  <c r="F38" i="2"/>
  <c r="G7" i="13" s="1"/>
  <c r="D38" i="7"/>
  <c r="D22" i="7"/>
  <c r="D21" i="7"/>
  <c r="E21" i="7"/>
  <c r="E22" i="7"/>
  <c r="C10" i="7"/>
  <c r="C11" i="7"/>
  <c r="C6" i="7"/>
  <c r="D30" i="2"/>
  <c r="D38" i="2" s="1"/>
  <c r="F15" i="7"/>
  <c r="H30" i="2"/>
  <c r="M30" i="2" s="1"/>
  <c r="M7" i="13" l="1"/>
  <c r="H33" i="13"/>
  <c r="G33" i="13"/>
  <c r="G8" i="9"/>
  <c r="G23" i="9" s="1"/>
  <c r="D24" i="7"/>
  <c r="K23" i="9"/>
  <c r="D23" i="7"/>
  <c r="L38" i="2"/>
  <c r="C8" i="9"/>
  <c r="C23" i="9" s="1"/>
  <c r="K30" i="2"/>
  <c r="F38" i="7"/>
  <c r="N30" i="2"/>
  <c r="E24" i="7"/>
  <c r="E23" i="7"/>
  <c r="C38" i="7"/>
  <c r="F22" i="7"/>
  <c r="H38" i="2"/>
  <c r="I7" i="13" s="1"/>
  <c r="N7" i="13" s="1"/>
  <c r="C22" i="7"/>
  <c r="C21" i="7"/>
  <c r="F21" i="7"/>
  <c r="E7" i="13" l="1"/>
  <c r="E33" i="13" s="1"/>
  <c r="C31" i="7" s="1"/>
  <c r="D48" i="2"/>
  <c r="E30" i="7"/>
  <c r="E31" i="7"/>
  <c r="H58" i="13"/>
  <c r="I33" i="13"/>
  <c r="N33" i="13" s="1"/>
  <c r="O7" i="13"/>
  <c r="D30" i="7"/>
  <c r="D31" i="7"/>
  <c r="M33" i="13"/>
  <c r="G58" i="13"/>
  <c r="L23" i="9"/>
  <c r="M23" i="9"/>
  <c r="M38" i="2"/>
  <c r="N38" i="2"/>
  <c r="G48" i="2"/>
  <c r="M42" i="2"/>
  <c r="K42" i="2"/>
  <c r="K38" i="2"/>
  <c r="F48" i="2"/>
  <c r="L42" i="2"/>
  <c r="L7" i="13" l="1"/>
  <c r="I58" i="13"/>
  <c r="O58" i="13" s="1"/>
  <c r="O33" i="13"/>
  <c r="M58" i="13"/>
  <c r="E58" i="13"/>
  <c r="L58" i="13" s="1"/>
  <c r="C30" i="7"/>
  <c r="L33" i="13"/>
  <c r="F31" i="7"/>
  <c r="F30" i="7"/>
  <c r="L48" i="2"/>
  <c r="F23" i="7"/>
  <c r="F24" i="7"/>
  <c r="J23" i="9"/>
  <c r="C23" i="7"/>
  <c r="C24" i="7"/>
  <c r="H48" i="2"/>
  <c r="N48" i="2" s="1"/>
  <c r="N42" i="2"/>
  <c r="K48" i="2"/>
  <c r="N58" i="13" l="1"/>
  <c r="M48" i="2"/>
</calcChain>
</file>

<file path=xl/sharedStrings.xml><?xml version="1.0" encoding="utf-8"?>
<sst xmlns="http://schemas.openxmlformats.org/spreadsheetml/2006/main" count="656" uniqueCount="369">
  <si>
    <t>Financial Forecast Return June 2023</t>
  </si>
  <si>
    <t>College</t>
  </si>
  <si>
    <t>Contact</t>
  </si>
  <si>
    <t>Telephone</t>
  </si>
  <si>
    <t>Email:</t>
  </si>
  <si>
    <t>DECLARATION:</t>
  </si>
  <si>
    <t>The attached worksheets represent the financial forecasts for the College. They reflect a financial statement of our academic and physical plans from 2022-23 to 2025-26.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</si>
  <si>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Signed:</t>
  </si>
  <si>
    <t>Principal/Chief Executive Officer</t>
  </si>
  <si>
    <t>Date:</t>
  </si>
  <si>
    <t>ANNUAL STAFFING EFFICIENCIES (savings reflected in FFR)</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</si>
  <si>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</si>
  <si>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</si>
  <si>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</si>
  <si>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</si>
  <si>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</si>
  <si>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£000</t>
  </si>
  <si>
    <t>Voluntary severance costs</t>
  </si>
  <si>
    <t>Compulsory redundancy costs</t>
  </si>
  <si>
    <t>Total</t>
  </si>
  <si>
    <t>CHECK - Staff restructuring costs per SOCIE</t>
  </si>
  <si>
    <t>NON-STAFF COST EFFICIENCIES (savings reflected in FFR)</t>
  </si>
  <si>
    <t>Please provide further details in the boxes below.</t>
  </si>
  <si>
    <t>4a</t>
  </si>
  <si>
    <t>Staffing reductions - impact on curriculum and mitigating actions:</t>
  </si>
  <si>
    <t>4b</t>
  </si>
  <si>
    <t>Other mitigating actions:</t>
  </si>
  <si>
    <t>Pension Assumptions</t>
  </si>
  <si>
    <t>2022-23</t>
  </si>
  <si>
    <t>2023-24</t>
  </si>
  <si>
    <t>2024-25</t>
  </si>
  <si>
    <t>Employer Contributions</t>
  </si>
  <si>
    <t xml:space="preserve">Details of Methodology and Valuation </t>
  </si>
  <si>
    <t>STSS</t>
  </si>
  <si>
    <t>SPF</t>
  </si>
  <si>
    <t>Other pension schemes - please state which scheme</t>
  </si>
  <si>
    <t>Statement of Comprehensive income and expenditure (Consolidated)</t>
  </si>
  <si>
    <t>Actual 2021-22</t>
  </si>
  <si>
    <t>Forecast 2022-23</t>
  </si>
  <si>
    <t>Forecast 2023-24</t>
  </si>
  <si>
    <t>Forecast 2024-25</t>
  </si>
  <si>
    <t>Forecast 2025-26</t>
  </si>
  <si>
    <t>2021-22 - 2022-23</t>
  </si>
  <si>
    <t>2022-23- 2023-24</t>
  </si>
  <si>
    <t>2023-24 - 2024-25</t>
  </si>
  <si>
    <t>2024-25 - 2025-26</t>
  </si>
  <si>
    <t>Explanation for variance</t>
  </si>
  <si>
    <t>%</t>
  </si>
  <si>
    <t>INCOME</t>
  </si>
  <si>
    <t>Tuition fees and education contracts</t>
  </si>
  <si>
    <t>Funding council/RSB grants</t>
  </si>
  <si>
    <t>Research grants and contracts</t>
  </si>
  <si>
    <t>Other income</t>
  </si>
  <si>
    <t>Investment income</t>
  </si>
  <si>
    <t xml:space="preserve">Total income before donations and endowments </t>
  </si>
  <si>
    <t>Donations and endowments</t>
  </si>
  <si>
    <t>Total income</t>
  </si>
  <si>
    <t>EXPENDITURE</t>
  </si>
  <si>
    <t>Staff costs</t>
  </si>
  <si>
    <t>Staff costs - exceptional restructuring costs</t>
  </si>
  <si>
    <t>Exceptional costs - non-staff</t>
  </si>
  <si>
    <t>Other operating expenses</t>
  </si>
  <si>
    <t>Donation to Arms Length Foundation</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</si>
  <si>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</si>
  <si>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</si>
  <si>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</si>
  <si>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</si>
  <si>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</si>
  <si>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investments</t>
  </si>
  <si>
    <t>Share of operating surplus/(deficit) in joint venture(s)</t>
  </si>
  <si>
    <t>Share of operating surplus/(deficit) in associate(s)</t>
  </si>
  <si>
    <t>Surplus/(deficit) before tax</t>
  </si>
  <si>
    <t>Other taxation</t>
  </si>
  <si>
    <t>Surplus/(deficit) for the year</t>
  </si>
  <si>
    <t>Unrealised surplus on revaluation of land and buildings</t>
  </si>
  <si>
    <t>Actuarial (loss)/gain in respect of pension schemes</t>
  </si>
  <si>
    <t xml:space="preserve">Other comprehensive income </t>
  </si>
  <si>
    <t>Total comprehensive income for the year</t>
  </si>
  <si>
    <t>`</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</si>
  <si>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</si>
  <si>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</si>
  <si>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</si>
  <si>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</si>
  <si>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</si>
  <si>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</si>
  <si>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</si>
  <si>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</si>
  <si>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</si>
  <si>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</si>
  <si>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</si>
  <si>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</si>
  <si>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</si>
  <si>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</si>
  <si>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</si>
  <si>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</si>
  <si>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</si>
  <si>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</si>
  <si>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</si>
  <si>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</si>
  <si>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</si>
  <si>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</si>
  <si>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</si>
  <si>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</si>
  <si>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</si>
  <si>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</si>
  <si>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</si>
  <si>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</si>
  <si>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</si>
  <si>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</si>
  <si>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</si>
  <si>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</si>
  <si>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</si>
  <si>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</si>
  <si>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</si>
  <si>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</si>
  <si>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</si>
  <si>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</si>
  <si>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</si>
  <si>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</si>
  <si>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</si>
  <si>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i)</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</si>
  <si>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</si>
  <si>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</si>
  <si>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</si>
  <si>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</si>
  <si>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</si>
  <si>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</si>
  <si>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</si>
  <si>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</si>
  <si>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</si>
  <si>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</si>
  <si>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</si>
  <si>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</si>
  <si>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</si>
  <si>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</si>
  <si>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</si>
  <si>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</si>
  <si>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</si>
  <si>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</si>
  <si>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</si>
  <si>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</si>
  <si>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</si>
  <si>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</si>
  <si>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</si>
  <si>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</si>
  <si>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</si>
  <si>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</si>
  <si>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</si>
  <si>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</si>
  <si>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</si>
  <si>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</si>
  <si>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NON-STAFF COSTS</t>
  </si>
  <si>
    <t xml:space="preserve">General education </t>
  </si>
  <si>
    <t>(i)</t>
  </si>
  <si>
    <t>Maintenance</t>
  </si>
  <si>
    <t>(ii)</t>
  </si>
  <si>
    <t>Utilities</t>
  </si>
  <si>
    <t>(iii)</t>
  </si>
  <si>
    <t>Overspend on student support funds *</t>
  </si>
  <si>
    <t>j)</t>
  </si>
  <si>
    <t>Planned maintenance</t>
  </si>
  <si>
    <t>k)</t>
  </si>
  <si>
    <t xml:space="preserve">Movement on early retirement pension provision </t>
  </si>
  <si>
    <t>l)</t>
  </si>
  <si>
    <t>NPD</t>
  </si>
  <si>
    <t>m)</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</si>
  <si>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</si>
  <si>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</si>
  <si>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</si>
  <si>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</si>
  <si>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</si>
  <si>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</si>
  <si>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</si>
  <si>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</si>
  <si>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</si>
  <si>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</si>
  <si>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</si>
  <si>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</si>
  <si>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</si>
  <si>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ADJUSTED OPERATING RESULT</t>
  </si>
  <si>
    <t/>
  </si>
  <si>
    <t>Add:</t>
  </si>
  <si>
    <r>
      <t xml:space="preserve">Total depreciation (Government-funded, privately funded and NPD-funded assets) net of deferred capital grant release </t>
    </r>
    <r>
      <rPr>
        <i/>
        <sz val="13"/>
        <rFont val="Calibri"/>
        <family val="2"/>
        <scheme val="minor"/>
      </rPr>
      <t>(incorporated colleges only)</t>
    </r>
  </si>
  <si>
    <t>Exceptional non-restructuring items (e.g. impairment costs)</t>
  </si>
  <si>
    <t>Donation to Arms-Length Foundation (incorporated colleges only)</t>
  </si>
  <si>
    <t>Non-cash pension adjustment - net service cost</t>
  </si>
  <si>
    <t>Non-cash pension adjustment - ERP</t>
  </si>
  <si>
    <t>Non-cash pension adjustment -net interest costs</t>
  </si>
  <si>
    <t>Deduct:</t>
  </si>
  <si>
    <t>Non-Government capital grants (e.g. ALF capital grant)</t>
  </si>
  <si>
    <r>
      <rPr>
        <sz val="7"/>
        <rFont val="Times New Roman"/>
        <family val="1"/>
      </rPr>
      <t xml:space="preserve"> </t>
    </r>
    <r>
      <rPr>
        <sz val="13"/>
        <rFont val="Calibri"/>
        <family val="2"/>
      </rPr>
      <t>Exceptional income (if disclosed as exceptional in accounts)</t>
    </r>
  </si>
  <si>
    <r>
      <t xml:space="preserve">CBP allocated to loan repayments and other capital items </t>
    </r>
    <r>
      <rPr>
        <i/>
        <sz val="13"/>
        <rFont val="Calibri"/>
        <family val="2"/>
      </rPr>
      <t>(incorporated colleges only)</t>
    </r>
  </si>
  <si>
    <t>NPD payments to reduce NPD balance sheet debt</t>
  </si>
  <si>
    <t>Adjusted operating result</t>
  </si>
  <si>
    <r>
      <t xml:space="preserve">Cash budget for priorities </t>
    </r>
    <r>
      <rPr>
        <b/>
        <i/>
        <sz val="13"/>
        <rFont val="Calibri"/>
        <family val="2"/>
        <scheme val="minor"/>
      </rPr>
      <t>(incorporated colleges)</t>
    </r>
    <r>
      <rPr>
        <b/>
        <sz val="13"/>
        <rFont val="Calibri"/>
        <family val="2"/>
        <scheme val="minor"/>
      </rPr>
      <t>:</t>
    </r>
  </si>
  <si>
    <t>Revenue priorities</t>
  </si>
  <si>
    <t>Student support funding</t>
  </si>
  <si>
    <t xml:space="preserve">2015-16 pay award </t>
  </si>
  <si>
    <t>Voluntary severance</t>
  </si>
  <si>
    <t>Estates costs</t>
  </si>
  <si>
    <t>Other - please describe</t>
  </si>
  <si>
    <t>Total impact on operating position</t>
  </si>
  <si>
    <t>Capital priorities</t>
  </si>
  <si>
    <t>Loan repayments</t>
  </si>
  <si>
    <t>NPD / PFI repayments</t>
  </si>
  <si>
    <t>Provisions pre 1 April 2014</t>
  </si>
  <si>
    <t>Total capital</t>
  </si>
  <si>
    <t xml:space="preserve">Total cash budget for priorities spend </t>
  </si>
  <si>
    <t>Balance Sheet</t>
  </si>
  <si>
    <t>Non-current assets</t>
  </si>
  <si>
    <t>Intangible assets</t>
  </si>
  <si>
    <t>Fixed assets</t>
  </si>
  <si>
    <t>Investments</t>
  </si>
  <si>
    <t>Total non-current assets</t>
  </si>
  <si>
    <t>Current assets</t>
  </si>
  <si>
    <t>Stock</t>
  </si>
  <si>
    <t>Debtors</t>
  </si>
  <si>
    <t>Cash and cash equivalents</t>
  </si>
  <si>
    <t>Other (e.g. assets for resale)</t>
  </si>
  <si>
    <t>Total current assets</t>
  </si>
  <si>
    <t>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</si>
  <si>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</si>
  <si>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</si>
  <si>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</si>
  <si>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</si>
  <si>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</si>
  <si>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</si>
  <si>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PFI/NPD</t>
  </si>
  <si>
    <t>Deferred capital grant</t>
  </si>
  <si>
    <t>Other creditors and accruals</t>
  </si>
  <si>
    <t>Total creditors &lt; 1year</t>
  </si>
  <si>
    <t>Share of net assets/(liabilities) in associate</t>
  </si>
  <si>
    <t>NET CURRENT ASSETS/LIABILITIES</t>
  </si>
  <si>
    <t>TOTAL ASSETS LESS CURRENT LIABILITIES</t>
  </si>
  <si>
    <t>Creditors: amounts falling due after more than one year</t>
  </si>
  <si>
    <t>Local authority loans</t>
  </si>
  <si>
    <t>Finance leases and service concessions</t>
  </si>
  <si>
    <t>Amounts repayable to Funding Council</t>
  </si>
  <si>
    <t>Other creditors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</si>
  <si>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</si>
  <si>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</si>
  <si>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</si>
  <si>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</si>
  <si>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</si>
  <si>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</si>
  <si>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</si>
  <si>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</si>
  <si>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</si>
  <si>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</si>
  <si>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</si>
  <si>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</si>
  <si>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</si>
  <si>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Check</t>
  </si>
  <si>
    <t>Liquidity Analysis</t>
  </si>
  <si>
    <t>Creditors: amounts falling due within one year excl Deferred Capital Grants</t>
  </si>
  <si>
    <r>
      <t xml:space="preserve">Obligations under PFI/NPD </t>
    </r>
    <r>
      <rPr>
        <sz val="11"/>
        <color rgb="FFFF0000"/>
        <rFont val="Calibri"/>
        <family val="2"/>
      </rPr>
      <t>(unfunded only)</t>
    </r>
  </si>
  <si>
    <r>
      <t xml:space="preserve">Total creditors &lt; 1year </t>
    </r>
    <r>
      <rPr>
        <sz val="11"/>
        <rFont val="Calibri"/>
        <family val="2"/>
      </rPr>
      <t>excl Deferred Capital Grants</t>
    </r>
  </si>
  <si>
    <t>Liquidity position (baseline cash)</t>
  </si>
  <si>
    <t>Liquidity ratio</t>
  </si>
  <si>
    <t>ADDITIONAL INFORMATION</t>
  </si>
  <si>
    <r>
      <t xml:space="preserve">Longer Term Obligations under PFI / NPD </t>
    </r>
    <r>
      <rPr>
        <sz val="11"/>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</si>
  <si>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</si>
  <si>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</si>
  <si>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</si>
  <si>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Cashflow</t>
  </si>
  <si>
    <t>Cash flow from operating activities</t>
  </si>
  <si>
    <t xml:space="preserve">Surplus / (deficit) for the year </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</si>
  <si>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</si>
  <si>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</si>
  <si>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</si>
  <si>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</si>
  <si>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</si>
  <si>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</si>
  <si>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</si>
  <si>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</si>
  <si>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</si>
  <si>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</si>
  <si>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</si>
  <si>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</si>
  <si>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</si>
  <si>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</si>
  <si>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</si>
  <si>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</si>
  <si>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</si>
  <si>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</si>
  <si>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</si>
  <si>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</si>
  <si>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</si>
  <si>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</si>
  <si>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</si>
  <si>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</si>
  <si>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</si>
  <si>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</si>
  <si>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</si>
  <si>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</si>
  <si>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</si>
  <si>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</si>
  <si>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</si>
  <si>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</si>
  <si>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</si>
  <si>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</si>
  <si>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</si>
  <si>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</si>
  <si>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</si>
  <si>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</si>
  <si>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</si>
  <si>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</si>
  <si>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</si>
  <si>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</si>
  <si>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</si>
  <si>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</si>
  <si>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</si>
  <si>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Capital Expenditure Projects and Forecast Methods of Financing</t>
  </si>
  <si>
    <t>Expenditure:</t>
  </si>
  <si>
    <t>Land &amp; Buildings</t>
  </si>
  <si>
    <t>Equipment &amp; Others</t>
  </si>
  <si>
    <t>Financed by:</t>
  </si>
  <si>
    <t>Cash reserves</t>
  </si>
  <si>
    <t>ALF grants</t>
  </si>
  <si>
    <t>Leasing</t>
  </si>
  <si>
    <t>SFC/RSB grant</t>
  </si>
  <si>
    <r>
      <t xml:space="preserve">Re-investment of proceeds from disposal of assets </t>
    </r>
    <r>
      <rPr>
        <b/>
        <sz val="10"/>
        <rFont val="Calibri"/>
        <family val="2"/>
      </rPr>
      <t>*</t>
    </r>
  </si>
  <si>
    <t>Non-SFC/RSB grants</t>
  </si>
  <si>
    <t>PFI/NPD</t>
  </si>
  <si>
    <t>Other - please specify if material</t>
  </si>
  <si>
    <r>
      <rPr>
        <b/>
        <sz val="10"/>
        <rFont val="Calibri"/>
        <family val="2"/>
      </rPr>
      <t>*</t>
    </r>
    <r>
      <rPr>
        <sz val="10"/>
        <rFont val="Calibri"/>
        <family val="2"/>
      </rPr>
      <t xml:space="preserve"> to be included only where this has been agreed by SFC</t>
    </r>
  </si>
  <si>
    <t>Capital disposals</t>
  </si>
  <si>
    <t>Disposal proceeds:</t>
  </si>
  <si>
    <t>Asset description</t>
  </si>
  <si>
    <t>Gain/(loss) on disposal:</t>
  </si>
  <si>
    <t>ALF Funding</t>
  </si>
  <si>
    <t>Estimated balance of cash in ALF as at 1 August</t>
  </si>
  <si>
    <t>Grant from Arms Length Foundation - capital</t>
  </si>
  <si>
    <t>Grant from Arms Length Foundation - revenue</t>
  </si>
  <si>
    <t xml:space="preserve">Estimated balance of cash in ALF as at 31 July </t>
  </si>
  <si>
    <t>Note:</t>
  </si>
  <si>
    <t>For most foundations, the most recent accounts available are for periods ending in 2022. Colleges' forecast movements will not include governance costs, donations from third parties, payments to third parties or investment income.</t>
  </si>
  <si>
    <t>Grant from Arms Length Foundation - capital:</t>
  </si>
  <si>
    <t>Description</t>
  </si>
  <si>
    <t>FINANCIAL SUMMARY</t>
  </si>
  <si>
    <t xml:space="preserve"> </t>
  </si>
  <si>
    <t>Income ratios</t>
  </si>
  <si>
    <t>Total Income</t>
  </si>
  <si>
    <t>Total Funding Council Grant as % of Total Income</t>
  </si>
  <si>
    <t>Total non-Funding Council Grant as % of Total Income</t>
  </si>
  <si>
    <t>Total Education Contracts and Tuition Fees as % of Total Income</t>
  </si>
  <si>
    <t>Total Research Grants and Contracts as % of Total Income</t>
  </si>
  <si>
    <t>Total Other Income as % of Total Income</t>
  </si>
  <si>
    <t>Expenditure ratios</t>
  </si>
  <si>
    <t>Total Expenditure</t>
  </si>
  <si>
    <t>Salaries as % of Total Expenditure</t>
  </si>
  <si>
    <t>Other operating costs as % of Total Expenditure</t>
  </si>
  <si>
    <t>Depreciation/amortisation as % of Total Expenditure</t>
  </si>
  <si>
    <t>Operating position</t>
  </si>
  <si>
    <t>Operating Surplus/(deficit)</t>
  </si>
  <si>
    <t>Operating Surplus/(deficit) as % of Total Income</t>
  </si>
  <si>
    <t>Adjusted operating surplus/(deficit)</t>
  </si>
  <si>
    <t>Adjusted operating surplus/(deficit) as % of Total Income</t>
  </si>
  <si>
    <t>Cash Position</t>
  </si>
  <si>
    <t>Cash and Current Asset Investments</t>
  </si>
  <si>
    <t>Overdrafts</t>
  </si>
  <si>
    <t>Days Ratio of Cash to Total Expenditure</t>
  </si>
  <si>
    <t>Net cash inflow/(outflow) from operating activities</t>
  </si>
  <si>
    <t>Net cash inflow/(outflow) from operating activities as % of Total Income</t>
  </si>
  <si>
    <t>Balance Sheet strength</t>
  </si>
  <si>
    <t>Unrestricted reserves as % of Total Income</t>
  </si>
  <si>
    <t>Total borrowing (Overdrafts, Loans, Finance Leases, PFI/NPD)</t>
  </si>
  <si>
    <t>Interest cover</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</si>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</sst>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0.0%"/>
    <numFmt numFmtId="165" formatCode="General_)"/>
    <numFmt numFmtId="166" formatCode="#,##0;\(#,##0\)"/>
    <numFmt numFmtId="167" formatCode="0%;\(0%\)"/>
  </numFmts>
  <fonts count="49"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
      <u/>
      <sz val="10"/>
      <color theme="10"/>
      <name val="Arial"/>
      <family val="2"/>
    </font>
    <font>
      <sz val="10"/>
      <name val="Calibri"/>
    </font>
    <font>
      <sz val="11"/>
      <color rgb="FFFF0000"/>
      <name val="Calibri"/>
      <family val="2"/>
      <scheme val="minor"/>
    </font>
    <font>
      <b/>
      <sz val="11"/>
      <color theme="1"/>
      <name val="Calibri"/>
      <family val="2"/>
      <scheme val="minor"/>
    </font>
    <font>
      <sz val="11"/>
      <color rgb="FFFF0000"/>
      <name val="Calibri"/>
      <family val="2"/>
    </font>
    <font>
      <sz val="13"/>
      <name val="Calibri"/>
      <family val="1"/>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s>
  <cellStyleXfs count="25">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7"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1" fillId="0" borderId="0" applyBorder="0"/>
    <xf numFmtId="0" fontId="42"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0" fontId="43" fillId="0" borderId="0" applyNumberFormat="0" applyFill="0" applyBorder="0" applyAlignment="0" applyProtection="0"/>
  </cellStyleXfs>
  <cellXfs count="339">
    <xf numFmtId="0" fontId="0" fillId="0" borderId="0" xfId="0"/>
    <xf numFmtId="0" fontId="0" fillId="3" borderId="0" xfId="0" applyFill="1"/>
    <xf numFmtId="0" fontId="2" fillId="3" borderId="0" xfId="0" applyFont="1" applyFill="1" applyAlignment="1">
      <alignment vertical="center"/>
    </xf>
    <xf numFmtId="0" fontId="2" fillId="3" borderId="0" xfId="0" applyFont="1" applyFill="1" applyAlignment="1">
      <alignment horizontal="center"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wrapText="1"/>
    </xf>
    <xf numFmtId="166" fontId="6" fillId="3" borderId="0" xfId="0" applyNumberFormat="1" applyFont="1" applyFill="1"/>
    <xf numFmtId="0" fontId="6" fillId="3" borderId="0" xfId="0" quotePrefix="1" applyFont="1" applyFill="1" applyAlignment="1">
      <alignment horizontal="center"/>
    </xf>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xf numFmtId="166" fontId="9" fillId="3" borderId="2" xfId="0" applyNumberFormat="1" applyFont="1" applyFill="1" applyBorder="1" applyAlignment="1">
      <alignment wrapText="1"/>
    </xf>
    <xf numFmtId="1" fontId="11" fillId="3" borderId="0" xfId="1" applyNumberFormat="1" applyFont="1" applyFill="1"/>
    <xf numFmtId="1" fontId="12" fillId="3" borderId="0" xfId="1" applyNumberFormat="1" applyFont="1" applyFill="1" applyAlignment="1">
      <alignment horizontal="left"/>
    </xf>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2"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3" fillId="3" borderId="0" xfId="1" applyNumberFormat="1" applyFont="1" applyFill="1" applyAlignment="1">
      <alignment horizontal="left" vertical="center"/>
    </xf>
    <xf numFmtId="165" fontId="13" fillId="3" borderId="0" xfId="1" applyFont="1" applyFill="1" applyAlignment="1">
      <alignment vertical="center"/>
    </xf>
    <xf numFmtId="0" fontId="8" fillId="3" borderId="0" xfId="0" applyFont="1" applyFill="1"/>
    <xf numFmtId="0" fontId="7" fillId="3" borderId="0" xfId="0" applyFont="1" applyFill="1"/>
    <xf numFmtId="0" fontId="9" fillId="3" borderId="0" xfId="0" applyFont="1" applyFill="1"/>
    <xf numFmtId="0" fontId="14" fillId="3" borderId="0" xfId="0" applyFont="1" applyFill="1"/>
    <xf numFmtId="0" fontId="8" fillId="3" borderId="0" xfId="0" applyFont="1" applyFill="1" applyAlignment="1">
      <alignment horizontal="left"/>
    </xf>
    <xf numFmtId="0" fontId="7" fillId="3" borderId="0" xfId="0" applyFont="1" applyFill="1" applyAlignment="1">
      <alignment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lignment vertical="center"/>
    </xf>
    <xf numFmtId="164" fontId="7" fillId="3" borderId="0" xfId="0" applyNumberFormat="1" applyFont="1" applyFill="1"/>
    <xf numFmtId="0" fontId="8" fillId="3" borderId="0" xfId="0" applyFont="1" applyFill="1" applyAlignment="1">
      <alignment vertical="center"/>
    </xf>
    <xf numFmtId="0" fontId="8" fillId="3" borderId="0" xfId="0" applyFont="1" applyFill="1" applyAlignment="1">
      <alignment vertical="center" wrapText="1"/>
    </xf>
    <xf numFmtId="0" fontId="7" fillId="3" borderId="0" xfId="0" applyFont="1" applyFill="1" applyAlignment="1">
      <alignment vertical="center" wrapText="1"/>
    </xf>
    <xf numFmtId="0" fontId="17" fillId="3" borderId="0" xfId="0" applyFont="1" applyFill="1" applyAlignment="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xf numFmtId="0" fontId="22" fillId="3" borderId="0" xfId="0" applyFont="1" applyFill="1"/>
    <xf numFmtId="0" fontId="23" fillId="3" borderId="0" xfId="0" applyFont="1" applyFill="1"/>
    <xf numFmtId="0" fontId="24" fillId="3" borderId="0" xfId="0" applyFont="1" applyFill="1"/>
    <xf numFmtId="0" fontId="21" fillId="2" borderId="1" xfId="0" applyFont="1" applyFill="1" applyBorder="1" applyAlignment="1">
      <alignment vertical="top"/>
    </xf>
    <xf numFmtId="0" fontId="22"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15" fillId="3" borderId="0" xfId="0" applyNumberFormat="1" applyFont="1" applyFill="1" applyAlignment="1">
      <alignment horizontal="right" vertical="center"/>
    </xf>
    <xf numFmtId="166" fontId="16" fillId="3" borderId="0" xfId="0" applyNumberFormat="1" applyFont="1" applyFill="1" applyAlignment="1">
      <alignment horizontal="right" vertical="center"/>
    </xf>
    <xf numFmtId="166" fontId="8" fillId="3" borderId="0" xfId="0" applyNumberFormat="1" applyFont="1" applyFill="1" applyAlignment="1">
      <alignment horizontal="right" vertical="center" wrapText="1"/>
    </xf>
    <xf numFmtId="0" fontId="0" fillId="3" borderId="0" xfId="0" applyFill="1" applyAlignment="1">
      <alignment horizontal="right"/>
    </xf>
    <xf numFmtId="0" fontId="8" fillId="0" borderId="0" xfId="0" applyFont="1" applyAlignment="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lignment horizontal="right" vertical="center"/>
    </xf>
    <xf numFmtId="166" fontId="7" fillId="4" borderId="0" xfId="0" applyNumberFormat="1" applyFont="1" applyFill="1" applyAlignment="1">
      <alignment horizontal="right" vertical="center"/>
    </xf>
    <xf numFmtId="0" fontId="7" fillId="4" borderId="0" xfId="0" applyFont="1" applyFill="1"/>
    <xf numFmtId="166" fontId="8" fillId="3" borderId="6" xfId="0" applyNumberFormat="1" applyFont="1" applyFill="1" applyBorder="1" applyAlignment="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xf numFmtId="0" fontId="10" fillId="3" borderId="0" xfId="0" applyFont="1" applyFill="1" applyAlignment="1">
      <alignment horizontal="center" vertical="center" wrapText="1"/>
    </xf>
    <xf numFmtId="0" fontId="26" fillId="0" borderId="0" xfId="0" applyFont="1" applyAlignment="1">
      <alignment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1" fillId="0" borderId="0" xfId="0" applyFont="1" applyAlignment="1">
      <alignment horizontal="center" vertical="center" wrapText="1"/>
    </xf>
    <xf numFmtId="0" fontId="25" fillId="3" borderId="0" xfId="0" applyFont="1" applyFill="1" applyAlignment="1">
      <alignment horizontal="center" vertical="center" wrapText="1"/>
    </xf>
    <xf numFmtId="0" fontId="26" fillId="0" borderId="0" xfId="0" quotePrefix="1" applyFont="1" applyAlignment="1">
      <alignment horizontal="center" wrapText="1"/>
    </xf>
    <xf numFmtId="0" fontId="26" fillId="0" borderId="0" xfId="0" applyFont="1" applyAlignment="1">
      <alignment horizontal="center" wrapText="1"/>
    </xf>
    <xf numFmtId="0" fontId="25" fillId="0" borderId="0" xfId="0" applyFont="1" applyAlignment="1">
      <alignment wrapText="1"/>
    </xf>
    <xf numFmtId="166" fontId="25" fillId="0" borderId="0" xfId="0" applyNumberFormat="1" applyFont="1" applyAlignment="1">
      <alignment horizontal="right" vertical="center" wrapText="1"/>
    </xf>
    <xf numFmtId="166" fontId="26" fillId="0" borderId="0" xfId="0" applyNumberFormat="1"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25" fillId="0" borderId="0" xfId="0" applyFont="1" applyAlignment="1">
      <alignment vertical="center"/>
    </xf>
    <xf numFmtId="166" fontId="26" fillId="0" borderId="0" xfId="0" applyNumberFormat="1" applyFont="1" applyAlignment="1">
      <alignment horizontal="right"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25" fillId="0" borderId="0" xfId="0" applyFont="1" applyAlignment="1">
      <alignment vertical="center" wrapText="1"/>
    </xf>
    <xf numFmtId="166" fontId="8" fillId="4" borderId="0" xfId="0" applyNumberFormat="1" applyFont="1" applyFill="1" applyAlignment="1">
      <alignment horizontal="right" vertical="center" wrapText="1"/>
    </xf>
    <xf numFmtId="166" fontId="8" fillId="4" borderId="0" xfId="0" applyNumberFormat="1" applyFont="1" applyFill="1" applyAlignment="1">
      <alignment horizontal="right" vertical="center"/>
    </xf>
    <xf numFmtId="0" fontId="25" fillId="0" borderId="0" xfId="0" applyFont="1" applyAlignment="1">
      <alignment horizontal="left" wrapText="1"/>
    </xf>
    <xf numFmtId="0" fontId="7" fillId="3" borderId="0" xfId="0" applyFont="1" applyFill="1" applyAlignment="1">
      <alignment vertical="top"/>
    </xf>
    <xf numFmtId="166" fontId="29" fillId="5" borderId="1" xfId="0" applyNumberFormat="1" applyFont="1" applyFill="1" applyBorder="1" applyAlignment="1" applyProtection="1">
      <alignment horizontal="right"/>
      <protection locked="0"/>
    </xf>
    <xf numFmtId="166" fontId="29" fillId="0" borderId="1" xfId="0" applyNumberFormat="1" applyFont="1" applyBorder="1" applyAlignment="1">
      <alignment horizontal="right"/>
    </xf>
    <xf numFmtId="0" fontId="29" fillId="0" borderId="0" xfId="0" applyFont="1" applyAlignment="1">
      <alignment horizontal="right"/>
    </xf>
    <xf numFmtId="166" fontId="26" fillId="0" borderId="0" xfId="0" applyNumberFormat="1" applyFont="1" applyAlignment="1">
      <alignment vertical="center" wrapText="1"/>
    </xf>
    <xf numFmtId="164" fontId="26" fillId="0" borderId="0" xfId="0" applyNumberFormat="1" applyFont="1" applyAlignment="1">
      <alignment horizontal="center" vertical="center" wrapText="1"/>
    </xf>
    <xf numFmtId="164" fontId="26" fillId="0" borderId="0" xfId="0" applyNumberFormat="1" applyFont="1" applyAlignment="1">
      <alignment wrapText="1"/>
    </xf>
    <xf numFmtId="0" fontId="11" fillId="3" borderId="0" xfId="0" applyFont="1" applyFill="1"/>
    <xf numFmtId="0" fontId="18" fillId="3" borderId="0" xfId="0" applyFont="1" applyFill="1"/>
    <xf numFmtId="6" fontId="17" fillId="3" borderId="0" xfId="0" quotePrefix="1" applyNumberFormat="1" applyFont="1" applyFill="1" applyAlignment="1">
      <alignment horizontal="center" vertical="center"/>
    </xf>
    <xf numFmtId="6" fontId="17" fillId="3" borderId="0" xfId="0" applyNumberFormat="1" applyFont="1" applyFill="1" applyAlignment="1">
      <alignment horizontal="center"/>
    </xf>
    <xf numFmtId="0" fontId="11" fillId="3" borderId="0" xfId="0" applyFont="1" applyFill="1" applyAlignment="1">
      <alignment horizontal="center" vertical="center"/>
    </xf>
    <xf numFmtId="164" fontId="18" fillId="3" borderId="0" xfId="0" applyNumberFormat="1" applyFont="1" applyFill="1"/>
    <xf numFmtId="3" fontId="11" fillId="3" borderId="6" xfId="0" applyNumberFormat="1" applyFont="1" applyFill="1" applyBorder="1" applyAlignment="1">
      <alignment horizontal="right" vertical="center"/>
    </xf>
    <xf numFmtId="3" fontId="11" fillId="3" borderId="0" xfId="0" applyNumberFormat="1" applyFont="1" applyFill="1" applyAlignment="1">
      <alignment horizontal="right" vertical="center"/>
    </xf>
    <xf numFmtId="3" fontId="11" fillId="3" borderId="0" xfId="0" applyNumberFormat="1" applyFont="1" applyFill="1"/>
    <xf numFmtId="0" fontId="19" fillId="3" borderId="0" xfId="0" applyFont="1" applyFill="1"/>
    <xf numFmtId="166" fontId="29" fillId="5" borderId="10" xfId="0" applyNumberFormat="1" applyFont="1" applyFill="1" applyBorder="1" applyAlignment="1" applyProtection="1">
      <alignment horizontal="right"/>
      <protection locked="0"/>
    </xf>
    <xf numFmtId="49" fontId="9" fillId="0" borderId="0" xfId="0" applyNumberFormat="1" applyFont="1" applyAlignment="1">
      <alignment wrapText="1"/>
    </xf>
    <xf numFmtId="0" fontId="30" fillId="0" borderId="0" xfId="0" applyFont="1" applyAlignment="1">
      <alignment horizontal="center" wrapText="1"/>
    </xf>
    <xf numFmtId="0" fontId="9" fillId="0" borderId="0" xfId="0" applyFont="1"/>
    <xf numFmtId="0" fontId="30" fillId="0" borderId="0" xfId="0" quotePrefix="1" applyFont="1" applyAlignment="1">
      <alignment horizontal="center" wrapText="1"/>
    </xf>
    <xf numFmtId="49" fontId="29" fillId="0" borderId="0" xfId="0" applyNumberFormat="1" applyFont="1" applyAlignment="1">
      <alignment wrapText="1"/>
    </xf>
    <xf numFmtId="0" fontId="29" fillId="0" borderId="0" xfId="0" applyFont="1"/>
    <xf numFmtId="49" fontId="31" fillId="0" borderId="0" xfId="0" applyNumberFormat="1" applyFont="1" applyAlignment="1">
      <alignment wrapText="1"/>
    </xf>
    <xf numFmtId="166" fontId="29" fillId="0" borderId="2" xfId="0" applyNumberFormat="1" applyFont="1" applyBorder="1" applyAlignment="1">
      <alignment horizontal="right"/>
    </xf>
    <xf numFmtId="0" fontId="29" fillId="0" borderId="13" xfId="0" applyFont="1" applyBorder="1"/>
    <xf numFmtId="166" fontId="31" fillId="0" borderId="0" xfId="0" applyNumberFormat="1" applyFont="1"/>
    <xf numFmtId="166" fontId="25" fillId="0" borderId="17" xfId="0" applyNumberFormat="1" applyFont="1" applyBorder="1" applyAlignment="1">
      <alignment wrapText="1"/>
    </xf>
    <xf numFmtId="166" fontId="25" fillId="0" borderId="13" xfId="0" applyNumberFormat="1" applyFont="1" applyBorder="1" applyAlignment="1">
      <alignment wrapText="1"/>
    </xf>
    <xf numFmtId="49" fontId="10" fillId="0" borderId="0" xfId="0" applyNumberFormat="1" applyFont="1" applyAlignment="1">
      <alignment wrapText="1"/>
    </xf>
    <xf numFmtId="166" fontId="8" fillId="3" borderId="0" xfId="0" applyNumberFormat="1" applyFont="1" applyFill="1"/>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29"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wrapText="1"/>
    </xf>
    <xf numFmtId="0" fontId="32" fillId="0" borderId="0" xfId="0" applyFont="1" applyAlignment="1">
      <alignment wrapText="1"/>
    </xf>
    <xf numFmtId="3" fontId="9" fillId="0" borderId="1" xfId="0" applyNumberFormat="1" applyFont="1" applyBorder="1" applyAlignment="1">
      <alignment horizontal="right" vertical="center" wrapText="1"/>
    </xf>
    <xf numFmtId="0" fontId="29" fillId="3" borderId="0" xfId="0" applyFont="1" applyFill="1"/>
    <xf numFmtId="0" fontId="31" fillId="3" borderId="0" xfId="0" applyFont="1" applyFill="1"/>
    <xf numFmtId="0" fontId="35" fillId="3" borderId="0" xfId="0" applyFont="1" applyFill="1"/>
    <xf numFmtId="166" fontId="9" fillId="0" borderId="1" xfId="0" applyNumberFormat="1" applyFont="1" applyBorder="1" applyAlignment="1">
      <alignment horizontal="right" vertical="center" wrapText="1"/>
    </xf>
    <xf numFmtId="0" fontId="26" fillId="0" borderId="0" xfId="0" applyFont="1" applyAlignment="1" applyProtection="1">
      <alignment vertical="center" wrapText="1"/>
      <protection locked="0"/>
    </xf>
    <xf numFmtId="3" fontId="9" fillId="0" borderId="3" xfId="0" applyNumberFormat="1" applyFont="1" applyBorder="1" applyAlignment="1">
      <alignment horizontal="right" vertical="center" wrapText="1"/>
    </xf>
    <xf numFmtId="166" fontId="26" fillId="0" borderId="1" xfId="0" applyNumberFormat="1" applyFont="1" applyBorder="1" applyAlignment="1">
      <alignment horizontal="right" vertical="center" wrapText="1"/>
    </xf>
    <xf numFmtId="0" fontId="2" fillId="3" borderId="0" xfId="0" applyFont="1" applyFill="1"/>
    <xf numFmtId="166" fontId="8" fillId="3" borderId="0" xfId="0" applyNumberFormat="1" applyFont="1" applyFill="1" applyAlignment="1">
      <alignment horizontal="right"/>
    </xf>
    <xf numFmtId="0" fontId="2" fillId="3" borderId="0" xfId="0" applyFont="1" applyFill="1" applyAlignment="1">
      <alignment vertical="top"/>
    </xf>
    <xf numFmtId="0" fontId="8" fillId="3" borderId="0" xfId="0" applyFont="1" applyFill="1" applyAlignment="1">
      <alignment vertical="top"/>
    </xf>
    <xf numFmtId="166" fontId="8" fillId="3" borderId="0" xfId="0" applyNumberFormat="1" applyFont="1" applyFill="1" applyAlignment="1">
      <alignment horizontal="right" vertical="top"/>
    </xf>
    <xf numFmtId="164" fontId="7" fillId="3" borderId="0" xfId="0" applyNumberFormat="1" applyFont="1" applyFill="1" applyAlignment="1">
      <alignment vertical="top"/>
    </xf>
    <xf numFmtId="0" fontId="0" fillId="3" borderId="0" xfId="0" applyFill="1" applyAlignment="1">
      <alignment vertical="top"/>
    </xf>
    <xf numFmtId="166" fontId="7" fillId="3" borderId="0" xfId="0" applyNumberFormat="1" applyFont="1" applyFill="1" applyAlignment="1">
      <alignment horizontal="right"/>
    </xf>
    <xf numFmtId="0" fontId="31" fillId="0" borderId="0" xfId="0" applyFont="1"/>
    <xf numFmtId="0" fontId="29" fillId="0" borderId="0" xfId="0" applyFont="1" applyAlignment="1">
      <alignment vertical="center"/>
    </xf>
    <xf numFmtId="0" fontId="31" fillId="0" borderId="0" xfId="0" applyFont="1" applyAlignment="1">
      <alignment horizontal="center" wrapText="1"/>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quotePrefix="1" applyFont="1" applyAlignment="1">
      <alignment horizontal="center"/>
    </xf>
    <xf numFmtId="0" fontId="31" fillId="0" borderId="0" xfId="0" quotePrefix="1" applyFont="1" applyAlignment="1">
      <alignment horizontal="center" vertical="center"/>
    </xf>
    <xf numFmtId="0" fontId="31" fillId="0" borderId="0" xfId="0" applyFont="1" applyAlignment="1">
      <alignment horizontal="center" vertical="center"/>
    </xf>
    <xf numFmtId="0" fontId="29" fillId="0" borderId="0" xfId="0" applyFont="1" applyAlignment="1" applyProtection="1">
      <alignment horizontal="left" wrapText="1"/>
      <protection locked="0"/>
    </xf>
    <xf numFmtId="166" fontId="29" fillId="0" borderId="0" xfId="0" applyNumberFormat="1" applyFont="1"/>
    <xf numFmtId="167" fontId="36" fillId="0" borderId="0" xfId="0" applyNumberFormat="1" applyFont="1" applyAlignment="1">
      <alignment horizontal="center"/>
    </xf>
    <xf numFmtId="0" fontId="29" fillId="0" borderId="0" xfId="0" applyFont="1" applyAlignment="1">
      <alignment horizontal="center"/>
    </xf>
    <xf numFmtId="166" fontId="29" fillId="0" borderId="0" xfId="0" applyNumberFormat="1" applyFont="1" applyAlignment="1">
      <alignment horizontal="center"/>
    </xf>
    <xf numFmtId="166" fontId="29" fillId="0" borderId="0" xfId="0" applyNumberFormat="1" applyFont="1" applyAlignment="1" applyProtection="1">
      <alignment horizontal="center"/>
      <protection locked="0"/>
    </xf>
    <xf numFmtId="166" fontId="31" fillId="0" borderId="0" xfId="0" applyNumberFormat="1" applyFont="1" applyAlignment="1">
      <alignment horizontal="center"/>
    </xf>
    <xf numFmtId="0" fontId="29" fillId="0" borderId="1" xfId="0" applyFont="1" applyBorder="1" applyAlignment="1">
      <alignment horizontal="right"/>
    </xf>
    <xf numFmtId="166" fontId="29" fillId="0" borderId="17" xfId="0" applyNumberFormat="1" applyFont="1" applyBorder="1" applyAlignment="1">
      <alignment horizontal="right"/>
    </xf>
    <xf numFmtId="166" fontId="31" fillId="0" borderId="5" xfId="0" applyNumberFormat="1" applyFont="1" applyBorder="1" applyAlignment="1">
      <alignment horizontal="right"/>
    </xf>
    <xf numFmtId="166" fontId="29" fillId="0" borderId="5" xfId="0" applyNumberFormat="1" applyFont="1" applyBorder="1" applyAlignment="1">
      <alignment horizontal="right"/>
    </xf>
    <xf numFmtId="166" fontId="29" fillId="0" borderId="0" xfId="0" applyNumberFormat="1" applyFont="1" applyAlignment="1">
      <alignment horizontal="right"/>
    </xf>
    <xf numFmtId="0" fontId="29" fillId="2" borderId="3" xfId="0" applyFont="1" applyFill="1" applyBorder="1" applyAlignment="1">
      <alignment horizontal="center"/>
    </xf>
    <xf numFmtId="6" fontId="29" fillId="2" borderId="2" xfId="0" quotePrefix="1" applyNumberFormat="1" applyFont="1" applyFill="1" applyBorder="1" applyAlignment="1">
      <alignment horizontal="center" vertical="top"/>
    </xf>
    <xf numFmtId="0" fontId="39" fillId="3" borderId="18" xfId="0" applyFont="1" applyFill="1" applyBorder="1" applyAlignment="1">
      <alignment vertical="center"/>
    </xf>
    <xf numFmtId="0" fontId="20" fillId="6" borderId="0" xfId="0" applyFont="1" applyFill="1"/>
    <xf numFmtId="0" fontId="39" fillId="3" borderId="18" xfId="0" applyFont="1" applyFill="1" applyBorder="1" applyAlignment="1" applyProtection="1">
      <alignment vertical="center"/>
      <protection locked="0"/>
    </xf>
    <xf numFmtId="0" fontId="39" fillId="3" borderId="9" xfId="0" applyFont="1" applyFill="1" applyBorder="1" applyAlignment="1" applyProtection="1">
      <alignment vertical="center"/>
      <protection locked="0"/>
    </xf>
    <xf numFmtId="0" fontId="27" fillId="0" borderId="0" xfId="0" applyFont="1"/>
    <xf numFmtId="166" fontId="26" fillId="0" borderId="2" xfId="0" applyNumberFormat="1" applyFont="1" applyBorder="1" applyAlignment="1">
      <alignment horizontal="right" vertical="center" wrapText="1"/>
    </xf>
    <xf numFmtId="0" fontId="29" fillId="0" borderId="0" xfId="2" applyFont="1"/>
    <xf numFmtId="0" fontId="29" fillId="0" borderId="0" xfId="2" applyFont="1" applyAlignment="1">
      <alignment horizontal="center" vertical="center"/>
    </xf>
    <xf numFmtId="49" fontId="29" fillId="0" borderId="0" xfId="2" applyNumberFormat="1" applyFont="1" applyAlignment="1">
      <alignment horizontal="center" vertical="center"/>
    </xf>
    <xf numFmtId="0" fontId="25" fillId="0" borderId="0" xfId="2" applyFont="1" applyAlignment="1">
      <alignment horizontal="left"/>
    </xf>
    <xf numFmtId="49" fontId="31" fillId="3" borderId="0" xfId="2" applyNumberFormat="1" applyFont="1" applyFill="1"/>
    <xf numFmtId="0" fontId="29" fillId="0" borderId="0" xfId="2" applyFont="1" applyAlignment="1">
      <alignment vertical="center"/>
    </xf>
    <xf numFmtId="0" fontId="31" fillId="0" borderId="0" xfId="2" applyFont="1" applyAlignment="1">
      <alignment vertical="center"/>
    </xf>
    <xf numFmtId="0" fontId="31" fillId="0" borderId="0" xfId="2" applyFont="1" applyAlignment="1">
      <alignment horizontal="center" vertical="center" wrapText="1"/>
    </xf>
    <xf numFmtId="49" fontId="31" fillId="0" borderId="0" xfId="2" applyNumberFormat="1" applyFont="1" applyAlignment="1">
      <alignment horizontal="center" vertical="center" wrapText="1"/>
    </xf>
    <xf numFmtId="0" fontId="31" fillId="0" borderId="0" xfId="2" quotePrefix="1" applyFont="1" applyAlignment="1">
      <alignment horizontal="center" vertical="center"/>
    </xf>
    <xf numFmtId="0" fontId="31" fillId="0" borderId="0" xfId="2" applyFont="1" applyAlignment="1">
      <alignment horizontal="center" vertical="center"/>
    </xf>
    <xf numFmtId="49" fontId="31" fillId="0" borderId="0" xfId="2" applyNumberFormat="1" applyFont="1" applyAlignment="1">
      <alignment horizontal="center" wrapText="1"/>
    </xf>
    <xf numFmtId="0" fontId="31" fillId="0" borderId="0" xfId="2" applyFont="1"/>
    <xf numFmtId="0" fontId="31" fillId="0" borderId="0" xfId="2" applyFont="1" applyAlignment="1">
      <alignment vertical="top"/>
    </xf>
    <xf numFmtId="0" fontId="29" fillId="0" borderId="0" xfId="2" applyFont="1" applyAlignment="1">
      <alignment horizontal="left" vertical="center"/>
    </xf>
    <xf numFmtId="166" fontId="29" fillId="0" borderId="0" xfId="2" applyNumberFormat="1" applyFont="1" applyAlignment="1">
      <alignment horizontal="center" vertical="center"/>
    </xf>
    <xf numFmtId="167" fontId="36" fillId="0" borderId="0" xfId="2" applyNumberFormat="1" applyFont="1" applyAlignment="1">
      <alignment horizontal="center" vertical="center"/>
    </xf>
    <xf numFmtId="49" fontId="29" fillId="0" borderId="0" xfId="2" applyNumberFormat="1" applyFont="1" applyAlignment="1">
      <alignment horizontal="center" vertical="center" wrapText="1"/>
    </xf>
    <xf numFmtId="0" fontId="29" fillId="0" borderId="0" xfId="2" applyFont="1" applyAlignment="1">
      <alignment horizontal="left"/>
    </xf>
    <xf numFmtId="166" fontId="29" fillId="5" borderId="1" xfId="2" applyNumberFormat="1" applyFont="1" applyFill="1" applyBorder="1" applyAlignment="1" applyProtection="1">
      <alignment horizontal="center"/>
      <protection locked="0"/>
    </xf>
    <xf numFmtId="166" fontId="29" fillId="0" borderId="1" xfId="2" applyNumberFormat="1" applyFont="1" applyBorder="1" applyAlignment="1">
      <alignment horizontal="center"/>
    </xf>
    <xf numFmtId="166" fontId="29" fillId="0" borderId="0" xfId="2" applyNumberFormat="1" applyFont="1" applyAlignment="1">
      <alignment horizontal="center"/>
    </xf>
    <xf numFmtId="49" fontId="29" fillId="0" borderId="0" xfId="2" applyNumberFormat="1" applyFont="1" applyAlignment="1" applyProtection="1">
      <alignment horizontal="left" wrapText="1"/>
      <protection locked="0"/>
    </xf>
    <xf numFmtId="166" fontId="31" fillId="0" borderId="5" xfId="2" applyNumberFormat="1" applyFont="1" applyBorder="1" applyAlignment="1">
      <alignment horizontal="center" vertical="center"/>
    </xf>
    <xf numFmtId="49" fontId="31" fillId="0" borderId="0" xfId="2" applyNumberFormat="1" applyFont="1" applyAlignment="1" applyProtection="1">
      <alignment horizontal="left" wrapText="1"/>
      <protection locked="0"/>
    </xf>
    <xf numFmtId="166" fontId="31" fillId="0" borderId="0" xfId="2" applyNumberFormat="1" applyFont="1" applyAlignment="1">
      <alignment horizontal="center" vertical="center"/>
    </xf>
    <xf numFmtId="0" fontId="29" fillId="0" borderId="0" xfId="2" quotePrefix="1" applyFont="1" applyAlignment="1">
      <alignment horizontal="left"/>
    </xf>
    <xf numFmtId="0" fontId="29" fillId="0" borderId="0" xfId="2" applyFont="1" applyAlignment="1">
      <alignment horizontal="left" vertical="top"/>
    </xf>
    <xf numFmtId="0" fontId="29" fillId="0" borderId="0" xfId="2" applyFont="1" applyAlignment="1">
      <alignment vertical="top"/>
    </xf>
    <xf numFmtId="0" fontId="29" fillId="0" borderId="0" xfId="2" applyFont="1" applyAlignment="1">
      <alignment wrapText="1"/>
    </xf>
    <xf numFmtId="0" fontId="29" fillId="0" borderId="0" xfId="2" applyFont="1" applyAlignment="1">
      <alignment horizontal="left" wrapText="1"/>
    </xf>
    <xf numFmtId="166" fontId="29" fillId="5" borderId="3" xfId="2" applyNumberFormat="1" applyFont="1" applyFill="1" applyBorder="1" applyAlignment="1" applyProtection="1">
      <alignment horizontal="center"/>
      <protection locked="0"/>
    </xf>
    <xf numFmtId="166" fontId="29" fillId="0" borderId="5" xfId="2" applyNumberFormat="1" applyFont="1" applyBorder="1" applyAlignment="1">
      <alignment horizontal="center" vertical="center"/>
    </xf>
    <xf numFmtId="0" fontId="25" fillId="0" borderId="0" xfId="2" applyFont="1" applyAlignment="1">
      <alignment horizontal="left" vertical="center"/>
    </xf>
    <xf numFmtId="0" fontId="29" fillId="0" borderId="0" xfId="2" applyFont="1" applyAlignment="1">
      <alignment horizontal="center"/>
    </xf>
    <xf numFmtId="0" fontId="31" fillId="3" borderId="0" xfId="2" applyFont="1" applyFill="1"/>
    <xf numFmtId="0" fontId="31" fillId="0" borderId="0" xfId="2" quotePrefix="1" applyFont="1" applyAlignment="1">
      <alignment horizontal="center"/>
    </xf>
    <xf numFmtId="0" fontId="31" fillId="0" borderId="0" xfId="2" applyFont="1" applyAlignment="1">
      <alignment horizontal="center"/>
    </xf>
    <xf numFmtId="0" fontId="31" fillId="0" borderId="0" xfId="2" applyFont="1" applyAlignment="1">
      <alignment horizontal="center" wrapText="1"/>
    </xf>
    <xf numFmtId="167" fontId="30" fillId="0" borderId="0" xfId="2" applyNumberFormat="1" applyFont="1" applyAlignment="1">
      <alignment horizontal="center"/>
    </xf>
    <xf numFmtId="0" fontId="29" fillId="0" borderId="0" xfId="2" applyFont="1" applyProtection="1">
      <protection locked="0"/>
    </xf>
    <xf numFmtId="0" fontId="31" fillId="0" borderId="0" xfId="2" applyFont="1" applyAlignment="1">
      <alignment wrapText="1"/>
    </xf>
    <xf numFmtId="166" fontId="31" fillId="0" borderId="5" xfId="2" applyNumberFormat="1" applyFont="1" applyBorder="1" applyAlignment="1">
      <alignment horizontal="center"/>
    </xf>
    <xf numFmtId="166" fontId="31" fillId="0" borderId="0" xfId="2" applyNumberFormat="1" applyFont="1" applyAlignment="1">
      <alignment horizontal="center"/>
    </xf>
    <xf numFmtId="0" fontId="31" fillId="0" borderId="14" xfId="2" applyFont="1" applyBorder="1"/>
    <xf numFmtId="0" fontId="31" fillId="0" borderId="15" xfId="2" applyFont="1" applyBorder="1"/>
    <xf numFmtId="166" fontId="31" fillId="0" borderId="15" xfId="2" applyNumberFormat="1" applyFont="1" applyBorder="1" applyAlignment="1">
      <alignment horizontal="center"/>
    </xf>
    <xf numFmtId="167" fontId="30" fillId="0" borderId="15" xfId="2" applyNumberFormat="1" applyFont="1" applyBorder="1" applyAlignment="1">
      <alignment horizontal="center"/>
    </xf>
    <xf numFmtId="0" fontId="31" fillId="0" borderId="20" xfId="2" applyFont="1" applyBorder="1"/>
    <xf numFmtId="166" fontId="29" fillId="0" borderId="0" xfId="2" applyNumberFormat="1" applyFont="1" applyAlignment="1" applyProtection="1">
      <alignment horizontal="center"/>
      <protection locked="0"/>
    </xf>
    <xf numFmtId="0" fontId="31" fillId="0" borderId="17" xfId="2" applyFont="1" applyBorder="1"/>
    <xf numFmtId="167" fontId="30" fillId="0" borderId="17" xfId="2" applyNumberFormat="1" applyFont="1" applyBorder="1" applyAlignment="1">
      <alignment horizontal="center"/>
    </xf>
    <xf numFmtId="166" fontId="29" fillId="7" borderId="1" xfId="2" applyNumberFormat="1" applyFont="1" applyFill="1" applyBorder="1" applyAlignment="1" applyProtection="1">
      <alignment horizontal="center"/>
      <protection locked="0"/>
    </xf>
    <xf numFmtId="0" fontId="29" fillId="0" borderId="0" xfId="2" quotePrefix="1" applyFont="1" applyAlignment="1">
      <alignment vertical="center"/>
    </xf>
    <xf numFmtId="166" fontId="29" fillId="0" borderId="5" xfId="2" applyNumberFormat="1" applyFont="1" applyBorder="1" applyAlignment="1">
      <alignment horizontal="center"/>
    </xf>
    <xf numFmtId="0" fontId="29" fillId="0" borderId="0" xfId="2" applyFont="1" applyAlignment="1">
      <alignment vertical="top" wrapText="1"/>
    </xf>
    <xf numFmtId="0" fontId="29" fillId="0" borderId="0" xfId="2" applyFont="1" applyAlignment="1">
      <alignment horizontal="center" wrapText="1"/>
    </xf>
    <xf numFmtId="0" fontId="39" fillId="0" borderId="0" xfId="2" applyFont="1" applyAlignment="1">
      <alignment horizontal="right" vertical="top"/>
    </xf>
    <xf numFmtId="166" fontId="8" fillId="0" borderId="0" xfId="0" applyNumberFormat="1" applyFont="1" applyAlignment="1">
      <alignment horizontal="right" vertical="center"/>
    </xf>
    <xf numFmtId="166" fontId="26" fillId="8" borderId="1" xfId="0" applyNumberFormat="1" applyFont="1" applyFill="1" applyBorder="1" applyAlignment="1">
      <alignment horizontal="right" vertical="center" wrapText="1"/>
    </xf>
    <xf numFmtId="166" fontId="29" fillId="8" borderId="1" xfId="2" applyNumberFormat="1" applyFont="1" applyFill="1" applyBorder="1" applyAlignment="1">
      <alignment horizontal="center"/>
    </xf>
    <xf numFmtId="166" fontId="29" fillId="8" borderId="0" xfId="2" applyNumberFormat="1" applyFont="1" applyFill="1" applyAlignment="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1" fillId="0" borderId="17" xfId="2" applyNumberFormat="1" applyFont="1" applyBorder="1" applyAlignment="1">
      <alignment horizontal="center"/>
    </xf>
    <xf numFmtId="0" fontId="31" fillId="0" borderId="16" xfId="2" applyFont="1" applyBorder="1"/>
    <xf numFmtId="0" fontId="29" fillId="0" borderId="17" xfId="2" applyFont="1" applyBorder="1"/>
    <xf numFmtId="0" fontId="29" fillId="0" borderId="17" xfId="2" applyFont="1" applyBorder="1" applyProtection="1">
      <protection locked="0"/>
    </xf>
    <xf numFmtId="167" fontId="30" fillId="0" borderId="22" xfId="2" applyNumberFormat="1" applyFont="1" applyBorder="1" applyAlignment="1">
      <alignment horizontal="center"/>
    </xf>
    <xf numFmtId="0" fontId="29" fillId="3" borderId="0" xfId="0" applyFont="1" applyFill="1" applyProtection="1">
      <protection locked="0"/>
    </xf>
    <xf numFmtId="0" fontId="7" fillId="3" borderId="0" xfId="0" applyFont="1" applyFill="1" applyAlignment="1">
      <alignment horizontal="right" vertical="center"/>
    </xf>
    <xf numFmtId="0" fontId="29" fillId="0" borderId="0" xfId="0" applyFont="1" applyProtection="1">
      <protection locked="0"/>
    </xf>
    <xf numFmtId="3" fontId="11" fillId="0" borderId="6" xfId="0" applyNumberFormat="1" applyFont="1" applyBorder="1" applyAlignment="1">
      <alignment horizontal="right" vertical="center"/>
    </xf>
    <xf numFmtId="3" fontId="11" fillId="0" borderId="0" xfId="0" applyNumberFormat="1" applyFont="1" applyAlignment="1">
      <alignment horizontal="right" vertical="center"/>
    </xf>
    <xf numFmtId="0" fontId="7" fillId="0" borderId="1" xfId="0" applyFont="1" applyBorder="1" applyAlignment="1">
      <alignment horizontal="right" vertical="center"/>
    </xf>
    <xf numFmtId="166" fontId="29" fillId="0" borderId="3" xfId="2" applyNumberFormat="1" applyFont="1" applyBorder="1" applyAlignment="1">
      <alignment horizontal="center"/>
    </xf>
    <xf numFmtId="3" fontId="0" fillId="6" borderId="0" xfId="5" applyNumberFormat="1" applyFont="1" applyFill="1" applyProtection="1"/>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166" fontId="7" fillId="4" borderId="1" xfId="0" applyNumberFormat="1" applyFont="1" applyFill="1" applyBorder="1" applyAlignment="1">
      <alignment horizontal="right" vertical="center" wrapText="1"/>
    </xf>
    <xf numFmtId="166" fontId="29" fillId="0" borderId="21" xfId="2" applyNumberFormat="1" applyFont="1" applyBorder="1" applyAlignment="1">
      <alignment horizontal="center"/>
    </xf>
    <xf numFmtId="166" fontId="9" fillId="0" borderId="1" xfId="0" applyNumberFormat="1" applyFont="1" applyBorder="1" applyAlignment="1">
      <alignment horizontal="right"/>
    </xf>
    <xf numFmtId="166" fontId="9" fillId="5" borderId="1" xfId="0" applyNumberFormat="1" applyFont="1" applyFill="1" applyBorder="1" applyAlignment="1" applyProtection="1">
      <alignment horizontal="right"/>
      <protection locked="0"/>
    </xf>
    <xf numFmtId="0" fontId="43" fillId="5" borderId="1" xfId="24" applyFill="1" applyBorder="1" applyAlignment="1" applyProtection="1">
      <alignment wrapText="1"/>
      <protection locked="0"/>
    </xf>
    <xf numFmtId="15" fontId="27" fillId="5" borderId="1" xfId="0" applyNumberFormat="1" applyFont="1" applyFill="1" applyBorder="1" applyAlignment="1" applyProtection="1">
      <alignment wrapText="1"/>
      <protection locked="0"/>
    </xf>
    <xf numFmtId="0" fontId="29" fillId="3" borderId="0" xfId="0" applyFont="1" applyFill="1" applyAlignment="1">
      <alignment horizontal="center"/>
    </xf>
    <xf numFmtId="165" fontId="29" fillId="3" borderId="0" xfId="1" applyFont="1" applyFill="1" applyAlignment="1">
      <alignment horizontal="center"/>
    </xf>
    <xf numFmtId="0" fontId="12" fillId="3" borderId="0" xfId="0" applyFont="1" applyFill="1" applyAlignment="1">
      <alignment horizontal="center" vertical="center"/>
    </xf>
    <xf numFmtId="0" fontId="29" fillId="0" borderId="6" xfId="0" applyFont="1" applyBorder="1" applyAlignment="1">
      <alignment horizontal="right" vertical="center"/>
    </xf>
    <xf numFmtId="0" fontId="29" fillId="0" borderId="0" xfId="0" applyFont="1" applyAlignment="1">
      <alignment horizontal="right" vertical="center"/>
    </xf>
    <xf numFmtId="6" fontId="31" fillId="3" borderId="0" xfId="0" quotePrefix="1" applyNumberFormat="1" applyFont="1" applyFill="1" applyAlignment="1">
      <alignment horizontal="center" vertical="center"/>
    </xf>
    <xf numFmtId="165" fontId="11" fillId="3" borderId="0" xfId="1" applyFont="1" applyFill="1" applyAlignment="1">
      <alignment horizontal="center" vertical="center"/>
    </xf>
    <xf numFmtId="0" fontId="0" fillId="3" borderId="0" xfId="0" applyFill="1" applyAlignment="1">
      <alignment horizontal="center"/>
    </xf>
    <xf numFmtId="0" fontId="44" fillId="3" borderId="0" xfId="0" applyFont="1" applyFill="1"/>
    <xf numFmtId="3" fontId="11" fillId="3" borderId="23" xfId="0" applyNumberFormat="1" applyFont="1" applyFill="1" applyBorder="1"/>
    <xf numFmtId="0" fontId="29" fillId="3" borderId="0" xfId="0" applyFont="1" applyFill="1" applyAlignment="1">
      <alignment horizontal="left" wrapText="1"/>
    </xf>
    <xf numFmtId="166" fontId="29" fillId="5" borderId="1" xfId="2" applyNumberFormat="1" applyFont="1" applyFill="1" applyBorder="1" applyAlignment="1" applyProtection="1">
      <alignment horizontal="right"/>
      <protection locked="0"/>
    </xf>
    <xf numFmtId="166" fontId="29" fillId="0" borderId="6" xfId="0" applyNumberFormat="1" applyFont="1" applyBorder="1" applyAlignment="1">
      <alignment horizontal="right" vertical="center"/>
    </xf>
    <xf numFmtId="0" fontId="29" fillId="0" borderId="0" xfId="0" applyFont="1" applyAlignment="1">
      <alignment horizontal="left" wrapText="1"/>
    </xf>
    <xf numFmtId="0" fontId="7" fillId="3" borderId="0" xfId="0" applyFont="1" applyFill="1" applyAlignment="1">
      <alignment horizontal="left"/>
    </xf>
    <xf numFmtId="0" fontId="7" fillId="3" borderId="0" xfId="0" applyFont="1" applyFill="1" applyAlignment="1">
      <alignment horizontal="left" wrapText="1"/>
    </xf>
    <xf numFmtId="0" fontId="7" fillId="3" borderId="0" xfId="0" applyFont="1" applyFill="1" applyAlignment="1" applyProtection="1">
      <alignment horizontal="left" wrapText="1"/>
      <protection locked="0"/>
    </xf>
    <xf numFmtId="0" fontId="7" fillId="3" borderId="0" xfId="0" applyFont="1" applyFill="1" applyAlignment="1" applyProtection="1">
      <alignment horizontal="left"/>
      <protection locked="0"/>
    </xf>
    <xf numFmtId="0" fontId="0" fillId="3" borderId="0" xfId="0" applyFill="1" applyAlignment="1">
      <alignment horizontal="left"/>
    </xf>
    <xf numFmtId="166" fontId="29" fillId="0" borderId="0" xfId="2" applyNumberFormat="1" applyFont="1" applyAlignment="1" applyProtection="1">
      <alignment wrapText="1"/>
      <protection locked="0"/>
    </xf>
    <xf numFmtId="166" fontId="31" fillId="0" borderId="0" xfId="2" applyNumberFormat="1" applyFont="1" applyAlignment="1" applyProtection="1">
      <alignment wrapText="1"/>
      <protection locked="0"/>
    </xf>
    <xf numFmtId="166" fontId="31" fillId="0" borderId="20" xfId="2" applyNumberFormat="1" applyFont="1" applyBorder="1" applyAlignment="1" applyProtection="1">
      <alignment wrapText="1"/>
      <protection locked="0"/>
    </xf>
    <xf numFmtId="49" fontId="29" fillId="0" borderId="0" xfId="2" applyNumberFormat="1" applyFont="1" applyAlignment="1" applyProtection="1">
      <alignment wrapText="1"/>
      <protection locked="0"/>
    </xf>
    <xf numFmtId="6" fontId="8" fillId="3" borderId="0" xfId="0" applyNumberFormat="1" applyFont="1" applyFill="1" applyAlignment="1" applyProtection="1">
      <alignment horizontal="left" wrapText="1"/>
      <protection locked="0"/>
    </xf>
    <xf numFmtId="6" fontId="8" fillId="3" borderId="0" xfId="0" applyNumberFormat="1" applyFont="1" applyFill="1" applyAlignment="1" applyProtection="1">
      <alignment horizontal="left" vertical="top" wrapText="1"/>
      <protection locked="0"/>
    </xf>
    <xf numFmtId="0" fontId="38" fillId="3" borderId="19" xfId="0" applyFont="1" applyFill="1" applyBorder="1" applyAlignment="1">
      <alignment horizontal="left" vertical="center"/>
    </xf>
    <xf numFmtId="0" fontId="38" fillId="3" borderId="8" xfId="0" applyFont="1" applyFill="1" applyBorder="1" applyAlignment="1">
      <alignment horizontal="left" vertical="center"/>
    </xf>
    <xf numFmtId="0" fontId="38" fillId="3" borderId="10" xfId="0" applyFont="1" applyFill="1" applyBorder="1" applyAlignment="1">
      <alignment horizontal="left" vertical="center"/>
    </xf>
    <xf numFmtId="0" fontId="10" fillId="3" borderId="0" xfId="0" applyFont="1" applyFill="1" applyAlignment="1">
      <alignment vertical="center"/>
    </xf>
    <xf numFmtId="4" fontId="10" fillId="0" borderId="0" xfId="0" applyNumberFormat="1" applyFont="1" applyAlignment="1">
      <alignment horizontal="center"/>
    </xf>
    <xf numFmtId="0" fontId="46" fillId="0" borderId="0" xfId="0" applyFont="1"/>
    <xf numFmtId="1" fontId="11" fillId="3" borderId="0" xfId="1" applyNumberFormat="1" applyFont="1" applyFill="1" applyAlignment="1">
      <alignment horizontal="left" vertical="center" wrapText="1"/>
    </xf>
    <xf numFmtId="0" fontId="48" fillId="0" borderId="0" xfId="0" applyFont="1" applyAlignment="1">
      <alignment vertical="center" wrapText="1"/>
    </xf>
    <xf numFmtId="49" fontId="7" fillId="0" borderId="0" xfId="0" applyNumberFormat="1" applyFont="1" applyAlignment="1" applyProtection="1">
      <alignment vertical="center" wrapText="1"/>
      <protection locked="0"/>
    </xf>
    <xf numFmtId="166" fontId="29" fillId="5" borderId="27" xfId="2" applyNumberFormat="1" applyFont="1" applyFill="1" applyBorder="1" applyAlignment="1" applyProtection="1">
      <alignment horizontal="center"/>
      <protection locked="0"/>
    </xf>
    <xf numFmtId="0" fontId="24" fillId="2" borderId="9"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1" fontId="12" fillId="3" borderId="0" xfId="1" applyNumberFormat="1" applyFont="1" applyFill="1" applyAlignment="1">
      <alignment horizontal="left" vertical="center" wrapText="1"/>
    </xf>
    <xf numFmtId="49" fontId="7" fillId="5" borderId="24" xfId="0" applyNumberFormat="1" applyFont="1" applyFill="1" applyBorder="1" applyAlignment="1" applyProtection="1">
      <alignment vertical="top" wrapText="1"/>
      <protection locked="0"/>
    </xf>
    <xf numFmtId="49" fontId="7" fillId="5" borderId="25" xfId="0" applyNumberFormat="1" applyFont="1" applyFill="1" applyBorder="1" applyAlignment="1" applyProtection="1">
      <alignment vertical="top" wrapText="1"/>
      <protection locked="0"/>
    </xf>
    <xf numFmtId="49" fontId="7" fillId="5" borderId="26" xfId="0" applyNumberFormat="1" applyFont="1" applyFill="1" applyBorder="1" applyAlignment="1" applyProtection="1">
      <alignment vertical="top" wrapText="1"/>
      <protection locked="0"/>
    </xf>
    <xf numFmtId="49" fontId="7" fillId="0" borderId="24" xfId="0" applyNumberFormat="1" applyFont="1" applyBorder="1" applyAlignment="1" applyProtection="1">
      <alignment wrapText="1"/>
      <protection locked="0"/>
    </xf>
    <xf numFmtId="49" fontId="7" fillId="0" borderId="25" xfId="0" applyNumberFormat="1" applyFont="1" applyBorder="1" applyAlignment="1" applyProtection="1">
      <alignment wrapText="1"/>
      <protection locked="0"/>
    </xf>
    <xf numFmtId="49" fontId="7" fillId="0" borderId="26" xfId="0" applyNumberFormat="1" applyFont="1" applyBorder="1" applyAlignment="1" applyProtection="1">
      <alignment wrapText="1"/>
      <protection locked="0"/>
    </xf>
    <xf numFmtId="0" fontId="40" fillId="2" borderId="9" xfId="0" applyFont="1" applyFill="1" applyBorder="1" applyAlignment="1">
      <alignment horizontal="center" vertical="center"/>
    </xf>
    <xf numFmtId="0" fontId="40" fillId="2" borderId="10" xfId="0" applyFont="1" applyFill="1" applyBorder="1" applyAlignment="1">
      <alignment horizontal="center" vertical="center"/>
    </xf>
    <xf numFmtId="0" fontId="29" fillId="0" borderId="0" xfId="2" applyFont="1" applyAlignment="1">
      <alignment horizontal="left" vertical="center" wrapText="1"/>
    </xf>
    <xf numFmtId="0" fontId="31" fillId="0" borderId="0" xfId="2" applyFont="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7" fillId="3" borderId="0" xfId="0" applyFont="1" applyFill="1" applyAlignment="1">
      <alignment vertical="top" wrapText="1"/>
    </xf>
    <xf numFmtId="0" fontId="7" fillId="3" borderId="0" xfId="0" applyFont="1" applyFill="1" applyAlignment="1">
      <alignment vertical="top"/>
    </xf>
    <xf numFmtId="6" fontId="8" fillId="3" borderId="0" xfId="0" applyNumberFormat="1" applyFont="1" applyFill="1" applyAlignment="1" applyProtection="1">
      <alignment horizontal="left"/>
      <protection locked="0"/>
    </xf>
    <xf numFmtId="6" fontId="8" fillId="3" borderId="0" xfId="0" applyNumberFormat="1" applyFont="1" applyFill="1" applyAlignment="1" applyProtection="1">
      <alignment horizontal="left" wrapText="1"/>
      <protection locked="0"/>
    </xf>
    <xf numFmtId="49" fontId="31" fillId="0" borderId="0" xfId="0" applyNumberFormat="1" applyFont="1" applyAlignment="1">
      <alignment horizontal="left" vertical="top" wrapText="1"/>
    </xf>
    <xf numFmtId="0" fontId="0" fillId="0" borderId="0" xfId="0" applyAlignment="1">
      <alignment horizontal="left" vertical="top" wrapText="1"/>
    </xf>
    <xf numFmtId="49" fontId="9" fillId="0" borderId="0" xfId="0" applyNumberFormat="1" applyFont="1" applyAlignment="1">
      <alignment horizontal="left" vertical="top"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xf numFmtId="166" fontId="9" fillId="0" borderId="2" xfId="0" applyNumberFormat="1" applyFont="1" applyBorder="1" applyAlignment="1">
      <alignment horizontal="center" vertical="center"/>
    </xf>
  </cellXfs>
  <cellStyles count="25">
    <cellStyle name="Comma" xfId="5" builtinId="3"/>
    <cellStyle name="Comma 2" xfId="3" xr:uid="{00000000-0005-0000-0000-000001000000}"/>
    <cellStyle name="Comma 3" xfId="6" xr:uid="{00000000-0005-0000-0000-000002000000}"/>
    <cellStyle name="Comma 4" xfId="7" xr:uid="{00000000-0005-0000-0000-000003000000}"/>
    <cellStyle name="Hyperlink" xfId="24" builtinId="8"/>
    <cellStyle name="Normal" xfId="0" builtinId="0"/>
    <cellStyle name="Normal 10" xfId="8" xr:uid="{00000000-0005-0000-0000-000006000000}"/>
    <cellStyle name="Normal 11 2 2" xfId="9" xr:uid="{00000000-0005-0000-0000-000007000000}"/>
    <cellStyle name="Normal 2" xfId="2" xr:uid="{00000000-0005-0000-0000-000008000000}"/>
    <cellStyle name="Normal 2 2" xfId="10" xr:uid="{00000000-0005-0000-0000-000009000000}"/>
    <cellStyle name="Normal 3" xfId="11" xr:uid="{00000000-0005-0000-0000-00000A000000}"/>
    <cellStyle name="Normal 4" xfId="12" xr:uid="{00000000-0005-0000-0000-00000B000000}"/>
    <cellStyle name="Normal 5" xfId="13" xr:uid="{00000000-0005-0000-0000-00000C000000}"/>
    <cellStyle name="Normal 6" xfId="14" xr:uid="{00000000-0005-0000-0000-00000D000000}"/>
    <cellStyle name="Normal 7" xfId="15" xr:uid="{00000000-0005-0000-0000-00000E000000}"/>
    <cellStyle name="Normal 8" xfId="16" xr:uid="{00000000-0005-0000-0000-00000F000000}"/>
    <cellStyle name="Normal 9" xfId="17" xr:uid="{00000000-0005-0000-0000-000010000000}"/>
    <cellStyle name="Normal_Final FFR2001 16.5.01" xfId="1" xr:uid="{00000000-0005-0000-0000-000011000000}"/>
    <cellStyle name="Percent 2" xfId="4" xr:uid="{00000000-0005-0000-0000-000012000000}"/>
    <cellStyle name="Percent 3" xfId="18" xr:uid="{00000000-0005-0000-0000-000013000000}"/>
    <cellStyle name="Percent 4" xfId="19" xr:uid="{00000000-0005-0000-0000-000014000000}"/>
    <cellStyle name="Percent 5" xfId="20" xr:uid="{00000000-0005-0000-0000-000015000000}"/>
    <cellStyle name="Percent 6" xfId="21" xr:uid="{00000000-0005-0000-0000-000016000000}"/>
    <cellStyle name="Percent 7" xfId="22" xr:uid="{00000000-0005-0000-0000-000017000000}"/>
    <cellStyle name="Percent 8" xfId="23" xr:uid="{00000000-0005-0000-0000-000018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zoomScale="90" zoomScaleNormal="90" workbookViewId="0"/>
  </sheetViews>
  <sheetFormatPr defaultColWidth="9.33203125" defaultRowHeight="16.8" x14ac:dyDescent="0.3"/>
  <cols>
    <col min="1" max="1" width="9.33203125" style="49"/>
    <col min="2" max="2" width="16.6640625" style="49" customWidth="1"/>
    <col min="3" max="3" width="58.6640625" style="49" customWidth="1"/>
    <col min="4" max="16384" width="9.33203125" style="49"/>
  </cols>
  <sheetData>
    <row r="1" spans="2:13" ht="17.399999999999999" x14ac:dyDescent="0.35">
      <c r="B1" s="47" t="s">
        <v>0</v>
      </c>
      <c r="C1" s="48"/>
    </row>
    <row r="2" spans="2:13" ht="17.399999999999999" x14ac:dyDescent="0.35">
      <c r="B2" s="50"/>
      <c r="C2" s="48"/>
    </row>
    <row r="3" spans="2:13" ht="17.399999999999999" x14ac:dyDescent="0.35">
      <c r="B3" s="50" t="s">
        <v>1</v>
      </c>
      <c r="C3" s="101"/>
    </row>
    <row r="4" spans="2:13" ht="17.399999999999999" x14ac:dyDescent="0.35">
      <c r="B4" s="50"/>
      <c r="C4" s="48"/>
    </row>
    <row r="5" spans="2:13" ht="17.399999999999999" x14ac:dyDescent="0.35">
      <c r="B5" s="50" t="s">
        <v>2</v>
      </c>
      <c r="C5" s="101"/>
    </row>
    <row r="6" spans="2:13" ht="17.399999999999999" x14ac:dyDescent="0.35">
      <c r="B6" s="50"/>
      <c r="C6" s="50"/>
    </row>
    <row r="7" spans="2:13" ht="17.399999999999999" x14ac:dyDescent="0.35">
      <c r="B7" s="50" t="s">
        <v>3</v>
      </c>
      <c r="C7" s="101"/>
    </row>
    <row r="8" spans="2:13" ht="17.399999999999999" x14ac:dyDescent="0.35">
      <c r="B8" s="50"/>
      <c r="C8" s="50"/>
    </row>
    <row r="9" spans="2:13" ht="17.399999999999999" x14ac:dyDescent="0.35">
      <c r="B9" s="50" t="s">
        <v>4</v>
      </c>
      <c r="C9" s="274"/>
    </row>
    <row r="10" spans="2:13" ht="17.399999999999999" x14ac:dyDescent="0.35">
      <c r="B10" s="50"/>
      <c r="C10" s="48"/>
    </row>
    <row r="11" spans="2:13" ht="17.399999999999999" x14ac:dyDescent="0.35">
      <c r="B11" s="50"/>
    </row>
    <row r="12" spans="2:13" ht="17.399999999999999" x14ac:dyDescent="0.35">
      <c r="B12" s="50"/>
    </row>
    <row r="13" spans="2:13" ht="126.75" customHeight="1" x14ac:dyDescent="0.3">
      <c r="B13" s="51" t="s">
        <v>5</v>
      </c>
      <c r="C13" s="311" t="s">
        <v>6</v>
      </c>
      <c r="D13" s="312"/>
      <c r="E13" s="312"/>
      <c r="F13" s="312"/>
      <c r="G13" s="313"/>
      <c r="H13" s="52"/>
      <c r="I13" s="52"/>
      <c r="J13" s="52"/>
      <c r="K13" s="52"/>
      <c r="L13" s="52"/>
      <c r="M13" s="52"/>
    </row>
    <row r="14" spans="2:13" ht="12.75" customHeight="1" x14ac:dyDescent="0.35">
      <c r="B14" s="50"/>
    </row>
    <row r="15" spans="2:13" ht="17.399999999999999" x14ac:dyDescent="0.35">
      <c r="B15" s="50"/>
    </row>
    <row r="16" spans="2:13" ht="17.399999999999999" x14ac:dyDescent="0.35">
      <c r="B16" s="50"/>
    </row>
    <row r="17" spans="2:3" ht="17.399999999999999" x14ac:dyDescent="0.35">
      <c r="B17" s="50"/>
    </row>
    <row r="18" spans="2:3" ht="47.25" customHeight="1" x14ac:dyDescent="0.35">
      <c r="B18" s="47" t="s">
        <v>7</v>
      </c>
      <c r="C18" s="101"/>
    </row>
    <row r="19" spans="2:3" ht="17.399999999999999" x14ac:dyDescent="0.35">
      <c r="B19" s="50"/>
      <c r="C19" s="50" t="s">
        <v>8</v>
      </c>
    </row>
    <row r="20" spans="2:3" ht="17.399999999999999" x14ac:dyDescent="0.35">
      <c r="B20" s="50"/>
      <c r="C20" s="48"/>
    </row>
    <row r="21" spans="2:3" ht="17.399999999999999" x14ac:dyDescent="0.35">
      <c r="B21" s="47" t="s">
        <v>9</v>
      </c>
      <c r="C21" s="275"/>
    </row>
  </sheetData>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P63"/>
  <sheetViews>
    <sheetView showGridLines="0" zoomScale="110" zoomScaleNormal="110" workbookViewId="0">
      <selection activeCell="N28" sqref="N28"/>
    </sheetView>
  </sheetViews>
  <sheetFormatPr defaultColWidth="9.33203125" defaultRowHeight="13.8" x14ac:dyDescent="0.3"/>
  <cols>
    <col min="1" max="1" width="3.6640625" style="163" customWidth="1"/>
    <col min="2" max="2" width="5.6640625" style="129" customWidth="1"/>
    <col min="3" max="3" width="57.44140625" style="129" bestFit="1" customWidth="1"/>
    <col min="4" max="4" width="7.6640625" style="129" customWidth="1"/>
    <col min="5" max="5" width="9.44140625" style="129" customWidth="1"/>
    <col min="6" max="6" width="4" style="129" customWidth="1"/>
    <col min="7" max="10" width="9.44140625" style="129" customWidth="1"/>
    <col min="11" max="11" width="3.5546875" style="164" customWidth="1"/>
    <col min="12" max="15" width="10.88671875" style="164" customWidth="1"/>
    <col min="16" max="16" width="43.6640625" style="129" customWidth="1"/>
    <col min="17" max="16384" width="9.33203125" style="129"/>
  </cols>
  <sheetData>
    <row r="2" spans="1:16" x14ac:dyDescent="0.3">
      <c r="A2" s="163">
        <f>Declaration!C3</f>
        <v>0</v>
      </c>
    </row>
    <row r="3" spans="1:16" ht="27.6" x14ac:dyDescent="0.3">
      <c r="E3" s="165" t="str">
        <f>SOCIE!D3</f>
        <v>Actual 2021-22</v>
      </c>
      <c r="F3" s="165"/>
      <c r="G3" s="165" t="str">
        <f>SOCIE!F3</f>
        <v>Forecast 2022-23</v>
      </c>
      <c r="H3" s="165" t="str">
        <f>SOCIE!G3</f>
        <v>Forecast 2023-24</v>
      </c>
      <c r="I3" s="165" t="str">
        <f>SOCIE!H3</f>
        <v>Forecast 2024-25</v>
      </c>
      <c r="J3" s="165" t="str">
        <f>SOCIE!I3</f>
        <v>Forecast 2025-26</v>
      </c>
      <c r="K3" s="166"/>
      <c r="L3" s="167" t="str">
        <f>SOCIE!K3</f>
        <v>2021-22 - 2022-23</v>
      </c>
      <c r="M3" s="167" t="str">
        <f>SOCIE!L3</f>
        <v>2022-23- 2023-24</v>
      </c>
      <c r="N3" s="167" t="str">
        <f>SOCIE!M3</f>
        <v>2023-24 - 2024-25</v>
      </c>
      <c r="O3" s="167" t="str">
        <f>SOCIE!N3</f>
        <v>2024-25 - 2025-26</v>
      </c>
      <c r="P3" s="167"/>
    </row>
    <row r="4" spans="1:16" x14ac:dyDescent="0.3">
      <c r="A4" s="163" t="s">
        <v>264</v>
      </c>
      <c r="E4" s="168" t="s">
        <v>16</v>
      </c>
      <c r="F4" s="168"/>
      <c r="G4" s="168" t="s">
        <v>16</v>
      </c>
      <c r="H4" s="168" t="s">
        <v>16</v>
      </c>
      <c r="I4" s="168" t="s">
        <v>16</v>
      </c>
      <c r="J4" s="168" t="s">
        <v>16</v>
      </c>
      <c r="K4" s="169"/>
      <c r="L4" s="170" t="s">
        <v>47</v>
      </c>
      <c r="M4" s="170" t="s">
        <v>47</v>
      </c>
      <c r="N4" s="170" t="s">
        <v>47</v>
      </c>
      <c r="O4" s="170" t="s">
        <v>47</v>
      </c>
      <c r="P4" s="165" t="s">
        <v>46</v>
      </c>
    </row>
    <row r="5" spans="1:16" x14ac:dyDescent="0.3">
      <c r="P5" s="174"/>
    </row>
    <row r="6" spans="1:16" x14ac:dyDescent="0.3">
      <c r="A6" s="163">
        <v>1</v>
      </c>
      <c r="B6" s="163" t="s">
        <v>265</v>
      </c>
      <c r="K6" s="129"/>
      <c r="L6" s="129"/>
      <c r="M6" s="129"/>
      <c r="N6" s="129"/>
      <c r="O6" s="129"/>
      <c r="P6" s="289"/>
    </row>
    <row r="7" spans="1:16" x14ac:dyDescent="0.3">
      <c r="B7" s="109" t="s">
        <v>95</v>
      </c>
      <c r="C7" s="129" t="s">
        <v>266</v>
      </c>
      <c r="E7" s="178">
        <f>+SOCIE!D42</f>
        <v>0</v>
      </c>
      <c r="F7" s="174"/>
      <c r="G7" s="178">
        <f>+SOCIE!F42</f>
        <v>0</v>
      </c>
      <c r="H7" s="178">
        <f>+SOCIE!G42</f>
        <v>0</v>
      </c>
      <c r="I7" s="178">
        <f>+SOCIE!H42</f>
        <v>0</v>
      </c>
      <c r="J7" s="178">
        <f>+SOCIE!I42</f>
        <v>0</v>
      </c>
      <c r="K7" s="172"/>
      <c r="L7" s="173" t="str">
        <f>IF(E7=0,"",(G7-E7)/(E7))</f>
        <v/>
      </c>
      <c r="M7" s="173" t="str">
        <f>IF(G7=0,"",(H7-G7)/(G7))</f>
        <v/>
      </c>
      <c r="N7" s="173" t="str">
        <f>IF(H7=0,"",(I7-H7)/(H7))</f>
        <v/>
      </c>
      <c r="O7" s="173" t="str">
        <f>IF(I7=0,"",(J7-I7)/(I7))</f>
        <v/>
      </c>
      <c r="P7" s="171"/>
    </row>
    <row r="8" spans="1:16" x14ac:dyDescent="0.3">
      <c r="E8" s="109"/>
      <c r="G8" s="109"/>
      <c r="H8" s="109"/>
      <c r="I8" s="109"/>
      <c r="J8" s="109"/>
      <c r="K8" s="172"/>
      <c r="L8" s="173"/>
      <c r="M8" s="173"/>
      <c r="N8" s="173"/>
      <c r="O8" s="173"/>
      <c r="P8" s="171"/>
    </row>
    <row r="9" spans="1:16" x14ac:dyDescent="0.3">
      <c r="A9" s="163">
        <v>2</v>
      </c>
      <c r="B9" s="163" t="s">
        <v>267</v>
      </c>
      <c r="E9" s="109"/>
      <c r="G9" s="109"/>
      <c r="H9" s="109"/>
      <c r="I9" s="109"/>
      <c r="J9" s="109"/>
      <c r="K9" s="172"/>
      <c r="L9" s="173"/>
      <c r="M9" s="173"/>
      <c r="N9" s="173"/>
      <c r="O9" s="173"/>
      <c r="P9" s="171"/>
    </row>
    <row r="10" spans="1:16" x14ac:dyDescent="0.3">
      <c r="B10" s="109" t="s">
        <v>95</v>
      </c>
      <c r="C10" s="129" t="s">
        <v>63</v>
      </c>
      <c r="E10" s="108">
        <f>SOCIE!D23</f>
        <v>0</v>
      </c>
      <c r="F10" s="175"/>
      <c r="G10" s="108">
        <f>SOCIE!F23</f>
        <v>0</v>
      </c>
      <c r="H10" s="108">
        <f>SOCIE!G23</f>
        <v>0</v>
      </c>
      <c r="I10" s="108">
        <f>SOCIE!H23</f>
        <v>0</v>
      </c>
      <c r="J10" s="108">
        <f>SOCIE!I23</f>
        <v>0</v>
      </c>
      <c r="K10" s="172"/>
      <c r="L10" s="173" t="str">
        <f t="shared" ref="L10:L24" si="0">IF(E10=0,"",(G10-E10)/(E10))</f>
        <v/>
      </c>
      <c r="M10" s="173" t="str">
        <f t="shared" ref="M10:M24" si="1">IF(G10=0,"",(H10-G10)/(G10))</f>
        <v/>
      </c>
      <c r="N10" s="173" t="str">
        <f t="shared" ref="N10:N24" si="2">IF(H10=0,"",(I10-H10)/(H10))</f>
        <v/>
      </c>
      <c r="O10" s="173" t="str">
        <f t="shared" ref="O10:O24" si="3">IF(I10=0,"",(J10-I10)/(I10))</f>
        <v/>
      </c>
      <c r="P10" s="171"/>
    </row>
    <row r="11" spans="1:16" x14ac:dyDescent="0.3">
      <c r="B11" s="109" t="s">
        <v>81</v>
      </c>
      <c r="C11" s="129" t="s">
        <v>268</v>
      </c>
      <c r="E11" s="108">
        <v>0</v>
      </c>
      <c r="F11" s="176"/>
      <c r="G11" s="107">
        <v>0</v>
      </c>
      <c r="H11" s="107">
        <v>0</v>
      </c>
      <c r="I11" s="107">
        <v>0</v>
      </c>
      <c r="J11" s="107">
        <v>0</v>
      </c>
      <c r="K11" s="172"/>
      <c r="L11" s="173" t="str">
        <f t="shared" si="0"/>
        <v/>
      </c>
      <c r="M11" s="173" t="str">
        <f t="shared" si="1"/>
        <v/>
      </c>
      <c r="N11" s="173" t="str">
        <f t="shared" si="2"/>
        <v/>
      </c>
      <c r="O11" s="173" t="str">
        <f t="shared" si="3"/>
        <v/>
      </c>
      <c r="P11" s="171"/>
    </row>
    <row r="12" spans="1:16" x14ac:dyDescent="0.3">
      <c r="B12" s="109" t="s">
        <v>83</v>
      </c>
      <c r="C12" s="129" t="s">
        <v>269</v>
      </c>
      <c r="E12" s="108">
        <v>0</v>
      </c>
      <c r="F12" s="176"/>
      <c r="G12" s="107">
        <v>0</v>
      </c>
      <c r="H12" s="107">
        <v>0</v>
      </c>
      <c r="I12" s="107">
        <v>0</v>
      </c>
      <c r="J12" s="107">
        <v>0</v>
      </c>
      <c r="K12" s="172"/>
      <c r="L12" s="173" t="str">
        <f t="shared" si="0"/>
        <v/>
      </c>
      <c r="M12" s="173" t="str">
        <f t="shared" si="1"/>
        <v/>
      </c>
      <c r="N12" s="173" t="str">
        <f t="shared" si="2"/>
        <v/>
      </c>
      <c r="O12" s="173" t="str">
        <f t="shared" si="3"/>
        <v/>
      </c>
      <c r="P12" s="171"/>
    </row>
    <row r="13" spans="1:16" x14ac:dyDescent="0.3">
      <c r="B13" s="109" t="s">
        <v>85</v>
      </c>
      <c r="C13" s="129" t="s">
        <v>270</v>
      </c>
      <c r="E13" s="108">
        <v>0</v>
      </c>
      <c r="F13" s="176"/>
      <c r="G13" s="107">
        <v>0</v>
      </c>
      <c r="H13" s="107">
        <v>0</v>
      </c>
      <c r="I13" s="107">
        <v>0</v>
      </c>
      <c r="J13" s="107">
        <v>0</v>
      </c>
      <c r="K13" s="172"/>
      <c r="L13" s="173" t="str">
        <f t="shared" si="0"/>
        <v/>
      </c>
      <c r="M13" s="173" t="str">
        <f t="shared" si="1"/>
        <v/>
      </c>
      <c r="N13" s="173" t="str">
        <f t="shared" si="2"/>
        <v/>
      </c>
      <c r="O13" s="173" t="str">
        <f t="shared" si="3"/>
        <v/>
      </c>
      <c r="P13" s="171"/>
    </row>
    <row r="14" spans="1:16" x14ac:dyDescent="0.3">
      <c r="B14" s="109" t="s">
        <v>87</v>
      </c>
      <c r="C14" s="129" t="s">
        <v>271</v>
      </c>
      <c r="E14" s="108">
        <v>0</v>
      </c>
      <c r="F14" s="176"/>
      <c r="G14" s="107">
        <v>0</v>
      </c>
      <c r="H14" s="107">
        <v>0</v>
      </c>
      <c r="I14" s="107">
        <v>0</v>
      </c>
      <c r="J14" s="107">
        <v>0</v>
      </c>
      <c r="K14" s="172"/>
      <c r="L14" s="173" t="str">
        <f t="shared" si="0"/>
        <v/>
      </c>
      <c r="M14" s="173" t="str">
        <f t="shared" si="1"/>
        <v/>
      </c>
      <c r="N14" s="173" t="str">
        <f t="shared" si="2"/>
        <v/>
      </c>
      <c r="O14" s="173" t="str">
        <f t="shared" si="3"/>
        <v/>
      </c>
      <c r="P14" s="171"/>
    </row>
    <row r="15" spans="1:16" x14ac:dyDescent="0.3">
      <c r="B15" s="109" t="s">
        <v>89</v>
      </c>
      <c r="C15" s="129" t="s">
        <v>272</v>
      </c>
      <c r="E15" s="108">
        <v>0</v>
      </c>
      <c r="F15" s="176"/>
      <c r="G15" s="107">
        <v>0</v>
      </c>
      <c r="H15" s="107">
        <v>0</v>
      </c>
      <c r="I15" s="107">
        <v>0</v>
      </c>
      <c r="J15" s="107">
        <v>0</v>
      </c>
      <c r="K15" s="172"/>
      <c r="L15" s="173" t="str">
        <f t="shared" si="0"/>
        <v/>
      </c>
      <c r="M15" s="173" t="str">
        <f t="shared" si="1"/>
        <v/>
      </c>
      <c r="N15" s="173" t="str">
        <f t="shared" si="2"/>
        <v/>
      </c>
      <c r="O15" s="173" t="str">
        <f t="shared" si="3"/>
        <v/>
      </c>
      <c r="P15" s="171"/>
    </row>
    <row r="16" spans="1:16" x14ac:dyDescent="0.3">
      <c r="B16" s="109" t="s">
        <v>91</v>
      </c>
      <c r="C16" s="129" t="s">
        <v>273</v>
      </c>
      <c r="E16" s="108">
        <v>0</v>
      </c>
      <c r="F16" s="176"/>
      <c r="G16" s="107">
        <v>0</v>
      </c>
      <c r="H16" s="107">
        <v>0</v>
      </c>
      <c r="I16" s="107">
        <v>0</v>
      </c>
      <c r="J16" s="107">
        <v>0</v>
      </c>
      <c r="K16" s="172"/>
      <c r="L16" s="173" t="str">
        <f t="shared" si="0"/>
        <v/>
      </c>
      <c r="M16" s="173" t="str">
        <f t="shared" si="1"/>
        <v/>
      </c>
      <c r="N16" s="173" t="str">
        <f t="shared" si="2"/>
        <v/>
      </c>
      <c r="O16" s="173" t="str">
        <f t="shared" si="3"/>
        <v/>
      </c>
      <c r="P16" s="171"/>
    </row>
    <row r="17" spans="1:16" x14ac:dyDescent="0.3">
      <c r="B17" s="109" t="s">
        <v>103</v>
      </c>
      <c r="C17" s="129" t="s">
        <v>274</v>
      </c>
      <c r="E17" s="108">
        <v>0</v>
      </c>
      <c r="F17" s="176"/>
      <c r="G17" s="107">
        <v>0</v>
      </c>
      <c r="H17" s="107">
        <v>0</v>
      </c>
      <c r="I17" s="107">
        <v>0</v>
      </c>
      <c r="J17" s="107">
        <v>0</v>
      </c>
      <c r="K17" s="172"/>
      <c r="L17" s="173" t="str">
        <f t="shared" si="0"/>
        <v/>
      </c>
      <c r="M17" s="173" t="str">
        <f t="shared" si="1"/>
        <v/>
      </c>
      <c r="N17" s="173" t="str">
        <f t="shared" si="2"/>
        <v/>
      </c>
      <c r="O17" s="173" t="str">
        <f t="shared" si="3"/>
        <v/>
      </c>
      <c r="P17" s="171"/>
    </row>
    <row r="18" spans="1:16" x14ac:dyDescent="0.3">
      <c r="B18" s="109" t="s">
        <v>120</v>
      </c>
      <c r="C18" s="129" t="s">
        <v>275</v>
      </c>
      <c r="E18" s="108">
        <v>0</v>
      </c>
      <c r="F18" s="176"/>
      <c r="G18" s="107">
        <v>0</v>
      </c>
      <c r="H18" s="107">
        <v>0</v>
      </c>
      <c r="I18" s="107">
        <v>0</v>
      </c>
      <c r="J18" s="107">
        <v>0</v>
      </c>
      <c r="K18" s="172"/>
      <c r="L18" s="173" t="str">
        <f t="shared" si="0"/>
        <v/>
      </c>
      <c r="M18" s="173" t="str">
        <f t="shared" si="1"/>
        <v/>
      </c>
      <c r="N18" s="173" t="str">
        <f t="shared" si="2"/>
        <v/>
      </c>
      <c r="O18" s="173" t="str">
        <f t="shared" si="3"/>
        <v/>
      </c>
      <c r="P18" s="171"/>
    </row>
    <row r="19" spans="1:16" x14ac:dyDescent="0.3">
      <c r="B19" s="109" t="s">
        <v>159</v>
      </c>
      <c r="C19" s="129" t="s">
        <v>276</v>
      </c>
      <c r="E19" s="108">
        <v>0</v>
      </c>
      <c r="F19" s="176"/>
      <c r="G19" s="107">
        <v>0</v>
      </c>
      <c r="H19" s="107">
        <v>0</v>
      </c>
      <c r="I19" s="107">
        <v>0</v>
      </c>
      <c r="J19" s="107">
        <v>0</v>
      </c>
      <c r="K19" s="172"/>
      <c r="L19" s="173" t="str">
        <f t="shared" si="0"/>
        <v/>
      </c>
      <c r="M19" s="173" t="str">
        <f t="shared" si="1"/>
        <v/>
      </c>
      <c r="N19" s="173" t="str">
        <f t="shared" si="2"/>
        <v/>
      </c>
      <c r="O19" s="173" t="str">
        <f t="shared" si="3"/>
        <v/>
      </c>
      <c r="P19" s="171"/>
    </row>
    <row r="20" spans="1:16" x14ac:dyDescent="0.3">
      <c r="B20" s="109" t="s">
        <v>161</v>
      </c>
      <c r="C20" s="129" t="s">
        <v>277</v>
      </c>
      <c r="E20" s="108">
        <v>0</v>
      </c>
      <c r="F20" s="176"/>
      <c r="G20" s="107">
        <v>0</v>
      </c>
      <c r="H20" s="107">
        <v>0</v>
      </c>
      <c r="I20" s="107">
        <v>0</v>
      </c>
      <c r="J20" s="107">
        <v>0</v>
      </c>
      <c r="K20" s="172"/>
      <c r="L20" s="173" t="str">
        <f t="shared" si="0"/>
        <v/>
      </c>
      <c r="M20" s="173" t="str">
        <f t="shared" si="1"/>
        <v/>
      </c>
      <c r="N20" s="173" t="str">
        <f t="shared" si="2"/>
        <v/>
      </c>
      <c r="O20" s="173" t="str">
        <f t="shared" si="3"/>
        <v/>
      </c>
      <c r="P20" s="171"/>
    </row>
    <row r="21" spans="1:16" x14ac:dyDescent="0.3">
      <c r="B21" s="109" t="s">
        <v>163</v>
      </c>
      <c r="C21" s="129" t="s">
        <v>278</v>
      </c>
      <c r="E21" s="108">
        <v>0</v>
      </c>
      <c r="F21" s="176"/>
      <c r="G21" s="107">
        <v>0</v>
      </c>
      <c r="H21" s="107">
        <v>0</v>
      </c>
      <c r="I21" s="107">
        <v>0</v>
      </c>
      <c r="J21" s="107">
        <v>0</v>
      </c>
      <c r="K21" s="172"/>
      <c r="L21" s="173" t="str">
        <f t="shared" si="0"/>
        <v/>
      </c>
      <c r="M21" s="173" t="str">
        <f t="shared" si="1"/>
        <v/>
      </c>
      <c r="N21" s="173" t="str">
        <f t="shared" si="2"/>
        <v/>
      </c>
      <c r="O21" s="173" t="str">
        <f t="shared" si="3"/>
        <v/>
      </c>
      <c r="P21" s="171"/>
    </row>
    <row r="22" spans="1:16" x14ac:dyDescent="0.3">
      <c r="B22" s="109" t="s">
        <v>165</v>
      </c>
      <c r="C22" s="129" t="s">
        <v>279</v>
      </c>
      <c r="E22" s="108">
        <v>0</v>
      </c>
      <c r="F22" s="176"/>
      <c r="G22" s="107">
        <v>0</v>
      </c>
      <c r="H22" s="107">
        <v>0</v>
      </c>
      <c r="I22" s="107">
        <v>0</v>
      </c>
      <c r="J22" s="107">
        <v>0</v>
      </c>
      <c r="K22" s="172"/>
      <c r="L22" s="173" t="str">
        <f t="shared" si="0"/>
        <v/>
      </c>
      <c r="M22" s="173" t="str">
        <f t="shared" si="1"/>
        <v/>
      </c>
      <c r="N22" s="173" t="str">
        <f t="shared" si="2"/>
        <v/>
      </c>
      <c r="O22" s="173" t="str">
        <f t="shared" si="3"/>
        <v/>
      </c>
      <c r="P22" s="171"/>
    </row>
    <row r="23" spans="1:16" x14ac:dyDescent="0.3">
      <c r="B23" s="109" t="s">
        <v>280</v>
      </c>
      <c r="C23" s="129" t="s">
        <v>92</v>
      </c>
      <c r="E23" s="108">
        <v>0</v>
      </c>
      <c r="F23" s="176"/>
      <c r="G23" s="107">
        <v>0</v>
      </c>
      <c r="H23" s="107">
        <v>0</v>
      </c>
      <c r="I23" s="107">
        <v>0</v>
      </c>
      <c r="J23" s="107">
        <v>0</v>
      </c>
      <c r="K23" s="172"/>
      <c r="L23" s="173" t="str">
        <f t="shared" si="0"/>
        <v/>
      </c>
      <c r="M23" s="173" t="str">
        <f t="shared" si="1"/>
        <v/>
      </c>
      <c r="N23" s="173" t="str">
        <f t="shared" si="2"/>
        <v/>
      </c>
      <c r="O23" s="173" t="str">
        <f t="shared" si="3"/>
        <v/>
      </c>
      <c r="P23" s="171"/>
    </row>
    <row r="24" spans="1:16" ht="14.4" thickBot="1" x14ac:dyDescent="0.35">
      <c r="C24" s="163" t="s">
        <v>281</v>
      </c>
      <c r="D24" s="163"/>
      <c r="E24" s="179">
        <f>SUM(E10:E23)</f>
        <v>0</v>
      </c>
      <c r="F24" s="175"/>
      <c r="G24" s="179">
        <f>SUM(G10:G23)</f>
        <v>0</v>
      </c>
      <c r="H24" s="179">
        <f t="shared" ref="H24:J24" si="4">SUM(H10:H23)</f>
        <v>0</v>
      </c>
      <c r="I24" s="179">
        <f t="shared" si="4"/>
        <v>0</v>
      </c>
      <c r="J24" s="179">
        <f t="shared" si="4"/>
        <v>0</v>
      </c>
      <c r="K24" s="172"/>
      <c r="L24" s="173" t="str">
        <f t="shared" si="0"/>
        <v/>
      </c>
      <c r="M24" s="173" t="str">
        <f t="shared" si="1"/>
        <v/>
      </c>
      <c r="N24" s="173" t="str">
        <f t="shared" si="2"/>
        <v/>
      </c>
      <c r="O24" s="173" t="str">
        <f t="shared" si="3"/>
        <v/>
      </c>
      <c r="P24" s="171"/>
    </row>
    <row r="25" spans="1:16" ht="25.5" customHeight="1" x14ac:dyDescent="0.3">
      <c r="A25" s="163">
        <v>3</v>
      </c>
      <c r="B25" s="163" t="s">
        <v>282</v>
      </c>
      <c r="E25" s="109"/>
      <c r="G25" s="109"/>
      <c r="H25" s="109"/>
      <c r="I25" s="109"/>
      <c r="J25" s="109"/>
      <c r="K25" s="172"/>
      <c r="L25" s="173"/>
      <c r="M25" s="173"/>
      <c r="N25" s="173"/>
      <c r="O25" s="173"/>
      <c r="P25" s="171"/>
    </row>
    <row r="26" spans="1:16" x14ac:dyDescent="0.3">
      <c r="B26" s="109" t="s">
        <v>95</v>
      </c>
      <c r="C26" s="129" t="s">
        <v>53</v>
      </c>
      <c r="E26" s="108">
        <v>0</v>
      </c>
      <c r="F26" s="176"/>
      <c r="G26" s="107">
        <v>0</v>
      </c>
      <c r="H26" s="107">
        <v>0</v>
      </c>
      <c r="I26" s="107">
        <v>0</v>
      </c>
      <c r="J26" s="107">
        <v>0</v>
      </c>
      <c r="K26" s="172"/>
      <c r="L26" s="173" t="str">
        <f t="shared" ref="L26:L31" si="5">IF(E26=0,"",(G26-E26)/(E26))</f>
        <v/>
      </c>
      <c r="M26" s="173" t="str">
        <f t="shared" ref="M26:O31" si="6">IF(G26=0,"",(H26-G26)/(G26))</f>
        <v/>
      </c>
      <c r="N26" s="173" t="str">
        <f t="shared" si="6"/>
        <v/>
      </c>
      <c r="O26" s="173" t="str">
        <f t="shared" si="6"/>
        <v/>
      </c>
      <c r="P26" s="171"/>
    </row>
    <row r="27" spans="1:16" x14ac:dyDescent="0.3">
      <c r="B27" s="109" t="s">
        <v>81</v>
      </c>
      <c r="C27" s="129" t="s">
        <v>283</v>
      </c>
      <c r="E27" s="108">
        <v>0</v>
      </c>
      <c r="F27" s="176"/>
      <c r="G27" s="107">
        <v>0</v>
      </c>
      <c r="H27" s="107">
        <v>0</v>
      </c>
      <c r="I27" s="107">
        <v>0</v>
      </c>
      <c r="J27" s="107">
        <v>0</v>
      </c>
      <c r="K27" s="172"/>
      <c r="L27" s="173" t="str">
        <f t="shared" si="5"/>
        <v/>
      </c>
      <c r="M27" s="173" t="str">
        <f t="shared" si="6"/>
        <v/>
      </c>
      <c r="N27" s="173" t="str">
        <f t="shared" si="6"/>
        <v/>
      </c>
      <c r="O27" s="173" t="str">
        <f t="shared" si="6"/>
        <v/>
      </c>
      <c r="P27" s="171"/>
    </row>
    <row r="28" spans="1:16" x14ac:dyDescent="0.3">
      <c r="B28" s="109" t="s">
        <v>83</v>
      </c>
      <c r="C28" s="129" t="s">
        <v>284</v>
      </c>
      <c r="E28" s="108">
        <v>0</v>
      </c>
      <c r="F28" s="176"/>
      <c r="G28" s="107">
        <v>0</v>
      </c>
      <c r="H28" s="107">
        <v>0</v>
      </c>
      <c r="I28" s="107">
        <v>0</v>
      </c>
      <c r="J28" s="107">
        <v>0</v>
      </c>
      <c r="K28" s="172"/>
      <c r="L28" s="173" t="str">
        <f t="shared" si="5"/>
        <v/>
      </c>
      <c r="M28" s="173" t="str">
        <f t="shared" si="6"/>
        <v/>
      </c>
      <c r="N28" s="173" t="str">
        <f t="shared" si="6"/>
        <v/>
      </c>
      <c r="O28" s="173" t="str">
        <f t="shared" si="6"/>
        <v/>
      </c>
      <c r="P28" s="171"/>
    </row>
    <row r="29" spans="1:16" x14ac:dyDescent="0.3">
      <c r="B29" s="109" t="s">
        <v>85</v>
      </c>
      <c r="C29" s="129" t="s">
        <v>285</v>
      </c>
      <c r="E29" s="108">
        <v>0</v>
      </c>
      <c r="F29" s="176"/>
      <c r="G29" s="107">
        <v>0</v>
      </c>
      <c r="H29" s="107">
        <v>0</v>
      </c>
      <c r="I29" s="107">
        <v>0</v>
      </c>
      <c r="J29" s="107">
        <v>0</v>
      </c>
      <c r="K29" s="172"/>
      <c r="L29" s="173" t="str">
        <f t="shared" si="5"/>
        <v/>
      </c>
      <c r="M29" s="173" t="str">
        <f t="shared" si="6"/>
        <v/>
      </c>
      <c r="N29" s="173" t="str">
        <f t="shared" si="6"/>
        <v/>
      </c>
      <c r="O29" s="173" t="str">
        <f t="shared" si="6"/>
        <v/>
      </c>
      <c r="P29" s="171"/>
    </row>
    <row r="30" spans="1:16" x14ac:dyDescent="0.3">
      <c r="B30" s="109" t="s">
        <v>87</v>
      </c>
      <c r="C30" s="129" t="s">
        <v>286</v>
      </c>
      <c r="E30" s="108">
        <v>0</v>
      </c>
      <c r="F30" s="176"/>
      <c r="G30" s="107">
        <v>0</v>
      </c>
      <c r="H30" s="107">
        <v>0</v>
      </c>
      <c r="I30" s="107">
        <v>0</v>
      </c>
      <c r="J30" s="107">
        <v>0</v>
      </c>
      <c r="K30" s="172"/>
      <c r="L30" s="173" t="str">
        <f t="shared" si="5"/>
        <v/>
      </c>
      <c r="M30" s="173" t="str">
        <f t="shared" si="6"/>
        <v/>
      </c>
      <c r="N30" s="173" t="str">
        <f t="shared" si="6"/>
        <v/>
      </c>
      <c r="O30" s="173" t="str">
        <f t="shared" si="6"/>
        <v/>
      </c>
      <c r="P30" s="171"/>
    </row>
    <row r="31" spans="1:16" ht="14.4" thickBot="1" x14ac:dyDescent="0.35">
      <c r="C31" s="163" t="s">
        <v>287</v>
      </c>
      <c r="D31" s="163"/>
      <c r="E31" s="179">
        <f>SUM(E26:E30)</f>
        <v>0</v>
      </c>
      <c r="F31" s="175"/>
      <c r="G31" s="179">
        <f>SUM(G26:G30)</f>
        <v>0</v>
      </c>
      <c r="H31" s="179">
        <f t="shared" ref="H31:J31" si="7">SUM(H26:H30)</f>
        <v>0</v>
      </c>
      <c r="I31" s="179">
        <f t="shared" si="7"/>
        <v>0</v>
      </c>
      <c r="J31" s="179">
        <f t="shared" si="7"/>
        <v>0</v>
      </c>
      <c r="K31" s="172"/>
      <c r="L31" s="173" t="str">
        <f t="shared" si="5"/>
        <v/>
      </c>
      <c r="M31" s="173" t="str">
        <f t="shared" si="6"/>
        <v/>
      </c>
      <c r="N31" s="173" t="str">
        <f t="shared" si="6"/>
        <v/>
      </c>
      <c r="O31" s="173" t="str">
        <f t="shared" si="6"/>
        <v/>
      </c>
      <c r="P31" s="171"/>
    </row>
    <row r="32" spans="1:16" ht="14.4" thickBot="1" x14ac:dyDescent="0.35">
      <c r="E32" s="109"/>
      <c r="F32" s="174"/>
      <c r="G32" s="109"/>
      <c r="H32" s="109"/>
      <c r="I32" s="109"/>
      <c r="J32" s="109"/>
      <c r="K32" s="172"/>
      <c r="L32" s="173"/>
      <c r="M32" s="173"/>
      <c r="N32" s="173"/>
      <c r="O32" s="173"/>
      <c r="P32" s="171"/>
    </row>
    <row r="33" spans="1:16" ht="14.4" thickBot="1" x14ac:dyDescent="0.35">
      <c r="A33" s="163">
        <v>4</v>
      </c>
      <c r="B33" s="163" t="s">
        <v>288</v>
      </c>
      <c r="E33" s="180">
        <f>E7+E24+E31</f>
        <v>0</v>
      </c>
      <c r="F33" s="177"/>
      <c r="G33" s="180">
        <f>G7+G24+G31</f>
        <v>0</v>
      </c>
      <c r="H33" s="180">
        <f t="shared" ref="H33:J33" si="8">H7+H24+H31</f>
        <v>0</v>
      </c>
      <c r="I33" s="180">
        <f t="shared" si="8"/>
        <v>0</v>
      </c>
      <c r="J33" s="180">
        <f t="shared" si="8"/>
        <v>0</v>
      </c>
      <c r="K33" s="172"/>
      <c r="L33" s="173" t="str">
        <f>IF(E33=0,"",(G33-E33)/(E33))</f>
        <v/>
      </c>
      <c r="M33" s="173" t="str">
        <f>IF(G33=0,"",(H33-G33)/(G33))</f>
        <v/>
      </c>
      <c r="N33" s="173" t="str">
        <f>IF(H33=0,"",(I33-H33)/(H33))</f>
        <v/>
      </c>
      <c r="O33" s="173" t="str">
        <f>IF(I33=0,"",(J33-I33)/(I33))</f>
        <v/>
      </c>
      <c r="P33" s="171"/>
    </row>
    <row r="34" spans="1:16" x14ac:dyDescent="0.3">
      <c r="E34" s="109"/>
      <c r="F34" s="174"/>
      <c r="G34" s="109"/>
      <c r="H34" s="109"/>
      <c r="I34" s="109"/>
      <c r="J34" s="109"/>
      <c r="K34" s="172"/>
      <c r="L34" s="173"/>
      <c r="M34" s="173"/>
      <c r="N34" s="173"/>
      <c r="O34" s="173"/>
      <c r="P34" s="171"/>
    </row>
    <row r="35" spans="1:16" x14ac:dyDescent="0.3">
      <c r="A35" s="163">
        <v>5</v>
      </c>
      <c r="B35" s="163" t="s">
        <v>289</v>
      </c>
      <c r="E35" s="109"/>
      <c r="F35" s="174"/>
      <c r="G35" s="109"/>
      <c r="H35" s="109"/>
      <c r="I35" s="109"/>
      <c r="J35" s="109"/>
      <c r="K35" s="172"/>
      <c r="L35" s="173"/>
      <c r="M35" s="173"/>
      <c r="N35" s="173"/>
      <c r="O35" s="173"/>
      <c r="P35" s="171"/>
    </row>
    <row r="36" spans="1:16" x14ac:dyDescent="0.3">
      <c r="B36" s="109" t="s">
        <v>95</v>
      </c>
      <c r="C36" s="129" t="s">
        <v>290</v>
      </c>
      <c r="E36" s="108">
        <v>0</v>
      </c>
      <c r="F36" s="176"/>
      <c r="G36" s="107">
        <v>0</v>
      </c>
      <c r="H36" s="107">
        <v>0</v>
      </c>
      <c r="I36" s="107">
        <v>0</v>
      </c>
      <c r="J36" s="107">
        <v>0</v>
      </c>
      <c r="K36" s="172"/>
      <c r="L36" s="173" t="str">
        <f t="shared" ref="L36:L46" si="9">IF(E36=0,"",(G36-E36)/(E36))</f>
        <v/>
      </c>
      <c r="M36" s="173" t="str">
        <f t="shared" ref="M36:M46" si="10">IF(G36=0,"",(H36-G36)/(G36))</f>
        <v/>
      </c>
      <c r="N36" s="173" t="str">
        <f t="shared" ref="N36:N46" si="11">IF(H36=0,"",(I36-H36)/(H36))</f>
        <v/>
      </c>
      <c r="O36" s="173" t="str">
        <f t="shared" ref="O36:O46" si="12">IF(I36=0,"",(J36-I36)/(I36))</f>
        <v/>
      </c>
      <c r="P36" s="171"/>
    </row>
    <row r="37" spans="1:16" x14ac:dyDescent="0.3">
      <c r="B37" s="109" t="s">
        <v>81</v>
      </c>
      <c r="C37" s="129" t="s">
        <v>291</v>
      </c>
      <c r="E37" s="108">
        <v>0</v>
      </c>
      <c r="F37" s="176"/>
      <c r="G37" s="107">
        <v>0</v>
      </c>
      <c r="H37" s="107">
        <v>0</v>
      </c>
      <c r="I37" s="107">
        <v>0</v>
      </c>
      <c r="J37" s="107">
        <v>0</v>
      </c>
      <c r="K37" s="172"/>
      <c r="L37" s="173" t="str">
        <f t="shared" si="9"/>
        <v/>
      </c>
      <c r="M37" s="173" t="str">
        <f t="shared" si="10"/>
        <v/>
      </c>
      <c r="N37" s="173" t="str">
        <f t="shared" si="11"/>
        <v/>
      </c>
      <c r="O37" s="173" t="str">
        <f t="shared" si="12"/>
        <v/>
      </c>
      <c r="P37" s="171"/>
    </row>
    <row r="38" spans="1:16" x14ac:dyDescent="0.3">
      <c r="B38" s="109" t="s">
        <v>83</v>
      </c>
      <c r="C38" s="129" t="s">
        <v>292</v>
      </c>
      <c r="E38" s="108">
        <v>0</v>
      </c>
      <c r="F38" s="176"/>
      <c r="G38" s="107">
        <v>0</v>
      </c>
      <c r="H38" s="107">
        <v>0</v>
      </c>
      <c r="I38" s="107">
        <v>0</v>
      </c>
      <c r="J38" s="107">
        <v>0</v>
      </c>
      <c r="K38" s="172"/>
      <c r="L38" s="173" t="str">
        <f t="shared" si="9"/>
        <v/>
      </c>
      <c r="M38" s="173" t="str">
        <f t="shared" si="10"/>
        <v/>
      </c>
      <c r="N38" s="173" t="str">
        <f t="shared" si="11"/>
        <v/>
      </c>
      <c r="O38" s="173" t="str">
        <f t="shared" si="12"/>
        <v/>
      </c>
      <c r="P38" s="171"/>
    </row>
    <row r="39" spans="1:16" x14ac:dyDescent="0.3">
      <c r="B39" s="109" t="s">
        <v>85</v>
      </c>
      <c r="C39" s="129" t="s">
        <v>293</v>
      </c>
      <c r="E39" s="108">
        <v>0</v>
      </c>
      <c r="F39" s="176"/>
      <c r="G39" s="107">
        <v>0</v>
      </c>
      <c r="H39" s="107">
        <v>0</v>
      </c>
      <c r="I39" s="107">
        <v>0</v>
      </c>
      <c r="J39" s="107">
        <v>0</v>
      </c>
      <c r="K39" s="172"/>
      <c r="L39" s="173" t="str">
        <f t="shared" si="9"/>
        <v/>
      </c>
      <c r="M39" s="173" t="str">
        <f t="shared" si="10"/>
        <v/>
      </c>
      <c r="N39" s="173" t="str">
        <f t="shared" si="11"/>
        <v/>
      </c>
      <c r="O39" s="173" t="str">
        <f t="shared" si="12"/>
        <v/>
      </c>
      <c r="P39" s="171"/>
    </row>
    <row r="40" spans="1:16" x14ac:dyDescent="0.3">
      <c r="B40" s="109" t="s">
        <v>87</v>
      </c>
      <c r="C40" s="129" t="s">
        <v>294</v>
      </c>
      <c r="E40" s="108">
        <v>0</v>
      </c>
      <c r="F40" s="176"/>
      <c r="G40" s="107">
        <v>0</v>
      </c>
      <c r="H40" s="107">
        <v>0</v>
      </c>
      <c r="I40" s="107">
        <v>0</v>
      </c>
      <c r="J40" s="107">
        <v>0</v>
      </c>
      <c r="K40" s="172"/>
      <c r="L40" s="173" t="str">
        <f t="shared" si="9"/>
        <v/>
      </c>
      <c r="M40" s="173" t="str">
        <f t="shared" si="10"/>
        <v/>
      </c>
      <c r="N40" s="173" t="str">
        <f t="shared" si="11"/>
        <v/>
      </c>
      <c r="O40" s="173" t="str">
        <f t="shared" si="12"/>
        <v/>
      </c>
      <c r="P40" s="171"/>
    </row>
    <row r="41" spans="1:16" x14ac:dyDescent="0.3">
      <c r="B41" s="109" t="s">
        <v>89</v>
      </c>
      <c r="C41" s="129" t="s">
        <v>53</v>
      </c>
      <c r="E41" s="108">
        <v>0</v>
      </c>
      <c r="F41" s="176"/>
      <c r="G41" s="107">
        <v>0</v>
      </c>
      <c r="H41" s="107">
        <v>0</v>
      </c>
      <c r="I41" s="107">
        <v>0</v>
      </c>
      <c r="J41" s="107">
        <v>0</v>
      </c>
      <c r="K41" s="172"/>
      <c r="L41" s="173" t="str">
        <f t="shared" si="9"/>
        <v/>
      </c>
      <c r="M41" s="173" t="str">
        <f t="shared" si="10"/>
        <v/>
      </c>
      <c r="N41" s="173" t="str">
        <f t="shared" si="11"/>
        <v/>
      </c>
      <c r="O41" s="173" t="str">
        <f t="shared" si="12"/>
        <v/>
      </c>
      <c r="P41" s="171"/>
    </row>
    <row r="42" spans="1:16" x14ac:dyDescent="0.3">
      <c r="B42" s="109" t="s">
        <v>91</v>
      </c>
      <c r="C42" s="129" t="s">
        <v>295</v>
      </c>
      <c r="E42" s="108">
        <v>0</v>
      </c>
      <c r="F42" s="176"/>
      <c r="G42" s="107">
        <v>0</v>
      </c>
      <c r="H42" s="107">
        <v>0</v>
      </c>
      <c r="I42" s="107">
        <v>0</v>
      </c>
      <c r="J42" s="107">
        <v>0</v>
      </c>
      <c r="K42" s="172"/>
      <c r="L42" s="173" t="str">
        <f t="shared" si="9"/>
        <v/>
      </c>
      <c r="M42" s="173" t="str">
        <f t="shared" si="10"/>
        <v/>
      </c>
      <c r="N42" s="173" t="str">
        <f t="shared" si="11"/>
        <v/>
      </c>
      <c r="O42" s="173" t="str">
        <f t="shared" si="12"/>
        <v/>
      </c>
      <c r="P42" s="171"/>
    </row>
    <row r="43" spans="1:16" x14ac:dyDescent="0.3">
      <c r="B43" s="109" t="s">
        <v>103</v>
      </c>
      <c r="C43" s="129" t="s">
        <v>296</v>
      </c>
      <c r="E43" s="108">
        <v>0</v>
      </c>
      <c r="F43" s="176"/>
      <c r="G43" s="107">
        <v>0</v>
      </c>
      <c r="H43" s="107">
        <v>0</v>
      </c>
      <c r="I43" s="107">
        <v>0</v>
      </c>
      <c r="J43" s="107">
        <v>0</v>
      </c>
      <c r="K43" s="172"/>
      <c r="L43" s="173" t="str">
        <f t="shared" si="9"/>
        <v/>
      </c>
      <c r="M43" s="173" t="str">
        <f t="shared" si="10"/>
        <v/>
      </c>
      <c r="N43" s="173" t="str">
        <f t="shared" si="11"/>
        <v/>
      </c>
      <c r="O43" s="173" t="str">
        <f t="shared" si="12"/>
        <v/>
      </c>
      <c r="P43" s="171"/>
    </row>
    <row r="44" spans="1:16" x14ac:dyDescent="0.3">
      <c r="B44" s="109" t="s">
        <v>120</v>
      </c>
      <c r="C44" s="129" t="s">
        <v>297</v>
      </c>
      <c r="E44" s="108">
        <v>0</v>
      </c>
      <c r="F44" s="176"/>
      <c r="G44" s="107">
        <v>0</v>
      </c>
      <c r="H44" s="107">
        <v>0</v>
      </c>
      <c r="I44" s="107">
        <v>0</v>
      </c>
      <c r="J44" s="107">
        <v>0</v>
      </c>
      <c r="K44" s="172"/>
      <c r="L44" s="173" t="str">
        <f t="shared" si="9"/>
        <v/>
      </c>
      <c r="M44" s="173" t="str">
        <f t="shared" si="10"/>
        <v/>
      </c>
      <c r="N44" s="173" t="str">
        <f t="shared" si="11"/>
        <v/>
      </c>
      <c r="O44" s="173" t="str">
        <f t="shared" si="12"/>
        <v/>
      </c>
      <c r="P44" s="171"/>
    </row>
    <row r="45" spans="1:16" x14ac:dyDescent="0.3">
      <c r="B45" s="109" t="s">
        <v>159</v>
      </c>
      <c r="C45" s="129" t="s">
        <v>298</v>
      </c>
      <c r="E45" s="108">
        <v>0</v>
      </c>
      <c r="F45" s="176"/>
      <c r="G45" s="107">
        <v>0</v>
      </c>
      <c r="H45" s="107">
        <v>0</v>
      </c>
      <c r="I45" s="107">
        <v>0</v>
      </c>
      <c r="J45" s="107">
        <v>0</v>
      </c>
      <c r="K45" s="172"/>
      <c r="L45" s="173" t="str">
        <f t="shared" si="9"/>
        <v/>
      </c>
      <c r="M45" s="173" t="str">
        <f t="shared" si="10"/>
        <v/>
      </c>
      <c r="N45" s="173" t="str">
        <f t="shared" si="11"/>
        <v/>
      </c>
      <c r="O45" s="173" t="str">
        <f t="shared" si="12"/>
        <v/>
      </c>
      <c r="P45" s="171"/>
    </row>
    <row r="46" spans="1:16" ht="14.4" thickBot="1" x14ac:dyDescent="0.35">
      <c r="B46" s="163" t="s">
        <v>299</v>
      </c>
      <c r="E46" s="179">
        <f>SUM(E36:E45)</f>
        <v>0</v>
      </c>
      <c r="F46" s="175"/>
      <c r="G46" s="179">
        <f>SUM(G36:G45)</f>
        <v>0</v>
      </c>
      <c r="H46" s="179">
        <f t="shared" ref="H46:J46" si="13">SUM(H36:H45)</f>
        <v>0</v>
      </c>
      <c r="I46" s="179">
        <f t="shared" si="13"/>
        <v>0</v>
      </c>
      <c r="J46" s="179">
        <f t="shared" si="13"/>
        <v>0</v>
      </c>
      <c r="K46" s="172"/>
      <c r="L46" s="173" t="str">
        <f t="shared" si="9"/>
        <v/>
      </c>
      <c r="M46" s="173" t="str">
        <f t="shared" si="10"/>
        <v/>
      </c>
      <c r="N46" s="173" t="str">
        <f t="shared" si="11"/>
        <v/>
      </c>
      <c r="O46" s="173" t="str">
        <f t="shared" si="12"/>
        <v/>
      </c>
      <c r="P46" s="171"/>
    </row>
    <row r="47" spans="1:16" x14ac:dyDescent="0.3">
      <c r="E47" s="109"/>
      <c r="F47" s="174"/>
      <c r="G47" s="109"/>
      <c r="H47" s="109"/>
      <c r="I47" s="109"/>
      <c r="J47" s="109"/>
      <c r="K47" s="172"/>
      <c r="L47" s="173"/>
      <c r="M47" s="173"/>
      <c r="N47" s="173"/>
      <c r="O47" s="173"/>
      <c r="P47" s="171"/>
    </row>
    <row r="48" spans="1:16" x14ac:dyDescent="0.3">
      <c r="A48" s="163">
        <v>6</v>
      </c>
      <c r="B48" s="163" t="s">
        <v>300</v>
      </c>
      <c r="E48" s="109"/>
      <c r="F48" s="174"/>
      <c r="G48" s="109"/>
      <c r="H48" s="109"/>
      <c r="I48" s="109"/>
      <c r="J48" s="109"/>
      <c r="K48" s="172"/>
      <c r="L48" s="173"/>
      <c r="M48" s="173"/>
      <c r="N48" s="173"/>
      <c r="O48" s="173"/>
      <c r="P48" s="171"/>
    </row>
    <row r="49" spans="1:16" x14ac:dyDescent="0.3">
      <c r="B49" s="109" t="s">
        <v>95</v>
      </c>
      <c r="C49" s="129" t="s">
        <v>301</v>
      </c>
      <c r="E49" s="108">
        <v>0</v>
      </c>
      <c r="F49" s="176"/>
      <c r="G49" s="107">
        <v>0</v>
      </c>
      <c r="H49" s="107">
        <v>0</v>
      </c>
      <c r="I49" s="107">
        <v>0</v>
      </c>
      <c r="J49" s="107">
        <v>0</v>
      </c>
      <c r="K49" s="172"/>
      <c r="L49" s="173" t="str">
        <f t="shared" ref="L49:L56" si="14">IF(E49=0,"",(G49-E49)/(E49))</f>
        <v/>
      </c>
      <c r="M49" s="173" t="str">
        <f t="shared" ref="M49:O56" si="15">IF(G49=0,"",(H49-G49)/(G49))</f>
        <v/>
      </c>
      <c r="N49" s="173" t="str">
        <f t="shared" si="15"/>
        <v/>
      </c>
      <c r="O49" s="173" t="str">
        <f t="shared" si="15"/>
        <v/>
      </c>
      <c r="P49" s="171"/>
    </row>
    <row r="50" spans="1:16" x14ac:dyDescent="0.3">
      <c r="B50" s="109" t="s">
        <v>81</v>
      </c>
      <c r="C50" s="129" t="s">
        <v>302</v>
      </c>
      <c r="E50" s="108">
        <v>0</v>
      </c>
      <c r="F50" s="176"/>
      <c r="G50" s="107">
        <v>0</v>
      </c>
      <c r="H50" s="107">
        <v>0</v>
      </c>
      <c r="I50" s="107">
        <v>0</v>
      </c>
      <c r="J50" s="107">
        <v>0</v>
      </c>
      <c r="K50" s="172"/>
      <c r="L50" s="173" t="str">
        <f t="shared" si="14"/>
        <v/>
      </c>
      <c r="M50" s="173" t="str">
        <f t="shared" si="15"/>
        <v/>
      </c>
      <c r="N50" s="173" t="str">
        <f t="shared" si="15"/>
        <v/>
      </c>
      <c r="O50" s="173" t="str">
        <f t="shared" si="15"/>
        <v/>
      </c>
      <c r="P50" s="171"/>
    </row>
    <row r="51" spans="1:16" x14ac:dyDescent="0.3">
      <c r="B51" s="109" t="s">
        <v>83</v>
      </c>
      <c r="C51" s="129" t="s">
        <v>303</v>
      </c>
      <c r="E51" s="108">
        <v>0</v>
      </c>
      <c r="F51" s="176"/>
      <c r="G51" s="107">
        <v>0</v>
      </c>
      <c r="H51" s="107">
        <v>0</v>
      </c>
      <c r="I51" s="107">
        <v>0</v>
      </c>
      <c r="J51" s="107">
        <v>0</v>
      </c>
      <c r="K51" s="172"/>
      <c r="L51" s="173" t="str">
        <f t="shared" si="14"/>
        <v/>
      </c>
      <c r="M51" s="173" t="str">
        <f t="shared" si="15"/>
        <v/>
      </c>
      <c r="N51" s="173" t="str">
        <f t="shared" si="15"/>
        <v/>
      </c>
      <c r="O51" s="173" t="str">
        <f t="shared" si="15"/>
        <v/>
      </c>
      <c r="P51" s="171"/>
    </row>
    <row r="52" spans="1:16" x14ac:dyDescent="0.3">
      <c r="B52" s="109" t="s">
        <v>85</v>
      </c>
      <c r="C52" s="129" t="s">
        <v>304</v>
      </c>
      <c r="E52" s="108">
        <v>0</v>
      </c>
      <c r="F52" s="176"/>
      <c r="G52" s="107">
        <v>0</v>
      </c>
      <c r="H52" s="107">
        <v>0</v>
      </c>
      <c r="I52" s="107">
        <v>0</v>
      </c>
      <c r="J52" s="107">
        <v>0</v>
      </c>
      <c r="K52" s="172"/>
      <c r="L52" s="173" t="str">
        <f t="shared" si="14"/>
        <v/>
      </c>
      <c r="M52" s="173" t="str">
        <f t="shared" si="15"/>
        <v/>
      </c>
      <c r="N52" s="173" t="str">
        <f t="shared" si="15"/>
        <v/>
      </c>
      <c r="O52" s="173" t="str">
        <f t="shared" si="15"/>
        <v/>
      </c>
      <c r="P52" s="171"/>
    </row>
    <row r="53" spans="1:16" x14ac:dyDescent="0.3">
      <c r="B53" s="109" t="s">
        <v>87</v>
      </c>
      <c r="C53" s="129" t="s">
        <v>305</v>
      </c>
      <c r="E53" s="108">
        <v>0</v>
      </c>
      <c r="F53" s="176"/>
      <c r="G53" s="107">
        <v>0</v>
      </c>
      <c r="H53" s="107">
        <v>0</v>
      </c>
      <c r="I53" s="107">
        <v>0</v>
      </c>
      <c r="J53" s="107">
        <v>0</v>
      </c>
      <c r="K53" s="172"/>
      <c r="L53" s="173" t="str">
        <f t="shared" si="14"/>
        <v/>
      </c>
      <c r="M53" s="173" t="str">
        <f t="shared" si="15"/>
        <v/>
      </c>
      <c r="N53" s="173" t="str">
        <f t="shared" si="15"/>
        <v/>
      </c>
      <c r="O53" s="173" t="str">
        <f t="shared" si="15"/>
        <v/>
      </c>
      <c r="P53" s="171"/>
    </row>
    <row r="54" spans="1:16" x14ac:dyDescent="0.3">
      <c r="B54" s="109" t="s">
        <v>89</v>
      </c>
      <c r="C54" s="129" t="s">
        <v>306</v>
      </c>
      <c r="E54" s="108">
        <v>0</v>
      </c>
      <c r="F54" s="176"/>
      <c r="G54" s="107">
        <v>0</v>
      </c>
      <c r="H54" s="107">
        <v>0</v>
      </c>
      <c r="I54" s="107">
        <v>0</v>
      </c>
      <c r="J54" s="107">
        <v>0</v>
      </c>
      <c r="K54" s="172"/>
      <c r="L54" s="173" t="str">
        <f t="shared" si="14"/>
        <v/>
      </c>
      <c r="M54" s="173" t="str">
        <f t="shared" si="15"/>
        <v/>
      </c>
      <c r="N54" s="173" t="str">
        <f t="shared" si="15"/>
        <v/>
      </c>
      <c r="O54" s="173" t="str">
        <f t="shared" si="15"/>
        <v/>
      </c>
      <c r="P54" s="171"/>
    </row>
    <row r="55" spans="1:16" x14ac:dyDescent="0.3">
      <c r="B55" s="109" t="s">
        <v>91</v>
      </c>
      <c r="C55" s="129" t="s">
        <v>307</v>
      </c>
      <c r="E55" s="108">
        <v>0</v>
      </c>
      <c r="F55" s="176"/>
      <c r="G55" s="107">
        <v>0</v>
      </c>
      <c r="H55" s="107">
        <v>0</v>
      </c>
      <c r="I55" s="107">
        <v>0</v>
      </c>
      <c r="J55" s="107">
        <v>0</v>
      </c>
      <c r="K55" s="172"/>
      <c r="L55" s="173" t="str">
        <f t="shared" si="14"/>
        <v/>
      </c>
      <c r="M55" s="173" t="str">
        <f t="shared" si="15"/>
        <v/>
      </c>
      <c r="N55" s="173" t="str">
        <f t="shared" si="15"/>
        <v/>
      </c>
      <c r="O55" s="173" t="str">
        <f t="shared" si="15"/>
        <v/>
      </c>
      <c r="P55" s="171"/>
    </row>
    <row r="56" spans="1:16" ht="14.4" thickBot="1" x14ac:dyDescent="0.35">
      <c r="B56" s="163" t="s">
        <v>308</v>
      </c>
      <c r="E56" s="179">
        <f>SUM(E49:E55)</f>
        <v>0</v>
      </c>
      <c r="F56" s="175"/>
      <c r="G56" s="179">
        <f>SUM(G49:G55)</f>
        <v>0</v>
      </c>
      <c r="H56" s="179">
        <f t="shared" ref="H56:J56" si="16">SUM(H49:H55)</f>
        <v>0</v>
      </c>
      <c r="I56" s="179">
        <f t="shared" si="16"/>
        <v>0</v>
      </c>
      <c r="J56" s="179">
        <f t="shared" si="16"/>
        <v>0</v>
      </c>
      <c r="K56" s="172"/>
      <c r="L56" s="173" t="str">
        <f t="shared" si="14"/>
        <v/>
      </c>
      <c r="M56" s="173" t="str">
        <f t="shared" si="15"/>
        <v/>
      </c>
      <c r="N56" s="173" t="str">
        <f t="shared" si="15"/>
        <v/>
      </c>
      <c r="O56" s="173" t="str">
        <f t="shared" si="15"/>
        <v/>
      </c>
      <c r="P56" s="171"/>
    </row>
    <row r="57" spans="1:16" ht="14.4" thickBot="1" x14ac:dyDescent="0.35">
      <c r="E57" s="109"/>
      <c r="F57" s="174"/>
      <c r="G57" s="109"/>
      <c r="H57" s="109"/>
      <c r="I57" s="109"/>
      <c r="J57" s="109"/>
      <c r="K57" s="172"/>
      <c r="L57" s="173"/>
      <c r="M57" s="173"/>
      <c r="N57" s="173"/>
      <c r="O57" s="173"/>
      <c r="P57" s="171"/>
    </row>
    <row r="58" spans="1:16" ht="14.4" thickBot="1" x14ac:dyDescent="0.35">
      <c r="A58" s="163">
        <v>7</v>
      </c>
      <c r="B58" s="163" t="s">
        <v>309</v>
      </c>
      <c r="E58" s="181">
        <f>E33+E46+E56</f>
        <v>0</v>
      </c>
      <c r="F58" s="175"/>
      <c r="G58" s="181">
        <f>G33+G46+G56</f>
        <v>0</v>
      </c>
      <c r="H58" s="181">
        <f t="shared" ref="H58:J58" si="17">H33+H46+H56</f>
        <v>0</v>
      </c>
      <c r="I58" s="181">
        <f t="shared" si="17"/>
        <v>0</v>
      </c>
      <c r="J58" s="181">
        <f t="shared" si="17"/>
        <v>0</v>
      </c>
      <c r="K58" s="172"/>
      <c r="L58" s="173" t="str">
        <f>IF(E58=0,"",(G58-E58)/(E58))</f>
        <v/>
      </c>
      <c r="M58" s="173" t="str">
        <f>IF(G58=0,"",(H58-G58)/(G58))</f>
        <v/>
      </c>
      <c r="N58" s="173" t="str">
        <f>IF(H58=0,"",(I58-H58)/(H58))</f>
        <v/>
      </c>
      <c r="O58" s="173" t="str">
        <f>IF(I58=0,"",(J58-I58)/(I58))</f>
        <v/>
      </c>
      <c r="P58" s="171"/>
    </row>
    <row r="59" spans="1:16" x14ac:dyDescent="0.3">
      <c r="E59" s="109"/>
      <c r="F59" s="174"/>
      <c r="G59" s="109"/>
      <c r="H59" s="109"/>
      <c r="I59" s="109"/>
      <c r="J59" s="109"/>
      <c r="K59" s="172"/>
      <c r="L59" s="173"/>
      <c r="M59" s="173"/>
      <c r="N59" s="173"/>
      <c r="O59" s="173"/>
      <c r="P59" s="171"/>
    </row>
    <row r="60" spans="1:16" x14ac:dyDescent="0.3">
      <c r="A60" s="163">
        <v>8</v>
      </c>
      <c r="B60" s="129" t="s">
        <v>310</v>
      </c>
      <c r="E60" s="108">
        <v>0</v>
      </c>
      <c r="F60" s="176"/>
      <c r="G60" s="108">
        <f>'Balance sheet'!E14</f>
        <v>0</v>
      </c>
      <c r="H60" s="108">
        <f>'Balance sheet'!G14</f>
        <v>0</v>
      </c>
      <c r="I60" s="108">
        <f>'Balance sheet'!H14</f>
        <v>0</v>
      </c>
      <c r="J60" s="108">
        <f>'Balance sheet'!I14</f>
        <v>0</v>
      </c>
      <c r="K60" s="172"/>
      <c r="L60" s="173" t="str">
        <f>IF(E60=0,"",(G60-E60)/(E60))</f>
        <v/>
      </c>
      <c r="M60" s="173" t="str">
        <f t="shared" ref="M60:O61" si="18">IF(G60=0,"",(H60-G60)/(G60))</f>
        <v/>
      </c>
      <c r="N60" s="173" t="str">
        <f t="shared" si="18"/>
        <v/>
      </c>
      <c r="O60" s="173" t="str">
        <f t="shared" si="18"/>
        <v/>
      </c>
      <c r="P60" s="171"/>
    </row>
    <row r="61" spans="1:16" x14ac:dyDescent="0.3">
      <c r="A61" s="163">
        <v>9</v>
      </c>
      <c r="B61" s="129" t="s">
        <v>311</v>
      </c>
      <c r="E61" s="108">
        <f>'Balance sheet'!E14</f>
        <v>0</v>
      </c>
      <c r="F61" s="176"/>
      <c r="G61" s="108">
        <f>'Balance sheet'!G14</f>
        <v>0</v>
      </c>
      <c r="H61" s="108">
        <f>'Balance sheet'!H14</f>
        <v>0</v>
      </c>
      <c r="I61" s="108">
        <f>'Balance sheet'!I14</f>
        <v>0</v>
      </c>
      <c r="J61" s="108">
        <f>'Balance sheet'!J14</f>
        <v>0</v>
      </c>
      <c r="K61" s="172"/>
      <c r="L61" s="173" t="str">
        <f>IF(E61=0,"",(G61-E61)/(E61))</f>
        <v/>
      </c>
      <c r="M61" s="173" t="str">
        <f t="shared" si="18"/>
        <v/>
      </c>
      <c r="N61" s="173" t="str">
        <f t="shared" si="18"/>
        <v/>
      </c>
      <c r="O61" s="173" t="str">
        <f t="shared" si="18"/>
        <v/>
      </c>
      <c r="P61" s="171"/>
    </row>
    <row r="62" spans="1:16" x14ac:dyDescent="0.3">
      <c r="E62" s="109"/>
      <c r="G62" s="109"/>
      <c r="H62" s="109"/>
      <c r="I62" s="109"/>
      <c r="J62" s="109"/>
      <c r="K62" s="129"/>
      <c r="L62" s="129"/>
      <c r="M62" s="129"/>
      <c r="N62" s="129"/>
      <c r="O62" s="129"/>
      <c r="P62" s="262"/>
    </row>
    <row r="63" spans="1:16" x14ac:dyDescent="0.3">
      <c r="C63" s="129" t="s">
        <v>252</v>
      </c>
      <c r="E63" s="182">
        <f>+E61-E60</f>
        <v>0</v>
      </c>
      <c r="F63" s="182"/>
      <c r="G63" s="182">
        <f t="shared" ref="G63:J63" si="19">+G61-G60</f>
        <v>0</v>
      </c>
      <c r="H63" s="182">
        <f t="shared" si="19"/>
        <v>0</v>
      </c>
      <c r="I63" s="182">
        <f t="shared" si="19"/>
        <v>0</v>
      </c>
      <c r="J63" s="182">
        <f t="shared" si="19"/>
        <v>0</v>
      </c>
      <c r="K63" s="129"/>
      <c r="L63" s="129"/>
      <c r="M63" s="129"/>
      <c r="N63" s="129"/>
      <c r="O63" s="129"/>
    </row>
  </sheetData>
  <sheetProtection formatRows="0"/>
  <conditionalFormatting sqref="L7:O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1"/>
  <sheetViews>
    <sheetView topLeftCell="A8" zoomScale="120" zoomScaleNormal="120" workbookViewId="0">
      <selection activeCell="B21" sqref="B21"/>
    </sheetView>
  </sheetViews>
  <sheetFormatPr defaultColWidth="9.33203125" defaultRowHeight="13.2" x14ac:dyDescent="0.25"/>
  <cols>
    <col min="1" max="1" width="9.33203125" style="1"/>
    <col min="2" max="2" width="55.33203125" style="1" customWidth="1"/>
    <col min="3" max="3" width="8.33203125" style="1" customWidth="1"/>
    <col min="4" max="4" width="9.6640625" style="1" customWidth="1"/>
    <col min="5" max="7" width="9.33203125" style="1" customWidth="1"/>
    <col min="8" max="8" width="3.44140625" style="1" customWidth="1"/>
    <col min="9" max="11" width="8.5546875" style="122" customWidth="1"/>
    <col min="12" max="12" width="8.5546875" style="1" customWidth="1"/>
    <col min="13" max="16384" width="9.33203125" style="1"/>
  </cols>
  <sheetData>
    <row r="1" spans="1:12" ht="13.8" x14ac:dyDescent="0.3">
      <c r="A1" s="15"/>
      <c r="B1" s="16">
        <f>Declaration!C3</f>
        <v>0</v>
      </c>
      <c r="C1" s="113"/>
      <c r="D1" s="113"/>
      <c r="E1" s="113"/>
      <c r="F1" s="113"/>
      <c r="G1" s="113"/>
      <c r="H1" s="113"/>
      <c r="I1" s="114"/>
      <c r="J1" s="114"/>
      <c r="K1" s="114"/>
      <c r="L1" s="113"/>
    </row>
    <row r="2" spans="1:12" ht="32.25" customHeight="1" x14ac:dyDescent="0.25">
      <c r="A2" s="18"/>
      <c r="B2" s="19" t="s">
        <v>312</v>
      </c>
      <c r="C2" s="39" t="str">
        <f>SOCIE!D3</f>
        <v>Actual 2021-22</v>
      </c>
      <c r="D2" s="39" t="str">
        <f>SOCIE!F3</f>
        <v>Forecast 2022-23</v>
      </c>
      <c r="E2" s="39" t="str">
        <f>SOCIE!G3</f>
        <v>Forecast 2023-24</v>
      </c>
      <c r="F2" s="39" t="str">
        <f>SOCIE!H3</f>
        <v>Forecast 2024-25</v>
      </c>
      <c r="G2" s="39" t="str">
        <f>SOCIE!I3</f>
        <v>Forecast 2025-26</v>
      </c>
      <c r="H2" s="114"/>
      <c r="I2" s="39" t="str">
        <f>SOCIE!K3</f>
        <v>2021-22 - 2022-23</v>
      </c>
      <c r="J2" s="39" t="str">
        <f>SOCIE!L3</f>
        <v>2022-23- 2023-24</v>
      </c>
      <c r="K2" s="39" t="str">
        <f>SOCIE!M3</f>
        <v>2023-24 - 2024-25</v>
      </c>
      <c r="L2" s="39" t="str">
        <f>SOCIE!N3</f>
        <v>2024-25 - 2025-26</v>
      </c>
    </row>
    <row r="3" spans="1:12" ht="13.8" x14ac:dyDescent="0.25">
      <c r="A3" s="17"/>
      <c r="B3" s="19"/>
      <c r="C3" s="115" t="s">
        <v>16</v>
      </c>
      <c r="D3" s="115" t="s">
        <v>16</v>
      </c>
      <c r="E3" s="115" t="s">
        <v>16</v>
      </c>
      <c r="F3" s="115" t="s">
        <v>16</v>
      </c>
      <c r="G3" s="115" t="s">
        <v>16</v>
      </c>
      <c r="H3" s="114"/>
      <c r="I3" s="116" t="s">
        <v>47</v>
      </c>
      <c r="J3" s="116" t="s">
        <v>47</v>
      </c>
      <c r="K3" s="116" t="s">
        <v>47</v>
      </c>
      <c r="L3" s="116" t="s">
        <v>47</v>
      </c>
    </row>
    <row r="4" spans="1:12" ht="13.8" x14ac:dyDescent="0.3">
      <c r="A4" s="17"/>
      <c r="B4" s="19"/>
      <c r="C4" s="117"/>
      <c r="D4" s="117"/>
      <c r="E4" s="117"/>
      <c r="F4" s="117"/>
      <c r="G4" s="117"/>
      <c r="H4" s="113"/>
      <c r="I4" s="114"/>
      <c r="J4" s="114"/>
      <c r="K4" s="114"/>
      <c r="L4" s="113"/>
    </row>
    <row r="5" spans="1:12" ht="13.8" x14ac:dyDescent="0.3">
      <c r="A5" s="17"/>
      <c r="B5" s="22" t="s">
        <v>313</v>
      </c>
      <c r="C5" s="117"/>
      <c r="D5" s="117"/>
      <c r="E5" s="117"/>
      <c r="F5" s="117"/>
      <c r="G5" s="117"/>
      <c r="H5" s="113"/>
      <c r="I5" s="114"/>
      <c r="J5" s="114"/>
      <c r="K5" s="114"/>
      <c r="L5" s="114"/>
    </row>
    <row r="6" spans="1:12" ht="14.4" x14ac:dyDescent="0.3">
      <c r="A6" s="18"/>
      <c r="B6" s="20" t="s">
        <v>314</v>
      </c>
      <c r="C6" s="265">
        <v>0</v>
      </c>
      <c r="D6" s="96">
        <v>0</v>
      </c>
      <c r="E6" s="96">
        <v>0</v>
      </c>
      <c r="F6" s="96">
        <v>0</v>
      </c>
      <c r="G6" s="96">
        <v>0</v>
      </c>
      <c r="H6" s="113"/>
      <c r="I6" s="118" t="str">
        <f t="shared" ref="I6:I18" si="0">IF(C6=0,"",(D6-C6)/C6)</f>
        <v/>
      </c>
      <c r="J6" s="118" t="str">
        <f t="shared" ref="J6:J18" si="1">IF(D6=0,"",(E6-D6)/D6)</f>
        <v/>
      </c>
      <c r="K6" s="118" t="str">
        <f t="shared" ref="K6:K18" si="2">IF(E6=0,"",(F6-E6)/E6)</f>
        <v/>
      </c>
      <c r="L6" s="118" t="str">
        <f t="shared" ref="L6:L18" si="3">IF(F6=0,"",(G6-F6)/F6)</f>
        <v/>
      </c>
    </row>
    <row r="7" spans="1:12" ht="14.4" x14ac:dyDescent="0.3">
      <c r="A7" s="21"/>
      <c r="B7" s="21" t="s">
        <v>315</v>
      </c>
      <c r="C7" s="265">
        <v>0</v>
      </c>
      <c r="D7" s="96">
        <v>0</v>
      </c>
      <c r="E7" s="96">
        <v>0</v>
      </c>
      <c r="F7" s="96">
        <v>0</v>
      </c>
      <c r="G7" s="96">
        <v>0</v>
      </c>
      <c r="H7" s="113"/>
      <c r="I7" s="118" t="str">
        <f t="shared" si="0"/>
        <v/>
      </c>
      <c r="J7" s="118" t="str">
        <f t="shared" si="1"/>
        <v/>
      </c>
      <c r="K7" s="118" t="str">
        <f t="shared" si="2"/>
        <v/>
      </c>
      <c r="L7" s="118" t="str">
        <f t="shared" si="3"/>
        <v/>
      </c>
    </row>
    <row r="8" spans="1:12" ht="14.4" thickBot="1" x14ac:dyDescent="0.35">
      <c r="A8" s="21"/>
      <c r="B8" s="21"/>
      <c r="C8" s="263">
        <f>SUM(C6:C7)</f>
        <v>0</v>
      </c>
      <c r="D8" s="119">
        <f>SUM(D6:D7)</f>
        <v>0</v>
      </c>
      <c r="E8" s="119">
        <f>SUM(E6:E7)</f>
        <v>0</v>
      </c>
      <c r="F8" s="119">
        <f>SUM(F6:F7)</f>
        <v>0</v>
      </c>
      <c r="G8" s="119">
        <f t="shared" ref="G8" si="4">SUM(G6:G7)</f>
        <v>0</v>
      </c>
      <c r="H8" s="113"/>
      <c r="I8" s="118" t="str">
        <f t="shared" si="0"/>
        <v/>
      </c>
      <c r="J8" s="118" t="str">
        <f t="shared" si="1"/>
        <v/>
      </c>
      <c r="K8" s="118" t="str">
        <f t="shared" si="2"/>
        <v/>
      </c>
      <c r="L8" s="118" t="str">
        <f t="shared" si="3"/>
        <v/>
      </c>
    </row>
    <row r="9" spans="1:12" ht="14.4" thickTop="1" x14ac:dyDescent="0.3">
      <c r="A9" s="21"/>
      <c r="B9" s="23" t="s">
        <v>316</v>
      </c>
      <c r="C9" s="264"/>
      <c r="D9" s="120"/>
      <c r="E9" s="120"/>
      <c r="F9" s="120"/>
      <c r="G9" s="120"/>
      <c r="H9" s="113"/>
      <c r="I9" s="118" t="str">
        <f t="shared" si="0"/>
        <v/>
      </c>
      <c r="J9" s="118" t="str">
        <f t="shared" si="1"/>
        <v/>
      </c>
      <c r="K9" s="118" t="str">
        <f t="shared" si="2"/>
        <v/>
      </c>
      <c r="L9" s="118" t="str">
        <f t="shared" si="3"/>
        <v/>
      </c>
    </row>
    <row r="10" spans="1:12" ht="14.4" x14ac:dyDescent="0.3">
      <c r="A10" s="21"/>
      <c r="B10" s="20" t="s">
        <v>317</v>
      </c>
      <c r="C10" s="265">
        <v>0</v>
      </c>
      <c r="D10" s="96">
        <v>0</v>
      </c>
      <c r="E10" s="96">
        <v>0</v>
      </c>
      <c r="F10" s="96">
        <v>0</v>
      </c>
      <c r="G10" s="96">
        <v>0</v>
      </c>
      <c r="H10" s="113"/>
      <c r="I10" s="118" t="str">
        <f t="shared" si="0"/>
        <v/>
      </c>
      <c r="J10" s="118" t="str">
        <f t="shared" si="1"/>
        <v/>
      </c>
      <c r="K10" s="118" t="str">
        <f t="shared" si="2"/>
        <v/>
      </c>
      <c r="L10" s="118" t="str">
        <f t="shared" si="3"/>
        <v/>
      </c>
    </row>
    <row r="11" spans="1:12" ht="14.4" x14ac:dyDescent="0.3">
      <c r="A11" s="21"/>
      <c r="B11" s="20" t="s">
        <v>318</v>
      </c>
      <c r="C11" s="265">
        <v>0</v>
      </c>
      <c r="D11" s="96">
        <v>0</v>
      </c>
      <c r="E11" s="96">
        <v>0</v>
      </c>
      <c r="F11" s="96">
        <v>0</v>
      </c>
      <c r="G11" s="96">
        <v>0</v>
      </c>
      <c r="H11" s="113"/>
      <c r="I11" s="118" t="str">
        <f t="shared" si="0"/>
        <v/>
      </c>
      <c r="J11" s="118" t="str">
        <f t="shared" si="1"/>
        <v/>
      </c>
      <c r="K11" s="118" t="str">
        <f t="shared" si="2"/>
        <v/>
      </c>
      <c r="L11" s="118" t="str">
        <f t="shared" si="3"/>
        <v/>
      </c>
    </row>
    <row r="12" spans="1:12" ht="14.4" x14ac:dyDescent="0.3">
      <c r="A12" s="21"/>
      <c r="B12" s="20" t="s">
        <v>319</v>
      </c>
      <c r="C12" s="265">
        <v>0</v>
      </c>
      <c r="D12" s="96">
        <v>0</v>
      </c>
      <c r="E12" s="96">
        <v>0</v>
      </c>
      <c r="F12" s="96">
        <v>0</v>
      </c>
      <c r="G12" s="96">
        <v>0</v>
      </c>
      <c r="H12" s="113"/>
      <c r="I12" s="118" t="str">
        <f t="shared" si="0"/>
        <v/>
      </c>
      <c r="J12" s="118" t="str">
        <f t="shared" si="1"/>
        <v/>
      </c>
      <c r="K12" s="118" t="str">
        <f t="shared" si="2"/>
        <v/>
      </c>
      <c r="L12" s="118" t="str">
        <f t="shared" si="3"/>
        <v/>
      </c>
    </row>
    <row r="13" spans="1:12" ht="14.4" x14ac:dyDescent="0.3">
      <c r="A13" s="21"/>
      <c r="B13" s="20" t="s">
        <v>320</v>
      </c>
      <c r="C13" s="265">
        <v>0</v>
      </c>
      <c r="D13" s="96">
        <v>0</v>
      </c>
      <c r="E13" s="96">
        <v>0</v>
      </c>
      <c r="F13" s="96">
        <v>0</v>
      </c>
      <c r="G13" s="96">
        <v>0</v>
      </c>
      <c r="H13" s="113"/>
      <c r="I13" s="118" t="str">
        <f t="shared" si="0"/>
        <v/>
      </c>
      <c r="J13" s="118" t="str">
        <f t="shared" si="1"/>
        <v/>
      </c>
      <c r="K13" s="118" t="str">
        <f t="shared" si="2"/>
        <v/>
      </c>
      <c r="L13" s="118" t="str">
        <f t="shared" si="3"/>
        <v/>
      </c>
    </row>
    <row r="14" spans="1:12" ht="14.4" x14ac:dyDescent="0.3">
      <c r="A14" s="21"/>
      <c r="B14" s="20" t="s">
        <v>321</v>
      </c>
      <c r="C14" s="265">
        <v>0</v>
      </c>
      <c r="D14" s="96">
        <v>0</v>
      </c>
      <c r="E14" s="96">
        <v>0</v>
      </c>
      <c r="F14" s="96">
        <v>0</v>
      </c>
      <c r="G14" s="96">
        <v>0</v>
      </c>
      <c r="H14" s="113"/>
      <c r="I14" s="118" t="str">
        <f t="shared" si="0"/>
        <v/>
      </c>
      <c r="J14" s="118" t="str">
        <f t="shared" si="1"/>
        <v/>
      </c>
      <c r="K14" s="118" t="str">
        <f t="shared" si="2"/>
        <v/>
      </c>
      <c r="L14" s="118" t="str">
        <f t="shared" si="3"/>
        <v/>
      </c>
    </row>
    <row r="15" spans="1:12" ht="14.4" x14ac:dyDescent="0.3">
      <c r="A15" s="21"/>
      <c r="B15" s="20" t="s">
        <v>322</v>
      </c>
      <c r="C15" s="265">
        <v>0</v>
      </c>
      <c r="D15" s="96">
        <v>0</v>
      </c>
      <c r="E15" s="96">
        <v>0</v>
      </c>
      <c r="F15" s="96">
        <v>0</v>
      </c>
      <c r="G15" s="96">
        <v>0</v>
      </c>
      <c r="H15" s="113"/>
      <c r="I15" s="118" t="str">
        <f t="shared" si="0"/>
        <v/>
      </c>
      <c r="J15" s="118" t="str">
        <f t="shared" si="1"/>
        <v/>
      </c>
      <c r="K15" s="118" t="str">
        <f t="shared" si="2"/>
        <v/>
      </c>
      <c r="L15" s="118" t="str">
        <f t="shared" si="3"/>
        <v/>
      </c>
    </row>
    <row r="16" spans="1:12" ht="14.4" x14ac:dyDescent="0.3">
      <c r="A16" s="21"/>
      <c r="B16" s="20" t="s">
        <v>323</v>
      </c>
      <c r="C16" s="265">
        <v>0</v>
      </c>
      <c r="D16" s="96">
        <v>0</v>
      </c>
      <c r="E16" s="96">
        <v>0</v>
      </c>
      <c r="F16" s="96">
        <v>0</v>
      </c>
      <c r="G16" s="96">
        <v>0</v>
      </c>
      <c r="H16" s="113"/>
      <c r="I16" s="118" t="str">
        <f t="shared" si="0"/>
        <v/>
      </c>
      <c r="J16" s="118" t="str">
        <f t="shared" si="1"/>
        <v/>
      </c>
      <c r="K16" s="118" t="str">
        <f t="shared" si="2"/>
        <v/>
      </c>
      <c r="L16" s="118" t="str">
        <f t="shared" si="3"/>
        <v/>
      </c>
    </row>
    <row r="17" spans="1:12" ht="14.4" x14ac:dyDescent="0.3">
      <c r="A17" s="21"/>
      <c r="B17" s="20" t="s">
        <v>324</v>
      </c>
      <c r="C17" s="265">
        <v>0</v>
      </c>
      <c r="D17" s="96">
        <v>0</v>
      </c>
      <c r="E17" s="96">
        <v>0</v>
      </c>
      <c r="F17" s="96">
        <v>0</v>
      </c>
      <c r="G17" s="96">
        <v>0</v>
      </c>
      <c r="H17" s="113"/>
      <c r="I17" s="118" t="str">
        <f t="shared" si="0"/>
        <v/>
      </c>
      <c r="J17" s="118" t="str">
        <f t="shared" si="1"/>
        <v/>
      </c>
      <c r="K17" s="118" t="str">
        <f t="shared" si="2"/>
        <v/>
      </c>
      <c r="L17" s="118" t="str">
        <f t="shared" si="3"/>
        <v/>
      </c>
    </row>
    <row r="18" spans="1:12" ht="14.4" thickBot="1" x14ac:dyDescent="0.35">
      <c r="A18" s="21"/>
      <c r="B18" s="21"/>
      <c r="C18" s="263">
        <f>SUM(C10:C17)</f>
        <v>0</v>
      </c>
      <c r="D18" s="119">
        <f>SUM(D10:D17)</f>
        <v>0</v>
      </c>
      <c r="E18" s="119">
        <f>SUM(E10:E17)</f>
        <v>0</v>
      </c>
      <c r="F18" s="119">
        <f>SUM(F10:F17)</f>
        <v>0</v>
      </c>
      <c r="G18" s="119">
        <f t="shared" ref="G18" si="5">SUM(G10:G17)</f>
        <v>0</v>
      </c>
      <c r="H18" s="113"/>
      <c r="I18" s="118" t="str">
        <f t="shared" si="0"/>
        <v/>
      </c>
      <c r="J18" s="118" t="str">
        <f t="shared" si="1"/>
        <v/>
      </c>
      <c r="K18" s="118" t="str">
        <f t="shared" si="2"/>
        <v/>
      </c>
      <c r="L18" s="118" t="str">
        <f t="shared" si="3"/>
        <v/>
      </c>
    </row>
    <row r="19" spans="1:12" ht="14.4" thickTop="1" x14ac:dyDescent="0.3">
      <c r="A19" s="21"/>
      <c r="B19" s="21"/>
      <c r="C19" s="121"/>
      <c r="D19" s="121"/>
      <c r="E19" s="121"/>
      <c r="F19" s="121"/>
      <c r="G19" s="121"/>
      <c r="H19" s="113"/>
      <c r="I19" s="118"/>
      <c r="J19" s="118"/>
      <c r="K19" s="118"/>
      <c r="L19" s="118"/>
    </row>
    <row r="20" spans="1:12" x14ac:dyDescent="0.25">
      <c r="I20" s="118"/>
      <c r="J20" s="118"/>
      <c r="K20" s="118"/>
      <c r="L20" s="118"/>
    </row>
    <row r="21" spans="1:12" ht="13.8" x14ac:dyDescent="0.3">
      <c r="B21" s="113" t="s">
        <v>325</v>
      </c>
      <c r="I21" s="118"/>
      <c r="J21" s="118"/>
      <c r="K21" s="118"/>
      <c r="L21" s="118"/>
    </row>
    <row r="22" spans="1:12" x14ac:dyDescent="0.25">
      <c r="B22" s="76"/>
      <c r="I22" s="118"/>
      <c r="J22" s="118"/>
      <c r="K22" s="118"/>
      <c r="L22" s="118"/>
    </row>
    <row r="23" spans="1:12" ht="24" x14ac:dyDescent="0.25">
      <c r="B23" s="76"/>
      <c r="C23" s="39" t="str">
        <f t="shared" ref="C23:G24" si="6">C2</f>
        <v>Actual 2021-22</v>
      </c>
      <c r="D23" s="39" t="str">
        <f t="shared" si="6"/>
        <v>Forecast 2022-23</v>
      </c>
      <c r="E23" s="39" t="str">
        <f t="shared" si="6"/>
        <v>Forecast 2023-24</v>
      </c>
      <c r="F23" s="39" t="str">
        <f t="shared" si="6"/>
        <v>Forecast 2024-25</v>
      </c>
      <c r="G23" s="39" t="str">
        <f t="shared" si="6"/>
        <v>Forecast 2025-26</v>
      </c>
      <c r="I23" s="118"/>
      <c r="J23" s="118"/>
      <c r="K23" s="118"/>
      <c r="L23" s="118"/>
    </row>
    <row r="24" spans="1:12" x14ac:dyDescent="0.25">
      <c r="B24" s="76"/>
      <c r="C24" s="115" t="str">
        <f t="shared" si="6"/>
        <v>£000</v>
      </c>
      <c r="D24" s="115" t="str">
        <f t="shared" si="6"/>
        <v>£000</v>
      </c>
      <c r="E24" s="115" t="str">
        <f t="shared" si="6"/>
        <v>£000</v>
      </c>
      <c r="F24" s="115" t="str">
        <f t="shared" si="6"/>
        <v>£000</v>
      </c>
      <c r="G24" s="115" t="str">
        <f t="shared" si="6"/>
        <v>£000</v>
      </c>
      <c r="I24" s="118"/>
      <c r="J24" s="118"/>
      <c r="K24" s="118"/>
      <c r="L24" s="118"/>
    </row>
    <row r="25" spans="1:12" ht="13.8" x14ac:dyDescent="0.3">
      <c r="B25" s="149" t="s">
        <v>326</v>
      </c>
      <c r="I25" s="118"/>
      <c r="J25" s="118"/>
      <c r="K25" s="118"/>
      <c r="L25" s="118"/>
    </row>
    <row r="26" spans="1:12" x14ac:dyDescent="0.25">
      <c r="I26" s="118"/>
      <c r="J26" s="118"/>
      <c r="K26" s="118"/>
      <c r="L26" s="118"/>
    </row>
    <row r="27" spans="1:12" ht="13.8" x14ac:dyDescent="0.3">
      <c r="B27" s="150" t="s">
        <v>327</v>
      </c>
      <c r="I27" s="118"/>
      <c r="J27" s="118"/>
      <c r="K27" s="118"/>
      <c r="L27" s="118"/>
    </row>
    <row r="28" spans="1:12" ht="14.4" x14ac:dyDescent="0.3">
      <c r="B28" s="260" t="s">
        <v>328</v>
      </c>
      <c r="C28" s="265">
        <v>0</v>
      </c>
      <c r="D28" s="96">
        <v>0</v>
      </c>
      <c r="E28" s="96">
        <v>0</v>
      </c>
      <c r="F28" s="96">
        <v>0</v>
      </c>
      <c r="G28" s="96">
        <v>0</v>
      </c>
      <c r="I28" s="118" t="str">
        <f t="shared" ref="I28:I39" si="7">IF(C28=0,"",(D28-C28)/C28)</f>
        <v/>
      </c>
      <c r="J28" s="118" t="str">
        <f t="shared" ref="J28:J39" si="8">IF(D28=0,"",(E28-D28)/D28)</f>
        <v/>
      </c>
      <c r="K28" s="118" t="str">
        <f t="shared" ref="K28:K39" si="9">IF(E28=0,"",(F28-E28)/E28)</f>
        <v/>
      </c>
      <c r="L28" s="118" t="str">
        <f t="shared" ref="L28:L39" si="10">IF(F28=0,"",(G28-F28)/F28)</f>
        <v/>
      </c>
    </row>
    <row r="29" spans="1:12" ht="14.4" x14ac:dyDescent="0.3">
      <c r="B29" s="260" t="s">
        <v>328</v>
      </c>
      <c r="C29" s="265">
        <v>0</v>
      </c>
      <c r="D29" s="96">
        <v>0</v>
      </c>
      <c r="E29" s="96">
        <v>0</v>
      </c>
      <c r="F29" s="96">
        <v>0</v>
      </c>
      <c r="G29" s="96">
        <v>0</v>
      </c>
      <c r="I29" s="118" t="str">
        <f t="shared" si="7"/>
        <v/>
      </c>
      <c r="J29" s="118" t="str">
        <f t="shared" si="8"/>
        <v/>
      </c>
      <c r="K29" s="118" t="str">
        <f t="shared" si="9"/>
        <v/>
      </c>
      <c r="L29" s="118" t="str">
        <f t="shared" si="10"/>
        <v/>
      </c>
    </row>
    <row r="30" spans="1:12" ht="14.4" x14ac:dyDescent="0.3">
      <c r="B30" s="260" t="s">
        <v>328</v>
      </c>
      <c r="C30" s="265">
        <v>0</v>
      </c>
      <c r="D30" s="96">
        <v>0</v>
      </c>
      <c r="E30" s="96">
        <v>0</v>
      </c>
      <c r="F30" s="96">
        <v>0</v>
      </c>
      <c r="G30" s="96">
        <v>0</v>
      </c>
      <c r="I30" s="118" t="str">
        <f t="shared" si="7"/>
        <v/>
      </c>
      <c r="J30" s="118" t="str">
        <f t="shared" si="8"/>
        <v/>
      </c>
      <c r="K30" s="118" t="str">
        <f t="shared" si="9"/>
        <v/>
      </c>
      <c r="L30" s="118" t="str">
        <f t="shared" si="10"/>
        <v/>
      </c>
    </row>
    <row r="31" spans="1:12" ht="14.4" x14ac:dyDescent="0.3">
      <c r="B31" s="260" t="s">
        <v>328</v>
      </c>
      <c r="C31" s="265">
        <v>0</v>
      </c>
      <c r="D31" s="96">
        <v>0</v>
      </c>
      <c r="E31" s="96">
        <v>0</v>
      </c>
      <c r="F31" s="96">
        <v>0</v>
      </c>
      <c r="G31" s="96">
        <v>0</v>
      </c>
      <c r="I31" s="118" t="str">
        <f t="shared" si="7"/>
        <v/>
      </c>
      <c r="J31" s="118" t="str">
        <f t="shared" si="8"/>
        <v/>
      </c>
      <c r="K31" s="118" t="str">
        <f t="shared" si="9"/>
        <v/>
      </c>
      <c r="L31" s="118" t="str">
        <f t="shared" si="10"/>
        <v/>
      </c>
    </row>
    <row r="32" spans="1:12" ht="14.4" thickBot="1" x14ac:dyDescent="0.35">
      <c r="B32" s="148"/>
      <c r="C32" s="263">
        <f>SUM(C28:C31)</f>
        <v>0</v>
      </c>
      <c r="D32" s="119">
        <f t="shared" ref="D32:G32" si="11">SUM(D28:D31)</f>
        <v>0</v>
      </c>
      <c r="E32" s="119">
        <f t="shared" si="11"/>
        <v>0</v>
      </c>
      <c r="F32" s="119">
        <f t="shared" si="11"/>
        <v>0</v>
      </c>
      <c r="G32" s="119">
        <f t="shared" si="11"/>
        <v>0</v>
      </c>
      <c r="I32" s="118" t="str">
        <f t="shared" si="7"/>
        <v/>
      </c>
      <c r="J32" s="118" t="str">
        <f t="shared" si="8"/>
        <v/>
      </c>
      <c r="K32" s="118" t="str">
        <f t="shared" si="9"/>
        <v/>
      </c>
      <c r="L32" s="118" t="str">
        <f t="shared" si="10"/>
        <v/>
      </c>
    </row>
    <row r="33" spans="2:12" ht="14.4" thickTop="1" x14ac:dyDescent="0.3">
      <c r="B33" s="148"/>
      <c r="C33"/>
      <c r="I33" s="118" t="str">
        <f t="shared" si="7"/>
        <v/>
      </c>
      <c r="J33" s="118" t="str">
        <f t="shared" si="8"/>
        <v/>
      </c>
      <c r="K33" s="118" t="str">
        <f t="shared" si="9"/>
        <v/>
      </c>
      <c r="L33" s="118" t="str">
        <f t="shared" si="10"/>
        <v/>
      </c>
    </row>
    <row r="34" spans="2:12" ht="13.8" x14ac:dyDescent="0.3">
      <c r="B34" s="150" t="s">
        <v>329</v>
      </c>
      <c r="I34" s="118" t="str">
        <f t="shared" si="7"/>
        <v/>
      </c>
      <c r="J34" s="118" t="str">
        <f t="shared" si="8"/>
        <v/>
      </c>
      <c r="K34" s="118" t="str">
        <f t="shared" si="9"/>
        <v/>
      </c>
      <c r="L34" s="118" t="str">
        <f t="shared" si="10"/>
        <v/>
      </c>
    </row>
    <row r="35" spans="2:12" ht="14.4" x14ac:dyDescent="0.3">
      <c r="B35" s="260" t="s">
        <v>328</v>
      </c>
      <c r="C35" s="265">
        <v>0</v>
      </c>
      <c r="D35" s="96">
        <v>0</v>
      </c>
      <c r="E35" s="96">
        <v>0</v>
      </c>
      <c r="F35" s="96">
        <v>0</v>
      </c>
      <c r="G35" s="96">
        <v>0</v>
      </c>
      <c r="I35" s="118" t="str">
        <f t="shared" si="7"/>
        <v/>
      </c>
      <c r="J35" s="118" t="str">
        <f t="shared" si="8"/>
        <v/>
      </c>
      <c r="K35" s="118" t="str">
        <f t="shared" si="9"/>
        <v/>
      </c>
      <c r="L35" s="118" t="str">
        <f t="shared" si="10"/>
        <v/>
      </c>
    </row>
    <row r="36" spans="2:12" ht="14.4" x14ac:dyDescent="0.3">
      <c r="B36" s="260" t="s">
        <v>328</v>
      </c>
      <c r="C36" s="265">
        <v>0</v>
      </c>
      <c r="D36" s="96">
        <v>0</v>
      </c>
      <c r="E36" s="96">
        <v>0</v>
      </c>
      <c r="F36" s="96">
        <v>0</v>
      </c>
      <c r="G36" s="96">
        <v>0</v>
      </c>
      <c r="I36" s="118" t="str">
        <f t="shared" si="7"/>
        <v/>
      </c>
      <c r="J36" s="118" t="str">
        <f t="shared" si="8"/>
        <v/>
      </c>
      <c r="K36" s="118" t="str">
        <f t="shared" si="9"/>
        <v/>
      </c>
      <c r="L36" s="118" t="str">
        <f t="shared" si="10"/>
        <v/>
      </c>
    </row>
    <row r="37" spans="2:12" ht="14.4" x14ac:dyDescent="0.3">
      <c r="B37" s="260" t="s">
        <v>328</v>
      </c>
      <c r="C37" s="265">
        <v>0</v>
      </c>
      <c r="D37" s="96">
        <v>0</v>
      </c>
      <c r="E37" s="96">
        <v>0</v>
      </c>
      <c r="F37" s="96">
        <v>0</v>
      </c>
      <c r="G37" s="96">
        <v>0</v>
      </c>
      <c r="I37" s="118" t="str">
        <f t="shared" si="7"/>
        <v/>
      </c>
      <c r="J37" s="118" t="str">
        <f t="shared" si="8"/>
        <v/>
      </c>
      <c r="K37" s="118" t="str">
        <f t="shared" si="9"/>
        <v/>
      </c>
      <c r="L37" s="118" t="str">
        <f t="shared" si="10"/>
        <v/>
      </c>
    </row>
    <row r="38" spans="2:12" ht="14.4" x14ac:dyDescent="0.3">
      <c r="B38" s="260" t="s">
        <v>328</v>
      </c>
      <c r="C38" s="265">
        <v>0</v>
      </c>
      <c r="D38" s="96">
        <v>0</v>
      </c>
      <c r="E38" s="96">
        <v>0</v>
      </c>
      <c r="F38" s="96">
        <v>0</v>
      </c>
      <c r="G38" s="96">
        <v>0</v>
      </c>
      <c r="I38" s="118" t="str">
        <f t="shared" si="7"/>
        <v/>
      </c>
      <c r="J38" s="118" t="str">
        <f t="shared" si="8"/>
        <v/>
      </c>
      <c r="K38" s="118" t="str">
        <f t="shared" si="9"/>
        <v/>
      </c>
      <c r="L38" s="118" t="str">
        <f t="shared" si="10"/>
        <v/>
      </c>
    </row>
    <row r="39" spans="2:12" ht="14.4" thickBot="1" x14ac:dyDescent="0.35">
      <c r="B39" s="148"/>
      <c r="C39" s="119">
        <f>SUM(C35:C38)</f>
        <v>0</v>
      </c>
      <c r="D39" s="119">
        <f t="shared" ref="D39:G39" si="12">SUM(D35:D38)</f>
        <v>0</v>
      </c>
      <c r="E39" s="119">
        <f t="shared" si="12"/>
        <v>0</v>
      </c>
      <c r="F39" s="119">
        <f t="shared" si="12"/>
        <v>0</v>
      </c>
      <c r="G39" s="119">
        <f t="shared" si="12"/>
        <v>0</v>
      </c>
      <c r="I39" s="118" t="str">
        <f t="shared" si="7"/>
        <v/>
      </c>
      <c r="J39" s="118" t="str">
        <f t="shared" si="8"/>
        <v/>
      </c>
      <c r="K39" s="118" t="str">
        <f t="shared" si="9"/>
        <v/>
      </c>
      <c r="L39" s="118" t="str">
        <f t="shared" si="10"/>
        <v/>
      </c>
    </row>
    <row r="40" spans="2:12" ht="14.4" thickTop="1" x14ac:dyDescent="0.3">
      <c r="B40" s="148"/>
    </row>
    <row r="41" spans="2:12" ht="13.8" x14ac:dyDescent="0.3">
      <c r="B41" s="148"/>
    </row>
  </sheetData>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7"/>
  <sheetViews>
    <sheetView showGridLines="0" zoomScale="130" zoomScaleNormal="130" workbookViewId="0">
      <selection activeCell="A12" sqref="A12"/>
    </sheetView>
  </sheetViews>
  <sheetFormatPr defaultColWidth="9.33203125" defaultRowHeight="14.4" x14ac:dyDescent="0.3"/>
  <cols>
    <col min="1" max="1" width="42.33203125" style="124" customWidth="1"/>
    <col min="2" max="2" width="8.5546875" style="126" customWidth="1"/>
    <col min="3" max="3" width="2.33203125" style="126" customWidth="1"/>
    <col min="4" max="16384" width="9.33203125" style="126"/>
  </cols>
  <sheetData>
    <row r="1" spans="1:7" x14ac:dyDescent="0.3">
      <c r="A1" s="16">
        <f>Declaration!C3</f>
        <v>0</v>
      </c>
      <c r="B1" s="129"/>
    </row>
    <row r="2" spans="1:7" ht="24.6" x14ac:dyDescent="0.3">
      <c r="A2" s="136" t="s">
        <v>330</v>
      </c>
      <c r="B2" s="125" t="str">
        <f>SOCIE!D3</f>
        <v>Actual 2021-22</v>
      </c>
      <c r="C2" s="125"/>
      <c r="D2" s="125" t="str">
        <f>SOCIE!F3</f>
        <v>Forecast 2022-23</v>
      </c>
      <c r="E2" s="125" t="str">
        <f>SOCIE!G3</f>
        <v>Forecast 2023-24</v>
      </c>
      <c r="F2" s="125" t="str">
        <f>SOCIE!H3</f>
        <v>Forecast 2024-25</v>
      </c>
      <c r="G2" s="125" t="str">
        <f>SOCIE!I3</f>
        <v>Forecast 2025-26</v>
      </c>
    </row>
    <row r="3" spans="1:7" x14ac:dyDescent="0.3">
      <c r="B3" s="127" t="s">
        <v>16</v>
      </c>
      <c r="C3" s="125"/>
      <c r="D3" s="127" t="s">
        <v>16</v>
      </c>
      <c r="E3" s="127" t="s">
        <v>16</v>
      </c>
      <c r="F3" s="127" t="s">
        <v>16</v>
      </c>
      <c r="G3" s="127" t="s">
        <v>16</v>
      </c>
    </row>
    <row r="5" spans="1:7" x14ac:dyDescent="0.3">
      <c r="A5" s="128" t="s">
        <v>331</v>
      </c>
      <c r="B5" s="107">
        <v>0</v>
      </c>
      <c r="C5" s="109"/>
      <c r="D5" s="108">
        <f>B12</f>
        <v>0</v>
      </c>
      <c r="E5" s="108">
        <f>D12</f>
        <v>0</v>
      </c>
      <c r="F5" s="108">
        <f t="shared" ref="F5:G5" si="0">E12</f>
        <v>0</v>
      </c>
      <c r="G5" s="108">
        <f t="shared" si="0"/>
        <v>0</v>
      </c>
    </row>
    <row r="6" spans="1:7" ht="7.5" customHeight="1" x14ac:dyDescent="0.3">
      <c r="A6" s="128"/>
      <c r="B6" s="109"/>
      <c r="C6" s="109"/>
      <c r="D6" s="109"/>
      <c r="E6" s="109"/>
      <c r="F6" s="109"/>
      <c r="G6" s="109"/>
    </row>
    <row r="7" spans="1:7" x14ac:dyDescent="0.3">
      <c r="A7" s="128" t="s">
        <v>62</v>
      </c>
      <c r="B7" s="107">
        <v>0</v>
      </c>
      <c r="C7" s="109"/>
      <c r="D7" s="107">
        <v>0</v>
      </c>
      <c r="E7" s="107">
        <v>0</v>
      </c>
      <c r="F7" s="107">
        <v>0</v>
      </c>
      <c r="G7" s="107">
        <v>0</v>
      </c>
    </row>
    <row r="8" spans="1:7" ht="7.5" customHeight="1" x14ac:dyDescent="0.3">
      <c r="A8" s="128"/>
      <c r="B8" s="109"/>
      <c r="C8" s="109"/>
      <c r="D8" s="109"/>
      <c r="E8" s="109"/>
      <c r="F8" s="109"/>
      <c r="G8" s="109"/>
    </row>
    <row r="9" spans="1:7" x14ac:dyDescent="0.3">
      <c r="A9" s="128" t="s">
        <v>332</v>
      </c>
      <c r="B9" s="108">
        <f>-B28</f>
        <v>0</v>
      </c>
      <c r="C9" s="109"/>
      <c r="D9" s="108">
        <f t="shared" ref="D9:G9" si="1">-D28</f>
        <v>0</v>
      </c>
      <c r="E9" s="108">
        <f t="shared" si="1"/>
        <v>0</v>
      </c>
      <c r="F9" s="108">
        <f t="shared" si="1"/>
        <v>0</v>
      </c>
      <c r="G9" s="108">
        <f t="shared" si="1"/>
        <v>0</v>
      </c>
    </row>
    <row r="10" spans="1:7" x14ac:dyDescent="0.3">
      <c r="A10" s="128" t="s">
        <v>333</v>
      </c>
      <c r="B10" s="108">
        <f>-B37</f>
        <v>0</v>
      </c>
      <c r="C10" s="109"/>
      <c r="D10" s="108">
        <f t="shared" ref="D10:G10" si="2">-D37</f>
        <v>0</v>
      </c>
      <c r="E10" s="108">
        <f t="shared" si="2"/>
        <v>0</v>
      </c>
      <c r="F10" s="108">
        <f t="shared" si="2"/>
        <v>0</v>
      </c>
      <c r="G10" s="108">
        <f t="shared" si="2"/>
        <v>0</v>
      </c>
    </row>
    <row r="11" spans="1:7" ht="7.5" customHeight="1" x14ac:dyDescent="0.3">
      <c r="A11" s="128"/>
      <c r="B11" s="129"/>
      <c r="C11" s="129"/>
      <c r="D11" s="129"/>
      <c r="E11" s="129"/>
      <c r="F11" s="129"/>
      <c r="G11" s="129"/>
    </row>
    <row r="12" spans="1:7" x14ac:dyDescent="0.3">
      <c r="A12" s="130" t="s">
        <v>334</v>
      </c>
      <c r="B12" s="133">
        <f>B5+B7+B9+B10</f>
        <v>0</v>
      </c>
      <c r="C12" s="133"/>
      <c r="D12" s="133">
        <f t="shared" ref="D12:G12" si="3">D5+D7+D9+D10</f>
        <v>0</v>
      </c>
      <c r="E12" s="133">
        <f t="shared" si="3"/>
        <v>0</v>
      </c>
      <c r="F12" s="133">
        <f t="shared" si="3"/>
        <v>0</v>
      </c>
      <c r="G12" s="133">
        <f t="shared" si="3"/>
        <v>0</v>
      </c>
    </row>
    <row r="13" spans="1:7" x14ac:dyDescent="0.3">
      <c r="A13" s="128"/>
      <c r="B13" s="129"/>
      <c r="C13" s="129"/>
      <c r="D13" s="129"/>
      <c r="E13" s="129"/>
      <c r="F13" s="129"/>
      <c r="G13" s="129"/>
    </row>
    <row r="14" spans="1:7" x14ac:dyDescent="0.3">
      <c r="A14" s="128"/>
      <c r="B14" s="129"/>
      <c r="C14" s="129"/>
      <c r="D14" s="129"/>
      <c r="E14" s="129"/>
      <c r="F14" s="129"/>
      <c r="G14" s="129"/>
    </row>
    <row r="15" spans="1:7" x14ac:dyDescent="0.3">
      <c r="A15" s="128"/>
      <c r="B15" s="129"/>
      <c r="C15" s="129"/>
      <c r="D15" s="129"/>
      <c r="E15" s="129"/>
      <c r="F15" s="129"/>
      <c r="G15" s="129"/>
    </row>
    <row r="16" spans="1:7" x14ac:dyDescent="0.3">
      <c r="A16" s="331" t="s">
        <v>335</v>
      </c>
      <c r="B16" s="332"/>
      <c r="C16" s="332"/>
      <c r="D16" s="332"/>
      <c r="E16" s="332"/>
      <c r="F16" s="332"/>
      <c r="G16" s="332"/>
    </row>
    <row r="17" spans="1:7" ht="49.95" customHeight="1" x14ac:dyDescent="0.3">
      <c r="A17" s="333" t="s">
        <v>336</v>
      </c>
      <c r="B17" s="332"/>
      <c r="C17" s="332"/>
      <c r="D17" s="332"/>
      <c r="E17" s="332"/>
      <c r="F17" s="332"/>
      <c r="G17" s="332"/>
    </row>
    <row r="19" spans="1:7" ht="24.6" x14ac:dyDescent="0.3">
      <c r="B19" s="125" t="str">
        <f t="shared" ref="B19:G20" si="4">B2</f>
        <v>Actual 2021-22</v>
      </c>
      <c r="C19" s="125"/>
      <c r="D19" s="125" t="str">
        <f t="shared" si="4"/>
        <v>Forecast 2022-23</v>
      </c>
      <c r="E19" s="125" t="str">
        <f t="shared" si="4"/>
        <v>Forecast 2023-24</v>
      </c>
      <c r="F19" s="125" t="str">
        <f t="shared" si="4"/>
        <v>Forecast 2024-25</v>
      </c>
      <c r="G19" s="125" t="str">
        <f t="shared" si="4"/>
        <v>Forecast 2025-26</v>
      </c>
    </row>
    <row r="20" spans="1:7" x14ac:dyDescent="0.3">
      <c r="B20" s="127" t="str">
        <f t="shared" si="4"/>
        <v>£000</v>
      </c>
      <c r="C20" s="125"/>
      <c r="D20" s="127" t="str">
        <f t="shared" si="4"/>
        <v>£000</v>
      </c>
      <c r="E20" s="127" t="str">
        <f t="shared" si="4"/>
        <v>£000</v>
      </c>
      <c r="F20" s="127" t="str">
        <f t="shared" si="4"/>
        <v>£000</v>
      </c>
      <c r="G20" s="127" t="str">
        <f t="shared" si="4"/>
        <v>£000</v>
      </c>
    </row>
    <row r="21" spans="1:7" x14ac:dyDescent="0.3">
      <c r="A21" s="130" t="s">
        <v>337</v>
      </c>
    </row>
    <row r="22" spans="1:7" x14ac:dyDescent="0.3">
      <c r="A22" s="140" t="s">
        <v>338</v>
      </c>
      <c r="B22" s="107">
        <v>0</v>
      </c>
      <c r="C22" s="131"/>
      <c r="D22" s="123">
        <v>0</v>
      </c>
      <c r="E22" s="123">
        <v>0</v>
      </c>
      <c r="F22" s="123">
        <v>0</v>
      </c>
      <c r="G22" s="123">
        <v>0</v>
      </c>
    </row>
    <row r="23" spans="1:7" x14ac:dyDescent="0.3">
      <c r="A23" s="140" t="s">
        <v>338</v>
      </c>
      <c r="B23" s="107">
        <v>0</v>
      </c>
      <c r="C23" s="131"/>
      <c r="D23" s="123">
        <v>0</v>
      </c>
      <c r="E23" s="123">
        <v>0</v>
      </c>
      <c r="F23" s="123">
        <v>0</v>
      </c>
      <c r="G23" s="123">
        <v>0</v>
      </c>
    </row>
    <row r="24" spans="1:7" x14ac:dyDescent="0.3">
      <c r="A24" s="140" t="s">
        <v>338</v>
      </c>
      <c r="B24" s="107">
        <v>0</v>
      </c>
      <c r="C24" s="131"/>
      <c r="D24" s="123">
        <v>0</v>
      </c>
      <c r="E24" s="123">
        <v>0</v>
      </c>
      <c r="F24" s="123">
        <v>0</v>
      </c>
      <c r="G24" s="123">
        <v>0</v>
      </c>
    </row>
    <row r="25" spans="1:7" x14ac:dyDescent="0.3">
      <c r="A25" s="140" t="s">
        <v>338</v>
      </c>
      <c r="B25" s="107">
        <v>0</v>
      </c>
      <c r="C25" s="131"/>
      <c r="D25" s="123">
        <v>0</v>
      </c>
      <c r="E25" s="123">
        <v>0</v>
      </c>
      <c r="F25" s="123">
        <v>0</v>
      </c>
      <c r="G25" s="123">
        <v>0</v>
      </c>
    </row>
    <row r="26" spans="1:7" x14ac:dyDescent="0.3">
      <c r="A26" s="140" t="s">
        <v>338</v>
      </c>
      <c r="B26" s="107">
        <v>0</v>
      </c>
      <c r="C26" s="131"/>
      <c r="D26" s="123">
        <v>0</v>
      </c>
      <c r="E26" s="123">
        <v>0</v>
      </c>
      <c r="F26" s="123">
        <v>0</v>
      </c>
      <c r="G26" s="123">
        <v>0</v>
      </c>
    </row>
    <row r="27" spans="1:7" x14ac:dyDescent="0.3">
      <c r="A27" s="140" t="s">
        <v>338</v>
      </c>
      <c r="B27" s="107">
        <v>0</v>
      </c>
      <c r="C27" s="131"/>
      <c r="D27" s="123">
        <v>0</v>
      </c>
      <c r="E27" s="123">
        <v>0</v>
      </c>
      <c r="F27" s="123">
        <v>0</v>
      </c>
      <c r="G27" s="123">
        <v>0</v>
      </c>
    </row>
    <row r="28" spans="1:7" ht="15" thickBot="1" x14ac:dyDescent="0.35">
      <c r="A28" s="128" t="s">
        <v>19</v>
      </c>
      <c r="B28" s="132">
        <f>SUM(B22:B27)</f>
        <v>0</v>
      </c>
      <c r="C28" s="129"/>
      <c r="D28" s="132">
        <f t="shared" ref="D28:G28" si="5">SUM(D22:D27)</f>
        <v>0</v>
      </c>
      <c r="E28" s="132">
        <f t="shared" si="5"/>
        <v>0</v>
      </c>
      <c r="F28" s="132">
        <f t="shared" si="5"/>
        <v>0</v>
      </c>
      <c r="G28" s="132">
        <f t="shared" si="5"/>
        <v>0</v>
      </c>
    </row>
    <row r="29" spans="1:7" x14ac:dyDescent="0.3">
      <c r="B29" s="129"/>
      <c r="C29" s="129"/>
      <c r="D29" s="129"/>
      <c r="E29" s="129"/>
      <c r="F29" s="129"/>
      <c r="G29" s="129"/>
    </row>
    <row r="30" spans="1:7" x14ac:dyDescent="0.3">
      <c r="A30" s="130" t="s">
        <v>333</v>
      </c>
      <c r="B30" s="129"/>
      <c r="C30" s="129"/>
      <c r="D30" s="129"/>
      <c r="E30" s="129"/>
      <c r="F30" s="129"/>
      <c r="G30" s="129"/>
    </row>
    <row r="31" spans="1:7" x14ac:dyDescent="0.3">
      <c r="A31" s="140" t="s">
        <v>338</v>
      </c>
      <c r="B31" s="107">
        <v>0</v>
      </c>
      <c r="C31" s="131"/>
      <c r="D31" s="123">
        <v>0</v>
      </c>
      <c r="E31" s="123">
        <v>0</v>
      </c>
      <c r="F31" s="123">
        <v>0</v>
      </c>
      <c r="G31" s="123">
        <v>0</v>
      </c>
    </row>
    <row r="32" spans="1:7" x14ac:dyDescent="0.3">
      <c r="A32" s="140" t="s">
        <v>338</v>
      </c>
      <c r="B32" s="107">
        <v>0</v>
      </c>
      <c r="C32" s="131"/>
      <c r="D32" s="123">
        <v>0</v>
      </c>
      <c r="E32" s="123">
        <v>0</v>
      </c>
      <c r="F32" s="123">
        <v>0</v>
      </c>
      <c r="G32" s="123">
        <v>0</v>
      </c>
    </row>
    <row r="33" spans="1:7" x14ac:dyDescent="0.3">
      <c r="A33" s="140" t="s">
        <v>338</v>
      </c>
      <c r="B33" s="107">
        <v>0</v>
      </c>
      <c r="C33" s="131"/>
      <c r="D33" s="123">
        <v>0</v>
      </c>
      <c r="E33" s="123">
        <v>0</v>
      </c>
      <c r="F33" s="123">
        <v>0</v>
      </c>
      <c r="G33" s="123">
        <v>0</v>
      </c>
    </row>
    <row r="34" spans="1:7" x14ac:dyDescent="0.3">
      <c r="A34" s="140" t="s">
        <v>338</v>
      </c>
      <c r="B34" s="107">
        <v>0</v>
      </c>
      <c r="C34" s="131"/>
      <c r="D34" s="123">
        <v>0</v>
      </c>
      <c r="E34" s="123">
        <v>0</v>
      </c>
      <c r="F34" s="123">
        <v>0</v>
      </c>
      <c r="G34" s="123">
        <v>0</v>
      </c>
    </row>
    <row r="35" spans="1:7" x14ac:dyDescent="0.3">
      <c r="A35" s="140" t="s">
        <v>338</v>
      </c>
      <c r="B35" s="107">
        <v>0</v>
      </c>
      <c r="C35" s="131"/>
      <c r="D35" s="123">
        <v>0</v>
      </c>
      <c r="E35" s="123">
        <v>0</v>
      </c>
      <c r="F35" s="123">
        <v>0</v>
      </c>
      <c r="G35" s="123">
        <v>0</v>
      </c>
    </row>
    <row r="36" spans="1:7" x14ac:dyDescent="0.3">
      <c r="A36" s="140" t="s">
        <v>338</v>
      </c>
      <c r="B36" s="107">
        <v>0</v>
      </c>
      <c r="C36" s="131"/>
      <c r="D36" s="123">
        <v>0</v>
      </c>
      <c r="E36" s="123">
        <v>0</v>
      </c>
      <c r="F36" s="123">
        <v>0</v>
      </c>
      <c r="G36" s="123">
        <v>0</v>
      </c>
    </row>
    <row r="37" spans="1:7" ht="15" thickBot="1" x14ac:dyDescent="0.35">
      <c r="A37" s="128" t="s">
        <v>19</v>
      </c>
      <c r="B37" s="132">
        <f>SUM(B31:B36)</f>
        <v>0</v>
      </c>
      <c r="C37" s="129"/>
      <c r="D37" s="132">
        <f t="shared" ref="D37:G37" si="6">SUM(D31:D36)</f>
        <v>0</v>
      </c>
      <c r="E37" s="132">
        <f t="shared" si="6"/>
        <v>0</v>
      </c>
      <c r="F37" s="132">
        <f t="shared" si="6"/>
        <v>0</v>
      </c>
      <c r="G37" s="132">
        <f t="shared" si="6"/>
        <v>0</v>
      </c>
    </row>
  </sheetData>
  <mergeCells count="2">
    <mergeCell ref="A16:G16"/>
    <mergeCell ref="A17:G17"/>
  </mergeCells>
  <pageMargins left="0.70866141732283472" right="0.70866141732283472" top="0.74803149606299213" bottom="0.74803149606299213" header="0.31496062992125984" footer="0.31496062992125984"/>
  <pageSetup paperSize="9" scale="88" orientation="landscape" r:id="rId1"/>
  <ignoredErrors>
    <ignoredError sqref="B3:G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39"/>
  <sheetViews>
    <sheetView topLeftCell="B1" zoomScale="110" zoomScaleNormal="110" workbookViewId="0">
      <selection activeCell="C30" sqref="C30:G30"/>
    </sheetView>
  </sheetViews>
  <sheetFormatPr defaultColWidth="9.33203125" defaultRowHeight="13.2" x14ac:dyDescent="0.25"/>
  <cols>
    <col min="1" max="1" width="9.33203125" style="1"/>
    <col min="2" max="2" width="65.33203125" style="1" customWidth="1"/>
    <col min="3" max="3" width="16.5546875" style="1" customWidth="1"/>
    <col min="4" max="4" width="15.6640625" style="1" customWidth="1"/>
    <col min="5" max="5" width="15.6640625" style="1" bestFit="1" customWidth="1"/>
    <col min="6" max="7" width="16" style="1" bestFit="1" customWidth="1"/>
    <col min="8" max="16384" width="9.33203125" style="1"/>
  </cols>
  <sheetData>
    <row r="1" spans="2:7" ht="13.8" x14ac:dyDescent="0.3">
      <c r="B1" s="55">
        <f>Declaration!C3</f>
        <v>0</v>
      </c>
    </row>
    <row r="2" spans="2:7" ht="14.4" x14ac:dyDescent="0.3">
      <c r="B2" s="137" t="s">
        <v>339</v>
      </c>
      <c r="C2" s="53" t="str">
        <f>SOCIE!D3</f>
        <v>Actual 2021-22</v>
      </c>
      <c r="D2" s="53" t="str">
        <f>SOCIE!F3</f>
        <v>Forecast 2022-23</v>
      </c>
      <c r="E2" s="53" t="str">
        <f>SOCIE!G3</f>
        <v>Forecast 2023-24</v>
      </c>
      <c r="F2" s="53" t="str">
        <f>SOCIE!H3</f>
        <v>Forecast 2024-25</v>
      </c>
      <c r="G2" s="53" t="str">
        <f>SOCIE!I3</f>
        <v>Forecast 2025-26</v>
      </c>
    </row>
    <row r="3" spans="2:7" ht="14.4" x14ac:dyDescent="0.3">
      <c r="B3" s="7" t="s">
        <v>340</v>
      </c>
      <c r="C3" s="54" t="s">
        <v>16</v>
      </c>
      <c r="D3" s="54" t="s">
        <v>16</v>
      </c>
      <c r="E3" s="54" t="s">
        <v>16</v>
      </c>
      <c r="F3" s="54" t="s">
        <v>16</v>
      </c>
      <c r="G3" s="54" t="s">
        <v>16</v>
      </c>
    </row>
    <row r="4" spans="2:7" ht="14.4" x14ac:dyDescent="0.3">
      <c r="B4" s="7"/>
      <c r="C4" s="8"/>
      <c r="D4" s="8"/>
      <c r="E4" s="8"/>
      <c r="F4" s="8"/>
      <c r="G4" s="8"/>
    </row>
    <row r="5" spans="2:7" ht="14.4" x14ac:dyDescent="0.3">
      <c r="B5" s="334" t="s">
        <v>341</v>
      </c>
      <c r="C5" s="335"/>
      <c r="D5" s="335"/>
      <c r="E5" s="335"/>
      <c r="F5" s="335"/>
      <c r="G5" s="335"/>
    </row>
    <row r="6" spans="2:7" ht="14.4" x14ac:dyDescent="0.3">
      <c r="B6" s="9" t="s">
        <v>342</v>
      </c>
      <c r="C6" s="41">
        <f>SOCIE!D14</f>
        <v>0</v>
      </c>
      <c r="D6" s="41">
        <f>SOCIE!F14</f>
        <v>0</v>
      </c>
      <c r="E6" s="41">
        <f>SOCIE!G14</f>
        <v>0</v>
      </c>
      <c r="F6" s="41">
        <f>SOCIE!H14</f>
        <v>0</v>
      </c>
      <c r="G6" s="41">
        <f>SOCIE!I14</f>
        <v>0</v>
      </c>
    </row>
    <row r="7" spans="2:7" ht="14.4" x14ac:dyDescent="0.3">
      <c r="B7" s="11" t="s">
        <v>343</v>
      </c>
      <c r="C7" s="43" t="e">
        <f>SOCIE!D8/SOCIE!D14</f>
        <v>#DIV/0!</v>
      </c>
      <c r="D7" s="43" t="e">
        <f>SOCIE!F8/SOCIE!F14</f>
        <v>#DIV/0!</v>
      </c>
      <c r="E7" s="43" t="e">
        <f>SOCIE!G8/SOCIE!G14</f>
        <v>#DIV/0!</v>
      </c>
      <c r="F7" s="43" t="e">
        <f>SOCIE!H8/SOCIE!H14</f>
        <v>#DIV/0!</v>
      </c>
      <c r="G7" s="43" t="e">
        <f>SOCIE!I8/SOCIE!I14</f>
        <v>#DIV/0!</v>
      </c>
    </row>
    <row r="8" spans="2:7" ht="14.4" x14ac:dyDescent="0.3">
      <c r="B8" s="11" t="s">
        <v>344</v>
      </c>
      <c r="C8" s="43" t="e">
        <f>100%-C7</f>
        <v>#DIV/0!</v>
      </c>
      <c r="D8" s="43" t="e">
        <f t="shared" ref="D8:F8" si="0">100%-D7</f>
        <v>#DIV/0!</v>
      </c>
      <c r="E8" s="43" t="e">
        <f t="shared" si="0"/>
        <v>#DIV/0!</v>
      </c>
      <c r="F8" s="43" t="e">
        <f t="shared" si="0"/>
        <v>#DIV/0!</v>
      </c>
      <c r="G8" s="43" t="e">
        <f t="shared" ref="G8" si="1">100%-G7</f>
        <v>#DIV/0!</v>
      </c>
    </row>
    <row r="9" spans="2:7" ht="14.4" x14ac:dyDescent="0.3">
      <c r="B9" s="11" t="s">
        <v>345</v>
      </c>
      <c r="C9" s="43" t="e">
        <f>SOCIE!D7/SOCIE!D14</f>
        <v>#DIV/0!</v>
      </c>
      <c r="D9" s="43" t="e">
        <f>SOCIE!F7/SOCIE!F14</f>
        <v>#DIV/0!</v>
      </c>
      <c r="E9" s="43" t="e">
        <f>SOCIE!G7/SOCIE!G14</f>
        <v>#DIV/0!</v>
      </c>
      <c r="F9" s="43" t="e">
        <f>SOCIE!H7/SOCIE!H14</f>
        <v>#DIV/0!</v>
      </c>
      <c r="G9" s="43" t="e">
        <f>SOCIE!I7/SOCIE!I14</f>
        <v>#DIV/0!</v>
      </c>
    </row>
    <row r="10" spans="2:7" ht="14.4" x14ac:dyDescent="0.3">
      <c r="B10" s="10" t="s">
        <v>346</v>
      </c>
      <c r="C10" s="43" t="e">
        <f>SOCIE!D9/SOCIE!D14</f>
        <v>#DIV/0!</v>
      </c>
      <c r="D10" s="43" t="e">
        <f>SOCIE!F9/SOCIE!F14</f>
        <v>#DIV/0!</v>
      </c>
      <c r="E10" s="43" t="e">
        <f>SOCIE!G9/SOCIE!G14</f>
        <v>#DIV/0!</v>
      </c>
      <c r="F10" s="43" t="e">
        <f>SOCIE!H9/SOCIE!H14</f>
        <v>#DIV/0!</v>
      </c>
      <c r="G10" s="43" t="e">
        <f>SOCIE!I9/SOCIE!I14</f>
        <v>#DIV/0!</v>
      </c>
    </row>
    <row r="11" spans="2:7" ht="14.4" x14ac:dyDescent="0.3">
      <c r="B11" s="12" t="s">
        <v>347</v>
      </c>
      <c r="C11" s="46" t="e">
        <f>SOCIE!D10/SOCIE!D14</f>
        <v>#DIV/0!</v>
      </c>
      <c r="D11" s="46" t="e">
        <f>SOCIE!F10/SOCIE!F14</f>
        <v>#DIV/0!</v>
      </c>
      <c r="E11" s="46" t="e">
        <f>SOCIE!G10/SOCIE!G14</f>
        <v>#DIV/0!</v>
      </c>
      <c r="F11" s="46" t="e">
        <f>SOCIE!H10/SOCIE!H14</f>
        <v>#DIV/0!</v>
      </c>
      <c r="G11" s="46" t="e">
        <f>SOCIE!I10/SOCIE!I14</f>
        <v>#DIV/0!</v>
      </c>
    </row>
    <row r="12" spans="2:7" ht="14.4" x14ac:dyDescent="0.3">
      <c r="B12" s="26"/>
      <c r="C12" s="56"/>
      <c r="D12" s="56"/>
      <c r="E12" s="56"/>
      <c r="F12" s="56"/>
      <c r="G12" s="56"/>
    </row>
    <row r="13" spans="2:7" ht="14.4" hidden="1" x14ac:dyDescent="0.3">
      <c r="B13" s="13"/>
      <c r="C13" s="13"/>
      <c r="D13" s="13"/>
      <c r="E13" s="13"/>
      <c r="F13" s="13"/>
      <c r="G13" s="13"/>
    </row>
    <row r="14" spans="2:7" ht="14.4" x14ac:dyDescent="0.3">
      <c r="B14" s="336" t="s">
        <v>348</v>
      </c>
      <c r="C14" s="337"/>
      <c r="D14" s="337"/>
      <c r="E14" s="337"/>
      <c r="F14" s="337"/>
      <c r="G14" s="337"/>
    </row>
    <row r="15" spans="2:7" ht="14.4" x14ac:dyDescent="0.3">
      <c r="B15" s="9" t="s">
        <v>349</v>
      </c>
      <c r="C15" s="41">
        <f>SOCIE!D27</f>
        <v>0</v>
      </c>
      <c r="D15" s="41">
        <f>SOCIE!F27</f>
        <v>0</v>
      </c>
      <c r="E15" s="41">
        <f>SOCIE!G27</f>
        <v>0</v>
      </c>
      <c r="F15" s="41">
        <f>SOCIE!H27</f>
        <v>0</v>
      </c>
      <c r="G15" s="41">
        <f>SOCIE!I27</f>
        <v>0</v>
      </c>
    </row>
    <row r="16" spans="2:7" ht="14.4" x14ac:dyDescent="0.3">
      <c r="B16" s="10" t="s">
        <v>350</v>
      </c>
      <c r="C16" s="43" t="e">
        <f>SOCIE!D18/SOCIE!D27</f>
        <v>#DIV/0!</v>
      </c>
      <c r="D16" s="43" t="e">
        <f>SOCIE!F18/SOCIE!F27</f>
        <v>#DIV/0!</v>
      </c>
      <c r="E16" s="43" t="e">
        <f>SOCIE!G18/SOCIE!G27</f>
        <v>#DIV/0!</v>
      </c>
      <c r="F16" s="43" t="e">
        <f>SOCIE!H18/SOCIE!H27</f>
        <v>#DIV/0!</v>
      </c>
      <c r="G16" s="43" t="e">
        <f>SOCIE!I18/SOCIE!I27</f>
        <v>#DIV/0!</v>
      </c>
    </row>
    <row r="17" spans="2:8" ht="14.4" x14ac:dyDescent="0.3">
      <c r="B17" s="9" t="s">
        <v>351</v>
      </c>
      <c r="C17" s="45" t="e">
        <f>SOCIE!D21/SOCIE!D27</f>
        <v>#DIV/0!</v>
      </c>
      <c r="D17" s="43" t="e">
        <f>SOCIE!F21/SOCIE!F27</f>
        <v>#DIV/0!</v>
      </c>
      <c r="E17" s="43" t="e">
        <f>SOCIE!G21/SOCIE!G27</f>
        <v>#DIV/0!</v>
      </c>
      <c r="F17" s="43" t="e">
        <f>SOCIE!H21/SOCIE!H27</f>
        <v>#DIV/0!</v>
      </c>
      <c r="G17" s="43" t="e">
        <f>SOCIE!I21/SOCIE!I27</f>
        <v>#DIV/0!</v>
      </c>
    </row>
    <row r="18" spans="2:8" ht="14.4" x14ac:dyDescent="0.3">
      <c r="B18" s="12" t="s">
        <v>352</v>
      </c>
      <c r="C18" s="46" t="e">
        <f>SOCIE!D23/SOCIE!D27</f>
        <v>#DIV/0!</v>
      </c>
      <c r="D18" s="46" t="e">
        <f>SOCIE!F23/SOCIE!F27</f>
        <v>#DIV/0!</v>
      </c>
      <c r="E18" s="46" t="e">
        <f>SOCIE!G23/SOCIE!G27</f>
        <v>#DIV/0!</v>
      </c>
      <c r="F18" s="46" t="e">
        <f>SOCIE!H23/SOCIE!H27</f>
        <v>#DIV/0!</v>
      </c>
      <c r="G18" s="46" t="e">
        <f>SOCIE!I23/SOCIE!I27</f>
        <v>#DIV/0!</v>
      </c>
    </row>
    <row r="19" spans="2:8" ht="14.4" x14ac:dyDescent="0.3">
      <c r="B19" s="13"/>
      <c r="C19" s="13"/>
      <c r="D19" s="13"/>
      <c r="E19" s="13"/>
      <c r="F19" s="13"/>
      <c r="G19" s="13"/>
    </row>
    <row r="20" spans="2:8" ht="14.4" x14ac:dyDescent="0.3">
      <c r="B20" s="336" t="s">
        <v>353</v>
      </c>
      <c r="C20" s="337"/>
      <c r="D20" s="337"/>
      <c r="E20" s="337"/>
      <c r="F20" s="337"/>
      <c r="G20" s="337"/>
    </row>
    <row r="21" spans="2:8" ht="14.4" x14ac:dyDescent="0.3">
      <c r="B21" s="9" t="s">
        <v>354</v>
      </c>
      <c r="C21" s="95">
        <f>SOCIE!D30</f>
        <v>0</v>
      </c>
      <c r="D21" s="95">
        <f>SOCIE!F30</f>
        <v>0</v>
      </c>
      <c r="E21" s="95">
        <f>SOCIE!G30</f>
        <v>0</v>
      </c>
      <c r="F21" s="95">
        <f>SOCIE!H30</f>
        <v>0</v>
      </c>
      <c r="G21" s="95">
        <f>SOCIE!I30</f>
        <v>0</v>
      </c>
      <c r="H21" s="56"/>
    </row>
    <row r="22" spans="2:8" ht="14.4" x14ac:dyDescent="0.3">
      <c r="B22" s="40" t="s">
        <v>355</v>
      </c>
      <c r="C22" s="43" t="e">
        <f>SOCIE!D30/SOCIE!D14</f>
        <v>#DIV/0!</v>
      </c>
      <c r="D22" s="44" t="e">
        <f>SOCIE!F30/SOCIE!F14</f>
        <v>#DIV/0!</v>
      </c>
      <c r="E22" s="43" t="e">
        <f>SOCIE!G30/SOCIE!G14</f>
        <v>#DIV/0!</v>
      </c>
      <c r="F22" s="45" t="e">
        <f>SOCIE!H30/SOCIE!H14</f>
        <v>#DIV/0!</v>
      </c>
      <c r="G22" s="45" t="e">
        <f>SOCIE!I30/SOCIE!I14</f>
        <v>#DIV/0!</v>
      </c>
      <c r="H22" s="56"/>
    </row>
    <row r="23" spans="2:8" ht="14.4" x14ac:dyDescent="0.3">
      <c r="B23" s="10" t="s">
        <v>356</v>
      </c>
      <c r="C23" s="338">
        <f>'Adjusted operating result'!C23</f>
        <v>0</v>
      </c>
      <c r="D23" s="338">
        <f>'Adjusted operating result'!E23</f>
        <v>0</v>
      </c>
      <c r="E23" s="338">
        <f>'Adjusted operating result'!F23</f>
        <v>0</v>
      </c>
      <c r="F23" s="338">
        <f>'Adjusted operating result'!G23</f>
        <v>0</v>
      </c>
      <c r="G23" s="338">
        <f>'Adjusted operating result'!H23</f>
        <v>0</v>
      </c>
      <c r="H23" s="56"/>
    </row>
    <row r="24" spans="2:8" ht="14.4" x14ac:dyDescent="0.3">
      <c r="B24" s="12" t="s">
        <v>357</v>
      </c>
      <c r="C24" s="141" t="e">
        <f>'Adjusted operating result'!C23/SOCIE!D14</f>
        <v>#DIV/0!</v>
      </c>
      <c r="D24" s="141" t="e">
        <f>'Adjusted operating result'!E23/SOCIE!F14</f>
        <v>#DIV/0!</v>
      </c>
      <c r="E24" s="141" t="e">
        <f>'Adjusted operating result'!F23/SOCIE!G14</f>
        <v>#DIV/0!</v>
      </c>
      <c r="F24" s="141" t="e">
        <f>'Adjusted operating result'!G23/SOCIE!H14</f>
        <v>#DIV/0!</v>
      </c>
      <c r="G24" s="141" t="e">
        <f>'Adjusted operating result'!H23/SOCIE!I14</f>
        <v>#DIV/0!</v>
      </c>
      <c r="H24" s="56"/>
    </row>
    <row r="25" spans="2:8" ht="14.4" x14ac:dyDescent="0.3">
      <c r="B25" s="13"/>
      <c r="C25" s="13"/>
      <c r="D25" s="13"/>
      <c r="E25" s="13"/>
      <c r="F25" s="13"/>
      <c r="G25" s="13"/>
      <c r="H25" s="56"/>
    </row>
    <row r="26" spans="2:8" ht="14.4" x14ac:dyDescent="0.3">
      <c r="B26" s="336" t="s">
        <v>358</v>
      </c>
      <c r="C26" s="337"/>
      <c r="D26" s="337"/>
      <c r="E26" s="337"/>
      <c r="F26" s="337"/>
      <c r="G26" s="337"/>
      <c r="H26" s="56"/>
    </row>
    <row r="27" spans="2:8" ht="14.4" x14ac:dyDescent="0.3">
      <c r="B27" s="9" t="s">
        <v>359</v>
      </c>
      <c r="C27" s="41">
        <f>'Balance sheet'!E14+'Balance sheet'!E13</f>
        <v>0</v>
      </c>
      <c r="D27" s="41">
        <f>'Balance sheet'!G14+'Balance sheet'!G13</f>
        <v>0</v>
      </c>
      <c r="E27" s="41">
        <f>'Balance sheet'!H14+'Balance sheet'!H13</f>
        <v>0</v>
      </c>
      <c r="F27" s="41">
        <f>'Balance sheet'!I14+'Balance sheet'!I13</f>
        <v>0</v>
      </c>
      <c r="G27" s="41">
        <f>'Balance sheet'!J14+'Balance sheet'!J13</f>
        <v>0</v>
      </c>
      <c r="H27" s="56"/>
    </row>
    <row r="28" spans="2:8" ht="14.4" x14ac:dyDescent="0.3">
      <c r="B28" s="9" t="s">
        <v>360</v>
      </c>
      <c r="C28" s="41">
        <f>'Balance sheet'!E19</f>
        <v>0</v>
      </c>
      <c r="D28" s="41">
        <f>'Balance sheet'!G19</f>
        <v>0</v>
      </c>
      <c r="E28" s="41">
        <f>'Balance sheet'!H19</f>
        <v>0</v>
      </c>
      <c r="F28" s="41">
        <f>'Balance sheet'!I19</f>
        <v>0</v>
      </c>
      <c r="G28" s="41">
        <f>'Balance sheet'!J19</f>
        <v>0</v>
      </c>
      <c r="H28" s="56"/>
    </row>
    <row r="29" spans="2:8" ht="14.4" x14ac:dyDescent="0.3">
      <c r="B29" s="253" t="s">
        <v>361</v>
      </c>
      <c r="C29" s="254" t="e">
        <f>('Balance sheet'!E14+'Balance sheet'!E13-'Balance sheet'!E19)/(SOCIE!D27-SOCIE!D23)*365</f>
        <v>#DIV/0!</v>
      </c>
      <c r="D29" s="254" t="e">
        <f>('Balance sheet'!G14+'Balance sheet'!G13-'Balance sheet'!G19)/(SOCIE!F27-SOCIE!F23)*365</f>
        <v>#DIV/0!</v>
      </c>
      <c r="E29" s="254" t="e">
        <f>('Balance sheet'!H14+'Balance sheet'!H13-'Balance sheet'!H19)/(SOCIE!G27-SOCIE!G23)*365</f>
        <v>#DIV/0!</v>
      </c>
      <c r="F29" s="254" t="e">
        <f>('Balance sheet'!I14+'Balance sheet'!I13-'Balance sheet'!I19)/(SOCIE!H27-SOCIE!H23)*365</f>
        <v>#DIV/0!</v>
      </c>
      <c r="G29" s="254" t="e">
        <f>('Balance sheet'!J14+'Balance sheet'!J13-'Balance sheet'!J19)/(SOCIE!I27-SOCIE!I23)*365</f>
        <v>#DIV/0!</v>
      </c>
      <c r="H29" s="44"/>
    </row>
    <row r="30" spans="2:8" ht="14.4" x14ac:dyDescent="0.3">
      <c r="B30" s="10" t="s">
        <v>362</v>
      </c>
      <c r="C30" s="338">
        <f>Cashflow!E33</f>
        <v>0</v>
      </c>
      <c r="D30" s="338">
        <f>Cashflow!G33</f>
        <v>0</v>
      </c>
      <c r="E30" s="338">
        <f>Cashflow!H33</f>
        <v>0</v>
      </c>
      <c r="F30" s="338">
        <f>Cashflow!I33</f>
        <v>0</v>
      </c>
      <c r="G30" s="338">
        <f>Cashflow!J33</f>
        <v>0</v>
      </c>
      <c r="H30" s="56"/>
    </row>
    <row r="31" spans="2:8" ht="14.4" x14ac:dyDescent="0.3">
      <c r="B31" s="12" t="s">
        <v>363</v>
      </c>
      <c r="C31" s="141" t="e">
        <f>Cashflow!E33/SOCIE!D14</f>
        <v>#DIV/0!</v>
      </c>
      <c r="D31" s="141" t="e">
        <f>Cashflow!G33/SOCIE!F14</f>
        <v>#DIV/0!</v>
      </c>
      <c r="E31" s="141" t="e">
        <f>Cashflow!H33/SOCIE!G14</f>
        <v>#DIV/0!</v>
      </c>
      <c r="F31" s="141" t="e">
        <f>Cashflow!I33/SOCIE!H14</f>
        <v>#DIV/0!</v>
      </c>
      <c r="G31" s="141" t="e">
        <f>Cashflow!J33/SOCIE!I14</f>
        <v>#DIV/0!</v>
      </c>
      <c r="H31" s="56"/>
    </row>
    <row r="32" spans="2:8" ht="14.4" x14ac:dyDescent="0.3">
      <c r="B32" s="26"/>
      <c r="C32" s="93"/>
      <c r="D32" s="93"/>
      <c r="E32" s="93"/>
      <c r="F32" s="93"/>
      <c r="G32" s="93"/>
      <c r="H32" s="56"/>
    </row>
    <row r="33" spans="2:8" ht="14.4" x14ac:dyDescent="0.3">
      <c r="B33" s="336" t="s">
        <v>364</v>
      </c>
      <c r="C33" s="337"/>
      <c r="D33" s="337"/>
      <c r="E33" s="337"/>
      <c r="F33" s="337"/>
      <c r="G33" s="337"/>
      <c r="H33" s="56"/>
    </row>
    <row r="34" spans="2:8" ht="14.4" x14ac:dyDescent="0.3">
      <c r="B34" s="94" t="s">
        <v>247</v>
      </c>
      <c r="C34" s="95">
        <f>'Balance sheet'!E52</f>
        <v>0</v>
      </c>
      <c r="D34" s="95">
        <f>'Balance sheet'!G52</f>
        <v>0</v>
      </c>
      <c r="E34" s="95">
        <f>'Balance sheet'!H52</f>
        <v>0</v>
      </c>
      <c r="F34" s="95">
        <f>'Balance sheet'!I52</f>
        <v>0</v>
      </c>
      <c r="G34" s="95">
        <f>'Balance sheet'!J52</f>
        <v>0</v>
      </c>
    </row>
    <row r="35" spans="2:8" ht="14.4" x14ac:dyDescent="0.3">
      <c r="B35" s="9" t="s">
        <v>258</v>
      </c>
      <c r="C35" s="42" t="e">
        <f>'Liquidity analysis'!E24</f>
        <v>#DIV/0!</v>
      </c>
      <c r="D35" s="42" t="e">
        <f>'Liquidity analysis'!G24</f>
        <v>#DIV/0!</v>
      </c>
      <c r="E35" s="42" t="e">
        <f>'Liquidity analysis'!H24</f>
        <v>#DIV/0!</v>
      </c>
      <c r="F35" s="42" t="e">
        <f>'Liquidity analysis'!I24</f>
        <v>#DIV/0!</v>
      </c>
      <c r="G35" s="42" t="e">
        <f>'Liquidity analysis'!J24</f>
        <v>#DIV/0!</v>
      </c>
    </row>
    <row r="36" spans="2:8" ht="14.4" x14ac:dyDescent="0.3">
      <c r="B36" s="9" t="s">
        <v>365</v>
      </c>
      <c r="C36" s="43" t="e">
        <f>'Balance sheet'!E52/SOCIE!D14</f>
        <v>#DIV/0!</v>
      </c>
      <c r="D36" s="43" t="e">
        <f>'Balance sheet'!G52/SOCIE!F14</f>
        <v>#DIV/0!</v>
      </c>
      <c r="E36" s="43" t="e">
        <f>'Balance sheet'!H52/SOCIE!G14</f>
        <v>#DIV/0!</v>
      </c>
      <c r="F36" s="43" t="e">
        <f>'Balance sheet'!I52/SOCIE!H14</f>
        <v>#DIV/0!</v>
      </c>
      <c r="G36" s="43" t="e">
        <f>'Balance sheet'!J52/SOCIE!I14</f>
        <v>#DIV/0!</v>
      </c>
    </row>
    <row r="37" spans="2:8" ht="14.4" x14ac:dyDescent="0.3">
      <c r="B37" s="14" t="s">
        <v>366</v>
      </c>
      <c r="C37" s="41">
        <f>'Balance sheet'!E18+'Balance sheet'!E19+'Balance sheet'!E20+'Balance sheet'!E21+'Balance sheet'!E34+'Balance sheet'!E35+'Balance sheet'!E36+'Balance sheet'!E37+'Balance sheet'!E24+'Balance sheet'!E38</f>
        <v>0</v>
      </c>
      <c r="D37" s="41">
        <f>'Balance sheet'!G18+'Balance sheet'!G19+'Balance sheet'!G20+'Balance sheet'!G21+'Balance sheet'!G34+'Balance sheet'!G35+'Balance sheet'!G36+'Balance sheet'!G37+'Balance sheet'!G24+'Balance sheet'!G38</f>
        <v>0</v>
      </c>
      <c r="E37" s="41">
        <f>'Balance sheet'!H18+'Balance sheet'!H19+'Balance sheet'!H20+'Balance sheet'!H21+'Balance sheet'!H34+'Balance sheet'!H35+'Balance sheet'!H36+'Balance sheet'!H37+'Balance sheet'!H24+'Balance sheet'!H38</f>
        <v>0</v>
      </c>
      <c r="F37" s="41">
        <f>'Balance sheet'!I18+'Balance sheet'!I19+'Balance sheet'!I20+'Balance sheet'!I21+'Balance sheet'!I34+'Balance sheet'!I35+'Balance sheet'!I36+'Balance sheet'!I37+'Balance sheet'!I24+'Balance sheet'!I38</f>
        <v>0</v>
      </c>
      <c r="G37" s="41">
        <f>'Balance sheet'!J18+'Balance sheet'!J19+'Balance sheet'!J20+'Balance sheet'!J21+'Balance sheet'!J34+'Balance sheet'!J35+'Balance sheet'!J36+'Balance sheet'!J37+'Balance sheet'!J24+'Balance sheet'!J38</f>
        <v>0</v>
      </c>
    </row>
    <row r="38" spans="2:8" ht="14.4" x14ac:dyDescent="0.3">
      <c r="B38" s="74" t="s">
        <v>367</v>
      </c>
      <c r="C38" s="75" t="e">
        <f>(SOCIE!D30+SOCIE!D24)/SOCIE!D24</f>
        <v>#DIV/0!</v>
      </c>
      <c r="D38" s="75" t="e">
        <f>(SOCIE!F30+SOCIE!F24)/SOCIE!F24</f>
        <v>#DIV/0!</v>
      </c>
      <c r="E38" s="75" t="e">
        <f>(SOCIE!G30+SOCIE!G24)/SOCIE!G24</f>
        <v>#DIV/0!</v>
      </c>
      <c r="F38" s="75" t="e">
        <f>(SOCIE!H30+SOCIE!H24)/SOCIE!H24</f>
        <v>#DIV/0!</v>
      </c>
      <c r="G38" s="75" t="e">
        <f>(SOCIE!I30+SOCIE!I24)/SOCIE!I24</f>
        <v>#DIV/0!</v>
      </c>
    </row>
    <row r="39" spans="2:8" ht="14.4" x14ac:dyDescent="0.3">
      <c r="B39" s="13"/>
      <c r="C39" s="13"/>
      <c r="D39" s="13"/>
      <c r="E39" s="13"/>
      <c r="F39" s="13"/>
      <c r="G39" s="13"/>
    </row>
  </sheetData>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ignoredErrors>
    <ignoredError sqref="C3:G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5"/>
  <sheetViews>
    <sheetView showGridLines="0" zoomScale="110" zoomScaleNormal="110" workbookViewId="0"/>
  </sheetViews>
  <sheetFormatPr defaultColWidth="9.33203125" defaultRowHeight="12.75" customHeight="1" x14ac:dyDescent="0.25"/>
  <cols>
    <col min="1" max="1" width="9.33203125" style="1"/>
    <col min="2" max="2" width="67.44140625" style="1" customWidth="1"/>
    <col min="3" max="6" width="9.33203125" style="1" customWidth="1"/>
    <col min="7" max="7" width="3.44140625" style="1" customWidth="1"/>
    <col min="8" max="16384" width="9.33203125" style="1"/>
  </cols>
  <sheetData>
    <row r="1" spans="1:7" ht="13.8" x14ac:dyDescent="0.3">
      <c r="A1" s="16">
        <f>Declaration!C3</f>
        <v>0</v>
      </c>
      <c r="D1" s="113"/>
      <c r="E1" s="113"/>
      <c r="F1" s="113"/>
      <c r="G1" s="113"/>
    </row>
    <row r="2" spans="1:7" ht="13.8" x14ac:dyDescent="0.3">
      <c r="A2" s="16"/>
      <c r="D2" s="113"/>
      <c r="E2" s="113"/>
      <c r="F2" s="113"/>
      <c r="G2" s="113"/>
    </row>
    <row r="3" spans="1:7" ht="24" x14ac:dyDescent="0.3">
      <c r="A3" s="16"/>
      <c r="C3" s="39" t="str">
        <f>SOCIE!F3</f>
        <v>Forecast 2022-23</v>
      </c>
      <c r="D3" s="39" t="str">
        <f>SOCIE!G3</f>
        <v>Forecast 2023-24</v>
      </c>
      <c r="E3" s="39" t="str">
        <f>SOCIE!H3</f>
        <v>Forecast 2024-25</v>
      </c>
      <c r="F3" s="39" t="str">
        <f>SOCIE!I3</f>
        <v>Forecast 2025-26</v>
      </c>
      <c r="G3" s="113"/>
    </row>
    <row r="4" spans="1:7" ht="13.8" x14ac:dyDescent="0.3">
      <c r="A4" s="276"/>
      <c r="B4" s="149" t="s">
        <v>10</v>
      </c>
      <c r="C4" s="278" t="s">
        <v>11</v>
      </c>
      <c r="D4" s="278" t="s">
        <v>11</v>
      </c>
      <c r="E4" s="278" t="s">
        <v>11</v>
      </c>
      <c r="F4" s="278" t="s">
        <v>11</v>
      </c>
      <c r="G4" s="113"/>
    </row>
    <row r="5" spans="1:7" ht="13.8" x14ac:dyDescent="0.3">
      <c r="A5" s="276"/>
      <c r="B5" s="148"/>
      <c r="C5" s="113"/>
      <c r="D5" s="113"/>
      <c r="E5" s="113"/>
      <c r="F5" s="113"/>
      <c r="G5" s="113"/>
    </row>
    <row r="6" spans="1:7" ht="13.8" x14ac:dyDescent="0.3">
      <c r="A6" s="277">
        <v>1</v>
      </c>
      <c r="B6" s="148" t="s">
        <v>12</v>
      </c>
      <c r="C6" s="210"/>
      <c r="D6" s="210"/>
      <c r="E6" s="210"/>
      <c r="F6" s="210"/>
      <c r="G6" s="113"/>
    </row>
    <row r="7" spans="1:7" ht="28.5" customHeight="1" x14ac:dyDescent="0.3">
      <c r="A7" s="276"/>
      <c r="B7" s="286" t="s">
        <v>13</v>
      </c>
      <c r="C7" s="210"/>
      <c r="D7" s="210"/>
      <c r="E7" s="210"/>
      <c r="F7" s="210"/>
      <c r="G7" s="113"/>
    </row>
    <row r="8" spans="1:7" ht="28.5" customHeight="1" x14ac:dyDescent="0.3">
      <c r="A8" s="276"/>
      <c r="B8" s="286" t="s">
        <v>14</v>
      </c>
      <c r="C8" s="210"/>
      <c r="D8" s="210"/>
      <c r="E8" s="210"/>
      <c r="F8" s="210"/>
      <c r="G8" s="113"/>
    </row>
    <row r="9" spans="1:7" ht="14.4" thickBot="1" x14ac:dyDescent="0.35">
      <c r="A9" s="276"/>
      <c r="B9" s="149" t="s">
        <v>15</v>
      </c>
      <c r="C9" s="288">
        <f>SUM(C6:C8)</f>
        <v>0</v>
      </c>
      <c r="D9" s="288">
        <f>SUM(D6:D8)</f>
        <v>0</v>
      </c>
      <c r="E9" s="279">
        <f t="shared" ref="E9:F9" si="0">SUM(E6:E8)</f>
        <v>0</v>
      </c>
      <c r="F9" s="279">
        <f t="shared" si="0"/>
        <v>0</v>
      </c>
      <c r="G9" s="113"/>
    </row>
    <row r="10" spans="1:7" ht="14.4" thickTop="1" x14ac:dyDescent="0.3">
      <c r="A10" s="276"/>
      <c r="B10" s="148"/>
      <c r="C10" s="280"/>
      <c r="D10" s="280"/>
      <c r="E10" s="113"/>
      <c r="F10" s="113"/>
      <c r="G10" s="113"/>
    </row>
    <row r="11" spans="1:7" ht="13.8" x14ac:dyDescent="0.3">
      <c r="A11" s="276"/>
      <c r="B11" s="148"/>
      <c r="C11" s="281" t="s">
        <v>16</v>
      </c>
      <c r="D11" s="281" t="s">
        <v>16</v>
      </c>
      <c r="E11" s="281" t="s">
        <v>16</v>
      </c>
      <c r="F11" s="281" t="s">
        <v>16</v>
      </c>
      <c r="G11" s="113"/>
    </row>
    <row r="12" spans="1:7" ht="13.8" x14ac:dyDescent="0.3">
      <c r="A12" s="276"/>
      <c r="B12" s="148"/>
      <c r="C12" s="148"/>
      <c r="D12" s="148"/>
      <c r="E12" s="113"/>
      <c r="F12" s="113"/>
      <c r="G12" s="113"/>
    </row>
    <row r="13" spans="1:7" ht="13.8" x14ac:dyDescent="0.3">
      <c r="A13" s="276">
        <v>2</v>
      </c>
      <c r="B13" s="148" t="s">
        <v>17</v>
      </c>
      <c r="C13" s="287"/>
      <c r="D13" s="287"/>
      <c r="E13" s="287"/>
      <c r="F13" s="287"/>
      <c r="G13" s="113"/>
    </row>
    <row r="14" spans="1:7" ht="13.8" x14ac:dyDescent="0.3">
      <c r="A14" s="276"/>
      <c r="B14" s="148" t="s">
        <v>18</v>
      </c>
      <c r="C14" s="287"/>
      <c r="D14" s="287"/>
      <c r="E14" s="287"/>
      <c r="F14" s="287"/>
      <c r="G14" s="113"/>
    </row>
    <row r="15" spans="1:7" ht="14.4" thickBot="1" x14ac:dyDescent="0.35">
      <c r="A15" s="276"/>
      <c r="B15" s="149" t="s">
        <v>19</v>
      </c>
      <c r="C15" s="279">
        <f>SUM(C13:C14)</f>
        <v>0</v>
      </c>
      <c r="D15" s="279">
        <f>SUM(D13:D14)</f>
        <v>0</v>
      </c>
      <c r="E15" s="279">
        <f t="shared" ref="E15:F15" si="1">SUM(E13:E14)</f>
        <v>0</v>
      </c>
      <c r="F15" s="279">
        <f t="shared" si="1"/>
        <v>0</v>
      </c>
      <c r="G15" s="113"/>
    </row>
    <row r="16" spans="1:7" ht="14.4" thickTop="1" x14ac:dyDescent="0.3">
      <c r="A16" s="276"/>
      <c r="B16" s="149"/>
      <c r="C16" s="280"/>
      <c r="D16" s="280"/>
      <c r="E16" s="280"/>
      <c r="F16" s="280"/>
      <c r="G16" s="113"/>
    </row>
    <row r="17" spans="1:7" ht="13.8" x14ac:dyDescent="0.3">
      <c r="A17" s="276"/>
      <c r="B17" s="284" t="s">
        <v>20</v>
      </c>
      <c r="C17" s="285">
        <f>SOCIE!F19</f>
        <v>0</v>
      </c>
      <c r="D17" s="285">
        <f>SOCIE!G19</f>
        <v>0</v>
      </c>
      <c r="E17" s="285">
        <f>SOCIE!H19</f>
        <v>0</v>
      </c>
      <c r="F17" s="285">
        <f>SOCIE!I19</f>
        <v>0</v>
      </c>
      <c r="G17" s="113"/>
    </row>
    <row r="18" spans="1:7" ht="13.8" x14ac:dyDescent="0.3">
      <c r="A18" s="276"/>
      <c r="B18" s="284"/>
      <c r="C18" s="121"/>
      <c r="D18" s="121"/>
      <c r="E18" s="121"/>
      <c r="F18" s="121"/>
      <c r="G18" s="113"/>
    </row>
    <row r="19" spans="1:7" ht="13.8" x14ac:dyDescent="0.3">
      <c r="A19" s="276"/>
      <c r="B19" s="284"/>
      <c r="C19" s="121"/>
      <c r="D19" s="121"/>
      <c r="E19" s="121"/>
      <c r="F19" s="121"/>
      <c r="G19" s="113"/>
    </row>
    <row r="20" spans="1:7" ht="14.4" thickBot="1" x14ac:dyDescent="0.35">
      <c r="A20" s="276">
        <v>3</v>
      </c>
      <c r="B20" s="163" t="s">
        <v>21</v>
      </c>
      <c r="C20" s="310"/>
      <c r="D20" s="310"/>
      <c r="E20" s="310"/>
      <c r="F20" s="310"/>
      <c r="G20" s="113"/>
    </row>
    <row r="21" spans="1:7" ht="14.4" thickTop="1" x14ac:dyDescent="0.3">
      <c r="A21" s="276"/>
      <c r="B21" s="284"/>
      <c r="C21" s="121"/>
      <c r="D21" s="121"/>
      <c r="E21" s="121"/>
      <c r="F21" s="121"/>
      <c r="G21" s="113"/>
    </row>
    <row r="22" spans="1:7" ht="18" customHeight="1" x14ac:dyDescent="0.3">
      <c r="A22" s="282">
        <v>4</v>
      </c>
      <c r="B22" s="314" t="s">
        <v>22</v>
      </c>
      <c r="C22" s="314"/>
      <c r="D22" s="314"/>
      <c r="E22" s="314"/>
      <c r="F22" s="314"/>
      <c r="G22" s="113"/>
    </row>
    <row r="23" spans="1:7" ht="8.4" customHeight="1" x14ac:dyDescent="0.3">
      <c r="A23" s="282"/>
      <c r="B23" s="307"/>
      <c r="C23" s="307"/>
      <c r="D23" s="307"/>
      <c r="E23" s="307"/>
      <c r="F23" s="307"/>
      <c r="G23" s="113"/>
    </row>
    <row r="24" spans="1:7" ht="18" customHeight="1" x14ac:dyDescent="0.3">
      <c r="A24" s="282" t="s">
        <v>23</v>
      </c>
      <c r="B24" s="318" t="s">
        <v>24</v>
      </c>
      <c r="C24" s="319"/>
      <c r="D24" s="319"/>
      <c r="E24" s="319"/>
      <c r="F24" s="320"/>
      <c r="G24" s="113"/>
    </row>
    <row r="25" spans="1:7" ht="192" customHeight="1" x14ac:dyDescent="0.25">
      <c r="A25" s="282"/>
      <c r="B25" s="315"/>
      <c r="C25" s="316"/>
      <c r="D25" s="316"/>
      <c r="E25" s="316"/>
      <c r="F25" s="317"/>
    </row>
    <row r="26" spans="1:7" customFormat="1" ht="17.399999999999999" customHeight="1" x14ac:dyDescent="0.25">
      <c r="A26" s="282"/>
      <c r="B26" s="309"/>
      <c r="C26" s="309"/>
      <c r="D26" s="309"/>
      <c r="E26" s="309"/>
      <c r="F26" s="309"/>
    </row>
    <row r="27" spans="1:7" ht="18" customHeight="1" x14ac:dyDescent="0.3">
      <c r="A27" s="282" t="s">
        <v>25</v>
      </c>
      <c r="B27" s="318" t="s">
        <v>26</v>
      </c>
      <c r="C27" s="319"/>
      <c r="D27" s="319"/>
      <c r="E27" s="319"/>
      <c r="F27" s="320"/>
    </row>
    <row r="28" spans="1:7" ht="192" customHeight="1" x14ac:dyDescent="0.25">
      <c r="A28" s="283"/>
      <c r="B28" s="315"/>
      <c r="C28" s="316"/>
      <c r="D28" s="316"/>
      <c r="E28" s="316"/>
      <c r="F28" s="317"/>
    </row>
    <row r="29" spans="1:7" ht="13.2" x14ac:dyDescent="0.25">
      <c r="A29" s="283"/>
    </row>
    <row r="30" spans="1:7" ht="13.2" x14ac:dyDescent="0.25">
      <c r="A30" s="283"/>
    </row>
    <row r="31" spans="1:7" ht="13.2" x14ac:dyDescent="0.25">
      <c r="A31" s="283"/>
    </row>
    <row r="32" spans="1:7" ht="13.2" x14ac:dyDescent="0.25">
      <c r="A32" s="283"/>
    </row>
    <row r="33" spans="1:1" ht="13.2" x14ac:dyDescent="0.25">
      <c r="A33" s="283"/>
    </row>
    <row r="34" spans="1:1" ht="13.2" x14ac:dyDescent="0.25">
      <c r="A34" s="283"/>
    </row>
    <row r="35" spans="1:1" ht="13.2" x14ac:dyDescent="0.25">
      <c r="A35" s="283"/>
    </row>
    <row r="36" spans="1:1" ht="13.2" x14ac:dyDescent="0.25">
      <c r="A36" s="283"/>
    </row>
    <row r="37" spans="1:1" ht="13.2" x14ac:dyDescent="0.25">
      <c r="A37" s="283"/>
    </row>
    <row r="38" spans="1:1" ht="13.2" x14ac:dyDescent="0.25">
      <c r="A38" s="283"/>
    </row>
    <row r="39" spans="1:1" ht="13.2" x14ac:dyDescent="0.25">
      <c r="A39" s="283"/>
    </row>
    <row r="40" spans="1:1" ht="13.2" x14ac:dyDescent="0.25">
      <c r="A40" s="283"/>
    </row>
    <row r="41" spans="1:1" ht="13.2" x14ac:dyDescent="0.25">
      <c r="A41" s="283"/>
    </row>
    <row r="42" spans="1:1" ht="13.2" x14ac:dyDescent="0.25">
      <c r="A42" s="283"/>
    </row>
    <row r="43" spans="1:1" ht="13.2" x14ac:dyDescent="0.25">
      <c r="A43" s="283"/>
    </row>
    <row r="44" spans="1:1" ht="13.2" x14ac:dyDescent="0.25">
      <c r="A44" s="283"/>
    </row>
    <row r="45" spans="1:1" ht="13.2" x14ac:dyDescent="0.25">
      <c r="A45" s="283"/>
    </row>
    <row r="46" spans="1:1" ht="13.2" x14ac:dyDescent="0.25">
      <c r="A46" s="283"/>
    </row>
    <row r="47" spans="1:1" ht="13.2" x14ac:dyDescent="0.25">
      <c r="A47" s="283"/>
    </row>
    <row r="48" spans="1:1" ht="13.2" x14ac:dyDescent="0.25">
      <c r="A48" s="283"/>
    </row>
    <row r="49" spans="1:1" ht="13.2" x14ac:dyDescent="0.25">
      <c r="A49" s="283"/>
    </row>
    <row r="50" spans="1:1" ht="13.2" x14ac:dyDescent="0.25">
      <c r="A50" s="283"/>
    </row>
    <row r="51" spans="1:1" ht="13.2" x14ac:dyDescent="0.25">
      <c r="A51" s="283"/>
    </row>
    <row r="52" spans="1:1" ht="13.2" x14ac:dyDescent="0.25">
      <c r="A52" s="283"/>
    </row>
    <row r="53" spans="1:1" ht="13.2" x14ac:dyDescent="0.25">
      <c r="A53" s="283"/>
    </row>
    <row r="54" spans="1:1" ht="13.2" x14ac:dyDescent="0.25">
      <c r="A54" s="283"/>
    </row>
    <row r="55" spans="1:1" ht="13.2" x14ac:dyDescent="0.25">
      <c r="A55" s="283"/>
    </row>
    <row r="56" spans="1:1" ht="13.2" x14ac:dyDescent="0.25">
      <c r="A56" s="283"/>
    </row>
    <row r="57" spans="1:1" ht="13.2" x14ac:dyDescent="0.25">
      <c r="A57" s="283"/>
    </row>
    <row r="58" spans="1:1" ht="13.2" x14ac:dyDescent="0.25">
      <c r="A58" s="283"/>
    </row>
    <row r="59" spans="1:1" ht="13.2" x14ac:dyDescent="0.25">
      <c r="A59" s="283"/>
    </row>
    <row r="60" spans="1:1" ht="13.2" x14ac:dyDescent="0.25">
      <c r="A60" s="283"/>
    </row>
    <row r="61" spans="1:1" ht="13.2" x14ac:dyDescent="0.25">
      <c r="A61" s="283"/>
    </row>
    <row r="62" spans="1:1" ht="13.2" x14ac:dyDescent="0.25">
      <c r="A62" s="283"/>
    </row>
    <row r="63" spans="1:1" ht="13.2" x14ac:dyDescent="0.25">
      <c r="A63" s="283"/>
    </row>
    <row r="64" spans="1:1" ht="13.2" x14ac:dyDescent="0.25">
      <c r="A64" s="283"/>
    </row>
    <row r="65" spans="1:1" ht="13.2" x14ac:dyDescent="0.25">
      <c r="A65" s="283"/>
    </row>
    <row r="66" spans="1:1" ht="13.2" x14ac:dyDescent="0.25">
      <c r="A66" s="283"/>
    </row>
    <row r="67" spans="1:1" ht="13.2" x14ac:dyDescent="0.25">
      <c r="A67" s="283"/>
    </row>
    <row r="68" spans="1:1" ht="13.2" x14ac:dyDescent="0.25">
      <c r="A68" s="283"/>
    </row>
    <row r="69" spans="1:1" ht="13.2" x14ac:dyDescent="0.25">
      <c r="A69" s="283"/>
    </row>
    <row r="70" spans="1:1" ht="13.2" x14ac:dyDescent="0.25">
      <c r="A70" s="283"/>
    </row>
    <row r="71" spans="1:1" ht="13.2" x14ac:dyDescent="0.25">
      <c r="A71" s="283"/>
    </row>
    <row r="72" spans="1:1" ht="13.2" x14ac:dyDescent="0.25">
      <c r="A72" s="283"/>
    </row>
    <row r="73" spans="1:1" ht="13.2" x14ac:dyDescent="0.25">
      <c r="A73" s="283"/>
    </row>
    <row r="74" spans="1:1" ht="13.2" x14ac:dyDescent="0.25">
      <c r="A74" s="283"/>
    </row>
    <row r="75" spans="1:1" ht="13.2" x14ac:dyDescent="0.25">
      <c r="A75" s="283"/>
    </row>
    <row r="76" spans="1:1" ht="13.2" x14ac:dyDescent="0.25">
      <c r="A76" s="283"/>
    </row>
    <row r="77" spans="1:1" ht="13.2" x14ac:dyDescent="0.25">
      <c r="A77" s="283"/>
    </row>
    <row r="78" spans="1:1" ht="13.2" x14ac:dyDescent="0.25">
      <c r="A78" s="283"/>
    </row>
    <row r="79" spans="1:1" ht="13.2" x14ac:dyDescent="0.25">
      <c r="A79" s="283"/>
    </row>
    <row r="80" spans="1:1" ht="13.2" x14ac:dyDescent="0.25">
      <c r="A80" s="283"/>
    </row>
    <row r="81" spans="1:1" ht="13.2" x14ac:dyDescent="0.25">
      <c r="A81" s="283"/>
    </row>
    <row r="82" spans="1:1" ht="13.2" x14ac:dyDescent="0.25">
      <c r="A82" s="283"/>
    </row>
    <row r="83" spans="1:1" ht="13.2" x14ac:dyDescent="0.25">
      <c r="A83" s="283"/>
    </row>
    <row r="84" spans="1:1" ht="13.2" x14ac:dyDescent="0.25">
      <c r="A84" s="283"/>
    </row>
    <row r="85" spans="1:1" ht="13.2" x14ac:dyDescent="0.25">
      <c r="A85" s="283"/>
    </row>
    <row r="86" spans="1:1" ht="13.2" x14ac:dyDescent="0.25">
      <c r="A86" s="283"/>
    </row>
    <row r="87" spans="1:1" ht="13.2" x14ac:dyDescent="0.25">
      <c r="A87" s="283"/>
    </row>
    <row r="88" spans="1:1" ht="13.2" x14ac:dyDescent="0.25">
      <c r="A88" s="283"/>
    </row>
    <row r="89" spans="1:1" ht="13.2" x14ac:dyDescent="0.25">
      <c r="A89" s="283"/>
    </row>
    <row r="90" spans="1:1" ht="13.2" x14ac:dyDescent="0.25">
      <c r="A90" s="283"/>
    </row>
    <row r="91" spans="1:1" ht="13.2" x14ac:dyDescent="0.25">
      <c r="A91" s="283"/>
    </row>
    <row r="92" spans="1:1" ht="13.2" x14ac:dyDescent="0.25">
      <c r="A92" s="283"/>
    </row>
    <row r="93" spans="1:1" ht="13.2" x14ac:dyDescent="0.25">
      <c r="A93" s="283"/>
    </row>
    <row r="94" spans="1:1" ht="13.2" x14ac:dyDescent="0.25">
      <c r="A94" s="283"/>
    </row>
    <row r="95" spans="1:1" ht="13.2" x14ac:dyDescent="0.25">
      <c r="A95" s="283"/>
    </row>
    <row r="96" spans="1:1" ht="13.2" x14ac:dyDescent="0.25">
      <c r="A96" s="283"/>
    </row>
    <row r="97" spans="1:1" ht="13.2" x14ac:dyDescent="0.25">
      <c r="A97" s="283"/>
    </row>
    <row r="98" spans="1:1" ht="13.2" x14ac:dyDescent="0.25">
      <c r="A98" s="283"/>
    </row>
    <row r="99" spans="1:1" ht="13.2" x14ac:dyDescent="0.25">
      <c r="A99" s="283"/>
    </row>
    <row r="100" spans="1:1" ht="13.2" x14ac:dyDescent="0.25">
      <c r="A100" s="283"/>
    </row>
    <row r="101" spans="1:1" ht="13.2" x14ac:dyDescent="0.25">
      <c r="A101" s="283"/>
    </row>
    <row r="102" spans="1:1" ht="13.2" x14ac:dyDescent="0.25">
      <c r="A102" s="283"/>
    </row>
    <row r="103" spans="1:1" ht="13.2" x14ac:dyDescent="0.25">
      <c r="A103" s="283"/>
    </row>
    <row r="104" spans="1:1" ht="13.2" x14ac:dyDescent="0.25">
      <c r="A104" s="283"/>
    </row>
    <row r="105" spans="1:1" ht="13.2" x14ac:dyDescent="0.25">
      <c r="A105" s="283"/>
    </row>
    <row r="106" spans="1:1" ht="13.2" x14ac:dyDescent="0.25">
      <c r="A106" s="283"/>
    </row>
    <row r="107" spans="1:1" ht="13.2" x14ac:dyDescent="0.25">
      <c r="A107" s="283"/>
    </row>
    <row r="108" spans="1:1" ht="13.2" x14ac:dyDescent="0.25">
      <c r="A108" s="283"/>
    </row>
    <row r="109" spans="1:1" ht="13.2" x14ac:dyDescent="0.25">
      <c r="A109" s="283"/>
    </row>
    <row r="110" spans="1:1" ht="13.2" x14ac:dyDescent="0.25">
      <c r="A110" s="283"/>
    </row>
    <row r="111" spans="1:1" ht="13.2" x14ac:dyDescent="0.25">
      <c r="A111" s="283"/>
    </row>
    <row r="112" spans="1:1" ht="13.2" x14ac:dyDescent="0.25">
      <c r="A112" s="283"/>
    </row>
    <row r="113" spans="1:1" ht="13.2" x14ac:dyDescent="0.25">
      <c r="A113" s="283"/>
    </row>
    <row r="114" spans="1:1" ht="13.2" x14ac:dyDescent="0.25">
      <c r="A114" s="283"/>
    </row>
    <row r="115" spans="1:1" ht="13.2" x14ac:dyDescent="0.25">
      <c r="A115" s="283"/>
    </row>
    <row r="116" spans="1:1" ht="13.2" x14ac:dyDescent="0.25">
      <c r="A116" s="283"/>
    </row>
    <row r="117" spans="1:1" ht="13.2" x14ac:dyDescent="0.25">
      <c r="A117" s="283"/>
    </row>
    <row r="118" spans="1:1" ht="13.2" x14ac:dyDescent="0.25">
      <c r="A118" s="283"/>
    </row>
    <row r="119" spans="1:1" ht="13.2" x14ac:dyDescent="0.25">
      <c r="A119" s="283"/>
    </row>
    <row r="120" spans="1:1" ht="13.2" x14ac:dyDescent="0.25">
      <c r="A120" s="283"/>
    </row>
    <row r="121" spans="1:1" ht="13.2" x14ac:dyDescent="0.25">
      <c r="A121" s="283"/>
    </row>
    <row r="122" spans="1:1" ht="13.2" x14ac:dyDescent="0.25">
      <c r="A122" s="283"/>
    </row>
    <row r="123" spans="1:1" ht="13.2" x14ac:dyDescent="0.25">
      <c r="A123" s="283"/>
    </row>
    <row r="124" spans="1:1" ht="13.2" x14ac:dyDescent="0.25">
      <c r="A124" s="283"/>
    </row>
    <row r="125" spans="1:1" ht="13.2" x14ac:dyDescent="0.25">
      <c r="A125" s="283"/>
    </row>
    <row r="126" spans="1:1" ht="13.2" x14ac:dyDescent="0.25">
      <c r="A126" s="283"/>
    </row>
    <row r="127" spans="1:1" ht="13.2" x14ac:dyDescent="0.25">
      <c r="A127" s="283"/>
    </row>
    <row r="128" spans="1:1" ht="13.2" x14ac:dyDescent="0.25">
      <c r="A128" s="283"/>
    </row>
    <row r="129" spans="1:1" ht="13.2" x14ac:dyDescent="0.25">
      <c r="A129" s="283"/>
    </row>
    <row r="130" spans="1:1" ht="13.2" x14ac:dyDescent="0.25">
      <c r="A130" s="283"/>
    </row>
    <row r="131" spans="1:1" ht="13.2" x14ac:dyDescent="0.25">
      <c r="A131" s="283"/>
    </row>
    <row r="132" spans="1:1" ht="13.2" x14ac:dyDescent="0.25">
      <c r="A132" s="283"/>
    </row>
    <row r="133" spans="1:1" ht="13.2" x14ac:dyDescent="0.25">
      <c r="A133" s="283"/>
    </row>
    <row r="134" spans="1:1" ht="13.2" x14ac:dyDescent="0.25">
      <c r="A134" s="283"/>
    </row>
    <row r="135" spans="1:1" ht="13.2" x14ac:dyDescent="0.25">
      <c r="A135" s="283"/>
    </row>
    <row r="136" spans="1:1" ht="13.2" x14ac:dyDescent="0.25">
      <c r="A136" s="283"/>
    </row>
    <row r="137" spans="1:1" ht="13.2" x14ac:dyDescent="0.25">
      <c r="A137" s="283"/>
    </row>
    <row r="138" spans="1:1" ht="13.2" x14ac:dyDescent="0.25">
      <c r="A138" s="283"/>
    </row>
    <row r="139" spans="1:1" ht="13.2" x14ac:dyDescent="0.25">
      <c r="A139" s="283"/>
    </row>
    <row r="140" spans="1:1" ht="13.2" x14ac:dyDescent="0.25">
      <c r="A140" s="283"/>
    </row>
    <row r="141" spans="1:1" ht="13.2" x14ac:dyDescent="0.25">
      <c r="A141" s="283"/>
    </row>
    <row r="142" spans="1:1" ht="13.2" x14ac:dyDescent="0.25">
      <c r="A142" s="283"/>
    </row>
    <row r="143" spans="1:1" ht="13.2" x14ac:dyDescent="0.25">
      <c r="A143" s="283"/>
    </row>
    <row r="144" spans="1:1" ht="13.2" x14ac:dyDescent="0.25">
      <c r="A144" s="283"/>
    </row>
    <row r="145" spans="1:1" ht="13.2" x14ac:dyDescent="0.25">
      <c r="A145" s="283"/>
    </row>
    <row r="146" spans="1:1" ht="13.2" x14ac:dyDescent="0.25">
      <c r="A146" s="283"/>
    </row>
    <row r="147" spans="1:1" ht="13.2" x14ac:dyDescent="0.25">
      <c r="A147" s="283"/>
    </row>
    <row r="148" spans="1:1" ht="13.2" x14ac:dyDescent="0.25">
      <c r="A148" s="283"/>
    </row>
    <row r="149" spans="1:1" ht="13.2" x14ac:dyDescent="0.25">
      <c r="A149" s="283"/>
    </row>
    <row r="150" spans="1:1" ht="13.2" x14ac:dyDescent="0.25">
      <c r="A150" s="283"/>
    </row>
    <row r="151" spans="1:1" ht="13.2" x14ac:dyDescent="0.25">
      <c r="A151" s="283"/>
    </row>
    <row r="152" spans="1:1" ht="13.2" x14ac:dyDescent="0.25">
      <c r="A152" s="283"/>
    </row>
    <row r="153" spans="1:1" ht="13.2" x14ac:dyDescent="0.25">
      <c r="A153" s="283"/>
    </row>
    <row r="154" spans="1:1" ht="13.2" x14ac:dyDescent="0.25">
      <c r="A154" s="283"/>
    </row>
    <row r="155" spans="1:1" ht="13.2" x14ac:dyDescent="0.25">
      <c r="A155" s="283"/>
    </row>
    <row r="156" spans="1:1" ht="13.2" x14ac:dyDescent="0.25">
      <c r="A156" s="283"/>
    </row>
    <row r="157" spans="1:1" ht="13.2" x14ac:dyDescent="0.25">
      <c r="A157" s="283"/>
    </row>
    <row r="158" spans="1:1" ht="13.2" x14ac:dyDescent="0.25">
      <c r="A158" s="283"/>
    </row>
    <row r="159" spans="1:1" ht="13.2" x14ac:dyDescent="0.25">
      <c r="A159" s="283"/>
    </row>
    <row r="160" spans="1:1" ht="13.2" x14ac:dyDescent="0.25">
      <c r="A160" s="283"/>
    </row>
    <row r="161" spans="1:1" ht="13.2" x14ac:dyDescent="0.25">
      <c r="A161" s="283"/>
    </row>
    <row r="162" spans="1:1" ht="13.2" x14ac:dyDescent="0.25">
      <c r="A162" s="283"/>
    </row>
    <row r="163" spans="1:1" ht="13.2" x14ac:dyDescent="0.25">
      <c r="A163" s="283"/>
    </row>
    <row r="164" spans="1:1" ht="13.2" x14ac:dyDescent="0.25">
      <c r="A164" s="283"/>
    </row>
    <row r="165" spans="1:1" ht="13.2" x14ac:dyDescent="0.25">
      <c r="A165" s="283"/>
    </row>
    <row r="166" spans="1:1" ht="13.2" x14ac:dyDescent="0.25">
      <c r="A166" s="283"/>
    </row>
    <row r="167" spans="1:1" ht="13.2" x14ac:dyDescent="0.25">
      <c r="A167" s="283"/>
    </row>
    <row r="168" spans="1:1" ht="13.2" x14ac:dyDescent="0.25">
      <c r="A168" s="283"/>
    </row>
    <row r="169" spans="1:1" ht="13.2" x14ac:dyDescent="0.25">
      <c r="A169" s="283"/>
    </row>
    <row r="170" spans="1:1" ht="13.2" x14ac:dyDescent="0.25">
      <c r="A170" s="283"/>
    </row>
    <row r="171" spans="1:1" ht="13.2" x14ac:dyDescent="0.25">
      <c r="A171" s="283"/>
    </row>
    <row r="172" spans="1:1" ht="13.2" x14ac:dyDescent="0.25">
      <c r="A172" s="283"/>
    </row>
    <row r="173" spans="1:1" ht="13.2" x14ac:dyDescent="0.25">
      <c r="A173" s="283"/>
    </row>
    <row r="174" spans="1:1" ht="13.2" x14ac:dyDescent="0.25">
      <c r="A174" s="283"/>
    </row>
    <row r="175" spans="1:1" ht="13.2" x14ac:dyDescent="0.25">
      <c r="A175" s="283"/>
    </row>
    <row r="176" spans="1:1" ht="13.2" x14ac:dyDescent="0.25">
      <c r="A176" s="283"/>
    </row>
    <row r="177" spans="1:1" ht="13.2" x14ac:dyDescent="0.25">
      <c r="A177" s="283"/>
    </row>
    <row r="178" spans="1:1" ht="13.2" x14ac:dyDescent="0.25">
      <c r="A178" s="283"/>
    </row>
    <row r="179" spans="1:1" ht="13.2" x14ac:dyDescent="0.25">
      <c r="A179" s="283"/>
    </row>
    <row r="180" spans="1:1" ht="13.2" x14ac:dyDescent="0.25">
      <c r="A180" s="283"/>
    </row>
    <row r="181" spans="1:1" ht="13.2" x14ac:dyDescent="0.25">
      <c r="A181" s="283"/>
    </row>
    <row r="182" spans="1:1" ht="13.2" x14ac:dyDescent="0.25">
      <c r="A182" s="283"/>
    </row>
    <row r="183" spans="1:1" ht="13.2" x14ac:dyDescent="0.25">
      <c r="A183" s="283"/>
    </row>
    <row r="184" spans="1:1" ht="13.2" x14ac:dyDescent="0.25">
      <c r="A184" s="283"/>
    </row>
    <row r="185" spans="1:1" ht="13.2" x14ac:dyDescent="0.25">
      <c r="A185" s="283"/>
    </row>
    <row r="186" spans="1:1" ht="13.2" x14ac:dyDescent="0.25">
      <c r="A186" s="283"/>
    </row>
    <row r="187" spans="1:1" ht="13.2" x14ac:dyDescent="0.25">
      <c r="A187" s="283"/>
    </row>
    <row r="188" spans="1:1" ht="13.2" x14ac:dyDescent="0.25">
      <c r="A188" s="283"/>
    </row>
    <row r="189" spans="1:1" ht="13.2" x14ac:dyDescent="0.25">
      <c r="A189" s="283"/>
    </row>
    <row r="190" spans="1:1" ht="13.2" x14ac:dyDescent="0.25">
      <c r="A190" s="283"/>
    </row>
    <row r="191" spans="1:1" ht="13.2" x14ac:dyDescent="0.25">
      <c r="A191" s="283"/>
    </row>
    <row r="192" spans="1:1" ht="13.2" x14ac:dyDescent="0.25">
      <c r="A192" s="283"/>
    </row>
    <row r="193" spans="1:1" ht="13.2" x14ac:dyDescent="0.25">
      <c r="A193" s="283"/>
    </row>
    <row r="194" spans="1:1" ht="13.2" x14ac:dyDescent="0.25">
      <c r="A194" s="283"/>
    </row>
    <row r="195" spans="1:1" ht="13.2" x14ac:dyDescent="0.25">
      <c r="A195" s="283"/>
    </row>
    <row r="196" spans="1:1" ht="13.2" x14ac:dyDescent="0.25">
      <c r="A196" s="283"/>
    </row>
    <row r="197" spans="1:1" ht="13.2" x14ac:dyDescent="0.25">
      <c r="A197" s="283"/>
    </row>
    <row r="198" spans="1:1" ht="13.2" x14ac:dyDescent="0.25">
      <c r="A198" s="283"/>
    </row>
    <row r="199" spans="1:1" ht="13.2" x14ac:dyDescent="0.25">
      <c r="A199" s="283"/>
    </row>
    <row r="200" spans="1:1" ht="13.2" x14ac:dyDescent="0.25">
      <c r="A200" s="283"/>
    </row>
    <row r="201" spans="1:1" ht="13.2" x14ac:dyDescent="0.25">
      <c r="A201" s="283"/>
    </row>
    <row r="202" spans="1:1" ht="13.2" x14ac:dyDescent="0.25">
      <c r="A202" s="283"/>
    </row>
    <row r="203" spans="1:1" ht="13.2" x14ac:dyDescent="0.25">
      <c r="A203" s="283"/>
    </row>
    <row r="204" spans="1:1" ht="13.2" x14ac:dyDescent="0.25">
      <c r="A204" s="283"/>
    </row>
    <row r="205" spans="1:1" ht="13.2" x14ac:dyDescent="0.25">
      <c r="A205" s="283"/>
    </row>
    <row r="206" spans="1:1" ht="13.2" x14ac:dyDescent="0.25">
      <c r="A206" s="283"/>
    </row>
    <row r="207" spans="1:1" ht="13.2" x14ac:dyDescent="0.25">
      <c r="A207" s="283"/>
    </row>
    <row r="208" spans="1:1" ht="13.2" x14ac:dyDescent="0.25">
      <c r="A208" s="283"/>
    </row>
    <row r="209" spans="1:1" ht="13.2" x14ac:dyDescent="0.25">
      <c r="A209" s="283"/>
    </row>
    <row r="210" spans="1:1" ht="13.2" x14ac:dyDescent="0.25">
      <c r="A210" s="283"/>
    </row>
    <row r="211" spans="1:1" ht="13.2" x14ac:dyDescent="0.25">
      <c r="A211" s="283"/>
    </row>
    <row r="212" spans="1:1" ht="13.2" x14ac:dyDescent="0.25">
      <c r="A212" s="283"/>
    </row>
    <row r="213" spans="1:1" ht="13.2" x14ac:dyDescent="0.25">
      <c r="A213" s="283"/>
    </row>
    <row r="214" spans="1:1" ht="13.2" x14ac:dyDescent="0.25">
      <c r="A214" s="283"/>
    </row>
    <row r="215" spans="1:1" ht="13.2" x14ac:dyDescent="0.25">
      <c r="A215" s="283"/>
    </row>
    <row r="216" spans="1:1" ht="13.2" x14ac:dyDescent="0.25">
      <c r="A216" s="283"/>
    </row>
    <row r="217" spans="1:1" ht="13.2" x14ac:dyDescent="0.25">
      <c r="A217" s="283"/>
    </row>
    <row r="218" spans="1:1" ht="13.2" x14ac:dyDescent="0.25">
      <c r="A218" s="283"/>
    </row>
    <row r="219" spans="1:1" ht="13.2" x14ac:dyDescent="0.25">
      <c r="A219" s="283"/>
    </row>
    <row r="220" spans="1:1" ht="13.2" x14ac:dyDescent="0.25">
      <c r="A220" s="283"/>
    </row>
    <row r="221" spans="1:1" ht="13.2" x14ac:dyDescent="0.25">
      <c r="A221" s="283"/>
    </row>
    <row r="222" spans="1:1" ht="13.2" x14ac:dyDescent="0.25">
      <c r="A222" s="283"/>
    </row>
    <row r="223" spans="1:1" ht="13.2" x14ac:dyDescent="0.25">
      <c r="A223" s="283"/>
    </row>
    <row r="224" spans="1:1" ht="13.2" x14ac:dyDescent="0.25">
      <c r="A224" s="283"/>
    </row>
    <row r="225" spans="1:1" ht="13.2" x14ac:dyDescent="0.25">
      <c r="A225" s="283"/>
    </row>
  </sheetData>
  <mergeCells count="5">
    <mergeCell ref="B22:F22"/>
    <mergeCell ref="B25:F25"/>
    <mergeCell ref="B28:F28"/>
    <mergeCell ref="B24:F24"/>
    <mergeCell ref="B27:F27"/>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F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
  <sheetViews>
    <sheetView zoomScaleNormal="100" workbookViewId="0">
      <selection activeCell="C1" sqref="C1"/>
    </sheetView>
  </sheetViews>
  <sheetFormatPr defaultColWidth="9.33203125" defaultRowHeight="13.2" x14ac:dyDescent="0.25"/>
  <cols>
    <col min="2" max="2" width="41.33203125" customWidth="1"/>
    <col min="3" max="5" width="14.5546875" customWidth="1"/>
    <col min="6" max="6" width="16.6640625" customWidth="1"/>
    <col min="7" max="10" width="33.33203125" customWidth="1"/>
  </cols>
  <sheetData>
    <row r="1" spans="1:10" ht="15.6" x14ac:dyDescent="0.3">
      <c r="A1" s="321" t="s">
        <v>27</v>
      </c>
      <c r="B1" s="322"/>
      <c r="C1" s="183" t="s">
        <v>28</v>
      </c>
      <c r="D1" s="183" t="s">
        <v>29</v>
      </c>
      <c r="E1" s="183" t="s">
        <v>30</v>
      </c>
      <c r="F1" s="183" t="s">
        <v>368</v>
      </c>
      <c r="G1" s="183" t="str">
        <f>C1</f>
        <v>2022-23</v>
      </c>
      <c r="H1" s="183" t="str">
        <f t="shared" ref="H1:J1" si="0">D1</f>
        <v>2023-24</v>
      </c>
      <c r="I1" s="183" t="str">
        <f t="shared" si="0"/>
        <v>2024-25</v>
      </c>
      <c r="J1" s="183" t="str">
        <f t="shared" si="0"/>
        <v>2025-26</v>
      </c>
    </row>
    <row r="2" spans="1:10" ht="15.6" x14ac:dyDescent="0.3">
      <c r="A2" s="321" t="s">
        <v>31</v>
      </c>
      <c r="B2" s="322" t="s">
        <v>31</v>
      </c>
      <c r="C2" s="184" t="s">
        <v>16</v>
      </c>
      <c r="D2" s="184" t="s">
        <v>16</v>
      </c>
      <c r="E2" s="184" t="s">
        <v>16</v>
      </c>
      <c r="F2" s="184" t="s">
        <v>16</v>
      </c>
      <c r="G2" s="183" t="s">
        <v>32</v>
      </c>
      <c r="H2" s="183" t="s">
        <v>32</v>
      </c>
      <c r="I2" s="183" t="s">
        <v>32</v>
      </c>
      <c r="J2" s="183" t="s">
        <v>32</v>
      </c>
    </row>
    <row r="3" spans="1:10" ht="15.6" x14ac:dyDescent="0.25">
      <c r="A3" s="185" t="s">
        <v>33</v>
      </c>
      <c r="B3" s="301"/>
      <c r="C3" s="98"/>
      <c r="D3" s="98"/>
      <c r="E3" s="98"/>
      <c r="F3" s="98"/>
      <c r="G3" s="98"/>
      <c r="H3" s="98"/>
      <c r="I3" s="98"/>
      <c r="J3" s="98"/>
    </row>
    <row r="4" spans="1:10" ht="15.6" x14ac:dyDescent="0.25">
      <c r="A4" s="187" t="s">
        <v>34</v>
      </c>
      <c r="B4" s="301"/>
      <c r="C4" s="98"/>
      <c r="D4" s="98"/>
      <c r="E4" s="98"/>
      <c r="F4" s="98"/>
      <c r="G4" s="98"/>
      <c r="H4" s="98"/>
      <c r="I4" s="98"/>
      <c r="J4" s="98"/>
    </row>
    <row r="5" spans="1:10" ht="15.6" x14ac:dyDescent="0.25">
      <c r="A5" s="187" t="s">
        <v>35</v>
      </c>
      <c r="B5" s="302"/>
      <c r="C5" s="98"/>
      <c r="D5" s="98"/>
      <c r="E5" s="98"/>
      <c r="F5" s="98"/>
      <c r="G5" s="98"/>
      <c r="H5" s="98"/>
      <c r="I5" s="98"/>
      <c r="J5" s="98"/>
    </row>
    <row r="6" spans="1:10" ht="15.6" x14ac:dyDescent="0.25">
      <c r="A6" s="188" t="s">
        <v>35</v>
      </c>
      <c r="B6" s="303"/>
      <c r="C6" s="98"/>
      <c r="D6" s="98"/>
      <c r="E6" s="98"/>
      <c r="F6" s="98"/>
      <c r="G6" s="98"/>
      <c r="H6" s="98"/>
      <c r="I6" s="98"/>
      <c r="J6" s="98"/>
    </row>
    <row r="7" spans="1:10" x14ac:dyDescent="0.25">
      <c r="B7" s="186" t="s">
        <v>19</v>
      </c>
      <c r="C7" s="267">
        <f>SUM(C3:C6)</f>
        <v>0</v>
      </c>
      <c r="D7" s="267">
        <f>SUM(D3:D6)</f>
        <v>0</v>
      </c>
      <c r="E7" s="267">
        <f>SUM(E3:E6)</f>
        <v>0</v>
      </c>
      <c r="F7" s="267">
        <f>SUM(F3:F6)</f>
        <v>0</v>
      </c>
    </row>
  </sheetData>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C2:F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78"/>
  <sheetViews>
    <sheetView topLeftCell="B21" zoomScaleNormal="100" workbookViewId="0">
      <selection activeCell="I42" sqref="I42"/>
    </sheetView>
  </sheetViews>
  <sheetFormatPr defaultColWidth="9.33203125" defaultRowHeight="13.2" x14ac:dyDescent="0.25"/>
  <cols>
    <col min="1" max="1" width="9.33203125" style="1"/>
    <col min="2" max="2" width="63.6640625" style="1" customWidth="1"/>
    <col min="3" max="3" width="3.5546875" style="1" customWidth="1"/>
    <col min="4" max="4" width="8.6640625" style="1" customWidth="1"/>
    <col min="5" max="5" width="3.33203125" style="1" customWidth="1"/>
    <col min="6" max="6" width="8.6640625" style="1" customWidth="1"/>
    <col min="7" max="7" width="9.5546875" style="1" customWidth="1"/>
    <col min="8" max="9" width="9.33203125" style="1"/>
    <col min="10" max="10" width="5.33203125" style="1" customWidth="1"/>
    <col min="11" max="11" width="10" style="1" customWidth="1"/>
    <col min="12" max="12" width="11" style="1" customWidth="1"/>
    <col min="13" max="14" width="10.6640625" style="1" customWidth="1"/>
    <col min="15" max="15" width="71" style="1" customWidth="1"/>
    <col min="16" max="16384" width="9.33203125" style="1"/>
  </cols>
  <sheetData>
    <row r="1" spans="2:25" ht="14.4" x14ac:dyDescent="0.3">
      <c r="B1" s="28">
        <f>Declaration!C3</f>
        <v>0</v>
      </c>
      <c r="C1" s="28"/>
      <c r="D1" s="25"/>
      <c r="F1" s="25"/>
      <c r="G1" s="25"/>
      <c r="H1" s="25"/>
      <c r="I1" s="25"/>
      <c r="J1" s="25"/>
      <c r="K1" s="25"/>
      <c r="L1" s="29"/>
      <c r="M1" s="25"/>
      <c r="N1" s="25"/>
      <c r="O1" s="25"/>
      <c r="P1" s="5"/>
      <c r="Q1" s="5"/>
      <c r="R1" s="5"/>
      <c r="S1" s="5"/>
      <c r="T1" s="5"/>
      <c r="U1" s="5"/>
      <c r="V1" s="5"/>
      <c r="W1" s="5"/>
      <c r="X1" s="5"/>
      <c r="Y1" s="6"/>
    </row>
    <row r="2" spans="2:25" ht="14.4" x14ac:dyDescent="0.3">
      <c r="B2" s="28"/>
      <c r="C2" s="28"/>
      <c r="D2" s="27"/>
      <c r="F2" s="25"/>
      <c r="G2" s="25"/>
      <c r="H2" s="25"/>
      <c r="I2" s="25"/>
      <c r="J2" s="25"/>
      <c r="K2" s="25"/>
      <c r="L2" s="29"/>
      <c r="M2" s="25"/>
      <c r="N2" s="25"/>
      <c r="O2" s="24"/>
      <c r="P2" s="5"/>
      <c r="Q2" s="5"/>
      <c r="R2" s="5"/>
      <c r="S2" s="5"/>
      <c r="T2" s="5"/>
      <c r="U2" s="5"/>
      <c r="V2" s="5"/>
      <c r="W2" s="5"/>
      <c r="X2" s="5"/>
      <c r="Y2" s="6"/>
    </row>
    <row r="3" spans="2:25" ht="67.5" customHeight="1" x14ac:dyDescent="0.3">
      <c r="B3" s="24" t="s">
        <v>36</v>
      </c>
      <c r="C3" s="24"/>
      <c r="D3" s="30" t="s">
        <v>37</v>
      </c>
      <c r="F3" s="30" t="s">
        <v>38</v>
      </c>
      <c r="G3" s="30" t="s">
        <v>39</v>
      </c>
      <c r="H3" s="30" t="s">
        <v>40</v>
      </c>
      <c r="I3" s="30" t="s">
        <v>41</v>
      </c>
      <c r="J3" s="31"/>
      <c r="K3" s="30" t="s">
        <v>42</v>
      </c>
      <c r="L3" s="30" t="s">
        <v>43</v>
      </c>
      <c r="M3" s="30" t="s">
        <v>44</v>
      </c>
      <c r="N3" s="30" t="s">
        <v>45</v>
      </c>
      <c r="O3" s="30" t="s">
        <v>46</v>
      </c>
      <c r="P3" s="30"/>
      <c r="Q3" s="30"/>
      <c r="R3" s="5"/>
      <c r="S3" s="5"/>
      <c r="T3" s="5"/>
      <c r="U3" s="3"/>
      <c r="V3" s="5"/>
      <c r="W3" s="3"/>
      <c r="X3" s="2"/>
      <c r="Y3" s="3"/>
    </row>
    <row r="4" spans="2:25" ht="14.4" x14ac:dyDescent="0.3">
      <c r="B4" s="25"/>
      <c r="C4" s="25"/>
      <c r="D4" s="32" t="s">
        <v>16</v>
      </c>
      <c r="F4" s="32" t="s">
        <v>16</v>
      </c>
      <c r="G4" s="32" t="s">
        <v>16</v>
      </c>
      <c r="H4" s="32" t="s">
        <v>16</v>
      </c>
      <c r="I4" s="32" t="s">
        <v>16</v>
      </c>
      <c r="J4" s="25"/>
      <c r="K4" s="33" t="s">
        <v>47</v>
      </c>
      <c r="L4" s="33" t="s">
        <v>47</v>
      </c>
      <c r="M4" s="33" t="s">
        <v>47</v>
      </c>
      <c r="N4" s="33" t="s">
        <v>47</v>
      </c>
      <c r="O4" s="290"/>
      <c r="P4" s="100"/>
      <c r="Q4" s="100"/>
    </row>
    <row r="5" spans="2:25" ht="14.4" x14ac:dyDescent="0.3">
      <c r="B5" s="24" t="s">
        <v>48</v>
      </c>
      <c r="C5" s="24"/>
      <c r="D5" s="25"/>
      <c r="F5" s="25"/>
      <c r="G5" s="25"/>
      <c r="H5" s="25"/>
      <c r="I5" s="25"/>
      <c r="J5" s="25"/>
      <c r="K5" s="25"/>
      <c r="L5" s="25"/>
      <c r="M5" s="25"/>
      <c r="N5" s="25"/>
      <c r="O5" s="290"/>
      <c r="P5" s="100"/>
      <c r="Q5" s="100"/>
    </row>
    <row r="6" spans="2:25" ht="14.4" x14ac:dyDescent="0.3">
      <c r="D6" s="25"/>
      <c r="F6" s="25"/>
      <c r="G6" s="25"/>
      <c r="H6" s="25"/>
      <c r="I6" s="25"/>
      <c r="J6" s="25"/>
      <c r="K6" s="25"/>
      <c r="L6" s="25"/>
      <c r="M6" s="25"/>
      <c r="N6" s="25"/>
      <c r="O6" s="291"/>
      <c r="P6" s="100"/>
      <c r="Q6" s="100"/>
    </row>
    <row r="7" spans="2:25" ht="14.4" x14ac:dyDescent="0.3">
      <c r="B7" s="34" t="s">
        <v>49</v>
      </c>
      <c r="C7" s="34"/>
      <c r="D7" s="153">
        <f>Income!E14</f>
        <v>0</v>
      </c>
      <c r="F7" s="153">
        <f>Income!G14</f>
        <v>0</v>
      </c>
      <c r="G7" s="153">
        <f>Income!H14</f>
        <v>0</v>
      </c>
      <c r="H7" s="97">
        <v>0</v>
      </c>
      <c r="I7" s="97">
        <v>0</v>
      </c>
      <c r="J7" s="25"/>
      <c r="K7" s="35" t="str">
        <f t="shared" ref="K7:K14" si="0">IF(D7=0,"",(F7-D7)/D7)</f>
        <v/>
      </c>
      <c r="L7" s="35" t="str">
        <f t="shared" ref="L7:N14" si="1">IF(F7=0,"",(G7-F7)/F7)</f>
        <v/>
      </c>
      <c r="M7" s="35" t="str">
        <f t="shared" si="1"/>
        <v/>
      </c>
      <c r="N7" s="35" t="str">
        <f t="shared" si="1"/>
        <v/>
      </c>
      <c r="O7" s="292"/>
      <c r="P7" s="99"/>
      <c r="Q7" s="99"/>
    </row>
    <row r="8" spans="2:25" ht="14.4" x14ac:dyDescent="0.3">
      <c r="B8" s="34" t="s">
        <v>50</v>
      </c>
      <c r="C8" s="34"/>
      <c r="D8" s="153">
        <f>Income!E25</f>
        <v>0</v>
      </c>
      <c r="F8" s="153">
        <f>Income!G25</f>
        <v>0</v>
      </c>
      <c r="G8" s="153">
        <f>Income!H25</f>
        <v>0</v>
      </c>
      <c r="H8" s="97">
        <v>0</v>
      </c>
      <c r="I8" s="97">
        <v>0</v>
      </c>
      <c r="J8" s="25"/>
      <c r="K8" s="35" t="str">
        <f t="shared" si="0"/>
        <v/>
      </c>
      <c r="L8" s="35" t="str">
        <f t="shared" si="1"/>
        <v/>
      </c>
      <c r="M8" s="35" t="str">
        <f t="shared" si="1"/>
        <v/>
      </c>
      <c r="N8" s="35" t="str">
        <f t="shared" si="1"/>
        <v/>
      </c>
      <c r="O8" s="292"/>
      <c r="P8" s="99"/>
      <c r="Q8" s="99"/>
    </row>
    <row r="9" spans="2:25" ht="14.4" x14ac:dyDescent="0.3">
      <c r="B9" s="34" t="s">
        <v>51</v>
      </c>
      <c r="C9" s="34"/>
      <c r="D9" s="153">
        <f>Income!E29</f>
        <v>0</v>
      </c>
      <c r="F9" s="153">
        <f>Income!G29</f>
        <v>0</v>
      </c>
      <c r="G9" s="153">
        <f>Income!H29</f>
        <v>0</v>
      </c>
      <c r="H9" s="97">
        <v>0</v>
      </c>
      <c r="I9" s="97">
        <v>0</v>
      </c>
      <c r="J9" s="25"/>
      <c r="K9" s="35" t="str">
        <f t="shared" si="0"/>
        <v/>
      </c>
      <c r="L9" s="35" t="str">
        <f t="shared" si="1"/>
        <v/>
      </c>
      <c r="M9" s="35" t="str">
        <f t="shared" si="1"/>
        <v/>
      </c>
      <c r="N9" s="35" t="str">
        <f t="shared" si="1"/>
        <v/>
      </c>
      <c r="O9" s="292"/>
      <c r="P9" s="99"/>
      <c r="Q9" s="99"/>
    </row>
    <row r="10" spans="2:25" ht="14.4" x14ac:dyDescent="0.3">
      <c r="B10" s="34" t="s">
        <v>52</v>
      </c>
      <c r="C10" s="34"/>
      <c r="D10" s="153">
        <f>Income!E43</f>
        <v>0</v>
      </c>
      <c r="F10" s="153">
        <f>Income!G43</f>
        <v>0</v>
      </c>
      <c r="G10" s="153">
        <f>Income!H43</f>
        <v>0</v>
      </c>
      <c r="H10" s="97">
        <v>0</v>
      </c>
      <c r="I10" s="97">
        <v>0</v>
      </c>
      <c r="J10" s="25"/>
      <c r="K10" s="35" t="str">
        <f t="shared" si="0"/>
        <v/>
      </c>
      <c r="L10" s="35" t="str">
        <f t="shared" si="1"/>
        <v/>
      </c>
      <c r="M10" s="35" t="str">
        <f t="shared" si="1"/>
        <v/>
      </c>
      <c r="N10" s="35" t="str">
        <f t="shared" si="1"/>
        <v/>
      </c>
      <c r="O10" s="292"/>
      <c r="P10" s="99"/>
      <c r="Q10" s="99"/>
    </row>
    <row r="11" spans="2:25" ht="14.4" x14ac:dyDescent="0.3">
      <c r="B11" s="34" t="s">
        <v>53</v>
      </c>
      <c r="C11" s="34"/>
      <c r="D11" s="147">
        <f>Income!E51</f>
        <v>0</v>
      </c>
      <c r="F11" s="147">
        <f>Income!G51</f>
        <v>0</v>
      </c>
      <c r="G11" s="147">
        <f>Income!H51</f>
        <v>0</v>
      </c>
      <c r="H11" s="98">
        <v>0</v>
      </c>
      <c r="I11" s="98">
        <v>0</v>
      </c>
      <c r="J11" s="25"/>
      <c r="K11" s="35" t="str">
        <f t="shared" si="0"/>
        <v/>
      </c>
      <c r="L11" s="35" t="str">
        <f t="shared" si="1"/>
        <v/>
      </c>
      <c r="M11" s="35" t="str">
        <f t="shared" si="1"/>
        <v/>
      </c>
      <c r="N11" s="35" t="str">
        <f t="shared" si="1"/>
        <v/>
      </c>
      <c r="O11" s="292"/>
      <c r="P11" s="99"/>
      <c r="Q11" s="99"/>
    </row>
    <row r="12" spans="2:25" ht="14.4" x14ac:dyDescent="0.3">
      <c r="B12" s="36" t="s">
        <v>54</v>
      </c>
      <c r="C12" s="36"/>
      <c r="D12" s="249">
        <f>SUM(D7:D11)</f>
        <v>0</v>
      </c>
      <c r="F12" s="249">
        <f>SUM(F7:F11)</f>
        <v>0</v>
      </c>
      <c r="G12" s="249">
        <f>SUM(G7:G11)</f>
        <v>0</v>
      </c>
      <c r="H12" s="59">
        <f>SUM(H7:H11)</f>
        <v>0</v>
      </c>
      <c r="I12" s="59">
        <f>SUM(I7:I11)</f>
        <v>0</v>
      </c>
      <c r="J12" s="25"/>
      <c r="K12" s="35" t="str">
        <f t="shared" si="0"/>
        <v/>
      </c>
      <c r="L12" s="35" t="str">
        <f t="shared" si="1"/>
        <v/>
      </c>
      <c r="M12" s="35" t="str">
        <f t="shared" si="1"/>
        <v/>
      </c>
      <c r="N12" s="35" t="str">
        <f t="shared" si="1"/>
        <v/>
      </c>
      <c r="O12" s="292"/>
      <c r="P12" s="99"/>
      <c r="Q12" s="99"/>
    </row>
    <row r="13" spans="2:25" ht="15" thickBot="1" x14ac:dyDescent="0.35">
      <c r="B13" s="34" t="s">
        <v>55</v>
      </c>
      <c r="C13" s="34"/>
      <c r="D13" s="147">
        <f>Income!E57</f>
        <v>0</v>
      </c>
      <c r="F13" s="147">
        <f>Income!G57</f>
        <v>0</v>
      </c>
      <c r="G13" s="147">
        <f>Income!H57</f>
        <v>0</v>
      </c>
      <c r="H13" s="98">
        <v>0</v>
      </c>
      <c r="I13" s="98">
        <v>0</v>
      </c>
      <c r="J13" s="25"/>
      <c r="K13" s="35" t="str">
        <f t="shared" si="0"/>
        <v/>
      </c>
      <c r="L13" s="35" t="str">
        <f t="shared" si="1"/>
        <v/>
      </c>
      <c r="M13" s="35" t="str">
        <f t="shared" si="1"/>
        <v/>
      </c>
      <c r="N13" s="35" t="str">
        <f t="shared" si="1"/>
        <v/>
      </c>
      <c r="O13" s="292"/>
      <c r="P13" s="99"/>
      <c r="Q13" s="99"/>
    </row>
    <row r="14" spans="2:25" ht="15" thickBot="1" x14ac:dyDescent="0.35">
      <c r="B14" s="36" t="s">
        <v>56</v>
      </c>
      <c r="C14" s="36"/>
      <c r="D14" s="58">
        <f>D12+D13</f>
        <v>0</v>
      </c>
      <c r="F14" s="58">
        <f>F12+F13</f>
        <v>0</v>
      </c>
      <c r="G14" s="58">
        <f t="shared" ref="G14:I14" si="2">G12+G13</f>
        <v>0</v>
      </c>
      <c r="H14" s="58">
        <f t="shared" si="2"/>
        <v>0</v>
      </c>
      <c r="I14" s="58">
        <f t="shared" si="2"/>
        <v>0</v>
      </c>
      <c r="J14" s="24"/>
      <c r="K14" s="35" t="str">
        <f t="shared" si="0"/>
        <v/>
      </c>
      <c r="L14" s="35" t="str">
        <f t="shared" si="1"/>
        <v/>
      </c>
      <c r="M14" s="35" t="str">
        <f t="shared" si="1"/>
        <v/>
      </c>
      <c r="N14" s="35" t="str">
        <f t="shared" si="1"/>
        <v/>
      </c>
      <c r="O14" s="292"/>
      <c r="P14" s="99"/>
      <c r="Q14" s="99"/>
    </row>
    <row r="15" spans="2:25" ht="14.4" x14ac:dyDescent="0.3">
      <c r="B15" s="34"/>
      <c r="C15" s="34"/>
      <c r="D15" s="60"/>
      <c r="F15" s="60"/>
      <c r="G15" s="60"/>
      <c r="H15" s="61"/>
      <c r="I15" s="61"/>
      <c r="J15" s="25"/>
      <c r="K15" s="35"/>
      <c r="L15" s="35"/>
      <c r="M15" s="35"/>
      <c r="N15" s="35"/>
      <c r="O15" s="292"/>
      <c r="P15" s="99"/>
      <c r="Q15" s="99"/>
    </row>
    <row r="16" spans="2:25" ht="14.4" x14ac:dyDescent="0.3">
      <c r="B16" s="36" t="s">
        <v>57</v>
      </c>
      <c r="C16" s="36"/>
      <c r="D16" s="57"/>
      <c r="F16" s="57"/>
      <c r="G16" s="57"/>
      <c r="H16" s="57"/>
      <c r="I16" s="57"/>
      <c r="J16" s="25"/>
      <c r="K16" s="35"/>
      <c r="L16" s="35"/>
      <c r="M16" s="35"/>
      <c r="N16" s="35"/>
      <c r="O16" s="292"/>
      <c r="P16" s="99"/>
      <c r="Q16" s="99"/>
    </row>
    <row r="17" spans="2:17" ht="14.4" x14ac:dyDescent="0.3">
      <c r="B17" s="34"/>
      <c r="C17" s="34"/>
      <c r="D17" s="57"/>
      <c r="F17" s="57"/>
      <c r="G17" s="57"/>
      <c r="H17" s="57"/>
      <c r="I17" s="57"/>
      <c r="J17" s="25"/>
      <c r="K17" s="35"/>
      <c r="L17" s="35"/>
      <c r="M17" s="35"/>
      <c r="N17" s="35"/>
      <c r="O17" s="292"/>
      <c r="P17" s="99"/>
      <c r="Q17" s="99"/>
    </row>
    <row r="18" spans="2:17" ht="14.4" x14ac:dyDescent="0.3">
      <c r="B18" s="34" t="s">
        <v>58</v>
      </c>
      <c r="C18" s="34"/>
      <c r="D18" s="147">
        <f>Expenditure!E16</f>
        <v>0</v>
      </c>
      <c r="F18" s="147">
        <f>Expenditure!G16</f>
        <v>0</v>
      </c>
      <c r="G18" s="147">
        <f>Expenditure!H16</f>
        <v>0</v>
      </c>
      <c r="H18" s="98">
        <v>0</v>
      </c>
      <c r="I18" s="98">
        <v>0</v>
      </c>
      <c r="J18" s="25"/>
      <c r="K18" s="35" t="str">
        <f t="shared" ref="K18:K24" si="3">IF(D18=0,"",(F18-D18)/D18)</f>
        <v/>
      </c>
      <c r="L18" s="35" t="str">
        <f t="shared" ref="L18:N24" si="4">IF(F18=0,"",(G18-F18)/F18)</f>
        <v/>
      </c>
      <c r="M18" s="35" t="str">
        <f t="shared" si="4"/>
        <v/>
      </c>
      <c r="N18" s="35" t="str">
        <f t="shared" si="4"/>
        <v/>
      </c>
      <c r="O18" s="292"/>
      <c r="P18" s="99"/>
      <c r="Q18" s="99"/>
    </row>
    <row r="19" spans="2:17" ht="14.4" x14ac:dyDescent="0.3">
      <c r="B19" s="34" t="s">
        <v>59</v>
      </c>
      <c r="C19" s="34"/>
      <c r="D19" s="147">
        <f>Expenditure!E18</f>
        <v>0</v>
      </c>
      <c r="F19" s="147">
        <f>Expenditure!G18</f>
        <v>0</v>
      </c>
      <c r="G19" s="147">
        <f>Expenditure!H18</f>
        <v>0</v>
      </c>
      <c r="H19" s="98">
        <v>0</v>
      </c>
      <c r="I19" s="98">
        <v>0</v>
      </c>
      <c r="J19" s="25"/>
      <c r="K19" s="35" t="str">
        <f t="shared" si="3"/>
        <v/>
      </c>
      <c r="L19" s="35" t="str">
        <f t="shared" si="4"/>
        <v/>
      </c>
      <c r="M19" s="35" t="str">
        <f t="shared" si="4"/>
        <v/>
      </c>
      <c r="N19" s="35" t="str">
        <f t="shared" si="4"/>
        <v/>
      </c>
      <c r="O19" s="292"/>
      <c r="P19" s="99"/>
      <c r="Q19" s="99"/>
    </row>
    <row r="20" spans="2:17" ht="14.4" x14ac:dyDescent="0.3">
      <c r="B20" s="34" t="s">
        <v>60</v>
      </c>
      <c r="C20" s="34"/>
      <c r="D20" s="147">
        <f>Expenditure!E33</f>
        <v>0</v>
      </c>
      <c r="F20" s="147">
        <f>Expenditure!G33</f>
        <v>0</v>
      </c>
      <c r="G20" s="147">
        <f>Expenditure!H33</f>
        <v>0</v>
      </c>
      <c r="H20" s="98">
        <v>0</v>
      </c>
      <c r="I20" s="98">
        <v>0</v>
      </c>
      <c r="J20" s="25"/>
      <c r="K20" s="35" t="str">
        <f t="shared" si="3"/>
        <v/>
      </c>
      <c r="L20" s="35" t="str">
        <f t="shared" si="4"/>
        <v/>
      </c>
      <c r="M20" s="35" t="str">
        <f t="shared" si="4"/>
        <v/>
      </c>
      <c r="N20" s="35" t="str">
        <f t="shared" si="4"/>
        <v/>
      </c>
      <c r="O20" s="292"/>
      <c r="P20" s="99"/>
      <c r="Q20" s="99"/>
    </row>
    <row r="21" spans="2:17" ht="14.4" x14ac:dyDescent="0.3">
      <c r="B21" s="34" t="s">
        <v>61</v>
      </c>
      <c r="C21" s="34"/>
      <c r="D21" s="147">
        <f>Expenditure!E52</f>
        <v>0</v>
      </c>
      <c r="F21" s="147">
        <f>Expenditure!G52</f>
        <v>0</v>
      </c>
      <c r="G21" s="147">
        <f>Expenditure!H52</f>
        <v>0</v>
      </c>
      <c r="H21" s="98">
        <v>0</v>
      </c>
      <c r="I21" s="98">
        <v>0</v>
      </c>
      <c r="J21" s="25"/>
      <c r="K21" s="35" t="str">
        <f t="shared" si="3"/>
        <v/>
      </c>
      <c r="L21" s="35" t="str">
        <f t="shared" si="4"/>
        <v/>
      </c>
      <c r="M21" s="35" t="str">
        <f t="shared" si="4"/>
        <v/>
      </c>
      <c r="N21" s="35" t="str">
        <f t="shared" si="4"/>
        <v/>
      </c>
      <c r="O21" s="292"/>
      <c r="P21" s="99"/>
      <c r="Q21" s="99"/>
    </row>
    <row r="22" spans="2:17" ht="14.4" x14ac:dyDescent="0.3">
      <c r="B22" s="34" t="s">
        <v>62</v>
      </c>
      <c r="C22" s="34"/>
      <c r="D22" s="147">
        <f>'ALF funding'!B7</f>
        <v>0</v>
      </c>
      <c r="F22" s="147">
        <f>'ALF funding'!D7</f>
        <v>0</v>
      </c>
      <c r="G22" s="147">
        <f>'ALF funding'!E7</f>
        <v>0</v>
      </c>
      <c r="H22" s="147">
        <f>'ALF funding'!F7</f>
        <v>0</v>
      </c>
      <c r="I22" s="147">
        <f>'ALF funding'!G7</f>
        <v>0</v>
      </c>
      <c r="J22" s="25"/>
      <c r="K22" s="35" t="str">
        <f t="shared" si="3"/>
        <v/>
      </c>
      <c r="L22" s="35" t="str">
        <f t="shared" si="4"/>
        <v/>
      </c>
      <c r="M22" s="35" t="str">
        <f t="shared" si="4"/>
        <v/>
      </c>
      <c r="N22" s="35" t="str">
        <f t="shared" si="4"/>
        <v/>
      </c>
      <c r="O22" s="292"/>
      <c r="P22" s="99"/>
      <c r="Q22" s="99"/>
    </row>
    <row r="23" spans="2:17" ht="14.4" x14ac:dyDescent="0.3">
      <c r="B23" s="34" t="s">
        <v>63</v>
      </c>
      <c r="C23" s="34"/>
      <c r="D23" s="147">
        <f>Expenditure!E57</f>
        <v>0</v>
      </c>
      <c r="F23" s="147">
        <f>Expenditure!G57</f>
        <v>0</v>
      </c>
      <c r="G23" s="147">
        <f>Expenditure!H57</f>
        <v>0</v>
      </c>
      <c r="H23" s="98">
        <v>0</v>
      </c>
      <c r="I23" s="98">
        <v>0</v>
      </c>
      <c r="J23" s="25"/>
      <c r="K23" s="35" t="str">
        <f t="shared" si="3"/>
        <v/>
      </c>
      <c r="L23" s="35" t="str">
        <f t="shared" si="4"/>
        <v/>
      </c>
      <c r="M23" s="35" t="str">
        <f t="shared" si="4"/>
        <v/>
      </c>
      <c r="N23" s="35" t="str">
        <f t="shared" si="4"/>
        <v/>
      </c>
      <c r="O23" s="292"/>
      <c r="P23" s="99"/>
      <c r="Q23" s="99"/>
    </row>
    <row r="24" spans="2:17" ht="14.4" x14ac:dyDescent="0.3">
      <c r="B24" s="34" t="s">
        <v>64</v>
      </c>
      <c r="C24" s="34"/>
      <c r="D24" s="147">
        <f>Expenditure!E64</f>
        <v>0</v>
      </c>
      <c r="F24" s="147">
        <f>Expenditure!G64</f>
        <v>0</v>
      </c>
      <c r="G24" s="147">
        <f>Expenditure!H64</f>
        <v>0</v>
      </c>
      <c r="H24" s="98">
        <v>0</v>
      </c>
      <c r="I24" s="98">
        <v>0</v>
      </c>
      <c r="J24" s="25"/>
      <c r="K24" s="35" t="str">
        <f t="shared" si="3"/>
        <v/>
      </c>
      <c r="L24" s="35" t="str">
        <f t="shared" si="4"/>
        <v/>
      </c>
      <c r="M24" s="35" t="str">
        <f t="shared" si="4"/>
        <v/>
      </c>
      <c r="N24" s="35" t="str">
        <f t="shared" si="4"/>
        <v/>
      </c>
      <c r="O24" s="292"/>
      <c r="P24" s="99"/>
      <c r="Q24" s="99"/>
    </row>
    <row r="25" spans="2:17" ht="14.4" x14ac:dyDescent="0.3">
      <c r="B25" s="34"/>
      <c r="C25" s="34"/>
      <c r="D25" s="57"/>
      <c r="F25" s="57"/>
      <c r="G25" s="57"/>
      <c r="H25" s="71"/>
      <c r="I25" s="71"/>
      <c r="J25" s="25"/>
      <c r="K25" s="35"/>
      <c r="L25" s="35"/>
      <c r="M25" s="35"/>
      <c r="N25" s="35"/>
      <c r="O25" s="293"/>
      <c r="P25" s="99"/>
      <c r="Q25" s="99"/>
    </row>
    <row r="26" spans="2:17" ht="15" thickBot="1" x14ac:dyDescent="0.35">
      <c r="B26" s="34"/>
      <c r="C26" s="34"/>
      <c r="D26" s="57"/>
      <c r="F26" s="57"/>
      <c r="G26" s="57"/>
      <c r="H26" s="57"/>
      <c r="I26" s="57"/>
      <c r="J26" s="25"/>
      <c r="K26" s="35"/>
      <c r="L26" s="35"/>
      <c r="M26" s="35"/>
      <c r="N26" s="35"/>
      <c r="O26" s="293"/>
      <c r="P26" s="99"/>
      <c r="Q26" s="99"/>
    </row>
    <row r="27" spans="2:17" ht="15" thickBot="1" x14ac:dyDescent="0.35">
      <c r="B27" s="36" t="s">
        <v>65</v>
      </c>
      <c r="C27" s="36"/>
      <c r="D27" s="58">
        <f>SUM(D18:D24)</f>
        <v>0</v>
      </c>
      <c r="F27" s="58">
        <f t="shared" ref="F27:I27" si="5">SUM(F18:F24)</f>
        <v>0</v>
      </c>
      <c r="G27" s="58">
        <f t="shared" si="5"/>
        <v>0</v>
      </c>
      <c r="H27" s="58">
        <f t="shared" si="5"/>
        <v>0</v>
      </c>
      <c r="I27" s="58">
        <f t="shared" si="5"/>
        <v>0</v>
      </c>
      <c r="J27" s="24"/>
      <c r="K27" s="35" t="str">
        <f>IF(D27=0,"",(F27-D27)/D27)</f>
        <v/>
      </c>
      <c r="L27" s="35" t="str">
        <f>IF(F27=0,"",(G27-F27)/F27)</f>
        <v/>
      </c>
      <c r="M27" s="35" t="str">
        <f>IF(G27=0,"",(H27-G27)/G27)</f>
        <v/>
      </c>
      <c r="N27" s="35" t="str">
        <f>IF(H27=0,"",(I27-H27)/H27)</f>
        <v/>
      </c>
      <c r="O27" s="293"/>
      <c r="P27" s="99"/>
      <c r="Q27" s="99"/>
    </row>
    <row r="28" spans="2:17" ht="14.4" x14ac:dyDescent="0.3">
      <c r="B28" s="34"/>
      <c r="C28" s="34"/>
      <c r="D28" s="59"/>
      <c r="F28" s="59"/>
      <c r="G28" s="59"/>
      <c r="H28" s="57"/>
      <c r="I28" s="57"/>
      <c r="J28" s="25"/>
      <c r="K28" s="35"/>
      <c r="L28" s="35"/>
      <c r="M28" s="35"/>
      <c r="N28" s="35"/>
      <c r="O28" s="293"/>
      <c r="P28" s="99"/>
      <c r="Q28" s="99"/>
    </row>
    <row r="29" spans="2:17" ht="15" customHeight="1" x14ac:dyDescent="0.3">
      <c r="B29" s="25"/>
      <c r="C29" s="25"/>
      <c r="D29" s="261"/>
      <c r="F29" s="261"/>
      <c r="G29" s="261"/>
      <c r="H29" s="261"/>
      <c r="I29" s="261"/>
      <c r="J29" s="25"/>
      <c r="K29" s="35"/>
      <c r="L29" s="35"/>
      <c r="M29" s="35"/>
      <c r="N29" s="35"/>
      <c r="O29" s="293"/>
      <c r="P29" s="99"/>
      <c r="Q29" s="99"/>
    </row>
    <row r="30" spans="2:17" ht="39" customHeight="1" x14ac:dyDescent="0.3">
      <c r="B30" s="37" t="s">
        <v>66</v>
      </c>
      <c r="C30" s="37"/>
      <c r="D30" s="62">
        <f>D14-D27</f>
        <v>0</v>
      </c>
      <c r="F30" s="62">
        <f t="shared" ref="F30:I30" si="6">F14-F27</f>
        <v>0</v>
      </c>
      <c r="G30" s="62">
        <f t="shared" si="6"/>
        <v>0</v>
      </c>
      <c r="H30" s="62">
        <f t="shared" si="6"/>
        <v>0</v>
      </c>
      <c r="I30" s="62">
        <f t="shared" si="6"/>
        <v>0</v>
      </c>
      <c r="J30" s="25"/>
      <c r="K30" s="35" t="str">
        <f>IF(D30=0,"",(F30-D30)/D30)</f>
        <v/>
      </c>
      <c r="L30" s="35" t="str">
        <f>IF(F30=0,"",(G30-F30)/F30)</f>
        <v/>
      </c>
      <c r="M30" s="35" t="str">
        <f>IF(G30=0,"",(H30-G30)/G30)</f>
        <v/>
      </c>
      <c r="N30" s="35" t="str">
        <f>IF(H30=0,"",(I30-H30)/H30)</f>
        <v/>
      </c>
      <c r="O30" s="293"/>
      <c r="P30" s="99"/>
      <c r="Q30" s="99"/>
    </row>
    <row r="31" spans="2:17" ht="13.5" customHeight="1" x14ac:dyDescent="0.3">
      <c r="B31" s="37"/>
      <c r="C31" s="37"/>
      <c r="D31" s="62"/>
      <c r="F31" s="62"/>
      <c r="G31" s="62"/>
      <c r="H31" s="62"/>
      <c r="I31" s="62"/>
      <c r="J31" s="25"/>
      <c r="K31" s="35"/>
      <c r="L31" s="35"/>
      <c r="M31" s="35"/>
      <c r="N31" s="35"/>
      <c r="O31" s="293"/>
      <c r="P31" s="99"/>
      <c r="Q31" s="99"/>
    </row>
    <row r="32" spans="2:17" ht="14.4" x14ac:dyDescent="0.3">
      <c r="B32" s="34"/>
      <c r="C32" s="34"/>
      <c r="D32" s="60"/>
      <c r="F32" s="60"/>
      <c r="G32" s="60"/>
      <c r="H32" s="57"/>
      <c r="I32" s="57"/>
      <c r="J32" s="25"/>
      <c r="K32" s="35"/>
      <c r="L32" s="35"/>
      <c r="M32" s="35"/>
      <c r="N32" s="35"/>
      <c r="O32" s="293"/>
      <c r="P32" s="99"/>
      <c r="Q32" s="99"/>
    </row>
    <row r="33" spans="2:17" ht="14.4" x14ac:dyDescent="0.3">
      <c r="B33" s="34" t="s">
        <v>67</v>
      </c>
      <c r="C33" s="34"/>
      <c r="D33" s="151">
        <f>'Capital expenditure'!C39</f>
        <v>0</v>
      </c>
      <c r="F33" s="151">
        <f>'Capital expenditure'!D39</f>
        <v>0</v>
      </c>
      <c r="G33" s="151">
        <f>'Capital expenditure'!E39</f>
        <v>0</v>
      </c>
      <c r="H33" s="151">
        <f>'Capital expenditure'!F39</f>
        <v>0</v>
      </c>
      <c r="I33" s="151">
        <f>'Capital expenditure'!G39</f>
        <v>0</v>
      </c>
      <c r="J33" s="25"/>
      <c r="K33" s="35" t="str">
        <f>IF(D33=0,"",(F33-D33)/D33)</f>
        <v/>
      </c>
      <c r="L33" s="35" t="str">
        <f t="shared" ref="L33:N36" si="7">IF(F33=0,"",(G33-F33)/F33)</f>
        <v/>
      </c>
      <c r="M33" s="35" t="str">
        <f t="shared" si="7"/>
        <v/>
      </c>
      <c r="N33" s="35" t="str">
        <f t="shared" si="7"/>
        <v/>
      </c>
      <c r="O33" s="293"/>
      <c r="P33" s="99"/>
      <c r="Q33" s="99"/>
    </row>
    <row r="34" spans="2:17" ht="14.4" x14ac:dyDescent="0.3">
      <c r="B34" s="34" t="s">
        <v>68</v>
      </c>
      <c r="C34" s="34"/>
      <c r="D34" s="147">
        <v>0</v>
      </c>
      <c r="F34" s="138">
        <v>0</v>
      </c>
      <c r="G34" s="138">
        <v>0</v>
      </c>
      <c r="H34" s="138">
        <v>0</v>
      </c>
      <c r="I34" s="138">
        <v>0</v>
      </c>
      <c r="J34" s="25"/>
      <c r="K34" s="35" t="str">
        <f>IF(D34=0,"",(F34-D34)/D34)</f>
        <v/>
      </c>
      <c r="L34" s="35" t="str">
        <f t="shared" si="7"/>
        <v/>
      </c>
      <c r="M34" s="35" t="str">
        <f t="shared" si="7"/>
        <v/>
      </c>
      <c r="N34" s="35" t="str">
        <f t="shared" si="7"/>
        <v/>
      </c>
      <c r="O34" s="293"/>
      <c r="P34" s="99"/>
      <c r="Q34" s="99"/>
    </row>
    <row r="35" spans="2:17" ht="14.4" x14ac:dyDescent="0.3">
      <c r="B35" s="34" t="s">
        <v>69</v>
      </c>
      <c r="C35" s="34"/>
      <c r="D35" s="147">
        <v>0</v>
      </c>
      <c r="F35" s="138">
        <v>0</v>
      </c>
      <c r="G35" s="138">
        <v>0</v>
      </c>
      <c r="H35" s="138">
        <v>0</v>
      </c>
      <c r="I35" s="138">
        <v>0</v>
      </c>
      <c r="J35" s="25"/>
      <c r="K35" s="35" t="str">
        <f>IF(D35=0,"",(F35-D35)/D35)</f>
        <v/>
      </c>
      <c r="L35" s="35" t="str">
        <f t="shared" si="7"/>
        <v/>
      </c>
      <c r="M35" s="35" t="str">
        <f t="shared" si="7"/>
        <v/>
      </c>
      <c r="N35" s="35" t="str">
        <f t="shared" si="7"/>
        <v/>
      </c>
      <c r="O35" s="293"/>
      <c r="P35" s="99"/>
      <c r="Q35" s="99"/>
    </row>
    <row r="36" spans="2:17" ht="14.4" x14ac:dyDescent="0.3">
      <c r="B36" s="34" t="s">
        <v>70</v>
      </c>
      <c r="C36" s="34"/>
      <c r="D36" s="147">
        <v>0</v>
      </c>
      <c r="F36" s="138">
        <v>0</v>
      </c>
      <c r="G36" s="138">
        <v>0</v>
      </c>
      <c r="H36" s="138">
        <v>0</v>
      </c>
      <c r="I36" s="138">
        <v>0</v>
      </c>
      <c r="J36" s="25"/>
      <c r="K36" s="35" t="str">
        <f>IF(D36=0,"",(F36-D36)/D36)</f>
        <v/>
      </c>
      <c r="L36" s="35" t="str">
        <f t="shared" si="7"/>
        <v/>
      </c>
      <c r="M36" s="35" t="str">
        <f t="shared" si="7"/>
        <v/>
      </c>
      <c r="N36" s="35" t="str">
        <f t="shared" si="7"/>
        <v/>
      </c>
      <c r="O36" s="293"/>
      <c r="P36" s="99"/>
      <c r="Q36" s="99"/>
    </row>
    <row r="37" spans="2:17" ht="14.4" x14ac:dyDescent="0.3">
      <c r="B37" s="34"/>
      <c r="C37" s="34"/>
      <c r="D37" s="57"/>
      <c r="F37" s="57"/>
      <c r="G37" s="57"/>
      <c r="H37" s="57"/>
      <c r="I37" s="57"/>
      <c r="J37" s="25"/>
      <c r="K37" s="35"/>
      <c r="L37" s="35"/>
      <c r="M37" s="35"/>
      <c r="N37" s="35"/>
      <c r="O37" s="293"/>
      <c r="P37" s="99"/>
      <c r="Q37" s="99"/>
    </row>
    <row r="38" spans="2:17" ht="14.4" x14ac:dyDescent="0.3">
      <c r="B38" s="37" t="s">
        <v>71</v>
      </c>
      <c r="C38" s="37"/>
      <c r="D38" s="59">
        <f>D30+D33+D34+D36+D35</f>
        <v>0</v>
      </c>
      <c r="F38" s="59">
        <f t="shared" ref="F38:H38" si="8">F30+F33+F34+F36+F35</f>
        <v>0</v>
      </c>
      <c r="G38" s="59">
        <f t="shared" si="8"/>
        <v>0</v>
      </c>
      <c r="H38" s="59">
        <f t="shared" si="8"/>
        <v>0</v>
      </c>
      <c r="I38" s="59">
        <f t="shared" ref="I38" si="9">I30+I33+I34+I36+I35</f>
        <v>0</v>
      </c>
      <c r="J38" s="25"/>
      <c r="K38" s="35" t="str">
        <f>IF(D38=0,"",(F38-D38)/D38)</f>
        <v/>
      </c>
      <c r="L38" s="35" t="str">
        <f>IF(F38=0,"",(G38-F38)/F38)</f>
        <v/>
      </c>
      <c r="M38" s="35" t="str">
        <f>IF(G38=0,"",(H38-G38)/G38)</f>
        <v/>
      </c>
      <c r="N38" s="35" t="str">
        <f>IF(H38=0,"",(I38-H38)/H38)</f>
        <v/>
      </c>
      <c r="O38" s="293"/>
      <c r="P38" s="99"/>
      <c r="Q38" s="99"/>
    </row>
    <row r="39" spans="2:17" ht="14.4" x14ac:dyDescent="0.3">
      <c r="B39" s="34"/>
      <c r="C39" s="34"/>
      <c r="D39" s="57"/>
      <c r="F39" s="57"/>
      <c r="G39" s="57"/>
      <c r="H39" s="57"/>
      <c r="I39" s="57"/>
      <c r="J39" s="25"/>
      <c r="K39" s="35"/>
      <c r="L39" s="35"/>
      <c r="M39" s="35"/>
      <c r="N39" s="35"/>
      <c r="O39" s="293"/>
      <c r="P39" s="99"/>
      <c r="Q39" s="99"/>
    </row>
    <row r="40" spans="2:17" ht="14.4" x14ac:dyDescent="0.3">
      <c r="B40" s="34" t="s">
        <v>72</v>
      </c>
      <c r="C40" s="34"/>
      <c r="D40" s="147">
        <v>0</v>
      </c>
      <c r="F40" s="98">
        <v>0</v>
      </c>
      <c r="G40" s="98">
        <v>0</v>
      </c>
      <c r="H40" s="98">
        <v>0</v>
      </c>
      <c r="I40" s="98">
        <v>0</v>
      </c>
      <c r="J40" s="25"/>
      <c r="K40" s="35" t="str">
        <f>IF(D40=0,"",(F40-D40)/D40)</f>
        <v/>
      </c>
      <c r="L40" s="35" t="str">
        <f>IF(F40=0,"",(G40-F40)/F40)</f>
        <v/>
      </c>
      <c r="M40" s="35" t="str">
        <f>IF(G40=0,"",(H40-G40)/G40)</f>
        <v/>
      </c>
      <c r="N40" s="35" t="str">
        <f>IF(H40=0,"",(I40-H40)/H40)</f>
        <v/>
      </c>
      <c r="O40" s="293"/>
      <c r="P40" s="99"/>
      <c r="Q40" s="99"/>
    </row>
    <row r="41" spans="2:17" ht="14.4" x14ac:dyDescent="0.3">
      <c r="B41" s="34"/>
      <c r="C41" s="34"/>
      <c r="D41" s="57"/>
      <c r="F41" s="57"/>
      <c r="G41" s="57"/>
      <c r="H41" s="57"/>
      <c r="I41" s="57"/>
      <c r="J41" s="25"/>
      <c r="K41" s="35"/>
      <c r="L41" s="35"/>
      <c r="M41" s="35"/>
      <c r="N41" s="35"/>
      <c r="O41" s="293"/>
      <c r="P41" s="99"/>
      <c r="Q41" s="99"/>
    </row>
    <row r="42" spans="2:17" ht="14.4" x14ac:dyDescent="0.3">
      <c r="B42" s="37" t="s">
        <v>73</v>
      </c>
      <c r="C42" s="37"/>
      <c r="D42" s="103">
        <f>D38-D40</f>
        <v>0</v>
      </c>
      <c r="F42" s="103">
        <f>F38-F40</f>
        <v>0</v>
      </c>
      <c r="G42" s="103">
        <f t="shared" ref="G42:I42" si="10">G38-G40</f>
        <v>0</v>
      </c>
      <c r="H42" s="103">
        <f t="shared" si="10"/>
        <v>0</v>
      </c>
      <c r="I42" s="103">
        <f t="shared" si="10"/>
        <v>0</v>
      </c>
      <c r="J42" s="25"/>
      <c r="K42" s="35" t="str">
        <f>IF(D42=0,"",(F42-D42)/D42)</f>
        <v/>
      </c>
      <c r="L42" s="35" t="str">
        <f>IF(F42=0,"",(G42-F42)/F42)</f>
        <v/>
      </c>
      <c r="M42" s="35" t="str">
        <f>IF(G42=0,"",(H42-G42)/G42)</f>
        <v/>
      </c>
      <c r="N42" s="35" t="str">
        <f>IF(H42=0,"",(I42-H42)/H42)</f>
        <v/>
      </c>
      <c r="O42" s="293"/>
      <c r="P42" s="99"/>
      <c r="Q42" s="99"/>
    </row>
    <row r="43" spans="2:17" ht="14.4" x14ac:dyDescent="0.3">
      <c r="B43" s="38"/>
      <c r="C43" s="38"/>
      <c r="D43" s="65"/>
      <c r="F43" s="65"/>
      <c r="G43" s="67"/>
      <c r="H43" s="67"/>
      <c r="I43" s="67"/>
      <c r="J43" s="25"/>
      <c r="K43" s="35"/>
      <c r="L43" s="35"/>
      <c r="M43" s="35"/>
      <c r="N43" s="35"/>
      <c r="O43" s="293"/>
      <c r="P43" s="99"/>
      <c r="Q43" s="99"/>
    </row>
    <row r="44" spans="2:17" ht="14.4" x14ac:dyDescent="0.3">
      <c r="B44" s="38" t="s">
        <v>74</v>
      </c>
      <c r="C44" s="38"/>
      <c r="D44" s="270">
        <v>0</v>
      </c>
      <c r="F44" s="138">
        <v>0</v>
      </c>
      <c r="G44" s="138">
        <v>0</v>
      </c>
      <c r="H44" s="138">
        <v>0</v>
      </c>
      <c r="I44" s="138">
        <v>0</v>
      </c>
      <c r="J44" s="25"/>
      <c r="K44" s="35" t="str">
        <f>IF(D44=0,"",(F44-D44)/D44)</f>
        <v/>
      </c>
      <c r="L44" s="35" t="str">
        <f t="shared" ref="L44:N46" si="11">IF(F44=0,"",(G44-F44)/F44)</f>
        <v/>
      </c>
      <c r="M44" s="35" t="str">
        <f t="shared" si="11"/>
        <v/>
      </c>
      <c r="N44" s="35" t="str">
        <f t="shared" si="11"/>
        <v/>
      </c>
      <c r="O44" s="293"/>
      <c r="P44" s="99"/>
      <c r="Q44" s="99"/>
    </row>
    <row r="45" spans="2:17" ht="14.4" x14ac:dyDescent="0.3">
      <c r="B45" s="34" t="s">
        <v>75</v>
      </c>
      <c r="C45" s="34"/>
      <c r="D45" s="270">
        <v>0</v>
      </c>
      <c r="F45" s="138">
        <v>0</v>
      </c>
      <c r="G45" s="138">
        <v>0</v>
      </c>
      <c r="H45" s="138">
        <v>0</v>
      </c>
      <c r="I45" s="138">
        <v>0</v>
      </c>
      <c r="J45" s="69"/>
      <c r="K45" s="35" t="str">
        <f>IF(D45=0,"",(F45-D45)/D45)</f>
        <v/>
      </c>
      <c r="L45" s="35" t="str">
        <f t="shared" si="11"/>
        <v/>
      </c>
      <c r="M45" s="35" t="str">
        <f t="shared" si="11"/>
        <v/>
      </c>
      <c r="N45" s="35" t="str">
        <f t="shared" si="11"/>
        <v/>
      </c>
      <c r="O45" s="293"/>
      <c r="P45" s="99"/>
      <c r="Q45" s="99"/>
    </row>
    <row r="46" spans="2:17" ht="14.4" x14ac:dyDescent="0.3">
      <c r="B46" s="38" t="s">
        <v>76</v>
      </c>
      <c r="C46" s="38"/>
      <c r="D46" s="270">
        <v>0</v>
      </c>
      <c r="F46" s="138">
        <v>0</v>
      </c>
      <c r="G46" s="138">
        <v>0</v>
      </c>
      <c r="H46" s="138">
        <v>0</v>
      </c>
      <c r="I46" s="138">
        <v>0</v>
      </c>
      <c r="J46" s="66"/>
      <c r="K46" s="35" t="str">
        <f>IF(D46=0,"",(F46-D46)/D46)</f>
        <v/>
      </c>
      <c r="L46" s="35" t="str">
        <f t="shared" si="11"/>
        <v/>
      </c>
      <c r="M46" s="35" t="str">
        <f t="shared" si="11"/>
        <v/>
      </c>
      <c r="N46" s="35" t="str">
        <f t="shared" si="11"/>
        <v/>
      </c>
      <c r="O46" s="293"/>
      <c r="P46" s="99"/>
      <c r="Q46" s="99"/>
    </row>
    <row r="47" spans="2:17" ht="14.4" x14ac:dyDescent="0.3">
      <c r="B47" s="34"/>
      <c r="C47" s="34"/>
      <c r="D47" s="57"/>
      <c r="F47" s="57"/>
      <c r="G47" s="57"/>
      <c r="H47" s="57"/>
      <c r="I47" s="57"/>
      <c r="J47" s="25"/>
      <c r="K47" s="35"/>
      <c r="L47" s="35"/>
      <c r="M47" s="35"/>
      <c r="N47" s="35"/>
      <c r="O47" s="293"/>
      <c r="P47" s="99"/>
      <c r="Q47" s="99"/>
    </row>
    <row r="48" spans="2:17" ht="14.4" x14ac:dyDescent="0.3">
      <c r="B48" s="37" t="s">
        <v>77</v>
      </c>
      <c r="C48" s="64"/>
      <c r="D48" s="104">
        <f>D45+D44+D42+D46</f>
        <v>0</v>
      </c>
      <c r="F48" s="104">
        <f>F45+F44+F42+F46</f>
        <v>0</v>
      </c>
      <c r="G48" s="104">
        <f t="shared" ref="G48:H48" si="12">G45+G44+G42+G46</f>
        <v>0</v>
      </c>
      <c r="H48" s="104">
        <f t="shared" si="12"/>
        <v>0</v>
      </c>
      <c r="I48" s="104">
        <f t="shared" ref="I48" si="13">I45+I44+I42+I46</f>
        <v>0</v>
      </c>
      <c r="J48" s="25"/>
      <c r="K48" s="35" t="str">
        <f>IF(D48=0,"",(F48-D48)/D48)</f>
        <v/>
      </c>
      <c r="L48" s="35" t="str">
        <f>IF(F48=0,"",(G48-F48)/F48)</f>
        <v/>
      </c>
      <c r="M48" s="35" t="str">
        <f>IF(G48=0,"",(H48-G48)/G48)</f>
        <v/>
      </c>
      <c r="N48" s="35" t="str">
        <f>IF(H48=0,"",(I48-H48)/H48)</f>
        <v/>
      </c>
      <c r="O48" s="293"/>
      <c r="P48" s="99"/>
      <c r="Q48" s="99"/>
    </row>
    <row r="49" spans="2:15" ht="14.4" x14ac:dyDescent="0.3">
      <c r="B49" s="26"/>
      <c r="C49" s="26"/>
      <c r="D49" s="26"/>
      <c r="F49" s="68"/>
      <c r="G49" s="68"/>
      <c r="H49" s="68"/>
      <c r="I49" s="68"/>
      <c r="O49" s="294"/>
    </row>
    <row r="50" spans="2:15" x14ac:dyDescent="0.25">
      <c r="O50" s="294"/>
    </row>
    <row r="51" spans="2:15" x14ac:dyDescent="0.25">
      <c r="O51" s="294"/>
    </row>
    <row r="52" spans="2:15" x14ac:dyDescent="0.25">
      <c r="O52" s="294"/>
    </row>
    <row r="53" spans="2:15" x14ac:dyDescent="0.25">
      <c r="O53" s="294"/>
    </row>
    <row r="54" spans="2:15" x14ac:dyDescent="0.25">
      <c r="L54" s="1" t="s">
        <v>78</v>
      </c>
      <c r="O54" s="294"/>
    </row>
    <row r="55" spans="2:15" x14ac:dyDescent="0.25">
      <c r="O55" s="294"/>
    </row>
    <row r="56" spans="2:15" x14ac:dyDescent="0.25">
      <c r="O56" s="294"/>
    </row>
    <row r="57" spans="2:15" x14ac:dyDescent="0.25">
      <c r="O57" s="294"/>
    </row>
    <row r="58" spans="2:15" x14ac:dyDescent="0.25">
      <c r="O58" s="294"/>
    </row>
    <row r="59" spans="2:15" x14ac:dyDescent="0.25">
      <c r="O59" s="294"/>
    </row>
    <row r="60" spans="2:15" x14ac:dyDescent="0.25">
      <c r="O60" s="294"/>
    </row>
    <row r="61" spans="2:15" x14ac:dyDescent="0.25">
      <c r="O61" s="294"/>
    </row>
    <row r="62" spans="2:15" x14ac:dyDescent="0.25">
      <c r="O62" s="294"/>
    </row>
    <row r="63" spans="2:15" x14ac:dyDescent="0.25">
      <c r="O63" s="294"/>
    </row>
    <row r="64" spans="2:15" x14ac:dyDescent="0.25">
      <c r="O64" s="294"/>
    </row>
    <row r="65" spans="15:15" x14ac:dyDescent="0.25">
      <c r="O65" s="294"/>
    </row>
    <row r="66" spans="15:15" x14ac:dyDescent="0.25">
      <c r="O66" s="294"/>
    </row>
    <row r="67" spans="15:15" x14ac:dyDescent="0.25">
      <c r="O67" s="294"/>
    </row>
    <row r="68" spans="15:15" x14ac:dyDescent="0.25">
      <c r="O68" s="294"/>
    </row>
    <row r="69" spans="15:15" x14ac:dyDescent="0.25">
      <c r="O69" s="294"/>
    </row>
    <row r="70" spans="15:15" x14ac:dyDescent="0.25">
      <c r="O70" s="294"/>
    </row>
    <row r="71" spans="15:15" x14ac:dyDescent="0.25">
      <c r="O71" s="294"/>
    </row>
    <row r="72" spans="15:15" x14ac:dyDescent="0.25">
      <c r="O72" s="294"/>
    </row>
    <row r="73" spans="15:15" x14ac:dyDescent="0.25">
      <c r="O73" s="294"/>
    </row>
    <row r="74" spans="15:15" x14ac:dyDescent="0.25">
      <c r="O74" s="294"/>
    </row>
    <row r="75" spans="15:15" x14ac:dyDescent="0.25">
      <c r="O75" s="294"/>
    </row>
    <row r="76" spans="15:15" x14ac:dyDescent="0.25">
      <c r="O76" s="294"/>
    </row>
    <row r="77" spans="15:15" x14ac:dyDescent="0.25">
      <c r="O77" s="294"/>
    </row>
    <row r="78" spans="15:15" x14ac:dyDescent="0.25">
      <c r="O78" s="294"/>
    </row>
  </sheetData>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67"/>
  <sheetViews>
    <sheetView showGridLines="0" zoomScale="120" zoomScaleNormal="120" workbookViewId="0">
      <pane xSplit="4" ySplit="4" topLeftCell="E36" activePane="bottomRight" state="frozen"/>
      <selection pane="topRight" activeCell="D35" sqref="D35"/>
      <selection pane="bottomLeft" activeCell="D35" sqref="D35"/>
      <selection pane="bottomRight" activeCell="J44" sqref="J44"/>
    </sheetView>
  </sheetViews>
  <sheetFormatPr defaultColWidth="9.33203125" defaultRowHeight="13.8" x14ac:dyDescent="0.3"/>
  <cols>
    <col min="1" max="1" width="3" style="191" customWidth="1"/>
    <col min="2" max="2" width="21.5546875" style="191" customWidth="1"/>
    <col min="3" max="3" width="4.33203125" style="191" customWidth="1"/>
    <col min="4" max="4" width="48.6640625" style="191" customWidth="1"/>
    <col min="5" max="5" width="8.6640625" style="192" customWidth="1"/>
    <col min="6" max="6" width="3.5546875" style="191" customWidth="1"/>
    <col min="7" max="8" width="8.6640625" style="192" customWidth="1"/>
    <col min="9" max="9" width="3.44140625" style="192" customWidth="1"/>
    <col min="10" max="10" width="11.6640625" style="192" customWidth="1"/>
    <col min="11" max="11" width="11" style="192" customWidth="1"/>
    <col min="12" max="12" width="56" style="193" customWidth="1"/>
    <col min="13" max="13" width="4.44140625" style="191" customWidth="1"/>
    <col min="14" max="14" width="4" style="191" customWidth="1"/>
    <col min="15" max="16384" width="9.33203125" style="191"/>
  </cols>
  <sheetData>
    <row r="2" spans="1:13" ht="17.399999999999999" x14ac:dyDescent="0.35">
      <c r="B2" s="194">
        <f>Declaration!C3</f>
        <v>0</v>
      </c>
      <c r="L2" s="195"/>
    </row>
    <row r="3" spans="1:13" s="196" customFormat="1" ht="49.5" customHeight="1" x14ac:dyDescent="0.25">
      <c r="B3" s="197" t="s">
        <v>48</v>
      </c>
      <c r="E3" s="198" t="str">
        <f>SOCIE!D3</f>
        <v>Actual 2021-22</v>
      </c>
      <c r="G3" s="198" t="str">
        <f>SOCIE!F3</f>
        <v>Forecast 2022-23</v>
      </c>
      <c r="H3" s="198" t="str">
        <f>SOCIE!G3</f>
        <v>Forecast 2023-24</v>
      </c>
      <c r="I3" s="198"/>
      <c r="J3" s="198" t="str">
        <f>SOCIE!K3</f>
        <v>2021-22 - 2022-23</v>
      </c>
      <c r="K3" s="198" t="str">
        <f>SOCIE!L3</f>
        <v>2022-23- 2023-24</v>
      </c>
      <c r="L3" s="199" t="s">
        <v>46</v>
      </c>
    </row>
    <row r="4" spans="1:13" x14ac:dyDescent="0.3">
      <c r="E4" s="200" t="s">
        <v>16</v>
      </c>
      <c r="G4" s="200" t="s">
        <v>16</v>
      </c>
      <c r="H4" s="200" t="s">
        <v>16</v>
      </c>
      <c r="I4" s="200"/>
      <c r="J4" s="201" t="s">
        <v>47</v>
      </c>
      <c r="K4" s="201" t="s">
        <v>47</v>
      </c>
      <c r="L4" s="202"/>
      <c r="M4" s="203"/>
    </row>
    <row r="6" spans="1:13" ht="15" customHeight="1" x14ac:dyDescent="0.3">
      <c r="A6" s="204">
        <v>1</v>
      </c>
      <c r="B6" s="205" t="s">
        <v>49</v>
      </c>
      <c r="E6" s="206"/>
      <c r="G6" s="206"/>
      <c r="H6" s="206"/>
      <c r="I6" s="206"/>
      <c r="J6" s="207"/>
      <c r="K6" s="207"/>
      <c r="L6" s="208"/>
    </row>
    <row r="7" spans="1:13" x14ac:dyDescent="0.3">
      <c r="C7" s="209" t="s">
        <v>79</v>
      </c>
      <c r="D7" s="209" t="s">
        <v>80</v>
      </c>
      <c r="E7" s="211">
        <v>0</v>
      </c>
      <c r="G7" s="210">
        <v>0</v>
      </c>
      <c r="H7" s="210">
        <v>0</v>
      </c>
      <c r="I7" s="212"/>
      <c r="J7" s="207" t="str">
        <f>IF(E7=0,"",(G7-E7)/(E7))</f>
        <v/>
      </c>
      <c r="K7" s="207" t="str">
        <f>IF(G7=0,"",(H7-G7)/(G7))</f>
        <v/>
      </c>
      <c r="L7" s="213"/>
    </row>
    <row r="8" spans="1:13" x14ac:dyDescent="0.3">
      <c r="C8" s="209" t="s">
        <v>81</v>
      </c>
      <c r="D8" s="209" t="s">
        <v>82</v>
      </c>
      <c r="E8" s="211">
        <v>0</v>
      </c>
      <c r="G8" s="210">
        <v>0</v>
      </c>
      <c r="H8" s="210">
        <v>0</v>
      </c>
      <c r="I8" s="212"/>
      <c r="J8" s="207" t="str">
        <f t="shared" ref="J8:J57" si="0">IF(E8=0,"",(G8-E8)/(E8))</f>
        <v/>
      </c>
      <c r="K8" s="207" t="str">
        <f t="shared" ref="K8:K57" si="1">IF(G8=0,"",(H8-G8)/(G8))</f>
        <v/>
      </c>
      <c r="L8" s="213"/>
    </row>
    <row r="9" spans="1:13" x14ac:dyDescent="0.3">
      <c r="C9" s="209" t="s">
        <v>83</v>
      </c>
      <c r="D9" s="209" t="s">
        <v>84</v>
      </c>
      <c r="E9" s="211">
        <v>0</v>
      </c>
      <c r="G9" s="210">
        <v>0</v>
      </c>
      <c r="H9" s="210">
        <v>0</v>
      </c>
      <c r="I9" s="212"/>
      <c r="J9" s="207" t="str">
        <f t="shared" si="0"/>
        <v/>
      </c>
      <c r="K9" s="207" t="str">
        <f t="shared" si="1"/>
        <v/>
      </c>
      <c r="L9" s="213"/>
    </row>
    <row r="10" spans="1:13" x14ac:dyDescent="0.3">
      <c r="C10" s="209" t="s">
        <v>85</v>
      </c>
      <c r="D10" s="209" t="s">
        <v>86</v>
      </c>
      <c r="E10" s="211">
        <v>0</v>
      </c>
      <c r="G10" s="210">
        <v>0</v>
      </c>
      <c r="H10" s="210">
        <v>0</v>
      </c>
      <c r="I10" s="212"/>
      <c r="J10" s="207" t="str">
        <f t="shared" si="0"/>
        <v/>
      </c>
      <c r="K10" s="207" t="str">
        <f t="shared" si="1"/>
        <v/>
      </c>
      <c r="L10" s="213"/>
    </row>
    <row r="11" spans="1:13" ht="14.4" x14ac:dyDescent="0.3">
      <c r="C11" s="209" t="s">
        <v>87</v>
      </c>
      <c r="D11" s="209" t="s">
        <v>88</v>
      </c>
      <c r="E11" s="211">
        <v>0</v>
      </c>
      <c r="G11" s="210">
        <v>0</v>
      </c>
      <c r="H11" s="210">
        <v>0</v>
      </c>
      <c r="I11" s="212"/>
      <c r="J11" s="207" t="str">
        <f t="shared" si="0"/>
        <v/>
      </c>
      <c r="K11" s="207" t="str">
        <f t="shared" si="1"/>
        <v/>
      </c>
      <c r="L11" s="268"/>
    </row>
    <row r="12" spans="1:13" x14ac:dyDescent="0.3">
      <c r="C12" s="209" t="s">
        <v>89</v>
      </c>
      <c r="D12" s="209" t="s">
        <v>90</v>
      </c>
      <c r="E12" s="211">
        <v>0</v>
      </c>
      <c r="G12" s="210">
        <v>0</v>
      </c>
      <c r="H12" s="210">
        <v>0</v>
      </c>
      <c r="I12" s="212"/>
      <c r="J12" s="207" t="str">
        <f t="shared" si="0"/>
        <v/>
      </c>
      <c r="K12" s="207" t="str">
        <f t="shared" si="1"/>
        <v/>
      </c>
      <c r="L12" s="213"/>
    </row>
    <row r="13" spans="1:13" x14ac:dyDescent="0.3">
      <c r="A13" s="203"/>
      <c r="C13" s="209" t="s">
        <v>91</v>
      </c>
      <c r="D13" s="209" t="s">
        <v>92</v>
      </c>
      <c r="E13" s="211">
        <v>0</v>
      </c>
      <c r="G13" s="210">
        <v>0</v>
      </c>
      <c r="H13" s="210">
        <v>0</v>
      </c>
      <c r="I13" s="212"/>
      <c r="J13" s="207" t="str">
        <f t="shared" si="0"/>
        <v/>
      </c>
      <c r="K13" s="207" t="str">
        <f t="shared" si="1"/>
        <v/>
      </c>
      <c r="L13" s="213"/>
    </row>
    <row r="14" spans="1:13" x14ac:dyDescent="0.3">
      <c r="A14" s="203"/>
      <c r="B14" s="203" t="s">
        <v>93</v>
      </c>
      <c r="E14" s="214">
        <f>SUM(E7:E13)</f>
        <v>0</v>
      </c>
      <c r="G14" s="214">
        <f>SUM(G7:G13)</f>
        <v>0</v>
      </c>
      <c r="H14" s="214">
        <f t="shared" ref="H14" si="2">SUM(H7:H13)</f>
        <v>0</v>
      </c>
      <c r="I14" s="216"/>
      <c r="J14" s="207" t="str">
        <f t="shared" si="0"/>
        <v/>
      </c>
      <c r="K14" s="207" t="str">
        <f t="shared" si="1"/>
        <v/>
      </c>
      <c r="L14" s="215"/>
    </row>
    <row r="15" spans="1:13" ht="15.75" customHeight="1" x14ac:dyDescent="0.3">
      <c r="A15" s="203"/>
      <c r="B15" s="203"/>
      <c r="E15" s="216"/>
      <c r="G15" s="216"/>
      <c r="H15" s="216"/>
      <c r="I15" s="216"/>
      <c r="J15" s="207"/>
      <c r="K15" s="207"/>
      <c r="L15" s="215"/>
    </row>
    <row r="16" spans="1:13" ht="15" customHeight="1" x14ac:dyDescent="0.3">
      <c r="A16" s="203">
        <v>2</v>
      </c>
      <c r="B16" s="191" t="s">
        <v>94</v>
      </c>
      <c r="E16" s="216"/>
      <c r="G16" s="216"/>
      <c r="H16" s="216"/>
      <c r="I16" s="216"/>
      <c r="J16" s="207"/>
      <c r="K16" s="207"/>
      <c r="L16" s="215"/>
    </row>
    <row r="17" spans="1:12" x14ac:dyDescent="0.3">
      <c r="C17" s="217" t="s">
        <v>95</v>
      </c>
      <c r="D17" s="209" t="s">
        <v>96</v>
      </c>
      <c r="E17" s="211">
        <v>0</v>
      </c>
      <c r="G17" s="210">
        <v>0</v>
      </c>
      <c r="H17" s="210">
        <v>0</v>
      </c>
      <c r="I17" s="212"/>
      <c r="J17" s="207" t="str">
        <f t="shared" si="0"/>
        <v/>
      </c>
      <c r="K17" s="207" t="str">
        <f t="shared" si="1"/>
        <v/>
      </c>
      <c r="L17" s="213"/>
    </row>
    <row r="18" spans="1:12" x14ac:dyDescent="0.3">
      <c r="A18" s="203"/>
      <c r="C18" s="209" t="s">
        <v>81</v>
      </c>
      <c r="D18" s="209" t="s">
        <v>97</v>
      </c>
      <c r="E18" s="211">
        <v>0</v>
      </c>
      <c r="G18" s="210">
        <v>0</v>
      </c>
      <c r="H18" s="210">
        <v>0</v>
      </c>
      <c r="I18" s="212"/>
      <c r="J18" s="207" t="str">
        <f t="shared" si="0"/>
        <v/>
      </c>
      <c r="K18" s="207" t="str">
        <f t="shared" si="1"/>
        <v/>
      </c>
      <c r="L18" s="213"/>
    </row>
    <row r="19" spans="1:12" x14ac:dyDescent="0.3">
      <c r="C19" s="209" t="s">
        <v>83</v>
      </c>
      <c r="D19" s="209" t="s">
        <v>98</v>
      </c>
      <c r="E19" s="211">
        <v>0</v>
      </c>
      <c r="G19" s="210">
        <v>0</v>
      </c>
      <c r="H19" s="210">
        <v>0</v>
      </c>
      <c r="I19" s="212"/>
      <c r="J19" s="207" t="str">
        <f t="shared" si="0"/>
        <v/>
      </c>
      <c r="K19" s="207" t="str">
        <f t="shared" si="1"/>
        <v/>
      </c>
      <c r="L19" s="213"/>
    </row>
    <row r="20" spans="1:12" x14ac:dyDescent="0.3">
      <c r="C20" s="209" t="s">
        <v>85</v>
      </c>
      <c r="D20" s="209" t="s">
        <v>99</v>
      </c>
      <c r="E20" s="211">
        <v>0</v>
      </c>
      <c r="G20" s="210">
        <v>0</v>
      </c>
      <c r="H20" s="210">
        <v>0</v>
      </c>
      <c r="I20" s="212"/>
      <c r="J20" s="207" t="str">
        <f t="shared" si="0"/>
        <v/>
      </c>
      <c r="K20" s="207" t="str">
        <f t="shared" si="1"/>
        <v/>
      </c>
      <c r="L20" s="213"/>
    </row>
    <row r="21" spans="1:12" x14ac:dyDescent="0.3">
      <c r="C21" s="209" t="s">
        <v>87</v>
      </c>
      <c r="D21" s="209" t="s">
        <v>100</v>
      </c>
      <c r="E21" s="211">
        <v>0</v>
      </c>
      <c r="G21" s="210">
        <v>0</v>
      </c>
      <c r="H21" s="210">
        <v>0</v>
      </c>
      <c r="I21" s="212"/>
      <c r="J21" s="207" t="str">
        <f t="shared" si="0"/>
        <v/>
      </c>
      <c r="K21" s="207" t="str">
        <f t="shared" si="1"/>
        <v/>
      </c>
      <c r="L21" s="213"/>
    </row>
    <row r="22" spans="1:12" x14ac:dyDescent="0.3">
      <c r="C22" s="209" t="s">
        <v>89</v>
      </c>
      <c r="D22" s="209" t="s">
        <v>101</v>
      </c>
      <c r="E22" s="211">
        <v>0</v>
      </c>
      <c r="G22" s="210">
        <v>0</v>
      </c>
      <c r="H22" s="210">
        <v>0</v>
      </c>
      <c r="I22" s="212"/>
      <c r="J22" s="207" t="str">
        <f t="shared" si="0"/>
        <v/>
      </c>
      <c r="K22" s="207" t="str">
        <f t="shared" si="1"/>
        <v/>
      </c>
      <c r="L22" s="213"/>
    </row>
    <row r="23" spans="1:12" x14ac:dyDescent="0.3">
      <c r="C23" s="218" t="s">
        <v>91</v>
      </c>
      <c r="D23" s="209" t="s">
        <v>102</v>
      </c>
      <c r="E23" s="211">
        <v>0</v>
      </c>
      <c r="G23" s="210">
        <v>0</v>
      </c>
      <c r="H23" s="210">
        <v>0</v>
      </c>
      <c r="I23" s="212"/>
      <c r="J23" s="207" t="str">
        <f t="shared" si="0"/>
        <v/>
      </c>
      <c r="K23" s="207" t="str">
        <f t="shared" si="1"/>
        <v/>
      </c>
      <c r="L23" s="213"/>
    </row>
    <row r="24" spans="1:12" x14ac:dyDescent="0.3">
      <c r="C24" s="209" t="s">
        <v>103</v>
      </c>
      <c r="D24" s="209" t="s">
        <v>104</v>
      </c>
      <c r="E24" s="211">
        <v>0</v>
      </c>
      <c r="G24" s="210">
        <v>0</v>
      </c>
      <c r="H24" s="210">
        <v>0</v>
      </c>
      <c r="I24" s="212"/>
      <c r="J24" s="207" t="str">
        <f t="shared" si="0"/>
        <v/>
      </c>
      <c r="K24" s="207" t="str">
        <f t="shared" si="1"/>
        <v/>
      </c>
      <c r="L24" s="213"/>
    </row>
    <row r="25" spans="1:12" x14ac:dyDescent="0.3">
      <c r="B25" s="203" t="s">
        <v>105</v>
      </c>
      <c r="C25" s="219"/>
      <c r="D25" s="220"/>
      <c r="E25" s="214">
        <f>SUM(E17:E24)</f>
        <v>0</v>
      </c>
      <c r="G25" s="214">
        <f>SUM(G17:G24)</f>
        <v>0</v>
      </c>
      <c r="H25" s="214">
        <f t="shared" ref="H25" si="3">SUM(H17:H24)</f>
        <v>0</v>
      </c>
      <c r="I25" s="216"/>
      <c r="J25" s="207" t="str">
        <f t="shared" si="0"/>
        <v/>
      </c>
      <c r="K25" s="207" t="str">
        <f t="shared" si="1"/>
        <v/>
      </c>
      <c r="L25" s="215"/>
    </row>
    <row r="26" spans="1:12" ht="29.25" customHeight="1" x14ac:dyDescent="0.3">
      <c r="A26" s="203">
        <v>3</v>
      </c>
      <c r="B26" s="209" t="s">
        <v>51</v>
      </c>
      <c r="E26" s="206"/>
      <c r="G26" s="206"/>
      <c r="H26" s="206"/>
      <c r="I26" s="206"/>
      <c r="J26" s="207"/>
      <c r="K26" s="207"/>
      <c r="L26" s="213"/>
    </row>
    <row r="27" spans="1:12" x14ac:dyDescent="0.3">
      <c r="C27" s="209" t="s">
        <v>95</v>
      </c>
      <c r="D27" s="209" t="s">
        <v>106</v>
      </c>
      <c r="E27" s="211">
        <v>0</v>
      </c>
      <c r="G27" s="210">
        <v>0</v>
      </c>
      <c r="H27" s="210">
        <v>0</v>
      </c>
      <c r="I27" s="212"/>
      <c r="J27" s="207" t="str">
        <f t="shared" si="0"/>
        <v/>
      </c>
      <c r="K27" s="207" t="str">
        <f t="shared" si="1"/>
        <v/>
      </c>
      <c r="L27" s="213"/>
    </row>
    <row r="28" spans="1:12" x14ac:dyDescent="0.3">
      <c r="C28" s="209" t="s">
        <v>81</v>
      </c>
      <c r="D28" s="209" t="s">
        <v>107</v>
      </c>
      <c r="E28" s="211">
        <v>0</v>
      </c>
      <c r="G28" s="210">
        <v>0</v>
      </c>
      <c r="H28" s="210">
        <v>0</v>
      </c>
      <c r="I28" s="212"/>
      <c r="J28" s="207" t="str">
        <f t="shared" si="0"/>
        <v/>
      </c>
      <c r="K28" s="207" t="str">
        <f t="shared" si="1"/>
        <v/>
      </c>
      <c r="L28" s="213"/>
    </row>
    <row r="29" spans="1:12" ht="15" customHeight="1" thickBot="1" x14ac:dyDescent="0.35">
      <c r="B29" s="203" t="s">
        <v>108</v>
      </c>
      <c r="E29" s="214">
        <f>SUM(E27:E28)</f>
        <v>0</v>
      </c>
      <c r="G29" s="214">
        <f>SUM(G27:G28)</f>
        <v>0</v>
      </c>
      <c r="H29" s="214">
        <f t="shared" ref="H29" si="4">SUM(H27:H28)</f>
        <v>0</v>
      </c>
      <c r="I29" s="216"/>
      <c r="J29" s="207" t="str">
        <f t="shared" si="0"/>
        <v/>
      </c>
      <c r="K29" s="207" t="str">
        <f t="shared" si="1"/>
        <v/>
      </c>
      <c r="L29" s="215"/>
    </row>
    <row r="30" spans="1:12" ht="15" customHeight="1" x14ac:dyDescent="0.3">
      <c r="E30" s="206"/>
      <c r="G30" s="206"/>
      <c r="H30" s="206"/>
      <c r="I30" s="206"/>
      <c r="J30" s="207"/>
      <c r="K30" s="207"/>
      <c r="L30" s="213"/>
    </row>
    <row r="31" spans="1:12" ht="15" customHeight="1" x14ac:dyDescent="0.3">
      <c r="A31" s="203">
        <v>4</v>
      </c>
      <c r="B31" s="191" t="s">
        <v>109</v>
      </c>
      <c r="E31" s="206"/>
      <c r="G31" s="206"/>
      <c r="H31" s="206"/>
      <c r="I31" s="206"/>
      <c r="J31" s="207"/>
      <c r="K31" s="207"/>
      <c r="L31" s="213"/>
    </row>
    <row r="32" spans="1:12" x14ac:dyDescent="0.3">
      <c r="C32" s="209" t="s">
        <v>95</v>
      </c>
      <c r="D32" s="209" t="s">
        <v>110</v>
      </c>
      <c r="E32" s="211">
        <v>0</v>
      </c>
      <c r="G32" s="210">
        <v>0</v>
      </c>
      <c r="H32" s="210">
        <v>0</v>
      </c>
      <c r="I32" s="212"/>
      <c r="J32" s="207" t="str">
        <f t="shared" si="0"/>
        <v/>
      </c>
      <c r="K32" s="207" t="str">
        <f t="shared" si="1"/>
        <v/>
      </c>
      <c r="L32" s="213"/>
    </row>
    <row r="33" spans="1:12" x14ac:dyDescent="0.3">
      <c r="C33" s="209" t="s">
        <v>81</v>
      </c>
      <c r="D33" s="209" t="s">
        <v>111</v>
      </c>
      <c r="E33" s="211">
        <v>0</v>
      </c>
      <c r="G33" s="210">
        <v>0</v>
      </c>
      <c r="H33" s="210">
        <v>0</v>
      </c>
      <c r="I33" s="212"/>
      <c r="J33" s="207" t="str">
        <f t="shared" si="0"/>
        <v/>
      </c>
      <c r="K33" s="207" t="str">
        <f t="shared" si="1"/>
        <v/>
      </c>
      <c r="L33" s="213"/>
    </row>
    <row r="34" spans="1:12" x14ac:dyDescent="0.3">
      <c r="C34" s="209" t="s">
        <v>83</v>
      </c>
      <c r="D34" s="209" t="s">
        <v>112</v>
      </c>
      <c r="E34" s="211">
        <v>0</v>
      </c>
      <c r="G34" s="210">
        <v>0</v>
      </c>
      <c r="H34" s="210">
        <v>0</v>
      </c>
      <c r="I34" s="212"/>
      <c r="J34" s="207" t="str">
        <f t="shared" si="0"/>
        <v/>
      </c>
      <c r="K34" s="207" t="str">
        <f t="shared" si="1"/>
        <v/>
      </c>
      <c r="L34" s="213"/>
    </row>
    <row r="35" spans="1:12" x14ac:dyDescent="0.3">
      <c r="C35" s="218" t="s">
        <v>85</v>
      </c>
      <c r="D35" s="209" t="s">
        <v>113</v>
      </c>
      <c r="E35" s="211">
        <f>SUM(E36:E37)</f>
        <v>0</v>
      </c>
      <c r="G35" s="211">
        <f>SUM(G36:G37)</f>
        <v>0</v>
      </c>
      <c r="H35" s="211">
        <f t="shared" ref="H35" si="5">SUM(H36:H37)</f>
        <v>0</v>
      </c>
      <c r="I35" s="212"/>
      <c r="J35" s="207" t="str">
        <f t="shared" si="0"/>
        <v/>
      </c>
      <c r="K35" s="207" t="str">
        <f t="shared" si="1"/>
        <v/>
      </c>
      <c r="L35" s="213"/>
    </row>
    <row r="36" spans="1:12" x14ac:dyDescent="0.3">
      <c r="C36" s="218"/>
      <c r="D36" s="209" t="s">
        <v>114</v>
      </c>
      <c r="E36" s="211">
        <v>0</v>
      </c>
      <c r="G36" s="211">
        <f>-'ALF funding'!D10</f>
        <v>0</v>
      </c>
      <c r="H36" s="211">
        <f>-'ALF funding'!E10</f>
        <v>0</v>
      </c>
      <c r="I36" s="212"/>
      <c r="J36" s="207" t="str">
        <f t="shared" si="0"/>
        <v/>
      </c>
      <c r="K36" s="207" t="str">
        <f t="shared" si="1"/>
        <v/>
      </c>
      <c r="L36" s="213"/>
    </row>
    <row r="37" spans="1:12" x14ac:dyDescent="0.3">
      <c r="C37" s="218"/>
      <c r="D37" s="209" t="s">
        <v>115</v>
      </c>
      <c r="E37" s="211">
        <v>0</v>
      </c>
      <c r="G37" s="211">
        <f>-'ALF funding'!D9</f>
        <v>0</v>
      </c>
      <c r="H37" s="211">
        <f>-'ALF funding'!E9</f>
        <v>0</v>
      </c>
      <c r="I37" s="212"/>
      <c r="J37" s="207" t="str">
        <f t="shared" si="0"/>
        <v/>
      </c>
      <c r="K37" s="207" t="str">
        <f t="shared" si="1"/>
        <v/>
      </c>
      <c r="L37" s="213"/>
    </row>
    <row r="38" spans="1:12" x14ac:dyDescent="0.3">
      <c r="C38" s="218" t="s">
        <v>87</v>
      </c>
      <c r="D38" s="221" t="s">
        <v>116</v>
      </c>
      <c r="E38" s="211">
        <v>0</v>
      </c>
      <c r="G38" s="210">
        <v>0</v>
      </c>
      <c r="H38" s="210">
        <v>0</v>
      </c>
      <c r="I38" s="212"/>
      <c r="J38" s="207" t="str">
        <f t="shared" si="0"/>
        <v/>
      </c>
      <c r="K38" s="207" t="str">
        <f t="shared" si="1"/>
        <v/>
      </c>
      <c r="L38" s="213"/>
    </row>
    <row r="39" spans="1:12" x14ac:dyDescent="0.3">
      <c r="C39" s="209" t="s">
        <v>89</v>
      </c>
      <c r="D39" s="221" t="s">
        <v>117</v>
      </c>
      <c r="E39" s="211">
        <v>0</v>
      </c>
      <c r="G39" s="210">
        <v>0</v>
      </c>
      <c r="H39" s="210">
        <v>0</v>
      </c>
      <c r="I39" s="212"/>
      <c r="J39" s="207" t="str">
        <f t="shared" si="0"/>
        <v/>
      </c>
      <c r="K39" s="207" t="str">
        <f t="shared" si="1"/>
        <v/>
      </c>
      <c r="L39" s="213"/>
    </row>
    <row r="40" spans="1:12" x14ac:dyDescent="0.3">
      <c r="C40" s="209" t="s">
        <v>91</v>
      </c>
      <c r="D40" s="209" t="s">
        <v>118</v>
      </c>
      <c r="E40" s="211">
        <v>0</v>
      </c>
      <c r="G40" s="210">
        <v>0</v>
      </c>
      <c r="H40" s="210">
        <v>0</v>
      </c>
      <c r="I40" s="212"/>
      <c r="J40" s="207" t="str">
        <f t="shared" si="0"/>
        <v/>
      </c>
      <c r="K40" s="207" t="str">
        <f t="shared" si="1"/>
        <v/>
      </c>
      <c r="L40" s="213"/>
    </row>
    <row r="41" spans="1:12" x14ac:dyDescent="0.3">
      <c r="C41" s="209" t="s">
        <v>103</v>
      </c>
      <c r="D41" s="209" t="s">
        <v>119</v>
      </c>
      <c r="E41" s="211">
        <v>0</v>
      </c>
      <c r="G41" s="210">
        <v>0</v>
      </c>
      <c r="H41" s="210">
        <v>0</v>
      </c>
      <c r="I41" s="212"/>
      <c r="J41" s="207" t="str">
        <f t="shared" si="0"/>
        <v/>
      </c>
      <c r="K41" s="207" t="str">
        <f t="shared" si="1"/>
        <v/>
      </c>
      <c r="L41" s="213"/>
    </row>
    <row r="42" spans="1:12" x14ac:dyDescent="0.3">
      <c r="C42" s="209" t="s">
        <v>120</v>
      </c>
      <c r="D42" s="209" t="s">
        <v>52</v>
      </c>
      <c r="E42" s="211">
        <v>0</v>
      </c>
      <c r="G42" s="210">
        <v>0</v>
      </c>
      <c r="H42" s="210">
        <v>0</v>
      </c>
      <c r="I42" s="212"/>
      <c r="J42" s="207" t="str">
        <f t="shared" si="0"/>
        <v/>
      </c>
      <c r="K42" s="207" t="str">
        <f t="shared" si="1"/>
        <v/>
      </c>
      <c r="L42" s="213"/>
    </row>
    <row r="43" spans="1:12" ht="14.4" thickBot="1" x14ac:dyDescent="0.35">
      <c r="B43" s="203" t="s">
        <v>121</v>
      </c>
      <c r="E43" s="214">
        <f>SUM(E32:E42)-E35</f>
        <v>0</v>
      </c>
      <c r="G43" s="214">
        <f t="shared" ref="G43:H43" si="6">SUM(G32:G42)-G35</f>
        <v>0</v>
      </c>
      <c r="H43" s="214">
        <f t="shared" si="6"/>
        <v>0</v>
      </c>
      <c r="I43" s="216"/>
      <c r="J43" s="207" t="str">
        <f t="shared" si="0"/>
        <v/>
      </c>
      <c r="K43" s="207" t="str">
        <f t="shared" si="1"/>
        <v/>
      </c>
      <c r="L43" s="215"/>
    </row>
    <row r="44" spans="1:12" ht="15" customHeight="1" x14ac:dyDescent="0.3">
      <c r="E44" s="206"/>
      <c r="G44" s="206"/>
      <c r="H44" s="206"/>
      <c r="I44" s="206"/>
      <c r="J44" s="207"/>
      <c r="K44" s="207"/>
      <c r="L44" s="213"/>
    </row>
    <row r="45" spans="1:12" ht="15" customHeight="1" x14ac:dyDescent="0.3">
      <c r="A45" s="203">
        <v>5</v>
      </c>
      <c r="B45" s="191" t="s">
        <v>53</v>
      </c>
      <c r="J45" s="207"/>
      <c r="K45" s="207"/>
      <c r="L45" s="213"/>
    </row>
    <row r="46" spans="1:12" x14ac:dyDescent="0.3">
      <c r="C46" s="209" t="s">
        <v>95</v>
      </c>
      <c r="D46" s="209" t="s">
        <v>122</v>
      </c>
      <c r="E46" s="211">
        <v>0</v>
      </c>
      <c r="G46" s="210">
        <v>0</v>
      </c>
      <c r="H46" s="210">
        <v>0</v>
      </c>
      <c r="I46" s="212"/>
      <c r="J46" s="207" t="str">
        <f t="shared" si="0"/>
        <v/>
      </c>
      <c r="K46" s="207" t="str">
        <f t="shared" si="1"/>
        <v/>
      </c>
      <c r="L46" s="213"/>
    </row>
    <row r="47" spans="1:12" x14ac:dyDescent="0.3">
      <c r="C47" s="209" t="s">
        <v>81</v>
      </c>
      <c r="D47" s="209" t="s">
        <v>123</v>
      </c>
      <c r="E47" s="211">
        <v>0</v>
      </c>
      <c r="G47" s="210">
        <v>0</v>
      </c>
      <c r="H47" s="210">
        <v>0</v>
      </c>
      <c r="I47" s="212"/>
      <c r="J47" s="207" t="str">
        <f t="shared" si="0"/>
        <v/>
      </c>
      <c r="K47" s="207" t="str">
        <f t="shared" si="1"/>
        <v/>
      </c>
      <c r="L47" s="213"/>
    </row>
    <row r="48" spans="1:12" x14ac:dyDescent="0.3">
      <c r="C48" s="209" t="s">
        <v>83</v>
      </c>
      <c r="D48" s="209" t="s">
        <v>124</v>
      </c>
      <c r="E48" s="211">
        <v>0</v>
      </c>
      <c r="G48" s="210">
        <v>0</v>
      </c>
      <c r="H48" s="210">
        <v>0</v>
      </c>
      <c r="I48" s="212"/>
      <c r="J48" s="207" t="str">
        <f t="shared" si="0"/>
        <v/>
      </c>
      <c r="K48" s="207" t="str">
        <f t="shared" si="1"/>
        <v/>
      </c>
      <c r="L48" s="213"/>
    </row>
    <row r="49" spans="1:12" x14ac:dyDescent="0.3">
      <c r="C49" s="209" t="s">
        <v>85</v>
      </c>
      <c r="D49" s="209" t="s">
        <v>125</v>
      </c>
      <c r="E49" s="211">
        <v>0</v>
      </c>
      <c r="G49" s="210">
        <v>0</v>
      </c>
      <c r="H49" s="210">
        <v>0</v>
      </c>
      <c r="I49" s="212"/>
      <c r="J49" s="207" t="str">
        <f t="shared" si="0"/>
        <v/>
      </c>
      <c r="K49" s="207" t="str">
        <f t="shared" si="1"/>
        <v/>
      </c>
      <c r="L49" s="213"/>
    </row>
    <row r="50" spans="1:12" x14ac:dyDescent="0.3">
      <c r="C50" s="209" t="s">
        <v>87</v>
      </c>
      <c r="D50" s="209" t="s">
        <v>126</v>
      </c>
      <c r="E50" s="266">
        <v>0</v>
      </c>
      <c r="G50" s="251"/>
      <c r="H50" s="251"/>
      <c r="I50" s="212"/>
      <c r="J50" s="207" t="str">
        <f t="shared" si="0"/>
        <v/>
      </c>
      <c r="K50" s="207" t="str">
        <f t="shared" si="1"/>
        <v/>
      </c>
      <c r="L50" s="213"/>
    </row>
    <row r="51" spans="1:12" ht="14.4" thickBot="1" x14ac:dyDescent="0.35">
      <c r="B51" s="203" t="s">
        <v>127</v>
      </c>
      <c r="E51" s="223">
        <f>SUM(E46:E50)</f>
        <v>0</v>
      </c>
      <c r="G51" s="223">
        <f>SUM(G46:G50)</f>
        <v>0</v>
      </c>
      <c r="H51" s="223">
        <f t="shared" ref="H51" si="7">SUM(H46:H50)</f>
        <v>0</v>
      </c>
      <c r="I51" s="206"/>
      <c r="J51" s="207" t="str">
        <f t="shared" si="0"/>
        <v/>
      </c>
      <c r="K51" s="207" t="str">
        <f t="shared" si="1"/>
        <v/>
      </c>
      <c r="L51" s="213"/>
    </row>
    <row r="52" spans="1:12" ht="15" customHeight="1" x14ac:dyDescent="0.3">
      <c r="E52" s="206"/>
      <c r="G52" s="206"/>
      <c r="H52" s="206"/>
      <c r="I52" s="206"/>
      <c r="J52" s="207"/>
      <c r="K52" s="207"/>
      <c r="L52" s="213"/>
    </row>
    <row r="53" spans="1:12" ht="15" customHeight="1" x14ac:dyDescent="0.3">
      <c r="A53" s="203">
        <v>6</v>
      </c>
      <c r="B53" s="191" t="s">
        <v>128</v>
      </c>
      <c r="E53" s="206"/>
      <c r="G53" s="206"/>
      <c r="H53" s="206"/>
      <c r="I53" s="206"/>
      <c r="J53" s="207"/>
      <c r="K53" s="207"/>
      <c r="L53" s="213"/>
    </row>
    <row r="54" spans="1:12" x14ac:dyDescent="0.3">
      <c r="C54" s="191" t="s">
        <v>95</v>
      </c>
      <c r="D54" s="191" t="s">
        <v>129</v>
      </c>
      <c r="E54" s="211">
        <v>0</v>
      </c>
      <c r="G54" s="210">
        <v>0</v>
      </c>
      <c r="H54" s="210">
        <v>0</v>
      </c>
      <c r="I54" s="212"/>
      <c r="J54" s="207" t="str">
        <f t="shared" si="0"/>
        <v/>
      </c>
      <c r="K54" s="207" t="str">
        <f t="shared" si="1"/>
        <v/>
      </c>
      <c r="L54" s="213"/>
    </row>
    <row r="55" spans="1:12" x14ac:dyDescent="0.3">
      <c r="C55" s="191" t="s">
        <v>81</v>
      </c>
      <c r="D55" s="191" t="s">
        <v>130</v>
      </c>
      <c r="E55" s="211">
        <v>0</v>
      </c>
      <c r="G55" s="210">
        <v>0</v>
      </c>
      <c r="H55" s="210">
        <v>0</v>
      </c>
      <c r="I55" s="212"/>
      <c r="J55" s="207" t="str">
        <f t="shared" si="0"/>
        <v/>
      </c>
      <c r="K55" s="207" t="str">
        <f t="shared" si="1"/>
        <v/>
      </c>
      <c r="L55" s="213"/>
    </row>
    <row r="56" spans="1:12" x14ac:dyDescent="0.3">
      <c r="C56" s="191" t="s">
        <v>83</v>
      </c>
      <c r="D56" s="191" t="s">
        <v>131</v>
      </c>
      <c r="E56" s="211">
        <v>0</v>
      </c>
      <c r="G56" s="210">
        <v>0</v>
      </c>
      <c r="H56" s="210">
        <v>0</v>
      </c>
      <c r="I56" s="212"/>
      <c r="J56" s="207" t="str">
        <f t="shared" si="0"/>
        <v/>
      </c>
      <c r="K56" s="207" t="str">
        <f t="shared" si="1"/>
        <v/>
      </c>
      <c r="L56" s="213"/>
    </row>
    <row r="57" spans="1:12" x14ac:dyDescent="0.3">
      <c r="B57" s="203" t="s">
        <v>132</v>
      </c>
      <c r="E57" s="223">
        <f>SUM(E54:E56)</f>
        <v>0</v>
      </c>
      <c r="G57" s="223">
        <f>SUM(G54:G56)</f>
        <v>0</v>
      </c>
      <c r="H57" s="223">
        <f>SUM(H54:H56)</f>
        <v>0</v>
      </c>
      <c r="I57" s="206"/>
      <c r="J57" s="207" t="str">
        <f t="shared" si="0"/>
        <v/>
      </c>
      <c r="K57" s="207" t="str">
        <f t="shared" si="1"/>
        <v/>
      </c>
      <c r="L57" s="213"/>
    </row>
    <row r="58" spans="1:12" x14ac:dyDescent="0.3">
      <c r="L58" s="208"/>
    </row>
    <row r="59" spans="1:12" x14ac:dyDescent="0.3">
      <c r="L59" s="208"/>
    </row>
    <row r="60" spans="1:12" x14ac:dyDescent="0.3">
      <c r="L60" s="208"/>
    </row>
    <row r="61" spans="1:12" x14ac:dyDescent="0.3">
      <c r="L61" s="208"/>
    </row>
    <row r="62" spans="1:12" x14ac:dyDescent="0.3">
      <c r="L62" s="208"/>
    </row>
    <row r="63" spans="1:12" x14ac:dyDescent="0.3">
      <c r="L63" s="208"/>
    </row>
    <row r="64" spans="1:12" x14ac:dyDescent="0.3">
      <c r="L64" s="208"/>
    </row>
    <row r="65" spans="12:12" x14ac:dyDescent="0.3">
      <c r="L65" s="208"/>
    </row>
    <row r="66" spans="12:12" x14ac:dyDescent="0.3">
      <c r="L66" s="208"/>
    </row>
    <row r="67" spans="12:12" x14ac:dyDescent="0.3">
      <c r="L67" s="208"/>
    </row>
  </sheetData>
  <sheetProtection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17:I24 E17:E24 E32:E42 E7:E13 E27:E28 G7:I13 G32:I42" xr:uid="{00000000-0002-0000-0500-000000000000}">
      <formula1>-1E+30</formula1>
      <formula2>1E+30</formula2>
    </dataValidation>
  </dataValidations>
  <pageMargins left="0.75" right="0.75" top="0.61" bottom="0.67" header="0.5" footer="0.5"/>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77"/>
  <sheetViews>
    <sheetView showGridLines="0" zoomScale="120" zoomScaleNormal="120" workbookViewId="0">
      <pane xSplit="4" ySplit="4" topLeftCell="E50" activePane="bottomRight" state="frozen"/>
      <selection pane="topRight" activeCell="D35" sqref="D35"/>
      <selection pane="bottomLeft" activeCell="D35" sqref="D35"/>
      <selection pane="bottomRight" activeCell="K63" sqref="K63"/>
    </sheetView>
  </sheetViews>
  <sheetFormatPr defaultColWidth="9.33203125" defaultRowHeight="13.8" x14ac:dyDescent="0.3"/>
  <cols>
    <col min="1" max="1" width="3.5546875" style="191" customWidth="1"/>
    <col min="2" max="2" width="32.44140625" style="191" customWidth="1"/>
    <col min="3" max="3" width="4.33203125" style="191" customWidth="1"/>
    <col min="4" max="4" width="46.6640625" style="191" customWidth="1"/>
    <col min="5" max="5" width="8.6640625" style="225" customWidth="1"/>
    <col min="6" max="6" width="3.33203125" style="191" customWidth="1"/>
    <col min="7" max="8" width="8.6640625" style="225" customWidth="1"/>
    <col min="9" max="9" width="3.33203125" style="191" customWidth="1"/>
    <col min="10" max="11" width="10.6640625" style="225" customWidth="1"/>
    <col min="12" max="12" width="55" style="225" customWidth="1"/>
    <col min="13" max="13" width="4.6640625" style="191" customWidth="1"/>
    <col min="14" max="14" width="5.6640625" style="191" customWidth="1"/>
    <col min="15" max="16384" width="9.33203125" style="191"/>
  </cols>
  <sheetData>
    <row r="1" spans="1:13" ht="17.399999999999999" x14ac:dyDescent="0.3">
      <c r="B1" s="224">
        <f>Declaration!C3</f>
        <v>0</v>
      </c>
    </row>
    <row r="2" spans="1:13" x14ac:dyDescent="0.3">
      <c r="B2" s="197" t="s">
        <v>57</v>
      </c>
      <c r="L2" s="226"/>
    </row>
    <row r="3" spans="1:13" s="196" customFormat="1" ht="52.5" customHeight="1" x14ac:dyDescent="0.25">
      <c r="E3" s="198" t="str">
        <f>SOCIE!D3</f>
        <v>Actual 2021-22</v>
      </c>
      <c r="G3" s="198" t="str">
        <f>SOCIE!F3</f>
        <v>Forecast 2022-23</v>
      </c>
      <c r="H3" s="198" t="str">
        <f>SOCIE!G3</f>
        <v>Forecast 2023-24</v>
      </c>
      <c r="J3" s="198" t="str">
        <f>SOCIE!K3</f>
        <v>2021-22 - 2022-23</v>
      </c>
      <c r="K3" s="198" t="str">
        <f>SOCIE!L3</f>
        <v>2022-23- 2023-24</v>
      </c>
      <c r="L3" s="199" t="str">
        <f>Income!L3</f>
        <v>Explanation for variance</v>
      </c>
    </row>
    <row r="4" spans="1:13" x14ac:dyDescent="0.3">
      <c r="A4" s="203" t="s">
        <v>133</v>
      </c>
      <c r="E4" s="227" t="s">
        <v>16</v>
      </c>
      <c r="G4" s="227" t="s">
        <v>16</v>
      </c>
      <c r="H4" s="227" t="s">
        <v>16</v>
      </c>
      <c r="I4" s="203"/>
      <c r="J4" s="228" t="s">
        <v>47</v>
      </c>
      <c r="K4" s="228" t="s">
        <v>47</v>
      </c>
      <c r="L4" s="229"/>
      <c r="M4" s="203"/>
    </row>
    <row r="5" spans="1:13" x14ac:dyDescent="0.3">
      <c r="A5" s="203"/>
    </row>
    <row r="6" spans="1:13" x14ac:dyDescent="0.3">
      <c r="L6" s="247"/>
    </row>
    <row r="7" spans="1:13" x14ac:dyDescent="0.3">
      <c r="A7" s="203">
        <v>1</v>
      </c>
      <c r="B7" s="191" t="s">
        <v>134</v>
      </c>
      <c r="E7" s="211">
        <v>0</v>
      </c>
      <c r="G7" s="210">
        <v>0</v>
      </c>
      <c r="H7" s="210">
        <v>0</v>
      </c>
      <c r="I7" s="231"/>
      <c r="J7" s="230" t="str">
        <f>IF(E7=0,"",(G7-E7)/(E7))</f>
        <v/>
      </c>
      <c r="K7" s="230" t="str">
        <f>IF(G7=0,"",(H7-G7)/(G7))</f>
        <v/>
      </c>
      <c r="L7" s="295"/>
      <c r="M7" s="231"/>
    </row>
    <row r="8" spans="1:13" x14ac:dyDescent="0.3">
      <c r="A8" s="203">
        <v>2</v>
      </c>
      <c r="B8" s="191" t="s">
        <v>135</v>
      </c>
      <c r="E8" s="211">
        <v>0</v>
      </c>
      <c r="G8" s="210">
        <v>0</v>
      </c>
      <c r="H8" s="210">
        <v>0</v>
      </c>
      <c r="I8" s="231"/>
      <c r="J8" s="230" t="str">
        <f t="shared" ref="J8:J14" si="0">IF(E8=0,"",(G8-E8)/(E8))</f>
        <v/>
      </c>
      <c r="K8" s="230" t="str">
        <f t="shared" ref="K8:K14" si="1">IF(G8=0,"",(H8-G8)/(G8))</f>
        <v/>
      </c>
      <c r="L8" s="295"/>
      <c r="M8" s="231"/>
    </row>
    <row r="9" spans="1:13" x14ac:dyDescent="0.3">
      <c r="A9" s="203">
        <v>3</v>
      </c>
      <c r="B9" s="191" t="s">
        <v>136</v>
      </c>
      <c r="E9" s="211">
        <v>0</v>
      </c>
      <c r="G9" s="210">
        <v>0</v>
      </c>
      <c r="H9" s="210">
        <v>0</v>
      </c>
      <c r="I9" s="231"/>
      <c r="J9" s="230" t="str">
        <f t="shared" si="0"/>
        <v/>
      </c>
      <c r="K9" s="230" t="str">
        <f t="shared" si="1"/>
        <v/>
      </c>
      <c r="L9" s="295"/>
      <c r="M9" s="231"/>
    </row>
    <row r="10" spans="1:13" x14ac:dyDescent="0.3">
      <c r="A10" s="203">
        <v>4</v>
      </c>
      <c r="B10" s="191" t="s">
        <v>137</v>
      </c>
      <c r="E10" s="211">
        <v>0</v>
      </c>
      <c r="G10" s="210">
        <v>0</v>
      </c>
      <c r="H10" s="210">
        <v>0</v>
      </c>
      <c r="I10" s="231"/>
      <c r="J10" s="230" t="str">
        <f t="shared" si="0"/>
        <v/>
      </c>
      <c r="K10" s="230" t="str">
        <f t="shared" si="1"/>
        <v/>
      </c>
      <c r="L10" s="295"/>
      <c r="M10" s="231"/>
    </row>
    <row r="11" spans="1:13" x14ac:dyDescent="0.3">
      <c r="A11" s="203">
        <v>5</v>
      </c>
      <c r="B11" s="191" t="s">
        <v>138</v>
      </c>
      <c r="E11" s="211">
        <v>0</v>
      </c>
      <c r="G11" s="210">
        <v>0</v>
      </c>
      <c r="H11" s="210">
        <v>0</v>
      </c>
      <c r="I11" s="231"/>
      <c r="J11" s="230" t="str">
        <f t="shared" si="0"/>
        <v/>
      </c>
      <c r="K11" s="230" t="str">
        <f t="shared" si="1"/>
        <v/>
      </c>
      <c r="L11" s="295"/>
      <c r="M11" s="231"/>
    </row>
    <row r="12" spans="1:13" x14ac:dyDescent="0.3">
      <c r="A12" s="203">
        <v>6</v>
      </c>
      <c r="B12" s="191" t="s">
        <v>110</v>
      </c>
      <c r="E12" s="211">
        <v>0</v>
      </c>
      <c r="G12" s="210">
        <v>0</v>
      </c>
      <c r="H12" s="210">
        <v>0</v>
      </c>
      <c r="I12" s="231"/>
      <c r="J12" s="230" t="str">
        <f t="shared" si="0"/>
        <v/>
      </c>
      <c r="K12" s="230" t="str">
        <f t="shared" si="1"/>
        <v/>
      </c>
      <c r="L12" s="295"/>
      <c r="M12" s="231"/>
    </row>
    <row r="13" spans="1:13" x14ac:dyDescent="0.3">
      <c r="A13" s="203">
        <v>7</v>
      </c>
      <c r="B13" s="191" t="s">
        <v>112</v>
      </c>
      <c r="E13" s="211">
        <v>0</v>
      </c>
      <c r="G13" s="210">
        <v>0</v>
      </c>
      <c r="H13" s="210">
        <v>0</v>
      </c>
      <c r="I13" s="231"/>
      <c r="J13" s="230" t="str">
        <f t="shared" si="0"/>
        <v/>
      </c>
      <c r="K13" s="230" t="str">
        <f t="shared" si="1"/>
        <v/>
      </c>
      <c r="L13" s="295"/>
      <c r="M13" s="231"/>
    </row>
    <row r="14" spans="1:13" x14ac:dyDescent="0.3">
      <c r="A14" s="203">
        <v>8</v>
      </c>
      <c r="B14" s="191" t="s">
        <v>139</v>
      </c>
      <c r="E14" s="211">
        <v>0</v>
      </c>
      <c r="G14" s="210">
        <v>0</v>
      </c>
      <c r="H14" s="210">
        <v>0</v>
      </c>
      <c r="I14" s="231"/>
      <c r="J14" s="230" t="str">
        <f t="shared" si="0"/>
        <v/>
      </c>
      <c r="K14" s="230" t="str">
        <f t="shared" si="1"/>
        <v/>
      </c>
      <c r="L14" s="295"/>
      <c r="M14" s="231"/>
    </row>
    <row r="15" spans="1:13" x14ac:dyDescent="0.3">
      <c r="A15" s="203">
        <v>9</v>
      </c>
      <c r="B15" s="196" t="s">
        <v>140</v>
      </c>
      <c r="E15" s="271">
        <f>E25+E27</f>
        <v>0</v>
      </c>
      <c r="G15" s="251"/>
      <c r="H15" s="251"/>
      <c r="I15" s="231"/>
      <c r="J15" s="230" t="str">
        <f t="shared" ref="J15" si="2">IF(G15=0,"",(E15-G15)/(G15))</f>
        <v/>
      </c>
      <c r="K15" s="230" t="str">
        <f t="shared" ref="K15" si="3">IF(H15=0,"",(G15-H15)/(H15))</f>
        <v/>
      </c>
      <c r="L15" s="295"/>
      <c r="M15" s="231"/>
    </row>
    <row r="16" spans="1:13" x14ac:dyDescent="0.3">
      <c r="A16" s="204"/>
      <c r="B16" s="232" t="s">
        <v>141</v>
      </c>
      <c r="C16" s="232"/>
      <c r="D16" s="232"/>
      <c r="E16" s="255">
        <f>SUM(E7:E15)</f>
        <v>0</v>
      </c>
      <c r="G16" s="233">
        <f t="shared" ref="G16:H16" si="4">SUM(G7:G15)</f>
        <v>0</v>
      </c>
      <c r="H16" s="233">
        <f t="shared" si="4"/>
        <v>0</v>
      </c>
      <c r="I16" s="231"/>
      <c r="J16" s="230" t="str">
        <f>IF(E16=0,"",(G16-E16)/(E16))</f>
        <v/>
      </c>
      <c r="K16" s="230" t="str">
        <f>IF(G16=0,"",(H16-G16)/(G16))</f>
        <v/>
      </c>
      <c r="L16" s="296"/>
      <c r="M16" s="231"/>
    </row>
    <row r="17" spans="1:13" ht="15" customHeight="1" x14ac:dyDescent="0.3">
      <c r="E17" s="212"/>
      <c r="G17" s="212"/>
      <c r="H17" s="212"/>
      <c r="I17" s="231"/>
      <c r="J17" s="230"/>
      <c r="K17" s="230"/>
      <c r="L17" s="295"/>
      <c r="M17" s="231"/>
    </row>
    <row r="18" spans="1:13" x14ac:dyDescent="0.3">
      <c r="A18" s="203">
        <v>10</v>
      </c>
      <c r="B18" s="191" t="s">
        <v>142</v>
      </c>
      <c r="E18" s="266">
        <v>0</v>
      </c>
      <c r="G18" s="222">
        <v>0</v>
      </c>
      <c r="H18" s="222">
        <v>0</v>
      </c>
      <c r="I18" s="231"/>
      <c r="J18" s="230" t="str">
        <f>IF(E18=0,"",(G18-E18)/(E18))</f>
        <v/>
      </c>
      <c r="K18" s="230" t="str">
        <f>IF(G18=0,"",(H18-G18)/(G18))</f>
        <v/>
      </c>
      <c r="L18" s="295"/>
      <c r="M18" s="231"/>
    </row>
    <row r="19" spans="1:13" x14ac:dyDescent="0.3">
      <c r="B19" s="203" t="s">
        <v>143</v>
      </c>
      <c r="C19" s="203"/>
      <c r="D19" s="203"/>
      <c r="E19" s="233">
        <f>E16+E18</f>
        <v>0</v>
      </c>
      <c r="G19" s="233">
        <f t="shared" ref="G19:H19" si="5">G16+G18</f>
        <v>0</v>
      </c>
      <c r="H19" s="233">
        <f t="shared" si="5"/>
        <v>0</v>
      </c>
      <c r="I19" s="231"/>
      <c r="J19" s="230" t="str">
        <f>IF(E19=0,"",(G19-E19)/(E19))</f>
        <v/>
      </c>
      <c r="K19" s="230" t="str">
        <f>IF(G19=0,"",(H19-G19)/(G19))</f>
        <v/>
      </c>
      <c r="L19" s="296"/>
      <c r="M19" s="231"/>
    </row>
    <row r="20" spans="1:13" ht="15" customHeight="1" x14ac:dyDescent="0.3">
      <c r="B20" s="203"/>
      <c r="C20" s="203"/>
      <c r="D20" s="203"/>
      <c r="E20" s="234"/>
      <c r="G20" s="234"/>
      <c r="H20" s="234"/>
      <c r="I20" s="230"/>
      <c r="J20" s="230"/>
      <c r="K20" s="230"/>
      <c r="L20" s="296"/>
      <c r="M20" s="231"/>
    </row>
    <row r="21" spans="1:13" ht="15" customHeight="1" x14ac:dyDescent="0.3">
      <c r="B21" s="235" t="s">
        <v>144</v>
      </c>
      <c r="C21" s="236"/>
      <c r="D21" s="236"/>
      <c r="E21" s="237"/>
      <c r="F21" s="237"/>
      <c r="G21" s="237"/>
      <c r="H21" s="237"/>
      <c r="I21" s="238"/>
      <c r="J21" s="238"/>
      <c r="K21" s="238"/>
      <c r="L21" s="297"/>
      <c r="M21" s="231"/>
    </row>
    <row r="22" spans="1:13" x14ac:dyDescent="0.3">
      <c r="B22" s="239"/>
      <c r="C22" s="203"/>
      <c r="D22" s="203" t="s">
        <v>145</v>
      </c>
      <c r="E22" s="211">
        <v>0</v>
      </c>
      <c r="G22" s="210">
        <v>0</v>
      </c>
      <c r="H22" s="210">
        <v>0</v>
      </c>
      <c r="I22" s="231"/>
      <c r="J22" s="230" t="str">
        <f t="shared" ref="J22:J64" si="6">IF(E22=0,"",(G22-E22)/(E22))</f>
        <v/>
      </c>
      <c r="K22" s="230" t="str">
        <f t="shared" ref="K22:K64" si="7">IF(G22=0,"",(H22-G22)/(G22))</f>
        <v/>
      </c>
      <c r="L22" s="297"/>
      <c r="M22" s="231"/>
    </row>
    <row r="23" spans="1:13" x14ac:dyDescent="0.3">
      <c r="B23" s="239"/>
      <c r="C23" s="203"/>
      <c r="D23" s="203" t="s">
        <v>146</v>
      </c>
      <c r="E23" s="211">
        <v>0</v>
      </c>
      <c r="G23" s="210">
        <v>0</v>
      </c>
      <c r="H23" s="210">
        <v>0</v>
      </c>
      <c r="I23" s="231"/>
      <c r="J23" s="230" t="str">
        <f t="shared" si="6"/>
        <v/>
      </c>
      <c r="K23" s="230" t="str">
        <f t="shared" si="7"/>
        <v/>
      </c>
      <c r="L23" s="297"/>
      <c r="M23" s="231"/>
    </row>
    <row r="24" spans="1:13" x14ac:dyDescent="0.3">
      <c r="B24" s="239"/>
      <c r="C24" s="203"/>
      <c r="D24" s="203" t="s">
        <v>147</v>
      </c>
      <c r="E24" s="211">
        <v>0</v>
      </c>
      <c r="G24" s="210">
        <v>0</v>
      </c>
      <c r="H24" s="210">
        <v>0</v>
      </c>
      <c r="I24" s="231"/>
      <c r="J24" s="230" t="str">
        <f t="shared" si="6"/>
        <v/>
      </c>
      <c r="K24" s="230" t="str">
        <f t="shared" si="7"/>
        <v/>
      </c>
      <c r="L24" s="297"/>
      <c r="M24" s="231"/>
    </row>
    <row r="25" spans="1:13" x14ac:dyDescent="0.3">
      <c r="B25" s="239"/>
      <c r="C25" s="203"/>
      <c r="D25" s="203" t="s">
        <v>148</v>
      </c>
      <c r="E25" s="211">
        <v>0</v>
      </c>
      <c r="G25" s="251"/>
      <c r="H25" s="251"/>
      <c r="I25" s="231"/>
      <c r="J25" s="230"/>
      <c r="K25" s="230"/>
      <c r="L25" s="297"/>
      <c r="M25" s="231"/>
    </row>
    <row r="26" spans="1:13" hidden="1" x14ac:dyDescent="0.3">
      <c r="B26" s="239"/>
      <c r="C26" s="203"/>
      <c r="D26" s="203"/>
      <c r="E26" s="212"/>
      <c r="G26" s="252"/>
      <c r="H26" s="252"/>
      <c r="I26" s="231"/>
      <c r="J26" s="230"/>
      <c r="K26" s="230"/>
      <c r="L26" s="297"/>
      <c r="M26" s="231"/>
    </row>
    <row r="27" spans="1:13" x14ac:dyDescent="0.3">
      <c r="B27" s="239"/>
      <c r="C27" s="203"/>
      <c r="D27" s="203" t="s">
        <v>149</v>
      </c>
      <c r="E27" s="211">
        <v>0</v>
      </c>
      <c r="G27" s="251"/>
      <c r="H27" s="251"/>
      <c r="I27" s="231"/>
      <c r="J27" s="230"/>
      <c r="K27" s="230"/>
      <c r="L27" s="297"/>
      <c r="M27" s="231"/>
    </row>
    <row r="28" spans="1:13" x14ac:dyDescent="0.3">
      <c r="B28" s="239"/>
      <c r="C28" s="203"/>
      <c r="D28" s="203" t="s">
        <v>150</v>
      </c>
      <c r="E28" s="211">
        <f>E18</f>
        <v>0</v>
      </c>
      <c r="G28" s="211">
        <f>G18</f>
        <v>0</v>
      </c>
      <c r="H28" s="211">
        <f>H18</f>
        <v>0</v>
      </c>
      <c r="I28" s="231"/>
      <c r="J28" s="230"/>
      <c r="K28" s="230"/>
      <c r="L28" s="297"/>
      <c r="M28" s="231"/>
    </row>
    <row r="29" spans="1:13" x14ac:dyDescent="0.3">
      <c r="B29" s="239"/>
      <c r="C29" s="203"/>
      <c r="D29" s="203" t="s">
        <v>143</v>
      </c>
      <c r="E29" s="233">
        <f>SUM(E22:E28)</f>
        <v>0</v>
      </c>
      <c r="G29" s="233">
        <f t="shared" ref="G29:H29" si="8">SUM(G22:G28)</f>
        <v>0</v>
      </c>
      <c r="H29" s="233">
        <f t="shared" si="8"/>
        <v>0</v>
      </c>
      <c r="I29" s="231"/>
      <c r="J29" s="230" t="str">
        <f t="shared" si="6"/>
        <v/>
      </c>
      <c r="K29" s="230" t="str">
        <f t="shared" si="7"/>
        <v/>
      </c>
      <c r="L29" s="297"/>
      <c r="M29" s="231"/>
    </row>
    <row r="30" spans="1:13" ht="15" customHeight="1" x14ac:dyDescent="0.3">
      <c r="B30" s="256"/>
      <c r="C30" s="241"/>
      <c r="D30" s="241"/>
      <c r="E30" s="255"/>
      <c r="F30" s="257"/>
      <c r="G30" s="255"/>
      <c r="H30" s="255"/>
      <c r="I30" s="258"/>
      <c r="J30" s="242"/>
      <c r="K30" s="259"/>
      <c r="L30" s="297"/>
      <c r="M30" s="231"/>
    </row>
    <row r="31" spans="1:13" ht="15" customHeight="1" x14ac:dyDescent="0.3">
      <c r="C31" s="203"/>
      <c r="D31" s="232"/>
      <c r="E31" s="212"/>
      <c r="G31" s="240"/>
      <c r="H31" s="240"/>
      <c r="I31" s="230"/>
      <c r="J31" s="230"/>
      <c r="K31" s="230"/>
      <c r="L31" s="296"/>
      <c r="M31" s="231"/>
    </row>
    <row r="32" spans="1:13" ht="15" customHeight="1" x14ac:dyDescent="0.3">
      <c r="A32" s="203" t="s">
        <v>151</v>
      </c>
      <c r="E32" s="212"/>
      <c r="F32" s="234"/>
      <c r="G32" s="212"/>
      <c r="H32" s="212"/>
      <c r="I32" s="230"/>
      <c r="J32" s="230"/>
      <c r="K32" s="230"/>
      <c r="L32" s="295"/>
      <c r="M32" s="231"/>
    </row>
    <row r="33" spans="1:13" x14ac:dyDescent="0.3">
      <c r="A33" s="197">
        <v>1</v>
      </c>
      <c r="B33" s="203" t="s">
        <v>60</v>
      </c>
      <c r="E33" s="211">
        <v>0</v>
      </c>
      <c r="G33" s="243">
        <v>0</v>
      </c>
      <c r="H33" s="243">
        <v>0</v>
      </c>
      <c r="I33" s="231"/>
      <c r="J33" s="230" t="str">
        <f t="shared" si="6"/>
        <v/>
      </c>
      <c r="K33" s="230" t="str">
        <f t="shared" si="7"/>
        <v/>
      </c>
      <c r="L33" s="295"/>
      <c r="M33" s="231"/>
    </row>
    <row r="34" spans="1:13" ht="15" customHeight="1" x14ac:dyDescent="0.3">
      <c r="A34" s="203"/>
      <c r="E34" s="212"/>
      <c r="G34" s="212"/>
      <c r="H34" s="212"/>
      <c r="I34" s="231"/>
      <c r="J34" s="230"/>
      <c r="K34" s="230"/>
      <c r="L34" s="295"/>
      <c r="M34" s="231"/>
    </row>
    <row r="35" spans="1:13" ht="15" customHeight="1" x14ac:dyDescent="0.3">
      <c r="E35" s="212"/>
      <c r="G35" s="212"/>
      <c r="H35" s="212"/>
      <c r="I35" s="231"/>
      <c r="J35" s="230"/>
      <c r="K35" s="230"/>
      <c r="L35" s="295"/>
      <c r="M35" s="231"/>
    </row>
    <row r="36" spans="1:13" x14ac:dyDescent="0.3">
      <c r="A36" s="203">
        <v>2</v>
      </c>
      <c r="B36" s="203" t="s">
        <v>61</v>
      </c>
      <c r="C36" s="191" t="s">
        <v>95</v>
      </c>
      <c r="D36" s="191" t="s">
        <v>134</v>
      </c>
      <c r="E36" s="211">
        <v>0</v>
      </c>
      <c r="G36" s="210">
        <v>0</v>
      </c>
      <c r="H36" s="210">
        <v>0</v>
      </c>
      <c r="I36" s="231"/>
      <c r="J36" s="230" t="str">
        <f t="shared" si="6"/>
        <v/>
      </c>
      <c r="K36" s="230" t="str">
        <f t="shared" si="7"/>
        <v/>
      </c>
      <c r="L36" s="295"/>
      <c r="M36" s="231"/>
    </row>
    <row r="37" spans="1:13" x14ac:dyDescent="0.3">
      <c r="A37" s="203"/>
      <c r="C37" s="191" t="s">
        <v>81</v>
      </c>
      <c r="D37" s="191" t="s">
        <v>135</v>
      </c>
      <c r="E37" s="211">
        <v>0</v>
      </c>
      <c r="G37" s="210">
        <v>0</v>
      </c>
      <c r="H37" s="210">
        <v>0</v>
      </c>
      <c r="I37" s="231"/>
      <c r="J37" s="230" t="str">
        <f t="shared" si="6"/>
        <v/>
      </c>
      <c r="K37" s="230" t="str">
        <f t="shared" si="7"/>
        <v/>
      </c>
      <c r="L37" s="295"/>
      <c r="M37" s="231"/>
    </row>
    <row r="38" spans="1:13" x14ac:dyDescent="0.3">
      <c r="A38" s="204"/>
      <c r="C38" s="220" t="s">
        <v>83</v>
      </c>
      <c r="D38" s="191" t="s">
        <v>136</v>
      </c>
      <c r="E38" s="211">
        <v>0</v>
      </c>
      <c r="G38" s="210">
        <v>0</v>
      </c>
      <c r="H38" s="210">
        <v>0</v>
      </c>
      <c r="I38" s="231"/>
      <c r="J38" s="230" t="str">
        <f t="shared" si="6"/>
        <v/>
      </c>
      <c r="K38" s="230" t="str">
        <f t="shared" si="7"/>
        <v/>
      </c>
      <c r="L38" s="295"/>
      <c r="M38" s="231"/>
    </row>
    <row r="39" spans="1:13" x14ac:dyDescent="0.3">
      <c r="A39" s="203"/>
      <c r="C39" s="191" t="s">
        <v>85</v>
      </c>
      <c r="D39" s="191" t="s">
        <v>137</v>
      </c>
      <c r="E39" s="211">
        <v>0</v>
      </c>
      <c r="G39" s="210">
        <v>0</v>
      </c>
      <c r="H39" s="210">
        <v>0</v>
      </c>
      <c r="I39" s="231"/>
      <c r="J39" s="230" t="str">
        <f t="shared" si="6"/>
        <v/>
      </c>
      <c r="K39" s="230" t="str">
        <f t="shared" si="7"/>
        <v/>
      </c>
      <c r="L39" s="295"/>
      <c r="M39" s="231"/>
    </row>
    <row r="40" spans="1:13" x14ac:dyDescent="0.3">
      <c r="A40" s="203"/>
      <c r="C40" s="191" t="s">
        <v>87</v>
      </c>
      <c r="D40" s="191" t="s">
        <v>152</v>
      </c>
      <c r="E40" s="211">
        <v>0</v>
      </c>
      <c r="G40" s="210">
        <v>0</v>
      </c>
      <c r="H40" s="210">
        <v>0</v>
      </c>
      <c r="I40" s="231"/>
      <c r="J40" s="230" t="str">
        <f t="shared" si="6"/>
        <v/>
      </c>
      <c r="K40" s="230" t="str">
        <f t="shared" si="7"/>
        <v/>
      </c>
      <c r="L40" s="295"/>
      <c r="M40" s="231"/>
    </row>
    <row r="41" spans="1:13" x14ac:dyDescent="0.3">
      <c r="A41" s="203"/>
      <c r="C41" s="209" t="s">
        <v>89</v>
      </c>
      <c r="D41" s="209" t="s">
        <v>138</v>
      </c>
      <c r="E41" s="211">
        <f>SUM(E42:E44)</f>
        <v>0</v>
      </c>
      <c r="G41" s="211">
        <f t="shared" ref="G41:H41" si="9">SUM(G42:G44)</f>
        <v>0</v>
      </c>
      <c r="H41" s="211">
        <f t="shared" si="9"/>
        <v>0</v>
      </c>
      <c r="I41" s="231"/>
      <c r="J41" s="230" t="str">
        <f t="shared" si="6"/>
        <v/>
      </c>
      <c r="K41" s="230" t="str">
        <f t="shared" si="7"/>
        <v/>
      </c>
      <c r="L41" s="295"/>
      <c r="M41" s="231"/>
    </row>
    <row r="42" spans="1:13" x14ac:dyDescent="0.3">
      <c r="A42" s="203"/>
      <c r="C42" s="225" t="s">
        <v>153</v>
      </c>
      <c r="D42" s="225" t="s">
        <v>154</v>
      </c>
      <c r="E42" s="211">
        <v>0</v>
      </c>
      <c r="G42" s="210">
        <v>0</v>
      </c>
      <c r="H42" s="210">
        <v>0</v>
      </c>
      <c r="I42" s="231"/>
      <c r="J42" s="230" t="str">
        <f t="shared" si="6"/>
        <v/>
      </c>
      <c r="K42" s="230" t="str">
        <f t="shared" si="7"/>
        <v/>
      </c>
      <c r="L42" s="295"/>
      <c r="M42" s="231"/>
    </row>
    <row r="43" spans="1:13" x14ac:dyDescent="0.3">
      <c r="A43" s="203"/>
      <c r="C43" s="225" t="s">
        <v>155</v>
      </c>
      <c r="D43" s="225" t="s">
        <v>156</v>
      </c>
      <c r="E43" s="211">
        <v>0</v>
      </c>
      <c r="G43" s="210">
        <v>0</v>
      </c>
      <c r="H43" s="210">
        <v>0</v>
      </c>
      <c r="I43" s="231"/>
      <c r="J43" s="230" t="str">
        <f t="shared" si="6"/>
        <v/>
      </c>
      <c r="K43" s="230" t="str">
        <f t="shared" si="7"/>
        <v/>
      </c>
      <c r="L43" s="295"/>
      <c r="M43" s="231"/>
    </row>
    <row r="44" spans="1:13" x14ac:dyDescent="0.3">
      <c r="A44" s="203"/>
      <c r="C44" s="225" t="s">
        <v>157</v>
      </c>
      <c r="D44" s="225" t="s">
        <v>92</v>
      </c>
      <c r="E44" s="211">
        <v>0</v>
      </c>
      <c r="G44" s="210">
        <v>0</v>
      </c>
      <c r="H44" s="210">
        <v>0</v>
      </c>
      <c r="I44" s="231"/>
      <c r="J44" s="230" t="str">
        <f t="shared" si="6"/>
        <v/>
      </c>
      <c r="K44" s="230" t="str">
        <f t="shared" si="7"/>
        <v/>
      </c>
      <c r="L44" s="295"/>
      <c r="M44" s="231"/>
    </row>
    <row r="45" spans="1:13" x14ac:dyDescent="0.3">
      <c r="A45" s="203"/>
      <c r="C45" s="191" t="s">
        <v>91</v>
      </c>
      <c r="D45" s="191" t="s">
        <v>110</v>
      </c>
      <c r="E45" s="211">
        <v>0</v>
      </c>
      <c r="G45" s="210">
        <v>0</v>
      </c>
      <c r="H45" s="210">
        <v>0</v>
      </c>
      <c r="I45" s="231"/>
      <c r="J45" s="230" t="str">
        <f t="shared" si="6"/>
        <v/>
      </c>
      <c r="K45" s="230" t="str">
        <f t="shared" si="7"/>
        <v/>
      </c>
      <c r="L45" s="295"/>
      <c r="M45" s="231"/>
    </row>
    <row r="46" spans="1:13" x14ac:dyDescent="0.3">
      <c r="A46" s="203"/>
      <c r="C46" s="191" t="s">
        <v>103</v>
      </c>
      <c r="D46" s="191" t="s">
        <v>112</v>
      </c>
      <c r="E46" s="211">
        <v>0</v>
      </c>
      <c r="G46" s="210">
        <v>0</v>
      </c>
      <c r="H46" s="210">
        <v>0</v>
      </c>
      <c r="I46" s="231"/>
      <c r="J46" s="230" t="str">
        <f t="shared" si="6"/>
        <v/>
      </c>
      <c r="K46" s="230" t="str">
        <f t="shared" si="7"/>
        <v/>
      </c>
      <c r="L46" s="295"/>
      <c r="M46" s="231"/>
    </row>
    <row r="47" spans="1:13" x14ac:dyDescent="0.3">
      <c r="A47" s="203"/>
      <c r="C47" s="244" t="s">
        <v>120</v>
      </c>
      <c r="D47" s="196" t="s">
        <v>158</v>
      </c>
      <c r="E47" s="211">
        <v>0</v>
      </c>
      <c r="G47" s="222">
        <v>0</v>
      </c>
      <c r="H47" s="222">
        <v>0</v>
      </c>
      <c r="I47" s="231"/>
      <c r="J47" s="230" t="str">
        <f t="shared" si="6"/>
        <v/>
      </c>
      <c r="K47" s="230" t="str">
        <f t="shared" si="7"/>
        <v/>
      </c>
      <c r="L47" s="295"/>
      <c r="M47" s="231"/>
    </row>
    <row r="48" spans="1:13" x14ac:dyDescent="0.3">
      <c r="A48" s="203"/>
      <c r="C48" s="196" t="s">
        <v>159</v>
      </c>
      <c r="D48" s="196" t="s">
        <v>160</v>
      </c>
      <c r="E48" s="211">
        <v>0</v>
      </c>
      <c r="G48" s="222">
        <v>0</v>
      </c>
      <c r="H48" s="222">
        <v>0</v>
      </c>
      <c r="I48" s="231"/>
      <c r="J48" s="230" t="str">
        <f t="shared" si="6"/>
        <v/>
      </c>
      <c r="K48" s="230" t="str">
        <f t="shared" si="7"/>
        <v/>
      </c>
      <c r="L48" s="295"/>
      <c r="M48" s="231"/>
    </row>
    <row r="49" spans="1:46" x14ac:dyDescent="0.3">
      <c r="A49" s="203"/>
      <c r="C49" s="196" t="s">
        <v>161</v>
      </c>
      <c r="D49" s="191" t="s">
        <v>162</v>
      </c>
      <c r="E49" s="211">
        <v>0</v>
      </c>
      <c r="G49" s="210">
        <v>0</v>
      </c>
      <c r="H49" s="210">
        <v>0</v>
      </c>
      <c r="I49" s="231"/>
      <c r="J49" s="230" t="str">
        <f t="shared" si="6"/>
        <v/>
      </c>
      <c r="K49" s="230" t="str">
        <f t="shared" si="7"/>
        <v/>
      </c>
      <c r="L49" s="295"/>
      <c r="M49" s="231"/>
    </row>
    <row r="50" spans="1:46" x14ac:dyDescent="0.3">
      <c r="A50" s="203"/>
      <c r="C50" s="196" t="s">
        <v>163</v>
      </c>
      <c r="D50" s="191" t="s">
        <v>164</v>
      </c>
      <c r="E50" s="211">
        <v>0</v>
      </c>
      <c r="G50" s="222">
        <v>0</v>
      </c>
      <c r="H50" s="222">
        <v>0</v>
      </c>
      <c r="I50" s="231"/>
      <c r="J50" s="230" t="str">
        <f t="shared" si="6"/>
        <v/>
      </c>
      <c r="K50" s="230" t="str">
        <f t="shared" si="7"/>
        <v/>
      </c>
      <c r="L50" s="295"/>
      <c r="M50" s="231"/>
    </row>
    <row r="51" spans="1:46" ht="13.2" customHeight="1" x14ac:dyDescent="0.3">
      <c r="A51" s="203"/>
      <c r="C51" s="196" t="s">
        <v>165</v>
      </c>
      <c r="D51" s="196" t="s">
        <v>92</v>
      </c>
      <c r="E51" s="211">
        <v>0</v>
      </c>
      <c r="G51" s="222">
        <v>0</v>
      </c>
      <c r="H51" s="222">
        <v>0</v>
      </c>
      <c r="I51" s="231"/>
      <c r="J51" s="230" t="str">
        <f t="shared" si="6"/>
        <v/>
      </c>
      <c r="K51" s="230" t="str">
        <f t="shared" si="7"/>
        <v/>
      </c>
      <c r="L51" s="298"/>
      <c r="M51" s="231"/>
    </row>
    <row r="52" spans="1:46" x14ac:dyDescent="0.3">
      <c r="A52" s="203"/>
      <c r="B52" s="203" t="s">
        <v>166</v>
      </c>
      <c r="E52" s="245">
        <f>SUM(E36:E51)-E41</f>
        <v>0</v>
      </c>
      <c r="G52" s="245">
        <f t="shared" ref="G52:H52" si="10">SUM(G36:G51)-G41</f>
        <v>0</v>
      </c>
      <c r="H52" s="245">
        <f t="shared" si="10"/>
        <v>0</v>
      </c>
      <c r="I52" s="231"/>
      <c r="J52" s="230" t="str">
        <f t="shared" si="6"/>
        <v/>
      </c>
      <c r="K52" s="230" t="str">
        <f t="shared" si="7"/>
        <v/>
      </c>
      <c r="L52" s="295"/>
      <c r="M52" s="231"/>
    </row>
    <row r="53" spans="1:46" ht="15" customHeight="1" x14ac:dyDescent="0.3">
      <c r="E53" s="212"/>
      <c r="G53" s="212"/>
      <c r="H53" s="212"/>
      <c r="I53" s="231"/>
      <c r="J53" s="230"/>
      <c r="K53" s="230"/>
      <c r="L53" s="295"/>
      <c r="M53" s="231"/>
    </row>
    <row r="54" spans="1:46" x14ac:dyDescent="0.3">
      <c r="A54" s="203">
        <v>3</v>
      </c>
      <c r="B54" s="203" t="s">
        <v>63</v>
      </c>
      <c r="C54" s="191" t="s">
        <v>95</v>
      </c>
      <c r="D54" s="191" t="s">
        <v>167</v>
      </c>
      <c r="E54" s="211">
        <v>0</v>
      </c>
      <c r="G54" s="210">
        <v>0</v>
      </c>
      <c r="H54" s="210">
        <v>0</v>
      </c>
      <c r="I54" s="231"/>
      <c r="J54" s="230" t="str">
        <f t="shared" si="6"/>
        <v/>
      </c>
      <c r="K54" s="230" t="str">
        <f t="shared" si="7"/>
        <v/>
      </c>
      <c r="L54" s="295"/>
      <c r="M54" s="231"/>
    </row>
    <row r="55" spans="1:46" x14ac:dyDescent="0.3">
      <c r="A55" s="203"/>
      <c r="B55" s="203"/>
      <c r="C55" s="191" t="s">
        <v>81</v>
      </c>
      <c r="D55" s="191" t="s">
        <v>168</v>
      </c>
      <c r="E55" s="211">
        <v>0</v>
      </c>
      <c r="G55" s="210">
        <v>0</v>
      </c>
      <c r="H55" s="210">
        <v>0</v>
      </c>
      <c r="I55" s="231"/>
      <c r="J55" s="230" t="str">
        <f t="shared" si="6"/>
        <v/>
      </c>
      <c r="K55" s="230" t="str">
        <f t="shared" si="7"/>
        <v/>
      </c>
      <c r="L55" s="295"/>
      <c r="M55" s="231"/>
    </row>
    <row r="56" spans="1:46" x14ac:dyDescent="0.3">
      <c r="A56" s="203"/>
      <c r="B56" s="203"/>
      <c r="C56" s="191" t="s">
        <v>83</v>
      </c>
      <c r="D56" s="191" t="s">
        <v>169</v>
      </c>
      <c r="E56" s="266">
        <v>0</v>
      </c>
      <c r="G56" s="222">
        <v>0</v>
      </c>
      <c r="H56" s="222">
        <v>0</v>
      </c>
      <c r="I56" s="231"/>
      <c r="J56" s="230" t="str">
        <f t="shared" si="6"/>
        <v/>
      </c>
      <c r="K56" s="230" t="str">
        <f t="shared" si="7"/>
        <v/>
      </c>
      <c r="L56" s="295"/>
      <c r="M56" s="231"/>
    </row>
    <row r="57" spans="1:46" x14ac:dyDescent="0.3">
      <c r="A57" s="203"/>
      <c r="B57" s="203" t="s">
        <v>170</v>
      </c>
      <c r="E57" s="245">
        <f>SUM(E54:E56)</f>
        <v>0</v>
      </c>
      <c r="G57" s="245">
        <f t="shared" ref="G57:H57" si="11">SUM(G54:G56)</f>
        <v>0</v>
      </c>
      <c r="H57" s="245">
        <f t="shared" si="11"/>
        <v>0</v>
      </c>
      <c r="I57" s="231"/>
      <c r="J57" s="230" t="str">
        <f t="shared" si="6"/>
        <v/>
      </c>
      <c r="K57" s="230" t="str">
        <f t="shared" si="7"/>
        <v/>
      </c>
      <c r="L57" s="295"/>
      <c r="M57" s="231"/>
    </row>
    <row r="58" spans="1:46" ht="15" customHeight="1" x14ac:dyDescent="0.3">
      <c r="B58" s="203"/>
      <c r="C58" s="203"/>
      <c r="D58" s="203"/>
      <c r="E58" s="212"/>
      <c r="G58" s="212"/>
      <c r="H58" s="212"/>
      <c r="I58" s="231"/>
      <c r="J58" s="230"/>
      <c r="K58" s="230"/>
      <c r="L58" s="295"/>
      <c r="M58" s="231"/>
    </row>
    <row r="59" spans="1:46" s="219" customFormat="1" x14ac:dyDescent="0.3">
      <c r="A59" s="204">
        <v>4</v>
      </c>
      <c r="B59" s="204" t="s">
        <v>171</v>
      </c>
      <c r="C59" s="219" t="s">
        <v>95</v>
      </c>
      <c r="D59" s="246" t="s">
        <v>172</v>
      </c>
      <c r="E59" s="211">
        <v>0</v>
      </c>
      <c r="F59" s="191"/>
      <c r="G59" s="210">
        <v>0</v>
      </c>
      <c r="H59" s="210">
        <v>0</v>
      </c>
      <c r="I59" s="231"/>
      <c r="J59" s="230" t="str">
        <f t="shared" si="6"/>
        <v/>
      </c>
      <c r="K59" s="230" t="str">
        <f t="shared" si="7"/>
        <v/>
      </c>
      <c r="L59" s="295"/>
      <c r="M59" s="23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row>
    <row r="60" spans="1:46" s="219" customFormat="1" x14ac:dyDescent="0.3">
      <c r="A60" s="204"/>
      <c r="B60" s="204"/>
      <c r="C60" s="219" t="s">
        <v>81</v>
      </c>
      <c r="D60" s="246" t="s">
        <v>173</v>
      </c>
      <c r="E60" s="266">
        <v>0</v>
      </c>
      <c r="F60" s="191"/>
      <c r="G60" s="222">
        <v>0</v>
      </c>
      <c r="H60" s="222">
        <v>0</v>
      </c>
      <c r="I60" s="231"/>
      <c r="J60" s="230" t="str">
        <f t="shared" si="6"/>
        <v/>
      </c>
      <c r="K60" s="230" t="str">
        <f t="shared" si="7"/>
        <v/>
      </c>
      <c r="L60" s="295"/>
      <c r="M60" s="23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row>
    <row r="61" spans="1:46" x14ac:dyDescent="0.3">
      <c r="C61" s="191" t="s">
        <v>83</v>
      </c>
      <c r="D61" s="191" t="s">
        <v>92</v>
      </c>
      <c r="E61" s="266">
        <v>0</v>
      </c>
      <c r="G61" s="222">
        <v>0</v>
      </c>
      <c r="H61" s="222">
        <v>0</v>
      </c>
      <c r="I61" s="231"/>
      <c r="J61" s="230" t="str">
        <f t="shared" si="6"/>
        <v/>
      </c>
      <c r="K61" s="230" t="str">
        <f t="shared" si="7"/>
        <v/>
      </c>
      <c r="L61" s="295"/>
      <c r="M61" s="231"/>
    </row>
    <row r="62" spans="1:46" x14ac:dyDescent="0.3">
      <c r="C62" s="191" t="s">
        <v>85</v>
      </c>
      <c r="D62" s="196" t="s">
        <v>174</v>
      </c>
      <c r="E62" s="211">
        <v>0</v>
      </c>
      <c r="G62" s="251"/>
      <c r="H62" s="251"/>
      <c r="I62" s="231"/>
      <c r="J62" s="230" t="str">
        <f t="shared" si="6"/>
        <v/>
      </c>
      <c r="K62" s="230" t="str">
        <f t="shared" si="7"/>
        <v/>
      </c>
      <c r="L62" s="295"/>
      <c r="M62" s="231"/>
    </row>
    <row r="63" spans="1:46" x14ac:dyDescent="0.3">
      <c r="C63" s="191" t="s">
        <v>87</v>
      </c>
      <c r="D63" s="196" t="s">
        <v>175</v>
      </c>
      <c r="E63" s="266">
        <v>0</v>
      </c>
      <c r="G63" s="222">
        <v>0</v>
      </c>
      <c r="H63" s="222">
        <v>0</v>
      </c>
      <c r="I63" s="231"/>
      <c r="J63" s="230" t="str">
        <f t="shared" si="6"/>
        <v/>
      </c>
      <c r="K63" s="230" t="str">
        <f t="shared" si="7"/>
        <v/>
      </c>
      <c r="L63" s="295"/>
      <c r="M63" s="231"/>
    </row>
    <row r="64" spans="1:46" x14ac:dyDescent="0.3">
      <c r="B64" s="203" t="s">
        <v>176</v>
      </c>
      <c r="E64" s="245">
        <f>SUM(E59:E63)</f>
        <v>0</v>
      </c>
      <c r="G64" s="245">
        <f t="shared" ref="G64:H64" si="12">SUM(G59:G63)</f>
        <v>0</v>
      </c>
      <c r="H64" s="245">
        <f t="shared" si="12"/>
        <v>0</v>
      </c>
      <c r="I64" s="231"/>
      <c r="J64" s="230" t="str">
        <f t="shared" si="6"/>
        <v/>
      </c>
      <c r="K64" s="230" t="str">
        <f t="shared" si="7"/>
        <v/>
      </c>
      <c r="L64" s="295"/>
      <c r="M64" s="231"/>
    </row>
    <row r="65" spans="1:12" x14ac:dyDescent="0.3">
      <c r="B65" s="203"/>
      <c r="C65" s="203"/>
      <c r="D65" s="203"/>
      <c r="L65" s="247"/>
    </row>
    <row r="66" spans="1:12" ht="45" customHeight="1" x14ac:dyDescent="0.3">
      <c r="A66" s="248" t="s">
        <v>177</v>
      </c>
      <c r="B66" s="323" t="s">
        <v>178</v>
      </c>
      <c r="C66" s="324"/>
      <c r="D66" s="324"/>
      <c r="L66" s="247"/>
    </row>
    <row r="67" spans="1:12" x14ac:dyDescent="0.3">
      <c r="L67" s="247"/>
    </row>
    <row r="68" spans="1:12" x14ac:dyDescent="0.3">
      <c r="L68" s="247"/>
    </row>
    <row r="69" spans="1:12" x14ac:dyDescent="0.3">
      <c r="L69" s="247"/>
    </row>
    <row r="70" spans="1:12" x14ac:dyDescent="0.3">
      <c r="L70" s="247"/>
    </row>
    <row r="71" spans="1:12" x14ac:dyDescent="0.3">
      <c r="L71" s="247"/>
    </row>
    <row r="72" spans="1:12" x14ac:dyDescent="0.3">
      <c r="L72" s="247"/>
    </row>
    <row r="73" spans="1:12" x14ac:dyDescent="0.3">
      <c r="L73" s="247"/>
    </row>
    <row r="74" spans="1:12" x14ac:dyDescent="0.3">
      <c r="L74" s="247"/>
    </row>
    <row r="75" spans="1:12" x14ac:dyDescent="0.3">
      <c r="L75" s="247"/>
    </row>
    <row r="76" spans="1:12" x14ac:dyDescent="0.3">
      <c r="L76" s="247"/>
    </row>
    <row r="77" spans="1:12" x14ac:dyDescent="0.3">
      <c r="L77" s="247"/>
    </row>
  </sheetData>
  <sheetProtection formatRows="0"/>
  <mergeCells count="1">
    <mergeCell ref="B66:D66"/>
  </mergeCells>
  <conditionalFormatting sqref="I20:I21 I31:I32 J7:K64">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E7:E15 E54:E57 E59:E63 G7:H15 G59:H63 G18:H18 G36:H51 G54:H57 E36:E51" xr:uid="{00000000-0002-0000-0600-000000000000}">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showGridLines="0" zoomScaleNormal="100" workbookViewId="0">
      <selection activeCell="F23" sqref="F23"/>
    </sheetView>
  </sheetViews>
  <sheetFormatPr defaultColWidth="27.33203125" defaultRowHeight="17.399999999999999" x14ac:dyDescent="0.35"/>
  <cols>
    <col min="1" max="1" width="71.5546875" style="78" bestFit="1" customWidth="1"/>
    <col min="2" max="2" width="5.5546875" style="78" customWidth="1"/>
    <col min="3" max="3" width="10.6640625" style="78" customWidth="1"/>
    <col min="4" max="4" width="6" style="78" customWidth="1"/>
    <col min="5" max="7" width="10.5546875" style="78" customWidth="1"/>
    <col min="8" max="8" width="10.6640625" style="78" customWidth="1"/>
    <col min="9" max="9" width="5.6640625" style="78" customWidth="1"/>
    <col min="10" max="13" width="10.6640625" style="78" customWidth="1"/>
    <col min="14" max="14" width="71.33203125" style="78" customWidth="1"/>
    <col min="15" max="16384" width="27.33203125" style="78"/>
  </cols>
  <sheetData>
    <row r="1" spans="1:14" x14ac:dyDescent="0.35">
      <c r="A1" s="325">
        <f>Declaration!C3</f>
        <v>0</v>
      </c>
      <c r="B1" s="325"/>
      <c r="C1" s="325"/>
      <c r="D1" s="325"/>
      <c r="E1" s="325"/>
      <c r="F1" s="105"/>
      <c r="G1" s="105"/>
      <c r="H1" s="105"/>
    </row>
    <row r="2" spans="1:14" x14ac:dyDescent="0.35">
      <c r="A2" s="105"/>
      <c r="B2" s="105"/>
      <c r="C2" s="105"/>
      <c r="D2" s="105"/>
      <c r="E2" s="105"/>
      <c r="F2" s="105"/>
      <c r="G2" s="105"/>
      <c r="H2" s="105"/>
    </row>
    <row r="3" spans="1:14" x14ac:dyDescent="0.35">
      <c r="A3" s="105"/>
      <c r="B3" s="105"/>
      <c r="C3" s="105"/>
      <c r="D3" s="105"/>
      <c r="E3" s="105"/>
      <c r="F3" s="105"/>
      <c r="G3" s="105"/>
      <c r="H3" s="105"/>
    </row>
    <row r="4" spans="1:14" ht="34.799999999999997" x14ac:dyDescent="0.35">
      <c r="A4" s="325" t="s">
        <v>179</v>
      </c>
      <c r="B4" s="325"/>
      <c r="C4" s="79" t="str">
        <f>SOCIE!D3</f>
        <v>Actual 2021-22</v>
      </c>
      <c r="D4" s="80"/>
      <c r="E4" s="79" t="str">
        <f>SOCIE!F3</f>
        <v>Forecast 2022-23</v>
      </c>
      <c r="F4" s="79" t="str">
        <f>SOCIE!G3</f>
        <v>Forecast 2023-24</v>
      </c>
      <c r="G4" s="79" t="str">
        <f>SOCIE!H3</f>
        <v>Forecast 2024-25</v>
      </c>
      <c r="H4" s="79" t="str">
        <f>SOCIE!I3</f>
        <v>Forecast 2025-26</v>
      </c>
      <c r="I4" s="79"/>
      <c r="J4" s="81" t="str">
        <f>SOCIE!K3</f>
        <v>2021-22 - 2022-23</v>
      </c>
      <c r="K4" s="81" t="str">
        <f>SOCIE!L3</f>
        <v>2022-23- 2023-24</v>
      </c>
      <c r="L4" s="81" t="str">
        <f>SOCIE!M3</f>
        <v>2023-24 - 2024-25</v>
      </c>
      <c r="M4" s="81" t="str">
        <f>SOCIE!N3</f>
        <v>2024-25 - 2025-26</v>
      </c>
      <c r="N4" s="82" t="s">
        <v>46</v>
      </c>
    </row>
    <row r="5" spans="1:14" x14ac:dyDescent="0.35">
      <c r="C5" s="83" t="s">
        <v>16</v>
      </c>
      <c r="D5" s="84"/>
      <c r="E5" s="83" t="s">
        <v>16</v>
      </c>
      <c r="F5" s="83" t="s">
        <v>16</v>
      </c>
      <c r="G5" s="83" t="s">
        <v>16</v>
      </c>
      <c r="H5" s="83" t="s">
        <v>16</v>
      </c>
      <c r="I5" s="83"/>
      <c r="J5" s="84" t="s">
        <v>47</v>
      </c>
      <c r="K5" s="84" t="s">
        <v>47</v>
      </c>
      <c r="L5" s="84" t="s">
        <v>47</v>
      </c>
      <c r="M5" s="84" t="s">
        <v>47</v>
      </c>
    </row>
    <row r="6" spans="1:14" x14ac:dyDescent="0.35">
      <c r="A6" s="85"/>
    </row>
    <row r="7" spans="1:14" x14ac:dyDescent="0.35">
      <c r="E7" s="110"/>
      <c r="F7" s="110"/>
      <c r="G7" s="110"/>
      <c r="H7" s="110"/>
    </row>
    <row r="8" spans="1:14" s="88" customFormat="1" ht="51.75" customHeight="1" x14ac:dyDescent="0.25">
      <c r="A8" s="102" t="s">
        <v>66</v>
      </c>
      <c r="B8" s="102"/>
      <c r="C8" s="86">
        <f>SOCIE!D30</f>
        <v>0</v>
      </c>
      <c r="D8" s="86"/>
      <c r="E8" s="86">
        <f>SOCIE!F30</f>
        <v>0</v>
      </c>
      <c r="F8" s="86">
        <f>SOCIE!G30</f>
        <v>0</v>
      </c>
      <c r="G8" s="86">
        <f>SOCIE!H30</f>
        <v>0</v>
      </c>
      <c r="H8" s="86">
        <f>SOCIE!I30</f>
        <v>0</v>
      </c>
      <c r="I8" s="87"/>
      <c r="J8" s="111" t="s">
        <v>180</v>
      </c>
      <c r="K8" s="111" t="s">
        <v>180</v>
      </c>
      <c r="L8" s="111" t="s">
        <v>180</v>
      </c>
      <c r="M8" s="111"/>
    </row>
    <row r="9" spans="1:14" s="88" customFormat="1" x14ac:dyDescent="0.25">
      <c r="C9" s="89"/>
      <c r="D9" s="89"/>
      <c r="E9" s="89"/>
      <c r="F9" s="89"/>
      <c r="G9" s="89"/>
      <c r="H9" s="89"/>
      <c r="I9" s="87"/>
      <c r="J9" s="111"/>
      <c r="K9" s="111"/>
      <c r="L9" s="111"/>
      <c r="M9" s="111"/>
    </row>
    <row r="10" spans="1:14" s="88" customFormat="1" x14ac:dyDescent="0.25">
      <c r="A10" s="90" t="s">
        <v>181</v>
      </c>
      <c r="C10" s="91"/>
      <c r="D10" s="91"/>
      <c r="E10" s="91"/>
      <c r="F10" s="91"/>
      <c r="G10" s="91"/>
      <c r="H10" s="91"/>
      <c r="I10" s="87"/>
      <c r="J10" s="111"/>
      <c r="K10" s="111"/>
      <c r="L10" s="111"/>
      <c r="M10" s="111"/>
    </row>
    <row r="11" spans="1:14" s="88" customFormat="1" ht="52.2" x14ac:dyDescent="0.35">
      <c r="A11" s="142" t="s">
        <v>182</v>
      </c>
      <c r="C11" s="154">
        <f>SOCIE!D23-Income!E20-Income!E40</f>
        <v>0</v>
      </c>
      <c r="D11" s="91"/>
      <c r="E11" s="154">
        <f>SOCIE!F23-Income!G20-Income!G40</f>
        <v>0</v>
      </c>
      <c r="F11" s="154">
        <f>SOCIE!G23-Income!H20-Income!H40</f>
        <v>0</v>
      </c>
      <c r="G11" s="92">
        <v>0</v>
      </c>
      <c r="H11" s="92">
        <v>0</v>
      </c>
      <c r="I11" s="80"/>
      <c r="J11" s="112" t="str">
        <f>IF(C11=0,"",(E11-C11)/C11)</f>
        <v/>
      </c>
      <c r="K11" s="112" t="str">
        <f t="shared" ref="K11:M13" si="0">IF(E11=0,"",(F11-E11)/E11)</f>
        <v/>
      </c>
      <c r="L11" s="112" t="str">
        <f t="shared" si="0"/>
        <v/>
      </c>
      <c r="M11" s="112" t="str">
        <f t="shared" si="0"/>
        <v/>
      </c>
      <c r="N11" s="152"/>
    </row>
    <row r="12" spans="1:14" s="88" customFormat="1" x14ac:dyDescent="0.35">
      <c r="A12" s="143" t="s">
        <v>183</v>
      </c>
      <c r="C12" s="154">
        <f>SOCIE!D20</f>
        <v>0</v>
      </c>
      <c r="D12" s="89"/>
      <c r="E12" s="154">
        <f>SOCIE!F20</f>
        <v>0</v>
      </c>
      <c r="F12" s="154">
        <f>SOCIE!G20</f>
        <v>0</v>
      </c>
      <c r="G12" s="154">
        <f>SOCIE!H20</f>
        <v>0</v>
      </c>
      <c r="H12" s="154">
        <f>SOCIE!I20</f>
        <v>0</v>
      </c>
      <c r="I12" s="87"/>
      <c r="J12" s="112" t="str">
        <f>IF(C12=0,"",(E12-C12)/C12)</f>
        <v/>
      </c>
      <c r="K12" s="112" t="str">
        <f t="shared" si="0"/>
        <v/>
      </c>
      <c r="L12" s="112" t="str">
        <f t="shared" si="0"/>
        <v/>
      </c>
      <c r="M12" s="112" t="str">
        <f t="shared" si="0"/>
        <v/>
      </c>
      <c r="N12" s="152"/>
    </row>
    <row r="13" spans="1:14" s="88" customFormat="1" x14ac:dyDescent="0.35">
      <c r="A13" s="189" t="s">
        <v>184</v>
      </c>
      <c r="C13" s="154">
        <f>SOCIE!D22</f>
        <v>0</v>
      </c>
      <c r="D13" s="190"/>
      <c r="E13" s="154">
        <f>SOCIE!F22</f>
        <v>0</v>
      </c>
      <c r="F13" s="154">
        <f>SOCIE!G22</f>
        <v>0</v>
      </c>
      <c r="G13" s="154">
        <f>SOCIE!H22</f>
        <v>0</v>
      </c>
      <c r="H13" s="154">
        <f>SOCIE!I22</f>
        <v>0</v>
      </c>
      <c r="I13" s="87"/>
      <c r="J13" s="112" t="str">
        <f>IF(C13=0,"",(E13-C13)/C13)</f>
        <v/>
      </c>
      <c r="K13" s="112" t="str">
        <f t="shared" si="0"/>
        <v/>
      </c>
      <c r="L13" s="112" t="str">
        <f t="shared" si="0"/>
        <v/>
      </c>
      <c r="M13" s="112" t="str">
        <f t="shared" si="0"/>
        <v/>
      </c>
      <c r="N13" s="152"/>
    </row>
    <row r="14" spans="1:14" s="88" customFormat="1" x14ac:dyDescent="0.35">
      <c r="A14" s="144" t="s">
        <v>185</v>
      </c>
      <c r="C14" s="154">
        <f>Expenditure!E25</f>
        <v>0</v>
      </c>
      <c r="D14" s="89"/>
      <c r="E14" s="250"/>
      <c r="F14" s="250"/>
      <c r="G14" s="250"/>
      <c r="H14" s="250"/>
      <c r="I14" s="87"/>
      <c r="J14" s="112"/>
      <c r="K14" s="112"/>
      <c r="L14" s="112"/>
      <c r="M14" s="112"/>
      <c r="N14" s="152"/>
    </row>
    <row r="15" spans="1:14" s="88" customFormat="1" x14ac:dyDescent="0.35">
      <c r="A15" s="144" t="s">
        <v>186</v>
      </c>
      <c r="C15" s="154">
        <f>Expenditure!E27+Expenditure!E49</f>
        <v>0</v>
      </c>
      <c r="D15" s="89"/>
      <c r="E15" s="250"/>
      <c r="F15" s="250"/>
      <c r="G15" s="250"/>
      <c r="H15" s="250"/>
      <c r="I15" s="80"/>
      <c r="J15" s="112"/>
      <c r="K15" s="112"/>
      <c r="L15" s="112"/>
      <c r="M15" s="112"/>
      <c r="N15" s="152"/>
    </row>
    <row r="16" spans="1:14" s="88" customFormat="1" x14ac:dyDescent="0.35">
      <c r="A16" s="144" t="s">
        <v>187</v>
      </c>
      <c r="B16" s="142"/>
      <c r="C16" s="154">
        <f>Expenditure!E62</f>
        <v>0</v>
      </c>
      <c r="D16" s="89"/>
      <c r="E16" s="250"/>
      <c r="F16" s="250"/>
      <c r="G16" s="250"/>
      <c r="H16" s="250"/>
      <c r="I16" s="80"/>
      <c r="J16" s="112"/>
      <c r="K16" s="112"/>
      <c r="L16" s="112"/>
      <c r="M16" s="112"/>
      <c r="N16" s="152"/>
    </row>
    <row r="17" spans="1:14" s="88" customFormat="1" x14ac:dyDescent="0.35">
      <c r="A17" s="102" t="s">
        <v>188</v>
      </c>
      <c r="C17" s="112"/>
      <c r="D17" s="112"/>
      <c r="E17" s="112"/>
      <c r="F17" s="112"/>
      <c r="G17" s="112"/>
      <c r="H17" s="112"/>
      <c r="I17" s="112"/>
      <c r="J17" s="112"/>
      <c r="K17" s="112"/>
      <c r="L17" s="112"/>
      <c r="M17" s="112"/>
      <c r="N17" s="152"/>
    </row>
    <row r="18" spans="1:14" s="88" customFormat="1" x14ac:dyDescent="0.35">
      <c r="A18" s="145" t="s">
        <v>189</v>
      </c>
      <c r="C18" s="154">
        <f>Income!E37+Income!E38</f>
        <v>0</v>
      </c>
      <c r="D18" s="89"/>
      <c r="E18" s="154">
        <f>Income!G37+Income!G38</f>
        <v>0</v>
      </c>
      <c r="F18" s="154">
        <f>Income!H37+Income!H38</f>
        <v>0</v>
      </c>
      <c r="G18" s="92">
        <v>0</v>
      </c>
      <c r="H18" s="92">
        <v>0</v>
      </c>
      <c r="I18" s="80"/>
      <c r="J18" s="112" t="str">
        <f>IF(C18=0,"",(E18-C18)/C18)</f>
        <v/>
      </c>
      <c r="K18" s="112" t="str">
        <f t="shared" ref="K18:M21" si="1">IF(E18=0,"",(F18-E18)/E18)</f>
        <v/>
      </c>
      <c r="L18" s="112" t="str">
        <f t="shared" si="1"/>
        <v/>
      </c>
      <c r="M18" s="112" t="str">
        <f t="shared" si="1"/>
        <v/>
      </c>
      <c r="N18" s="152"/>
    </row>
    <row r="19" spans="1:14" s="88" customFormat="1" x14ac:dyDescent="0.35">
      <c r="A19" s="308" t="s">
        <v>190</v>
      </c>
      <c r="C19" s="154">
        <v>0</v>
      </c>
      <c r="D19" s="89"/>
      <c r="E19" s="92">
        <v>0</v>
      </c>
      <c r="F19" s="92">
        <v>0</v>
      </c>
      <c r="G19" s="92">
        <v>0</v>
      </c>
      <c r="H19" s="92">
        <v>0</v>
      </c>
      <c r="I19" s="80"/>
      <c r="J19" s="112" t="str">
        <f>IF(C19=0,"",(E19-C19)/C19)</f>
        <v/>
      </c>
      <c r="K19" s="112" t="str">
        <f t="shared" si="1"/>
        <v/>
      </c>
      <c r="L19" s="112" t="str">
        <f t="shared" si="1"/>
        <v/>
      </c>
      <c r="M19" s="112" t="str">
        <f t="shared" si="1"/>
        <v/>
      </c>
      <c r="N19" s="152"/>
    </row>
    <row r="20" spans="1:14" s="88" customFormat="1" ht="34.799999999999997" x14ac:dyDescent="0.35">
      <c r="A20" s="145" t="s">
        <v>191</v>
      </c>
      <c r="C20" s="154">
        <f>C42</f>
        <v>0</v>
      </c>
      <c r="D20" s="89"/>
      <c r="E20" s="154">
        <f t="shared" ref="E20:H20" si="2">E42</f>
        <v>0</v>
      </c>
      <c r="F20" s="154">
        <f t="shared" si="2"/>
        <v>0</v>
      </c>
      <c r="G20" s="154">
        <f t="shared" si="2"/>
        <v>0</v>
      </c>
      <c r="H20" s="154">
        <f t="shared" si="2"/>
        <v>0</v>
      </c>
      <c r="I20" s="80"/>
      <c r="J20" s="112" t="str">
        <f>IF(C20=0,"",(E20-C20)/C20)</f>
        <v/>
      </c>
      <c r="K20" s="112" t="str">
        <f t="shared" si="1"/>
        <v/>
      </c>
      <c r="L20" s="112" t="str">
        <f t="shared" si="1"/>
        <v/>
      </c>
      <c r="M20" s="112" t="str">
        <f t="shared" si="1"/>
        <v/>
      </c>
      <c r="N20" s="152"/>
    </row>
    <row r="21" spans="1:14" s="88" customFormat="1" x14ac:dyDescent="0.35">
      <c r="A21" s="145" t="s">
        <v>192</v>
      </c>
      <c r="C21" s="154">
        <v>0</v>
      </c>
      <c r="D21" s="89"/>
      <c r="E21" s="92">
        <v>0</v>
      </c>
      <c r="F21" s="92">
        <v>0</v>
      </c>
      <c r="G21" s="92">
        <v>0</v>
      </c>
      <c r="H21" s="92">
        <v>0</v>
      </c>
      <c r="I21" s="80"/>
      <c r="J21" s="112" t="str">
        <f>IF(C21=0,"",(E21-C21)/C21)</f>
        <v/>
      </c>
      <c r="K21" s="112" t="str">
        <f t="shared" si="1"/>
        <v/>
      </c>
      <c r="L21" s="112" t="str">
        <f t="shared" si="1"/>
        <v/>
      </c>
      <c r="M21" s="112" t="str">
        <f t="shared" si="1"/>
        <v/>
      </c>
      <c r="N21" s="152"/>
    </row>
    <row r="22" spans="1:14" s="88" customFormat="1" x14ac:dyDescent="0.35">
      <c r="C22" s="91"/>
      <c r="D22" s="89"/>
      <c r="E22" s="91"/>
      <c r="F22" s="91"/>
      <c r="G22" s="91"/>
      <c r="H22" s="91"/>
      <c r="I22" s="87"/>
      <c r="J22" s="112"/>
      <c r="K22" s="112"/>
      <c r="L22" s="112"/>
      <c r="M22" s="112"/>
      <c r="N22" s="152"/>
    </row>
    <row r="23" spans="1:14" s="88" customFormat="1" ht="18" thickBot="1" x14ac:dyDescent="0.4">
      <c r="A23" s="326" t="s">
        <v>193</v>
      </c>
      <c r="B23" s="326"/>
      <c r="C23" s="134">
        <f>C8+C11+C12+C13+C14+C15+C16-C18-C19-C20-C21</f>
        <v>0</v>
      </c>
      <c r="D23" s="89"/>
      <c r="E23" s="134">
        <f t="shared" ref="E23:H23" si="3">E8+E11+E12+E13+E14+E15+E16-E18-E19-E20-E21</f>
        <v>0</v>
      </c>
      <c r="F23" s="134">
        <f t="shared" si="3"/>
        <v>0</v>
      </c>
      <c r="G23" s="134">
        <f t="shared" si="3"/>
        <v>0</v>
      </c>
      <c r="H23" s="134">
        <f t="shared" si="3"/>
        <v>0</v>
      </c>
      <c r="I23" s="87"/>
      <c r="J23" s="112" t="str">
        <f>IF(C23=0,"",(E23-C23)/C23)</f>
        <v/>
      </c>
      <c r="K23" s="112" t="str">
        <f>IF(E23=0,"",(F23-E23)/E23)</f>
        <v/>
      </c>
      <c r="L23" s="112" t="str">
        <f>IF(F23=0,"",(G23-F23)/F23)</f>
        <v/>
      </c>
      <c r="M23" s="112" t="str">
        <f>IF(G23=0,"",(H23-G23)/G23)</f>
        <v/>
      </c>
      <c r="N23" s="152"/>
    </row>
    <row r="24" spans="1:14" s="88" customFormat="1" x14ac:dyDescent="0.35">
      <c r="A24" s="78"/>
      <c r="B24" s="78"/>
      <c r="C24" s="78"/>
      <c r="D24" s="89"/>
      <c r="E24" s="78"/>
      <c r="F24" s="78"/>
      <c r="G24" s="78"/>
      <c r="H24" s="78"/>
      <c r="I24" s="78"/>
      <c r="J24" s="78"/>
      <c r="K24" s="78"/>
      <c r="L24" s="78"/>
      <c r="M24" s="78"/>
      <c r="N24" s="152"/>
    </row>
    <row r="25" spans="1:14" x14ac:dyDescent="0.35">
      <c r="D25" s="89"/>
      <c r="N25" s="152"/>
    </row>
    <row r="26" spans="1:14" x14ac:dyDescent="0.35">
      <c r="D26" s="89"/>
      <c r="N26" s="152"/>
    </row>
    <row r="27" spans="1:14" x14ac:dyDescent="0.35">
      <c r="A27" s="85" t="s">
        <v>194</v>
      </c>
      <c r="D27" s="89"/>
      <c r="N27" s="152"/>
    </row>
    <row r="28" spans="1:14" x14ac:dyDescent="0.35">
      <c r="A28" s="85"/>
      <c r="D28" s="89"/>
      <c r="N28" s="152"/>
    </row>
    <row r="29" spans="1:14" x14ac:dyDescent="0.35">
      <c r="A29" s="146" t="s">
        <v>195</v>
      </c>
      <c r="D29" s="89"/>
      <c r="N29" s="152"/>
    </row>
    <row r="30" spans="1:14" x14ac:dyDescent="0.35">
      <c r="A30" s="78" t="s">
        <v>196</v>
      </c>
      <c r="C30" s="154">
        <v>0</v>
      </c>
      <c r="D30" s="89"/>
      <c r="E30" s="92">
        <v>0</v>
      </c>
      <c r="F30" s="92">
        <v>0</v>
      </c>
      <c r="G30" s="92">
        <v>0</v>
      </c>
      <c r="H30" s="92">
        <v>0</v>
      </c>
      <c r="N30" s="152"/>
    </row>
    <row r="31" spans="1:14" x14ac:dyDescent="0.35">
      <c r="A31" s="78" t="s">
        <v>197</v>
      </c>
      <c r="C31" s="154">
        <v>0</v>
      </c>
      <c r="D31" s="89"/>
      <c r="E31" s="92">
        <v>0</v>
      </c>
      <c r="F31" s="92">
        <v>0</v>
      </c>
      <c r="G31" s="92">
        <v>0</v>
      </c>
      <c r="H31" s="92">
        <v>0</v>
      </c>
      <c r="N31" s="152"/>
    </row>
    <row r="32" spans="1:14" x14ac:dyDescent="0.35">
      <c r="A32" s="78" t="s">
        <v>198</v>
      </c>
      <c r="C32" s="154">
        <v>0</v>
      </c>
      <c r="D32" s="89"/>
      <c r="E32" s="92">
        <v>0</v>
      </c>
      <c r="F32" s="92">
        <v>0</v>
      </c>
      <c r="G32" s="92">
        <v>0</v>
      </c>
      <c r="H32" s="92">
        <v>0</v>
      </c>
      <c r="N32" s="152"/>
    </row>
    <row r="33" spans="1:14" x14ac:dyDescent="0.35">
      <c r="A33" s="139" t="s">
        <v>199</v>
      </c>
      <c r="C33" s="154">
        <v>0</v>
      </c>
      <c r="D33" s="89"/>
      <c r="E33" s="92">
        <v>0</v>
      </c>
      <c r="F33" s="92">
        <v>0</v>
      </c>
      <c r="G33" s="92">
        <v>0</v>
      </c>
      <c r="H33" s="92">
        <v>0</v>
      </c>
      <c r="N33" s="152"/>
    </row>
    <row r="34" spans="1:14" x14ac:dyDescent="0.35">
      <c r="A34" s="139" t="s">
        <v>200</v>
      </c>
      <c r="C34" s="154">
        <v>0</v>
      </c>
      <c r="D34" s="89"/>
      <c r="E34" s="92">
        <v>0</v>
      </c>
      <c r="F34" s="92">
        <v>0</v>
      </c>
      <c r="G34" s="92">
        <v>0</v>
      </c>
      <c r="H34" s="92">
        <v>0</v>
      </c>
      <c r="N34" s="152"/>
    </row>
    <row r="35" spans="1:14" ht="18" thickBot="1" x14ac:dyDescent="0.4">
      <c r="A35" s="146" t="s">
        <v>201</v>
      </c>
      <c r="C35" s="135">
        <f>SUM(C30:C34)</f>
        <v>0</v>
      </c>
      <c r="D35" s="85"/>
      <c r="E35" s="135">
        <f t="shared" ref="E35:H35" si="4">SUM(E30:E34)</f>
        <v>0</v>
      </c>
      <c r="F35" s="135">
        <f t="shared" si="4"/>
        <v>0</v>
      </c>
      <c r="G35" s="135">
        <f t="shared" si="4"/>
        <v>0</v>
      </c>
      <c r="H35" s="135">
        <f t="shared" si="4"/>
        <v>0</v>
      </c>
      <c r="N35" s="152"/>
    </row>
    <row r="36" spans="1:14" x14ac:dyDescent="0.35">
      <c r="N36" s="139"/>
    </row>
    <row r="37" spans="1:14" x14ac:dyDescent="0.35">
      <c r="A37" s="146" t="s">
        <v>202</v>
      </c>
      <c r="N37" s="139"/>
    </row>
    <row r="38" spans="1:14" x14ac:dyDescent="0.35">
      <c r="A38" s="78" t="s">
        <v>203</v>
      </c>
      <c r="C38" s="154">
        <v>0</v>
      </c>
      <c r="D38" s="89"/>
      <c r="E38" s="92">
        <v>0</v>
      </c>
      <c r="F38" s="92">
        <v>0</v>
      </c>
      <c r="G38" s="92">
        <v>0</v>
      </c>
      <c r="H38" s="92">
        <v>0</v>
      </c>
      <c r="N38" s="152"/>
    </row>
    <row r="39" spans="1:14" x14ac:dyDescent="0.35">
      <c r="A39" s="78" t="s">
        <v>204</v>
      </c>
      <c r="C39" s="154">
        <v>0</v>
      </c>
      <c r="D39" s="89"/>
      <c r="E39" s="92">
        <v>0</v>
      </c>
      <c r="F39" s="92">
        <v>0</v>
      </c>
      <c r="G39" s="92">
        <v>0</v>
      </c>
      <c r="H39" s="92">
        <v>0</v>
      </c>
      <c r="N39" s="152"/>
    </row>
    <row r="40" spans="1:14" x14ac:dyDescent="0.35">
      <c r="A40" s="139" t="s">
        <v>199</v>
      </c>
      <c r="C40" s="154">
        <v>0</v>
      </c>
      <c r="D40" s="89"/>
      <c r="E40" s="92">
        <v>0</v>
      </c>
      <c r="F40" s="92">
        <v>0</v>
      </c>
      <c r="G40" s="92">
        <v>0</v>
      </c>
      <c r="H40" s="92">
        <v>0</v>
      </c>
      <c r="N40" s="152"/>
    </row>
    <row r="41" spans="1:14" x14ac:dyDescent="0.35">
      <c r="A41" s="139" t="s">
        <v>205</v>
      </c>
      <c r="C41" s="154">
        <v>0</v>
      </c>
      <c r="D41" s="89"/>
      <c r="E41" s="92">
        <v>0</v>
      </c>
      <c r="F41" s="92">
        <v>0</v>
      </c>
      <c r="G41" s="92">
        <v>0</v>
      </c>
      <c r="H41" s="92">
        <v>0</v>
      </c>
      <c r="N41" s="88"/>
    </row>
    <row r="42" spans="1:14" ht="18" thickBot="1" x14ac:dyDescent="0.4">
      <c r="A42" s="146" t="s">
        <v>206</v>
      </c>
      <c r="C42" s="135">
        <f>SUM(C38:C41)</f>
        <v>0</v>
      </c>
      <c r="D42" s="85"/>
      <c r="E42" s="135">
        <f>SUM(E38:E41)</f>
        <v>0</v>
      </c>
      <c r="F42" s="135">
        <f t="shared" ref="F42:H42" si="5">SUM(F38:F41)</f>
        <v>0</v>
      </c>
      <c r="G42" s="135">
        <f t="shared" si="5"/>
        <v>0</v>
      </c>
      <c r="H42" s="135">
        <f t="shared" si="5"/>
        <v>0</v>
      </c>
      <c r="N42" s="88"/>
    </row>
    <row r="44" spans="1:14" ht="18" thickBot="1" x14ac:dyDescent="0.4">
      <c r="A44" s="85" t="s">
        <v>207</v>
      </c>
      <c r="C44" s="134">
        <f>C35+C42</f>
        <v>0</v>
      </c>
      <c r="E44" s="134">
        <f>E35+E42</f>
        <v>0</v>
      </c>
      <c r="F44" s="134">
        <f t="shared" ref="F44:H44" si="6">F35+F42</f>
        <v>0</v>
      </c>
      <c r="G44" s="134">
        <f t="shared" si="6"/>
        <v>0</v>
      </c>
      <c r="H44" s="134">
        <f t="shared" si="6"/>
        <v>0</v>
      </c>
    </row>
  </sheetData>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H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61"/>
  <sheetViews>
    <sheetView topLeftCell="B1" zoomScale="110" zoomScaleNormal="110" workbookViewId="0">
      <selection activeCell="P1" sqref="P1:Q1048576"/>
    </sheetView>
  </sheetViews>
  <sheetFormatPr defaultColWidth="9.33203125" defaultRowHeight="13.2" x14ac:dyDescent="0.25"/>
  <cols>
    <col min="1" max="1" width="9.33203125" style="1"/>
    <col min="2" max="2" width="44.33203125" style="1" customWidth="1"/>
    <col min="3" max="3" width="2.6640625" style="1" customWidth="1"/>
    <col min="4" max="4" width="56.33203125" style="1" customWidth="1"/>
    <col min="5" max="5" width="9.33203125" style="1"/>
    <col min="6" max="6" width="4.44140625" style="1" customWidth="1"/>
    <col min="7" max="10" width="9.33203125" style="1"/>
    <col min="11" max="11" width="4.6640625" style="1" customWidth="1"/>
    <col min="12" max="15" width="8.5546875" style="1" customWidth="1"/>
    <col min="16" max="16" width="60.6640625" style="1" customWidth="1"/>
    <col min="17" max="16384" width="9.33203125" style="1"/>
  </cols>
  <sheetData>
    <row r="1" spans="1:18" ht="14.4" x14ac:dyDescent="0.3">
      <c r="B1" s="28">
        <f>Declaration!C3</f>
        <v>0</v>
      </c>
      <c r="C1" s="25"/>
      <c r="D1" s="24"/>
      <c r="E1" s="25"/>
      <c r="F1" s="25"/>
      <c r="G1" s="25"/>
      <c r="H1" s="25"/>
      <c r="I1" s="25"/>
      <c r="J1" s="25"/>
      <c r="K1" s="25"/>
      <c r="L1" s="25"/>
      <c r="M1" s="25"/>
      <c r="N1" s="25"/>
      <c r="O1" s="25"/>
      <c r="P1" s="25"/>
    </row>
    <row r="2" spans="1:18" ht="14.4" x14ac:dyDescent="0.3">
      <c r="B2" s="28"/>
      <c r="C2" s="25"/>
      <c r="D2" s="25"/>
      <c r="F2" s="25"/>
      <c r="G2" s="25"/>
      <c r="H2" s="25"/>
      <c r="I2" s="25"/>
      <c r="J2" s="25"/>
      <c r="K2" s="25"/>
      <c r="L2" s="25"/>
      <c r="M2" s="25"/>
      <c r="N2" s="24"/>
      <c r="O2" s="24"/>
    </row>
    <row r="3" spans="1:18" ht="64.5" customHeight="1" x14ac:dyDescent="0.3">
      <c r="B3" s="36" t="s">
        <v>208</v>
      </c>
      <c r="C3" s="25"/>
      <c r="D3" s="25"/>
      <c r="E3" s="30" t="str">
        <f>SOCIE!D3</f>
        <v>Actual 2021-22</v>
      </c>
      <c r="F3" s="30"/>
      <c r="G3" s="30" t="str">
        <f>SOCIE!F3</f>
        <v>Forecast 2022-23</v>
      </c>
      <c r="H3" s="30" t="str">
        <f>SOCIE!G3</f>
        <v>Forecast 2023-24</v>
      </c>
      <c r="I3" s="77" t="str">
        <f>SOCIE!H3</f>
        <v>Forecast 2024-25</v>
      </c>
      <c r="J3" s="77" t="str">
        <f>SOCIE!I3</f>
        <v>Forecast 2025-26</v>
      </c>
      <c r="K3" s="30"/>
      <c r="L3" s="30" t="str">
        <f>SOCIE!K3</f>
        <v>2021-22 - 2022-23</v>
      </c>
      <c r="M3" s="30" t="str">
        <f>SOCIE!L3</f>
        <v>2022-23- 2023-24</v>
      </c>
      <c r="N3" s="77" t="str">
        <f>SOCIE!M3</f>
        <v>2023-24 - 2024-25</v>
      </c>
      <c r="O3" s="77" t="str">
        <f>SOCIE!N3</f>
        <v>2024-25 - 2025-26</v>
      </c>
      <c r="P3" s="30" t="s">
        <v>46</v>
      </c>
      <c r="Q3" s="30"/>
      <c r="R3" s="30"/>
    </row>
    <row r="4" spans="1:18" ht="14.4" x14ac:dyDescent="0.3">
      <c r="B4" s="25"/>
      <c r="C4" s="25"/>
      <c r="D4" s="25"/>
      <c r="E4" s="32" t="s">
        <v>16</v>
      </c>
      <c r="F4" s="32"/>
      <c r="G4" s="32" t="s">
        <v>16</v>
      </c>
      <c r="H4" s="32" t="s">
        <v>16</v>
      </c>
      <c r="I4" s="32" t="s">
        <v>16</v>
      </c>
      <c r="J4" s="32" t="s">
        <v>16</v>
      </c>
      <c r="K4" s="32"/>
      <c r="L4" s="33" t="s">
        <v>47</v>
      </c>
      <c r="M4" s="33" t="s">
        <v>47</v>
      </c>
      <c r="N4" s="33" t="s">
        <v>47</v>
      </c>
      <c r="O4" s="33" t="s">
        <v>47</v>
      </c>
      <c r="P4" s="329"/>
      <c r="Q4" s="329"/>
      <c r="R4" s="329"/>
    </row>
    <row r="5" spans="1:18" ht="14.4" x14ac:dyDescent="0.3">
      <c r="B5" s="25"/>
      <c r="C5" s="25"/>
      <c r="D5" s="25"/>
      <c r="E5" s="25"/>
      <c r="F5" s="25"/>
      <c r="G5" s="25"/>
      <c r="H5" s="25"/>
      <c r="I5" s="25"/>
      <c r="J5" s="25"/>
      <c r="K5" s="25"/>
      <c r="L5" s="25"/>
      <c r="M5" s="25"/>
      <c r="N5" s="25"/>
      <c r="O5" s="25"/>
      <c r="P5" s="330"/>
      <c r="Q5" s="330"/>
      <c r="R5" s="330"/>
    </row>
    <row r="6" spans="1:18" ht="14.4" x14ac:dyDescent="0.3">
      <c r="A6" s="2">
        <v>1</v>
      </c>
      <c r="B6" s="34" t="s">
        <v>209</v>
      </c>
      <c r="C6" s="34" t="s">
        <v>95</v>
      </c>
      <c r="D6" s="34" t="s">
        <v>210</v>
      </c>
      <c r="E6" s="147">
        <v>0</v>
      </c>
      <c r="F6" s="57"/>
      <c r="G6" s="97">
        <v>0</v>
      </c>
      <c r="H6" s="97">
        <v>0</v>
      </c>
      <c r="I6" s="97">
        <v>0</v>
      </c>
      <c r="J6" s="97">
        <v>0</v>
      </c>
      <c r="K6" s="25"/>
      <c r="L6" s="35" t="str">
        <f>IF(E6=0,"",(G6-E6)/E6)</f>
        <v/>
      </c>
      <c r="M6" s="35" t="str">
        <f t="shared" ref="M6:O9" si="0">IF(G6=0,"",(H6-G6)/G6)</f>
        <v/>
      </c>
      <c r="N6" s="35" t="str">
        <f t="shared" si="0"/>
        <v/>
      </c>
      <c r="O6" s="35" t="str">
        <f t="shared" si="0"/>
        <v/>
      </c>
      <c r="P6" s="299"/>
      <c r="Q6" s="299"/>
      <c r="R6" s="299"/>
    </row>
    <row r="7" spans="1:18" ht="14.4" x14ac:dyDescent="0.3">
      <c r="A7" s="2"/>
      <c r="B7" s="34"/>
      <c r="C7" s="34" t="s">
        <v>81</v>
      </c>
      <c r="D7" s="34" t="s">
        <v>211</v>
      </c>
      <c r="E7" s="147">
        <v>0</v>
      </c>
      <c r="F7" s="57"/>
      <c r="G7" s="97">
        <v>0</v>
      </c>
      <c r="H7" s="97">
        <v>0</v>
      </c>
      <c r="I7" s="97">
        <v>0</v>
      </c>
      <c r="J7" s="97">
        <v>0</v>
      </c>
      <c r="K7" s="25"/>
      <c r="L7" s="35" t="str">
        <f>IF(E7=0,"",(G7-E7)/E7)</f>
        <v/>
      </c>
      <c r="M7" s="35" t="str">
        <f t="shared" si="0"/>
        <v/>
      </c>
      <c r="N7" s="35" t="str">
        <f t="shared" si="0"/>
        <v/>
      </c>
      <c r="O7" s="35" t="str">
        <f t="shared" si="0"/>
        <v/>
      </c>
      <c r="P7" s="299"/>
      <c r="Q7" s="299"/>
      <c r="R7" s="299"/>
    </row>
    <row r="8" spans="1:18" ht="14.4" x14ac:dyDescent="0.3">
      <c r="A8" s="2"/>
      <c r="B8" s="36"/>
      <c r="C8" s="34" t="s">
        <v>83</v>
      </c>
      <c r="D8" s="34" t="s">
        <v>212</v>
      </c>
      <c r="E8" s="147">
        <v>0</v>
      </c>
      <c r="F8" s="57"/>
      <c r="G8" s="98">
        <v>0</v>
      </c>
      <c r="H8" s="98">
        <v>0</v>
      </c>
      <c r="I8" s="98">
        <v>0</v>
      </c>
      <c r="J8" s="98">
        <v>0</v>
      </c>
      <c r="K8" s="25"/>
      <c r="L8" s="35" t="str">
        <f>IF(E8=0,"",(G8-E8)/E8)</f>
        <v/>
      </c>
      <c r="M8" s="35" t="str">
        <f t="shared" si="0"/>
        <v/>
      </c>
      <c r="N8" s="35" t="str">
        <f t="shared" si="0"/>
        <v/>
      </c>
      <c r="O8" s="35" t="str">
        <f t="shared" si="0"/>
        <v/>
      </c>
      <c r="P8" s="299"/>
      <c r="Q8" s="299"/>
      <c r="R8" s="299"/>
    </row>
    <row r="9" spans="1:18" ht="14.4" x14ac:dyDescent="0.3">
      <c r="A9" s="2"/>
      <c r="B9" s="36" t="s">
        <v>213</v>
      </c>
      <c r="C9" s="34"/>
      <c r="D9" s="34"/>
      <c r="E9" s="59">
        <f>SUM(E6:E8)</f>
        <v>0</v>
      </c>
      <c r="F9" s="59"/>
      <c r="G9" s="59">
        <f t="shared" ref="G9:J9" si="1">SUM(G6:G8)</f>
        <v>0</v>
      </c>
      <c r="H9" s="59">
        <f t="shared" si="1"/>
        <v>0</v>
      </c>
      <c r="I9" s="59">
        <f t="shared" si="1"/>
        <v>0</v>
      </c>
      <c r="J9" s="59">
        <f t="shared" si="1"/>
        <v>0</v>
      </c>
      <c r="K9" s="25"/>
      <c r="L9" s="35" t="str">
        <f>IF(E9=0,"",(G9-E9)/E9)</f>
        <v/>
      </c>
      <c r="M9" s="35" t="str">
        <f t="shared" si="0"/>
        <v/>
      </c>
      <c r="N9" s="35" t="str">
        <f t="shared" si="0"/>
        <v/>
      </c>
      <c r="O9" s="35" t="str">
        <f t="shared" si="0"/>
        <v/>
      </c>
      <c r="P9" s="299"/>
      <c r="Q9" s="299"/>
      <c r="R9" s="299"/>
    </row>
    <row r="10" spans="1:18" ht="14.4" x14ac:dyDescent="0.3">
      <c r="A10" s="2"/>
      <c r="B10" s="34"/>
      <c r="C10" s="34"/>
      <c r="D10" s="34"/>
      <c r="E10" s="57"/>
      <c r="F10" s="57"/>
      <c r="G10" s="57"/>
      <c r="H10" s="57"/>
      <c r="I10" s="57"/>
      <c r="J10" s="57"/>
      <c r="K10" s="25"/>
      <c r="L10" s="35"/>
      <c r="M10" s="35"/>
      <c r="N10" s="35"/>
      <c r="O10" s="35"/>
      <c r="P10" s="299"/>
      <c r="Q10" s="299"/>
      <c r="R10" s="299"/>
    </row>
    <row r="11" spans="1:18" ht="14.4" x14ac:dyDescent="0.3">
      <c r="A11" s="2">
        <v>2</v>
      </c>
      <c r="B11" s="38" t="s">
        <v>214</v>
      </c>
      <c r="C11" s="38" t="s">
        <v>95</v>
      </c>
      <c r="D11" s="38" t="s">
        <v>215</v>
      </c>
      <c r="E11" s="147">
        <v>0</v>
      </c>
      <c r="F11" s="57"/>
      <c r="G11" s="98">
        <v>0</v>
      </c>
      <c r="H11" s="98">
        <v>0</v>
      </c>
      <c r="I11" s="98">
        <v>0</v>
      </c>
      <c r="J11" s="98">
        <v>0</v>
      </c>
      <c r="K11" s="25"/>
      <c r="L11" s="35" t="str">
        <f t="shared" ref="L11:L16" si="2">IF(E11=0,"",(G11-E11)/E11)</f>
        <v/>
      </c>
      <c r="M11" s="35" t="str">
        <f t="shared" ref="M11:O16" si="3">IF(G11=0,"",(H11-G11)/G11)</f>
        <v/>
      </c>
      <c r="N11" s="35" t="str">
        <f t="shared" si="3"/>
        <v/>
      </c>
      <c r="O11" s="35" t="str">
        <f t="shared" si="3"/>
        <v/>
      </c>
      <c r="P11" s="299"/>
      <c r="Q11" s="299"/>
      <c r="R11" s="299"/>
    </row>
    <row r="12" spans="1:18" ht="14.4" x14ac:dyDescent="0.3">
      <c r="A12" s="2"/>
      <c r="B12" s="38"/>
      <c r="C12" s="34" t="s">
        <v>81</v>
      </c>
      <c r="D12" s="38" t="s">
        <v>216</v>
      </c>
      <c r="E12" s="147">
        <v>0</v>
      </c>
      <c r="F12" s="57"/>
      <c r="G12" s="98">
        <v>0</v>
      </c>
      <c r="H12" s="98">
        <v>0</v>
      </c>
      <c r="I12" s="98">
        <v>0</v>
      </c>
      <c r="J12" s="98">
        <v>0</v>
      </c>
      <c r="K12" s="25"/>
      <c r="L12" s="35" t="str">
        <f t="shared" si="2"/>
        <v/>
      </c>
      <c r="M12" s="35" t="str">
        <f t="shared" si="3"/>
        <v/>
      </c>
      <c r="N12" s="35" t="str">
        <f t="shared" si="3"/>
        <v/>
      </c>
      <c r="O12" s="35" t="str">
        <f t="shared" si="3"/>
        <v/>
      </c>
      <c r="P12" s="299"/>
      <c r="Q12" s="299"/>
      <c r="R12" s="299"/>
    </row>
    <row r="13" spans="1:18" ht="14.4" x14ac:dyDescent="0.3">
      <c r="A13" s="4"/>
      <c r="B13" s="34"/>
      <c r="C13" s="34" t="s">
        <v>83</v>
      </c>
      <c r="D13" s="34" t="s">
        <v>212</v>
      </c>
      <c r="E13" s="147">
        <v>0</v>
      </c>
      <c r="F13" s="57"/>
      <c r="G13" s="98">
        <v>0</v>
      </c>
      <c r="H13" s="98">
        <v>0</v>
      </c>
      <c r="I13" s="98">
        <v>0</v>
      </c>
      <c r="J13" s="98">
        <v>0</v>
      </c>
      <c r="K13" s="25"/>
      <c r="L13" s="35" t="str">
        <f t="shared" si="2"/>
        <v/>
      </c>
      <c r="M13" s="35" t="str">
        <f t="shared" si="3"/>
        <v/>
      </c>
      <c r="N13" s="35" t="str">
        <f t="shared" si="3"/>
        <v/>
      </c>
      <c r="O13" s="35" t="str">
        <f t="shared" si="3"/>
        <v/>
      </c>
      <c r="P13" s="299"/>
      <c r="Q13" s="299"/>
      <c r="R13" s="299"/>
    </row>
    <row r="14" spans="1:18" ht="14.4" x14ac:dyDescent="0.3">
      <c r="A14" s="2"/>
      <c r="B14" s="34"/>
      <c r="C14" s="34" t="s">
        <v>85</v>
      </c>
      <c r="D14" s="34" t="s">
        <v>217</v>
      </c>
      <c r="E14" s="147">
        <v>0</v>
      </c>
      <c r="F14" s="57"/>
      <c r="G14" s="98">
        <v>0</v>
      </c>
      <c r="H14" s="98">
        <v>0</v>
      </c>
      <c r="I14" s="98">
        <v>0</v>
      </c>
      <c r="J14" s="98">
        <v>0</v>
      </c>
      <c r="K14" s="25"/>
      <c r="L14" s="35" t="str">
        <f t="shared" si="2"/>
        <v/>
      </c>
      <c r="M14" s="35" t="str">
        <f t="shared" si="3"/>
        <v/>
      </c>
      <c r="N14" s="35" t="str">
        <f t="shared" si="3"/>
        <v/>
      </c>
      <c r="O14" s="35" t="str">
        <f t="shared" si="3"/>
        <v/>
      </c>
      <c r="P14" s="299"/>
      <c r="Q14" s="299"/>
      <c r="R14" s="299"/>
    </row>
    <row r="15" spans="1:18" ht="14.4" x14ac:dyDescent="0.3">
      <c r="A15" s="2"/>
      <c r="B15" s="34"/>
      <c r="C15" s="34" t="s">
        <v>87</v>
      </c>
      <c r="D15" s="34" t="s">
        <v>218</v>
      </c>
      <c r="E15" s="147">
        <v>0</v>
      </c>
      <c r="F15" s="57"/>
      <c r="G15" s="98">
        <v>0</v>
      </c>
      <c r="H15" s="98">
        <v>0</v>
      </c>
      <c r="I15" s="98">
        <v>0</v>
      </c>
      <c r="J15" s="98">
        <v>0</v>
      </c>
      <c r="K15" s="25"/>
      <c r="L15" s="35" t="str">
        <f t="shared" si="2"/>
        <v/>
      </c>
      <c r="M15" s="35" t="str">
        <f t="shared" si="3"/>
        <v/>
      </c>
      <c r="N15" s="35" t="str">
        <f t="shared" si="3"/>
        <v/>
      </c>
      <c r="O15" s="35" t="str">
        <f t="shared" si="3"/>
        <v/>
      </c>
      <c r="P15" s="299"/>
      <c r="Q15" s="299"/>
      <c r="R15" s="299"/>
    </row>
    <row r="16" spans="1:18" ht="14.4" x14ac:dyDescent="0.3">
      <c r="A16" s="4"/>
      <c r="B16" s="36" t="s">
        <v>219</v>
      </c>
      <c r="C16" s="34"/>
      <c r="D16" s="34"/>
      <c r="E16" s="59">
        <f>SUM(E11:E15)</f>
        <v>0</v>
      </c>
      <c r="F16" s="59"/>
      <c r="G16" s="59">
        <f>SUM(G11:G15)</f>
        <v>0</v>
      </c>
      <c r="H16" s="59">
        <f>SUM(H11:H15)</f>
        <v>0</v>
      </c>
      <c r="I16" s="59">
        <f>SUM(I11:I15)</f>
        <v>0</v>
      </c>
      <c r="J16" s="59">
        <f t="shared" ref="J16" si="4">SUM(J11:J15)</f>
        <v>0</v>
      </c>
      <c r="K16" s="24"/>
      <c r="L16" s="35" t="str">
        <f t="shared" si="2"/>
        <v/>
      </c>
      <c r="M16" s="35" t="str">
        <f t="shared" si="3"/>
        <v/>
      </c>
      <c r="N16" s="35" t="str">
        <f t="shared" si="3"/>
        <v/>
      </c>
      <c r="O16" s="35" t="str">
        <f t="shared" si="3"/>
        <v/>
      </c>
      <c r="P16" s="299"/>
      <c r="Q16" s="299"/>
      <c r="R16" s="299"/>
    </row>
    <row r="17" spans="1:18" ht="14.4" x14ac:dyDescent="0.3">
      <c r="A17" s="2"/>
      <c r="B17" s="34"/>
      <c r="C17" s="34"/>
      <c r="E17" s="57"/>
      <c r="F17" s="57"/>
      <c r="G17" s="57"/>
      <c r="H17" s="57"/>
      <c r="I17" s="57"/>
      <c r="J17" s="57"/>
      <c r="K17" s="25"/>
      <c r="L17" s="35"/>
      <c r="M17" s="35"/>
      <c r="N17" s="35"/>
      <c r="O17" s="35"/>
      <c r="P17" s="299"/>
      <c r="Q17" s="299"/>
      <c r="R17" s="299"/>
    </row>
    <row r="18" spans="1:18" ht="14.4" x14ac:dyDescent="0.3">
      <c r="A18" s="2">
        <v>3</v>
      </c>
      <c r="B18" s="327" t="s">
        <v>220</v>
      </c>
      <c r="C18" s="34" t="s">
        <v>95</v>
      </c>
      <c r="D18" s="34" t="s">
        <v>221</v>
      </c>
      <c r="E18" s="147">
        <v>0</v>
      </c>
      <c r="F18" s="57"/>
      <c r="G18" s="98">
        <v>0</v>
      </c>
      <c r="H18" s="98">
        <v>0</v>
      </c>
      <c r="I18" s="98">
        <v>0</v>
      </c>
      <c r="J18" s="98">
        <v>0</v>
      </c>
      <c r="K18" s="25"/>
      <c r="L18" s="35" t="str">
        <f t="shared" ref="L18:L24" si="5">IF(E18=0,"",(G18-E18)/E18)</f>
        <v/>
      </c>
      <c r="M18" s="35" t="str">
        <f t="shared" ref="M18:O24" si="6">IF(G18=0,"",(H18-G18)/G18)</f>
        <v/>
      </c>
      <c r="N18" s="35" t="str">
        <f t="shared" si="6"/>
        <v/>
      </c>
      <c r="O18" s="35" t="str">
        <f t="shared" si="6"/>
        <v/>
      </c>
      <c r="P18" s="299"/>
      <c r="Q18" s="299"/>
      <c r="R18" s="299"/>
    </row>
    <row r="19" spans="1:18" ht="14.4" x14ac:dyDescent="0.3">
      <c r="A19" s="2"/>
      <c r="B19" s="327"/>
      <c r="C19" s="34" t="s">
        <v>81</v>
      </c>
      <c r="D19" s="34" t="s">
        <v>222</v>
      </c>
      <c r="E19" s="147">
        <v>0</v>
      </c>
      <c r="F19" s="57"/>
      <c r="G19" s="98">
        <v>0</v>
      </c>
      <c r="H19" s="98">
        <v>0</v>
      </c>
      <c r="I19" s="98">
        <v>0</v>
      </c>
      <c r="J19" s="98">
        <v>0</v>
      </c>
      <c r="K19" s="25"/>
      <c r="L19" s="35" t="str">
        <f t="shared" si="5"/>
        <v/>
      </c>
      <c r="M19" s="35" t="str">
        <f t="shared" si="6"/>
        <v/>
      </c>
      <c r="N19" s="35" t="str">
        <f t="shared" si="6"/>
        <v/>
      </c>
      <c r="O19" s="35" t="str">
        <f t="shared" si="6"/>
        <v/>
      </c>
      <c r="P19" s="299"/>
      <c r="Q19" s="299"/>
      <c r="R19" s="299"/>
    </row>
    <row r="20" spans="1:18" ht="14.4" x14ac:dyDescent="0.3">
      <c r="A20" s="2"/>
      <c r="B20" s="327"/>
      <c r="C20" s="38" t="s">
        <v>83</v>
      </c>
      <c r="D20" s="34" t="s">
        <v>223</v>
      </c>
      <c r="E20" s="147">
        <v>0</v>
      </c>
      <c r="F20" s="57"/>
      <c r="G20" s="98">
        <v>0</v>
      </c>
      <c r="H20" s="98">
        <v>0</v>
      </c>
      <c r="I20" s="98">
        <v>0</v>
      </c>
      <c r="J20" s="98">
        <v>0</v>
      </c>
      <c r="K20" s="25"/>
      <c r="L20" s="35" t="str">
        <f t="shared" si="5"/>
        <v/>
      </c>
      <c r="M20" s="35" t="str">
        <f t="shared" si="6"/>
        <v/>
      </c>
      <c r="N20" s="35" t="str">
        <f t="shared" si="6"/>
        <v/>
      </c>
      <c r="O20" s="35" t="str">
        <f t="shared" si="6"/>
        <v/>
      </c>
      <c r="P20" s="299"/>
      <c r="Q20" s="299"/>
      <c r="R20" s="299"/>
    </row>
    <row r="21" spans="1:18" ht="14.4" x14ac:dyDescent="0.3">
      <c r="A21" s="2"/>
      <c r="B21" s="328"/>
      <c r="C21" s="34" t="s">
        <v>85</v>
      </c>
      <c r="D21" s="34" t="s">
        <v>224</v>
      </c>
      <c r="E21" s="147">
        <v>0</v>
      </c>
      <c r="F21" s="57"/>
      <c r="G21" s="98">
        <v>0</v>
      </c>
      <c r="H21" s="98">
        <v>0</v>
      </c>
      <c r="I21" s="98">
        <v>0</v>
      </c>
      <c r="J21" s="98">
        <v>0</v>
      </c>
      <c r="K21" s="25"/>
      <c r="L21" s="35" t="str">
        <f t="shared" si="5"/>
        <v/>
      </c>
      <c r="M21" s="35" t="str">
        <f t="shared" si="6"/>
        <v/>
      </c>
      <c r="N21" s="35" t="str">
        <f t="shared" si="6"/>
        <v/>
      </c>
      <c r="O21" s="35" t="str">
        <f t="shared" si="6"/>
        <v/>
      </c>
      <c r="P21" s="299"/>
      <c r="Q21" s="299"/>
      <c r="R21" s="299"/>
    </row>
    <row r="22" spans="1:18" ht="14.4" x14ac:dyDescent="0.3">
      <c r="A22" s="2"/>
      <c r="B22" s="106"/>
      <c r="C22" s="34" t="s">
        <v>87</v>
      </c>
      <c r="D22" s="34" t="s">
        <v>225</v>
      </c>
      <c r="E22" s="147">
        <v>0</v>
      </c>
      <c r="F22" s="57"/>
      <c r="G22" s="98">
        <v>0</v>
      </c>
      <c r="H22" s="98">
        <v>0</v>
      </c>
      <c r="I22" s="98">
        <v>0</v>
      </c>
      <c r="J22" s="98">
        <v>0</v>
      </c>
      <c r="K22" s="25"/>
      <c r="L22" s="35" t="str">
        <f t="shared" si="5"/>
        <v/>
      </c>
      <c r="M22" s="35" t="str">
        <f t="shared" si="6"/>
        <v/>
      </c>
      <c r="N22" s="35" t="str">
        <f t="shared" si="6"/>
        <v/>
      </c>
      <c r="O22" s="35" t="str">
        <f t="shared" si="6"/>
        <v/>
      </c>
      <c r="P22" s="299"/>
      <c r="Q22" s="299"/>
      <c r="R22" s="299"/>
    </row>
    <row r="23" spans="1:18" ht="14.4" x14ac:dyDescent="0.3">
      <c r="A23" s="2"/>
      <c r="B23" s="34"/>
      <c r="C23" s="34" t="s">
        <v>89</v>
      </c>
      <c r="D23" s="34" t="s">
        <v>226</v>
      </c>
      <c r="E23" s="147">
        <v>0</v>
      </c>
      <c r="F23" s="57"/>
      <c r="G23" s="98">
        <v>0</v>
      </c>
      <c r="H23" s="98">
        <v>0</v>
      </c>
      <c r="I23" s="98">
        <v>0</v>
      </c>
      <c r="J23" s="98">
        <v>0</v>
      </c>
      <c r="K23" s="25"/>
      <c r="L23" s="35" t="str">
        <f t="shared" si="5"/>
        <v/>
      </c>
      <c r="M23" s="35" t="str">
        <f t="shared" si="6"/>
        <v/>
      </c>
      <c r="N23" s="35" t="str">
        <f t="shared" si="6"/>
        <v/>
      </c>
      <c r="O23" s="35" t="str">
        <f t="shared" si="6"/>
        <v/>
      </c>
      <c r="P23" s="299"/>
      <c r="Q23" s="299"/>
      <c r="R23" s="299"/>
    </row>
    <row r="24" spans="1:18" ht="14.4" x14ac:dyDescent="0.3">
      <c r="A24" s="2"/>
      <c r="B24" s="34"/>
      <c r="C24" s="34" t="s">
        <v>91</v>
      </c>
      <c r="D24" s="34" t="s">
        <v>227</v>
      </c>
      <c r="E24" s="147">
        <v>0</v>
      </c>
      <c r="F24" s="57"/>
      <c r="G24" s="98">
        <v>0</v>
      </c>
      <c r="H24" s="98">
        <v>0</v>
      </c>
      <c r="I24" s="98">
        <v>0</v>
      </c>
      <c r="J24" s="98">
        <v>0</v>
      </c>
      <c r="K24" s="25"/>
      <c r="L24" s="35" t="str">
        <f t="shared" si="5"/>
        <v/>
      </c>
      <c r="M24" s="35" t="str">
        <f t="shared" si="6"/>
        <v/>
      </c>
      <c r="N24" s="35" t="str">
        <f t="shared" si="6"/>
        <v/>
      </c>
      <c r="O24" s="35" t="str">
        <f t="shared" si="6"/>
        <v/>
      </c>
      <c r="P24" s="299"/>
      <c r="Q24" s="299"/>
      <c r="R24" s="299"/>
    </row>
    <row r="25" spans="1:18" ht="14.4" x14ac:dyDescent="0.3">
      <c r="A25" s="2"/>
      <c r="B25" s="34"/>
      <c r="C25" s="34" t="s">
        <v>103</v>
      </c>
      <c r="D25" s="34" t="s">
        <v>228</v>
      </c>
      <c r="E25" s="147">
        <v>0</v>
      </c>
      <c r="F25" s="57"/>
      <c r="G25" s="98">
        <v>0</v>
      </c>
      <c r="H25" s="98">
        <v>0</v>
      </c>
      <c r="I25" s="98">
        <v>0</v>
      </c>
      <c r="J25" s="98">
        <v>0</v>
      </c>
      <c r="K25" s="25"/>
      <c r="L25" s="35"/>
      <c r="M25" s="35"/>
      <c r="N25" s="35"/>
      <c r="O25" s="35"/>
      <c r="P25" s="299"/>
      <c r="Q25" s="299"/>
      <c r="R25" s="299"/>
    </row>
    <row r="26" spans="1:18" ht="14.4" x14ac:dyDescent="0.3">
      <c r="A26" s="2"/>
      <c r="B26" s="34"/>
      <c r="C26" s="34" t="s">
        <v>120</v>
      </c>
      <c r="D26" s="38" t="s">
        <v>229</v>
      </c>
      <c r="E26" s="147">
        <v>0</v>
      </c>
      <c r="F26" s="57"/>
      <c r="G26" s="98">
        <v>0</v>
      </c>
      <c r="H26" s="98">
        <v>0</v>
      </c>
      <c r="I26" s="98">
        <v>0</v>
      </c>
      <c r="J26" s="98">
        <v>0</v>
      </c>
      <c r="K26" s="25"/>
      <c r="L26" s="35" t="str">
        <f>IF(E26=0,"",(G26-E26)/E26)</f>
        <v/>
      </c>
      <c r="M26" s="35" t="str">
        <f t="shared" ref="M26:O27" si="7">IF(G26=0,"",(H26-G26)/G26)</f>
        <v/>
      </c>
      <c r="N26" s="35" t="str">
        <f t="shared" si="7"/>
        <v/>
      </c>
      <c r="O26" s="35" t="str">
        <f t="shared" si="7"/>
        <v/>
      </c>
      <c r="P26" s="299"/>
      <c r="Q26" s="299"/>
      <c r="R26" s="299"/>
    </row>
    <row r="27" spans="1:18" ht="14.4" x14ac:dyDescent="0.3">
      <c r="A27" s="2"/>
      <c r="B27" s="36" t="s">
        <v>230</v>
      </c>
      <c r="C27" s="36"/>
      <c r="D27" s="36"/>
      <c r="E27" s="59">
        <f>SUM(E18:E26)</f>
        <v>0</v>
      </c>
      <c r="F27" s="59"/>
      <c r="G27" s="59">
        <f>SUM(G18:G26)</f>
        <v>0</v>
      </c>
      <c r="H27" s="59">
        <f>SUM(H18:H26)</f>
        <v>0</v>
      </c>
      <c r="I27" s="59">
        <f>SUM(I18:I26)</f>
        <v>0</v>
      </c>
      <c r="J27" s="59">
        <f t="shared" ref="J27" si="8">SUM(J18:J26)</f>
        <v>0</v>
      </c>
      <c r="K27" s="24"/>
      <c r="L27" s="35" t="str">
        <f>IF(E27=0,"",(G27-E27)/E27)</f>
        <v/>
      </c>
      <c r="M27" s="35" t="str">
        <f t="shared" si="7"/>
        <v/>
      </c>
      <c r="N27" s="35" t="str">
        <f t="shared" si="7"/>
        <v/>
      </c>
      <c r="O27" s="35" t="str">
        <f t="shared" si="7"/>
        <v/>
      </c>
      <c r="P27" s="299"/>
      <c r="Q27" s="299"/>
      <c r="R27" s="299"/>
    </row>
    <row r="28" spans="1:18" ht="14.4" x14ac:dyDescent="0.3">
      <c r="A28" s="2"/>
      <c r="B28" s="36"/>
      <c r="C28" s="36"/>
      <c r="D28" s="36"/>
      <c r="E28" s="59"/>
      <c r="F28" s="59"/>
      <c r="G28" s="59"/>
      <c r="H28" s="59"/>
      <c r="I28" s="59"/>
      <c r="J28" s="59"/>
      <c r="K28" s="24"/>
      <c r="L28" s="35"/>
      <c r="M28" s="35"/>
      <c r="N28" s="35"/>
      <c r="O28" s="35"/>
      <c r="P28" s="299"/>
      <c r="Q28" s="299"/>
      <c r="R28" s="299"/>
    </row>
    <row r="29" spans="1:18" ht="14.4" x14ac:dyDescent="0.3">
      <c r="A29" s="2"/>
      <c r="B29" s="36" t="s">
        <v>231</v>
      </c>
      <c r="C29" s="36"/>
      <c r="D29" s="36"/>
      <c r="E29" s="147">
        <v>0</v>
      </c>
      <c r="F29" s="57"/>
      <c r="G29" s="98">
        <v>0</v>
      </c>
      <c r="H29" s="98">
        <v>0</v>
      </c>
      <c r="I29" s="98">
        <v>0</v>
      </c>
      <c r="J29" s="98">
        <v>0</v>
      </c>
      <c r="K29" s="24"/>
      <c r="L29" s="35" t="str">
        <f>IF(E29=0,"",(G29-E29)/E29)</f>
        <v/>
      </c>
      <c r="M29" s="35" t="str">
        <f t="shared" ref="M29:O30" si="9">IF(G29=0,"",(H29-G29)/G29)</f>
        <v/>
      </c>
      <c r="N29" s="35" t="str">
        <f t="shared" si="9"/>
        <v/>
      </c>
      <c r="O29" s="35" t="str">
        <f t="shared" si="9"/>
        <v/>
      </c>
      <c r="P29" s="299"/>
      <c r="Q29" s="299"/>
      <c r="R29" s="299"/>
    </row>
    <row r="30" spans="1:18" ht="32.25" customHeight="1" x14ac:dyDescent="0.3">
      <c r="A30" s="155"/>
      <c r="B30" s="24" t="s">
        <v>232</v>
      </c>
      <c r="C30" s="25"/>
      <c r="D30" s="25"/>
      <c r="E30" s="156">
        <f>E16-E27+E29</f>
        <v>0</v>
      </c>
      <c r="F30" s="156"/>
      <c r="G30" s="156">
        <f t="shared" ref="G30:J30" si="10">G16-G27+G29</f>
        <v>0</v>
      </c>
      <c r="H30" s="156">
        <f t="shared" si="10"/>
        <v>0</v>
      </c>
      <c r="I30" s="156">
        <f t="shared" si="10"/>
        <v>0</v>
      </c>
      <c r="J30" s="156">
        <f t="shared" si="10"/>
        <v>0</v>
      </c>
      <c r="K30" s="25"/>
      <c r="L30" s="35" t="str">
        <f>IF(E30=0,"",(G30-E30)/E30)</f>
        <v/>
      </c>
      <c r="M30" s="35" t="str">
        <f t="shared" si="9"/>
        <v/>
      </c>
      <c r="N30" s="35" t="str">
        <f t="shared" si="9"/>
        <v/>
      </c>
      <c r="O30" s="35" t="str">
        <f t="shared" si="9"/>
        <v/>
      </c>
      <c r="P30" s="299"/>
      <c r="Q30" s="299"/>
      <c r="R30" s="299"/>
    </row>
    <row r="31" spans="1:18" ht="15" thickBot="1" x14ac:dyDescent="0.35">
      <c r="A31" s="4"/>
      <c r="B31" s="34"/>
      <c r="C31" s="34"/>
      <c r="D31" s="34"/>
      <c r="E31" s="60"/>
      <c r="F31" s="60"/>
      <c r="G31" s="60"/>
      <c r="H31" s="60"/>
      <c r="I31" s="60"/>
      <c r="J31" s="60"/>
      <c r="K31" s="25"/>
      <c r="L31" s="35"/>
      <c r="M31" s="35"/>
      <c r="N31" s="35"/>
      <c r="O31" s="35"/>
      <c r="P31" s="299"/>
      <c r="Q31" s="299"/>
      <c r="R31" s="299"/>
    </row>
    <row r="32" spans="1:18" ht="15" thickBot="1" x14ac:dyDescent="0.35">
      <c r="A32" s="4"/>
      <c r="B32" s="36" t="s">
        <v>233</v>
      </c>
      <c r="C32" s="34"/>
      <c r="D32" s="34"/>
      <c r="E32" s="58">
        <f>E9+E30</f>
        <v>0</v>
      </c>
      <c r="F32" s="59"/>
      <c r="G32" s="58">
        <f t="shared" ref="G32:J32" si="11">G9+G30</f>
        <v>0</v>
      </c>
      <c r="H32" s="58">
        <f t="shared" si="11"/>
        <v>0</v>
      </c>
      <c r="I32" s="58">
        <f t="shared" si="11"/>
        <v>0</v>
      </c>
      <c r="J32" s="58">
        <f t="shared" si="11"/>
        <v>0</v>
      </c>
      <c r="K32" s="24"/>
      <c r="L32" s="35" t="str">
        <f>IF(E32=0,"",(G32-E32)/E32)</f>
        <v/>
      </c>
      <c r="M32" s="35" t="str">
        <f>IF(G32=0,"",(H32-G32)/G32)</f>
        <v/>
      </c>
      <c r="N32" s="35" t="str">
        <f>IF(H32=0,"",(I32-H32)/H32)</f>
        <v/>
      </c>
      <c r="O32" s="35" t="str">
        <f>IF(I32=0,"",(J32-I32)/I32)</f>
        <v/>
      </c>
      <c r="P32" s="299"/>
      <c r="Q32" s="299"/>
      <c r="R32" s="299"/>
    </row>
    <row r="33" spans="1:18" ht="14.4" x14ac:dyDescent="0.3">
      <c r="A33" s="4"/>
      <c r="B33" s="34"/>
      <c r="C33" s="34"/>
      <c r="D33" s="34"/>
      <c r="E33" s="60"/>
      <c r="F33" s="60"/>
      <c r="G33" s="60"/>
      <c r="H33" s="60"/>
      <c r="I33" s="60"/>
      <c r="J33" s="60"/>
      <c r="K33" s="25"/>
      <c r="L33" s="35"/>
      <c r="M33" s="35"/>
      <c r="N33" s="35"/>
      <c r="O33" s="35"/>
      <c r="P33" s="299"/>
      <c r="Q33" s="299"/>
      <c r="R33" s="299"/>
    </row>
    <row r="34" spans="1:18" ht="14.4" x14ac:dyDescent="0.3">
      <c r="A34" s="2">
        <v>4</v>
      </c>
      <c r="B34" s="327" t="s">
        <v>234</v>
      </c>
      <c r="C34" s="34" t="s">
        <v>95</v>
      </c>
      <c r="D34" s="76" t="s">
        <v>235</v>
      </c>
      <c r="E34" s="147">
        <v>0</v>
      </c>
      <c r="F34" s="57"/>
      <c r="G34" s="98">
        <v>0</v>
      </c>
      <c r="H34" s="98">
        <v>0</v>
      </c>
      <c r="I34" s="98">
        <v>0</v>
      </c>
      <c r="J34" s="98">
        <v>0</v>
      </c>
      <c r="K34" s="25"/>
      <c r="L34" s="35" t="str">
        <f>IF(E34=0,"",(G34-E34)/E34)</f>
        <v/>
      </c>
      <c r="M34" s="35" t="str">
        <f t="shared" ref="M34:O38" si="12">IF(G34=0,"",(H34-G34)/G34)</f>
        <v/>
      </c>
      <c r="N34" s="35" t="str">
        <f t="shared" si="12"/>
        <v/>
      </c>
      <c r="O34" s="35" t="str">
        <f t="shared" si="12"/>
        <v/>
      </c>
      <c r="P34" s="299"/>
      <c r="Q34" s="299"/>
      <c r="R34" s="299"/>
    </row>
    <row r="35" spans="1:18" ht="14.4" x14ac:dyDescent="0.3">
      <c r="A35" s="4"/>
      <c r="B35" s="328"/>
      <c r="C35" s="34" t="s">
        <v>81</v>
      </c>
      <c r="D35" s="34" t="s">
        <v>221</v>
      </c>
      <c r="E35" s="147">
        <v>0</v>
      </c>
      <c r="F35" s="57"/>
      <c r="G35" s="98">
        <v>0</v>
      </c>
      <c r="H35" s="98">
        <v>0</v>
      </c>
      <c r="I35" s="98">
        <v>0</v>
      </c>
      <c r="J35" s="98">
        <v>0</v>
      </c>
      <c r="K35" s="25"/>
      <c r="L35" s="35" t="str">
        <f>IF(E35=0,"",(G35-E35)/E35)</f>
        <v/>
      </c>
      <c r="M35" s="35" t="str">
        <f t="shared" si="12"/>
        <v/>
      </c>
      <c r="N35" s="35" t="str">
        <f t="shared" si="12"/>
        <v/>
      </c>
      <c r="O35" s="35" t="str">
        <f t="shared" si="12"/>
        <v/>
      </c>
      <c r="P35" s="299"/>
      <c r="Q35" s="299"/>
      <c r="R35" s="299"/>
    </row>
    <row r="36" spans="1:18" ht="14.4" x14ac:dyDescent="0.3">
      <c r="A36" s="4"/>
      <c r="B36" s="328"/>
      <c r="C36" s="34" t="s">
        <v>83</v>
      </c>
      <c r="D36" s="76" t="s">
        <v>223</v>
      </c>
      <c r="E36" s="147">
        <v>0</v>
      </c>
      <c r="F36" s="57"/>
      <c r="G36" s="98">
        <v>0</v>
      </c>
      <c r="H36" s="98">
        <v>0</v>
      </c>
      <c r="I36" s="98">
        <v>0</v>
      </c>
      <c r="J36" s="98">
        <v>0</v>
      </c>
      <c r="K36" s="25"/>
      <c r="L36" s="35" t="str">
        <f>IF(E36=0,"",(G36-E36)/E36)</f>
        <v/>
      </c>
      <c r="M36" s="35" t="str">
        <f t="shared" si="12"/>
        <v/>
      </c>
      <c r="N36" s="35" t="str">
        <f t="shared" si="12"/>
        <v/>
      </c>
      <c r="O36" s="35" t="str">
        <f t="shared" si="12"/>
        <v/>
      </c>
      <c r="P36" s="299"/>
      <c r="Q36" s="299"/>
      <c r="R36" s="299"/>
    </row>
    <row r="37" spans="1:18" ht="14.4" x14ac:dyDescent="0.3">
      <c r="A37" s="4"/>
      <c r="B37" s="328"/>
      <c r="C37" s="34" t="s">
        <v>85</v>
      </c>
      <c r="D37" s="34" t="s">
        <v>236</v>
      </c>
      <c r="E37" s="147">
        <v>0</v>
      </c>
      <c r="F37" s="57"/>
      <c r="G37" s="98">
        <v>0</v>
      </c>
      <c r="H37" s="98">
        <v>0</v>
      </c>
      <c r="I37" s="98">
        <v>0</v>
      </c>
      <c r="J37" s="98">
        <v>0</v>
      </c>
      <c r="K37" s="25"/>
      <c r="L37" s="35" t="str">
        <f>IF(E37=0,"",(G37-E37)/E37)</f>
        <v/>
      </c>
      <c r="M37" s="35" t="str">
        <f t="shared" si="12"/>
        <v/>
      </c>
      <c r="N37" s="35" t="str">
        <f t="shared" si="12"/>
        <v/>
      </c>
      <c r="O37" s="35" t="str">
        <f t="shared" si="12"/>
        <v/>
      </c>
      <c r="P37" s="299"/>
      <c r="Q37" s="299"/>
      <c r="R37" s="299"/>
    </row>
    <row r="38" spans="1:18" ht="14.4" x14ac:dyDescent="0.3">
      <c r="A38" s="4"/>
      <c r="B38" s="328"/>
      <c r="C38" s="34" t="s">
        <v>87</v>
      </c>
      <c r="D38" s="34" t="s">
        <v>227</v>
      </c>
      <c r="E38" s="147">
        <v>0</v>
      </c>
      <c r="F38" s="57"/>
      <c r="G38" s="98">
        <v>0</v>
      </c>
      <c r="H38" s="98">
        <v>0</v>
      </c>
      <c r="I38" s="98">
        <v>0</v>
      </c>
      <c r="J38" s="98">
        <v>0</v>
      </c>
      <c r="K38" s="25"/>
      <c r="L38" s="35" t="str">
        <f>IF(E38=0,"",(G38-E38)/E38)</f>
        <v/>
      </c>
      <c r="M38" s="35" t="str">
        <f t="shared" si="12"/>
        <v/>
      </c>
      <c r="N38" s="35" t="str">
        <f t="shared" si="12"/>
        <v/>
      </c>
      <c r="O38" s="35" t="str">
        <f t="shared" si="12"/>
        <v/>
      </c>
      <c r="P38" s="299"/>
      <c r="Q38" s="299"/>
      <c r="R38" s="299"/>
    </row>
    <row r="39" spans="1:18" ht="14.4" x14ac:dyDescent="0.3">
      <c r="A39" s="4"/>
      <c r="B39" s="328"/>
      <c r="C39" s="76" t="s">
        <v>89</v>
      </c>
      <c r="D39" s="34" t="s">
        <v>228</v>
      </c>
      <c r="E39" s="147">
        <v>0</v>
      </c>
      <c r="F39" s="57"/>
      <c r="G39" s="98">
        <v>0</v>
      </c>
      <c r="H39" s="98">
        <v>0</v>
      </c>
      <c r="I39" s="98">
        <v>0</v>
      </c>
      <c r="J39" s="98">
        <v>0</v>
      </c>
      <c r="K39" s="25"/>
      <c r="L39" s="35"/>
      <c r="M39" s="35"/>
      <c r="N39" s="35"/>
      <c r="O39" s="35"/>
      <c r="P39" s="299"/>
      <c r="Q39" s="299"/>
      <c r="R39" s="299"/>
    </row>
    <row r="40" spans="1:18" ht="14.4" x14ac:dyDescent="0.3">
      <c r="A40" s="4"/>
      <c r="B40" s="328"/>
      <c r="C40" s="76" t="s">
        <v>91</v>
      </c>
      <c r="D40" s="34" t="s">
        <v>237</v>
      </c>
      <c r="E40" s="147">
        <v>0</v>
      </c>
      <c r="F40" s="57"/>
      <c r="G40" s="98">
        <v>0</v>
      </c>
      <c r="H40" s="98">
        <v>0</v>
      </c>
      <c r="I40" s="98">
        <v>0</v>
      </c>
      <c r="J40" s="98">
        <v>0</v>
      </c>
      <c r="K40" s="25"/>
      <c r="L40" s="35" t="str">
        <f t="shared" ref="L40:L45" si="13">IF(E40=0,"",(G40-E40)/E40)</f>
        <v/>
      </c>
      <c r="M40" s="35" t="str">
        <f t="shared" ref="M40:O45" si="14">IF(G40=0,"",(H40-G40)/G40)</f>
        <v/>
      </c>
      <c r="N40" s="35" t="str">
        <f t="shared" si="14"/>
        <v/>
      </c>
      <c r="O40" s="35" t="str">
        <f t="shared" si="14"/>
        <v/>
      </c>
      <c r="P40" s="299"/>
      <c r="Q40" s="299"/>
      <c r="R40" s="299"/>
    </row>
    <row r="41" spans="1:18" ht="14.4" x14ac:dyDescent="0.3">
      <c r="A41" s="4"/>
      <c r="B41" s="328"/>
      <c r="C41" s="76" t="s">
        <v>103</v>
      </c>
      <c r="D41" s="34" t="s">
        <v>238</v>
      </c>
      <c r="E41" s="147">
        <v>0</v>
      </c>
      <c r="F41" s="57"/>
      <c r="G41" s="98">
        <v>0</v>
      </c>
      <c r="H41" s="98">
        <v>0</v>
      </c>
      <c r="I41" s="98">
        <v>0</v>
      </c>
      <c r="J41" s="98">
        <v>0</v>
      </c>
      <c r="K41" s="25"/>
      <c r="L41" s="35" t="str">
        <f t="shared" si="13"/>
        <v/>
      </c>
      <c r="M41" s="35" t="str">
        <f t="shared" si="14"/>
        <v/>
      </c>
      <c r="N41" s="35" t="str">
        <f t="shared" si="14"/>
        <v/>
      </c>
      <c r="O41" s="35" t="str">
        <f t="shared" si="14"/>
        <v/>
      </c>
      <c r="P41" s="299"/>
      <c r="Q41" s="299"/>
      <c r="R41" s="299"/>
    </row>
    <row r="42" spans="1:18" s="161" customFormat="1" ht="30.75" customHeight="1" x14ac:dyDescent="0.25">
      <c r="A42" s="157"/>
      <c r="B42" s="158" t="s">
        <v>239</v>
      </c>
      <c r="C42" s="106"/>
      <c r="D42" s="106"/>
      <c r="E42" s="159">
        <f>SUM(E34:E41)</f>
        <v>0</v>
      </c>
      <c r="F42" s="159"/>
      <c r="G42" s="159">
        <f>SUM(G34:G41)</f>
        <v>0</v>
      </c>
      <c r="H42" s="159">
        <f>SUM(H34:H41)</f>
        <v>0</v>
      </c>
      <c r="I42" s="159">
        <f>SUM(I34:I41)</f>
        <v>0</v>
      </c>
      <c r="J42" s="159">
        <f t="shared" ref="J42" si="15">SUM(J34:J41)</f>
        <v>0</v>
      </c>
      <c r="K42" s="158"/>
      <c r="L42" s="160" t="str">
        <f t="shared" si="13"/>
        <v/>
      </c>
      <c r="M42" s="160" t="str">
        <f t="shared" si="14"/>
        <v/>
      </c>
      <c r="N42" s="160" t="str">
        <f t="shared" si="14"/>
        <v/>
      </c>
      <c r="O42" s="160" t="str">
        <f t="shared" si="14"/>
        <v/>
      </c>
      <c r="P42" s="300"/>
      <c r="Q42" s="300"/>
      <c r="R42" s="300"/>
    </row>
    <row r="43" spans="1:18" ht="14.4" x14ac:dyDescent="0.3">
      <c r="A43" s="2">
        <v>5</v>
      </c>
      <c r="B43" s="34" t="s">
        <v>240</v>
      </c>
      <c r="C43" s="34" t="s">
        <v>95</v>
      </c>
      <c r="D43" s="34" t="s">
        <v>241</v>
      </c>
      <c r="E43" s="147">
        <v>0</v>
      </c>
      <c r="F43" s="57"/>
      <c r="G43" s="98">
        <v>0</v>
      </c>
      <c r="H43" s="98">
        <v>0</v>
      </c>
      <c r="I43" s="98">
        <v>0</v>
      </c>
      <c r="J43" s="98">
        <v>0</v>
      </c>
      <c r="K43" s="25"/>
      <c r="L43" s="35" t="str">
        <f t="shared" si="13"/>
        <v/>
      </c>
      <c r="M43" s="35" t="str">
        <f t="shared" si="14"/>
        <v/>
      </c>
      <c r="N43" s="35" t="str">
        <f t="shared" si="14"/>
        <v/>
      </c>
      <c r="O43" s="35" t="str">
        <f t="shared" si="14"/>
        <v/>
      </c>
      <c r="P43" s="299"/>
      <c r="Q43" s="299"/>
      <c r="R43" s="299"/>
    </row>
    <row r="44" spans="1:18" ht="14.4" x14ac:dyDescent="0.3">
      <c r="A44" s="4"/>
      <c r="B44" s="34"/>
      <c r="C44" s="34" t="s">
        <v>81</v>
      </c>
      <c r="D44" s="34" t="s">
        <v>92</v>
      </c>
      <c r="E44" s="147">
        <v>0</v>
      </c>
      <c r="F44" s="57"/>
      <c r="G44" s="98">
        <v>0</v>
      </c>
      <c r="H44" s="98">
        <v>0</v>
      </c>
      <c r="I44" s="98">
        <v>0</v>
      </c>
      <c r="J44" s="98">
        <v>0</v>
      </c>
      <c r="K44" s="25"/>
      <c r="L44" s="35" t="str">
        <f t="shared" si="13"/>
        <v/>
      </c>
      <c r="M44" s="35" t="str">
        <f t="shared" si="14"/>
        <v/>
      </c>
      <c r="N44" s="35" t="str">
        <f t="shared" si="14"/>
        <v/>
      </c>
      <c r="O44" s="35" t="str">
        <f t="shared" si="14"/>
        <v/>
      </c>
      <c r="P44" s="299"/>
      <c r="Q44" s="299"/>
      <c r="R44" s="299"/>
    </row>
    <row r="45" spans="1:18" ht="14.4" x14ac:dyDescent="0.3">
      <c r="A45" s="4"/>
      <c r="B45" s="36" t="s">
        <v>242</v>
      </c>
      <c r="C45" s="34"/>
      <c r="D45" s="34"/>
      <c r="E45" s="59">
        <f>SUM(E43:E44)</f>
        <v>0</v>
      </c>
      <c r="F45" s="59"/>
      <c r="G45" s="59">
        <f>SUM(G43:G44)</f>
        <v>0</v>
      </c>
      <c r="H45" s="59">
        <f>SUM(H43:H44)</f>
        <v>0</v>
      </c>
      <c r="I45" s="59">
        <f>SUM(I43:I44)</f>
        <v>0</v>
      </c>
      <c r="J45" s="59">
        <f t="shared" ref="J45" si="16">SUM(J43:J44)</f>
        <v>0</v>
      </c>
      <c r="K45" s="24"/>
      <c r="L45" s="35" t="str">
        <f t="shared" si="13"/>
        <v/>
      </c>
      <c r="M45" s="35" t="str">
        <f t="shared" si="14"/>
        <v/>
      </c>
      <c r="N45" s="35" t="str">
        <f t="shared" si="14"/>
        <v/>
      </c>
      <c r="O45" s="35" t="str">
        <f t="shared" si="14"/>
        <v/>
      </c>
      <c r="P45" s="299"/>
      <c r="Q45" s="299"/>
      <c r="R45" s="299"/>
    </row>
    <row r="46" spans="1:18" ht="14.4" x14ac:dyDescent="0.3">
      <c r="A46" s="4"/>
      <c r="B46" s="36"/>
      <c r="C46" s="36"/>
      <c r="D46" s="36"/>
      <c r="E46" s="57"/>
      <c r="F46" s="57"/>
      <c r="G46" s="57"/>
      <c r="H46" s="57"/>
      <c r="I46" s="57"/>
      <c r="J46" s="57"/>
      <c r="K46" s="25"/>
      <c r="L46" s="35"/>
      <c r="M46" s="35"/>
      <c r="N46" s="35"/>
      <c r="O46" s="35"/>
      <c r="P46" s="299"/>
      <c r="Q46" s="299"/>
      <c r="R46" s="299"/>
    </row>
    <row r="47" spans="1:18" ht="15" thickBot="1" x14ac:dyDescent="0.35">
      <c r="A47" s="4"/>
      <c r="B47" s="36" t="s">
        <v>243</v>
      </c>
      <c r="C47" s="34"/>
      <c r="D47" s="34"/>
      <c r="E47" s="73">
        <f>E32-E42-E45</f>
        <v>0</v>
      </c>
      <c r="F47" s="59"/>
      <c r="G47" s="73">
        <f t="shared" ref="G47:J47" si="17">G32-G42-G45</f>
        <v>0</v>
      </c>
      <c r="H47" s="73">
        <f t="shared" si="17"/>
        <v>0</v>
      </c>
      <c r="I47" s="73">
        <f t="shared" si="17"/>
        <v>0</v>
      </c>
      <c r="J47" s="73">
        <f t="shared" si="17"/>
        <v>0</v>
      </c>
      <c r="K47" s="24"/>
      <c r="L47" s="35" t="str">
        <f>IF(E47=0,"",(G47-E47)/E47)</f>
        <v/>
      </c>
      <c r="M47" s="35" t="str">
        <f>IF(G47=0,"",(H47-G47)/G47)</f>
        <v/>
      </c>
      <c r="N47" s="35" t="str">
        <f>IF(H47=0,"",(I47-H47)/H47)</f>
        <v/>
      </c>
      <c r="O47" s="35" t="str">
        <f>IF(I47=0,"",(J47-I47)/I47)</f>
        <v/>
      </c>
      <c r="P47" s="299"/>
      <c r="Q47" s="299"/>
      <c r="R47" s="299"/>
    </row>
    <row r="48" spans="1:18" ht="15" thickTop="1" x14ac:dyDescent="0.3">
      <c r="A48" s="4"/>
      <c r="B48" s="34"/>
      <c r="C48" s="34"/>
      <c r="D48" s="34"/>
      <c r="E48" s="60"/>
      <c r="F48" s="60"/>
      <c r="G48" s="60"/>
      <c r="H48" s="60"/>
      <c r="I48" s="60"/>
      <c r="J48" s="60"/>
      <c r="K48" s="25"/>
      <c r="L48" s="35"/>
      <c r="M48" s="35"/>
      <c r="N48" s="35"/>
      <c r="O48" s="35"/>
      <c r="P48" s="299"/>
      <c r="Q48" s="299"/>
      <c r="R48" s="299"/>
    </row>
    <row r="49" spans="1:18" ht="14.4" x14ac:dyDescent="0.3">
      <c r="A49" s="2">
        <v>9</v>
      </c>
      <c r="B49" s="34" t="s">
        <v>244</v>
      </c>
      <c r="C49" s="34" t="s">
        <v>95</v>
      </c>
      <c r="D49" s="38" t="s">
        <v>245</v>
      </c>
      <c r="E49" s="147">
        <v>0</v>
      </c>
      <c r="F49" s="57"/>
      <c r="G49" s="98">
        <v>0</v>
      </c>
      <c r="H49" s="98">
        <v>0</v>
      </c>
      <c r="I49" s="98">
        <v>0</v>
      </c>
      <c r="J49" s="98">
        <v>0</v>
      </c>
      <c r="K49" s="25"/>
      <c r="L49" s="35" t="str">
        <f>IF(E49=0,"",(G49-E49)/E49)</f>
        <v/>
      </c>
      <c r="M49" s="35" t="str">
        <f t="shared" ref="M49:O50" si="18">IF(G49=0,"",(H49-G49)/G49)</f>
        <v/>
      </c>
      <c r="N49" s="35" t="str">
        <f t="shared" si="18"/>
        <v/>
      </c>
      <c r="O49" s="35" t="str">
        <f t="shared" si="18"/>
        <v/>
      </c>
      <c r="P49" s="299"/>
      <c r="Q49" s="299"/>
      <c r="R49" s="299"/>
    </row>
    <row r="50" spans="1:18" ht="14.4" x14ac:dyDescent="0.3">
      <c r="A50" s="4"/>
      <c r="B50" s="34"/>
      <c r="C50" s="34" t="s">
        <v>81</v>
      </c>
      <c r="D50" s="38" t="s">
        <v>246</v>
      </c>
      <c r="E50" s="147">
        <v>0</v>
      </c>
      <c r="F50" s="57"/>
      <c r="G50" s="98">
        <v>0</v>
      </c>
      <c r="H50" s="98">
        <v>0</v>
      </c>
      <c r="I50" s="98">
        <v>0</v>
      </c>
      <c r="J50" s="98">
        <v>0</v>
      </c>
      <c r="K50" s="25"/>
      <c r="L50" s="35" t="str">
        <f>IF(E50=0,"",(G50-E50)/E50)</f>
        <v/>
      </c>
      <c r="M50" s="35" t="str">
        <f t="shared" si="18"/>
        <v/>
      </c>
      <c r="N50" s="35" t="str">
        <f t="shared" si="18"/>
        <v/>
      </c>
      <c r="O50" s="35" t="str">
        <f t="shared" si="18"/>
        <v/>
      </c>
      <c r="P50" s="299"/>
      <c r="Q50" s="299"/>
      <c r="R50" s="299"/>
    </row>
    <row r="51" spans="1:18" ht="14.4" x14ac:dyDescent="0.3">
      <c r="A51" s="4"/>
      <c r="B51" s="34"/>
      <c r="C51" s="34"/>
      <c r="D51" s="38"/>
      <c r="E51" s="70"/>
      <c r="F51" s="71"/>
      <c r="G51" s="70"/>
      <c r="H51" s="70"/>
      <c r="I51" s="70"/>
      <c r="J51" s="70"/>
      <c r="K51" s="25"/>
      <c r="L51" s="35"/>
      <c r="M51" s="35"/>
      <c r="N51" s="35"/>
      <c r="O51" s="35"/>
      <c r="P51" s="299"/>
      <c r="Q51" s="299"/>
      <c r="R51" s="299"/>
    </row>
    <row r="52" spans="1:18" ht="14.4" x14ac:dyDescent="0.3">
      <c r="A52" s="4">
        <v>10</v>
      </c>
      <c r="B52" s="34" t="s">
        <v>247</v>
      </c>
      <c r="C52" s="34" t="s">
        <v>95</v>
      </c>
      <c r="D52" s="38" t="s">
        <v>248</v>
      </c>
      <c r="E52" s="272">
        <v>0</v>
      </c>
      <c r="F52" s="57"/>
      <c r="G52" s="273">
        <v>0</v>
      </c>
      <c r="H52" s="273">
        <v>0</v>
      </c>
      <c r="I52" s="273">
        <v>0</v>
      </c>
      <c r="J52" s="273">
        <v>0</v>
      </c>
      <c r="K52" s="72"/>
      <c r="L52" s="35" t="str">
        <f>IF(E52=0,"",(G52-E52)/E52)</f>
        <v/>
      </c>
      <c r="M52" s="35" t="str">
        <f t="shared" ref="M52:O53" si="19">IF(G52=0,"",(H52-G52)/G52)</f>
        <v/>
      </c>
      <c r="N52" s="35" t="str">
        <f t="shared" si="19"/>
        <v/>
      </c>
      <c r="O52" s="35" t="str">
        <f t="shared" si="19"/>
        <v/>
      </c>
      <c r="P52" s="299"/>
      <c r="Q52" s="299"/>
      <c r="R52" s="299"/>
    </row>
    <row r="53" spans="1:18" ht="14.4" x14ac:dyDescent="0.3">
      <c r="A53" s="4"/>
      <c r="B53" s="34"/>
      <c r="C53" s="34" t="s">
        <v>81</v>
      </c>
      <c r="D53" s="34" t="s">
        <v>249</v>
      </c>
      <c r="E53" s="147">
        <v>0</v>
      </c>
      <c r="F53" s="57"/>
      <c r="G53" s="98">
        <v>0</v>
      </c>
      <c r="H53" s="98">
        <v>0</v>
      </c>
      <c r="I53" s="98">
        <v>0</v>
      </c>
      <c r="J53" s="98">
        <v>0</v>
      </c>
      <c r="K53" s="25"/>
      <c r="L53" s="35" t="str">
        <f>IF(E53=0,"",(G53-E53)/E53)</f>
        <v/>
      </c>
      <c r="M53" s="35" t="str">
        <f t="shared" si="19"/>
        <v/>
      </c>
      <c r="N53" s="35" t="str">
        <f t="shared" si="19"/>
        <v/>
      </c>
      <c r="O53" s="35" t="str">
        <f t="shared" si="19"/>
        <v/>
      </c>
      <c r="P53" s="299"/>
      <c r="Q53" s="299"/>
      <c r="R53" s="299"/>
    </row>
    <row r="54" spans="1:18" ht="14.4" x14ac:dyDescent="0.3">
      <c r="A54" s="4"/>
      <c r="B54" s="34"/>
      <c r="C54" s="34"/>
      <c r="D54" s="34"/>
      <c r="E54" s="57"/>
      <c r="F54" s="57"/>
      <c r="G54" s="71"/>
      <c r="H54" s="71"/>
      <c r="I54" s="71"/>
      <c r="J54" s="71"/>
      <c r="K54" s="25"/>
      <c r="L54" s="35"/>
      <c r="M54" s="35"/>
      <c r="N54" s="35"/>
      <c r="O54" s="35"/>
      <c r="P54" s="299"/>
      <c r="Q54" s="299"/>
      <c r="R54" s="299"/>
    </row>
    <row r="55" spans="1:18" ht="14.4" x14ac:dyDescent="0.3">
      <c r="A55" s="4">
        <v>11</v>
      </c>
      <c r="B55" s="34" t="s">
        <v>250</v>
      </c>
      <c r="C55" s="34"/>
      <c r="D55" s="34"/>
      <c r="E55" s="147">
        <v>0</v>
      </c>
      <c r="F55" s="57"/>
      <c r="G55" s="98">
        <v>0</v>
      </c>
      <c r="H55" s="98">
        <v>0</v>
      </c>
      <c r="I55" s="98">
        <v>0</v>
      </c>
      <c r="J55" s="98">
        <v>0</v>
      </c>
      <c r="K55" s="25"/>
      <c r="L55" s="35" t="str">
        <f>IF(E55=0,"",(G55-E55)/E55)</f>
        <v/>
      </c>
      <c r="M55" s="35" t="str">
        <f>IF(G55=0,"",(H55-G55)/G55)</f>
        <v/>
      </c>
      <c r="N55" s="35" t="str">
        <f>IF(H55=0,"",(I55-H55)/H55)</f>
        <v/>
      </c>
      <c r="O55" s="35" t="str">
        <f>IF(I55=0,"",(J55-I55)/I55)</f>
        <v/>
      </c>
      <c r="P55" s="299"/>
      <c r="Q55" s="299"/>
      <c r="R55" s="299"/>
    </row>
    <row r="56" spans="1:18" ht="14.4" x14ac:dyDescent="0.3">
      <c r="A56" s="4"/>
      <c r="B56" s="34"/>
      <c r="C56" s="34"/>
      <c r="D56" s="34"/>
      <c r="E56" s="57"/>
      <c r="F56" s="57"/>
      <c r="G56" s="71"/>
      <c r="H56" s="71"/>
      <c r="I56" s="71"/>
      <c r="J56" s="71"/>
      <c r="K56" s="25"/>
      <c r="L56" s="35"/>
      <c r="M56" s="35"/>
      <c r="N56" s="35"/>
      <c r="O56" s="35"/>
      <c r="P56" s="299"/>
      <c r="Q56" s="299"/>
      <c r="R56" s="299"/>
    </row>
    <row r="57" spans="1:18" ht="15" thickBot="1" x14ac:dyDescent="0.35">
      <c r="A57" s="4"/>
      <c r="B57" s="36" t="s">
        <v>251</v>
      </c>
      <c r="C57" s="34"/>
      <c r="D57" s="34"/>
      <c r="E57" s="73">
        <f>SUM(E49:E55)</f>
        <v>0</v>
      </c>
      <c r="F57" s="59"/>
      <c r="G57" s="73">
        <f>SUM(G49:G55)</f>
        <v>0</v>
      </c>
      <c r="H57" s="73">
        <f>SUM(H49:H55)</f>
        <v>0</v>
      </c>
      <c r="I57" s="73">
        <f>SUM(I49:I55)</f>
        <v>0</v>
      </c>
      <c r="J57" s="73">
        <f t="shared" ref="J57" si="20">SUM(J49:J55)</f>
        <v>0</v>
      </c>
      <c r="K57" s="24"/>
      <c r="L57" s="35" t="str">
        <f>IF(E57=0,"",(G57-E57)/E57)</f>
        <v/>
      </c>
      <c r="M57" s="35" t="str">
        <f>IF(G57=0,"",(H57-G57)/G57)</f>
        <v/>
      </c>
      <c r="N57" s="35" t="str">
        <f>IF(H57=0,"",(I57-H57)/H57)</f>
        <v/>
      </c>
      <c r="O57" s="35" t="str">
        <f>IF(I57=0,"",(J57-I57)/I57)</f>
        <v/>
      </c>
      <c r="P57" s="299"/>
      <c r="Q57" s="269"/>
      <c r="R57" s="269"/>
    </row>
    <row r="58" spans="1:18" ht="15" thickTop="1" x14ac:dyDescent="0.3">
      <c r="A58" s="4"/>
      <c r="B58" s="34"/>
      <c r="C58" s="34"/>
      <c r="D58" s="34"/>
      <c r="E58" s="57"/>
      <c r="F58" s="57"/>
      <c r="G58" s="57"/>
      <c r="H58" s="57"/>
      <c r="I58" s="57"/>
      <c r="J58" s="57"/>
      <c r="K58" s="25"/>
      <c r="L58" s="25"/>
      <c r="M58" s="25"/>
      <c r="N58" s="25"/>
      <c r="O58" s="25"/>
      <c r="P58" s="33"/>
      <c r="Q58" s="33"/>
      <c r="R58" s="33"/>
    </row>
    <row r="59" spans="1:18" ht="14.4" x14ac:dyDescent="0.3">
      <c r="B59" s="25"/>
      <c r="C59" s="25"/>
      <c r="D59" s="25" t="s">
        <v>252</v>
      </c>
      <c r="E59" s="162">
        <f>+E57-E47</f>
        <v>0</v>
      </c>
      <c r="F59" s="162"/>
      <c r="G59" s="162">
        <f t="shared" ref="G59:J59" si="21">+G57-G47</f>
        <v>0</v>
      </c>
      <c r="H59" s="162">
        <f t="shared" si="21"/>
        <v>0</v>
      </c>
      <c r="I59" s="162">
        <f t="shared" si="21"/>
        <v>0</v>
      </c>
      <c r="J59" s="162">
        <f t="shared" si="21"/>
        <v>0</v>
      </c>
      <c r="K59" s="25"/>
      <c r="L59" s="25"/>
      <c r="M59" s="25"/>
      <c r="N59" s="25"/>
      <c r="O59" s="25"/>
      <c r="P59" s="25"/>
    </row>
    <row r="60" spans="1:18" x14ac:dyDescent="0.25">
      <c r="E60" s="63"/>
      <c r="F60" s="63"/>
      <c r="G60" s="63"/>
      <c r="H60" s="63"/>
      <c r="I60" s="63"/>
      <c r="J60" s="63"/>
      <c r="P60" s="76"/>
    </row>
    <row r="61" spans="1:18" x14ac:dyDescent="0.25">
      <c r="P61" s="76"/>
    </row>
  </sheetData>
  <mergeCells count="4">
    <mergeCell ref="B18:B21"/>
    <mergeCell ref="B34:B41"/>
    <mergeCell ref="P4:R4"/>
    <mergeCell ref="P5:R5"/>
  </mergeCells>
  <phoneticPr fontId="4" type="noConversion"/>
  <pageMargins left="0.3" right="0.36" top="0.21" bottom="0.28999999999999998" header="0.24" footer="0.24"/>
  <pageSetup paperSize="9" scale="49" orientation="landscape" r:id="rId1"/>
  <headerFooter alignWithMargins="0"/>
  <ignoredErrors>
    <ignoredError sqref="E4:J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477A-2F65-4C2C-A7AB-D25440F3C89C}">
  <sheetPr>
    <pageSetUpPr fitToPage="1"/>
  </sheetPr>
  <dimension ref="A1:Q34"/>
  <sheetViews>
    <sheetView zoomScale="110" zoomScaleNormal="110" workbookViewId="0">
      <selection activeCell="J32" sqref="J32"/>
    </sheetView>
  </sheetViews>
  <sheetFormatPr defaultColWidth="9.33203125" defaultRowHeight="13.2" x14ac:dyDescent="0.25"/>
  <cols>
    <col min="1" max="1" width="9.33203125" style="1"/>
    <col min="2" max="2" width="44.33203125" style="1" customWidth="1"/>
    <col min="3" max="3" width="2.6640625" style="1" customWidth="1"/>
    <col min="4" max="4" width="56.33203125" style="1" customWidth="1"/>
    <col min="5" max="5" width="9.33203125" style="1"/>
    <col min="6" max="6" width="4.44140625" style="1" customWidth="1"/>
    <col min="7" max="10" width="9.33203125" style="1"/>
    <col min="11" max="11" width="4.6640625" style="1" customWidth="1"/>
    <col min="12" max="15" width="8.5546875" style="1" customWidth="1"/>
    <col min="16" max="16384" width="9.33203125" style="1"/>
  </cols>
  <sheetData>
    <row r="1" spans="1:17" ht="14.4" x14ac:dyDescent="0.3">
      <c r="B1" s="28">
        <f>Declaration!C3</f>
        <v>0</v>
      </c>
      <c r="C1" s="25"/>
      <c r="D1" s="24"/>
      <c r="E1" s="25"/>
      <c r="F1" s="25"/>
      <c r="G1" s="25"/>
      <c r="H1" s="25"/>
      <c r="I1" s="25"/>
      <c r="J1" s="25"/>
      <c r="K1" s="25"/>
      <c r="L1" s="25"/>
      <c r="M1" s="25"/>
      <c r="N1" s="25"/>
      <c r="O1" s="25"/>
    </row>
    <row r="2" spans="1:17" ht="14.4" x14ac:dyDescent="0.3">
      <c r="B2" s="28"/>
      <c r="C2" s="25"/>
      <c r="D2" s="25"/>
      <c r="F2" s="25"/>
      <c r="G2" s="25"/>
      <c r="H2" s="25"/>
      <c r="I2" s="25"/>
      <c r="J2" s="25"/>
      <c r="K2" s="25"/>
      <c r="L2" s="25"/>
      <c r="M2" s="25"/>
      <c r="N2" s="24"/>
      <c r="O2" s="24"/>
    </row>
    <row r="3" spans="1:17" ht="64.5" customHeight="1" x14ac:dyDescent="0.3">
      <c r="B3" s="36" t="s">
        <v>253</v>
      </c>
      <c r="C3" s="25"/>
      <c r="D3" s="25"/>
      <c r="E3" s="30" t="str">
        <f>SOCIE!D3</f>
        <v>Actual 2021-22</v>
      </c>
      <c r="F3" s="30"/>
      <c r="G3" s="30" t="str">
        <f>SOCIE!F3</f>
        <v>Forecast 2022-23</v>
      </c>
      <c r="H3" s="30" t="str">
        <f>SOCIE!G3</f>
        <v>Forecast 2023-24</v>
      </c>
      <c r="I3" s="77" t="str">
        <f>SOCIE!H3</f>
        <v>Forecast 2024-25</v>
      </c>
      <c r="J3" s="77" t="str">
        <f>SOCIE!I3</f>
        <v>Forecast 2025-26</v>
      </c>
      <c r="K3" s="30"/>
      <c r="L3" s="30" t="str">
        <f>SOCIE!K3</f>
        <v>2021-22 - 2022-23</v>
      </c>
      <c r="M3" s="30" t="str">
        <f>SOCIE!L3</f>
        <v>2022-23- 2023-24</v>
      </c>
      <c r="N3" s="77" t="str">
        <f>SOCIE!M3</f>
        <v>2023-24 - 2024-25</v>
      </c>
      <c r="O3" s="77" t="str">
        <f>SOCIE!N3</f>
        <v>2024-25 - 2025-26</v>
      </c>
      <c r="P3" s="30"/>
      <c r="Q3" s="30"/>
    </row>
    <row r="4" spans="1:17" ht="14.4" x14ac:dyDescent="0.3">
      <c r="B4" s="25"/>
      <c r="C4" s="25"/>
      <c r="D4" s="25"/>
      <c r="E4" s="32" t="s">
        <v>16</v>
      </c>
      <c r="F4" s="32"/>
      <c r="G4" s="32" t="s">
        <v>16</v>
      </c>
      <c r="H4" s="32" t="s">
        <v>16</v>
      </c>
      <c r="I4" s="32" t="s">
        <v>16</v>
      </c>
      <c r="J4" s="32" t="s">
        <v>16</v>
      </c>
      <c r="K4" s="32"/>
      <c r="L4" s="33" t="s">
        <v>47</v>
      </c>
      <c r="M4" s="33" t="s">
        <v>47</v>
      </c>
      <c r="N4" s="33" t="s">
        <v>47</v>
      </c>
      <c r="O4" s="33" t="s">
        <v>47</v>
      </c>
      <c r="P4" s="329"/>
      <c r="Q4" s="329"/>
    </row>
    <row r="5" spans="1:17" ht="14.4" x14ac:dyDescent="0.3">
      <c r="B5" s="25"/>
      <c r="C5" s="25"/>
      <c r="D5" s="25"/>
      <c r="E5" s="25"/>
      <c r="F5" s="25"/>
      <c r="G5" s="25"/>
      <c r="H5" s="25"/>
      <c r="I5" s="25"/>
      <c r="J5" s="25"/>
      <c r="K5" s="25"/>
      <c r="L5" s="25"/>
      <c r="M5" s="25"/>
      <c r="N5" s="25"/>
      <c r="O5" s="25"/>
      <c r="P5" s="330"/>
      <c r="Q5" s="330"/>
    </row>
    <row r="6" spans="1:17" ht="14.4" x14ac:dyDescent="0.3">
      <c r="A6" s="2"/>
      <c r="B6" s="34"/>
      <c r="C6" s="34"/>
      <c r="D6" s="34"/>
      <c r="E6" s="57"/>
      <c r="F6" s="57"/>
      <c r="G6" s="57"/>
      <c r="H6" s="57"/>
      <c r="I6" s="57"/>
      <c r="J6" s="57"/>
      <c r="K6" s="25"/>
      <c r="L6" s="35"/>
      <c r="M6" s="35"/>
      <c r="N6" s="35"/>
      <c r="O6" s="35"/>
      <c r="P6" s="299"/>
      <c r="Q6" s="299"/>
    </row>
    <row r="7" spans="1:17" ht="14.4" x14ac:dyDescent="0.3">
      <c r="A7" s="2">
        <v>1</v>
      </c>
      <c r="B7" s="38" t="s">
        <v>214</v>
      </c>
      <c r="C7" s="38" t="s">
        <v>95</v>
      </c>
      <c r="D7" s="38" t="s">
        <v>215</v>
      </c>
      <c r="E7" s="147">
        <f>'Balance sheet'!E11</f>
        <v>0</v>
      </c>
      <c r="F7" s="57"/>
      <c r="G7" s="147">
        <f>'Balance sheet'!G11</f>
        <v>0</v>
      </c>
      <c r="H7" s="147">
        <f>'Balance sheet'!H11</f>
        <v>0</v>
      </c>
      <c r="I7" s="147">
        <f>'Balance sheet'!I11</f>
        <v>0</v>
      </c>
      <c r="J7" s="147">
        <f>'Balance sheet'!J11</f>
        <v>0</v>
      </c>
      <c r="K7" s="25"/>
      <c r="L7" s="35" t="str">
        <f>IF(E7=0,"",(G7-E7)/E7)</f>
        <v/>
      </c>
      <c r="M7" s="35" t="str">
        <f t="shared" ref="M7:O11" si="0">IF(G7=0,"",(H7-G7)/G7)</f>
        <v/>
      </c>
      <c r="N7" s="35" t="str">
        <f t="shared" si="0"/>
        <v/>
      </c>
      <c r="O7" s="35" t="str">
        <f t="shared" si="0"/>
        <v/>
      </c>
      <c r="P7" s="299"/>
      <c r="Q7" s="299"/>
    </row>
    <row r="8" spans="1:17" ht="14.4" x14ac:dyDescent="0.3">
      <c r="A8" s="2"/>
      <c r="B8" s="38"/>
      <c r="C8" s="34" t="s">
        <v>81</v>
      </c>
      <c r="D8" s="38" t="s">
        <v>216</v>
      </c>
      <c r="E8" s="147">
        <f>'Balance sheet'!E12</f>
        <v>0</v>
      </c>
      <c r="F8" s="57"/>
      <c r="G8" s="147">
        <f>'Balance sheet'!G12</f>
        <v>0</v>
      </c>
      <c r="H8" s="147">
        <f>'Balance sheet'!H12</f>
        <v>0</v>
      </c>
      <c r="I8" s="147">
        <f>'Balance sheet'!I12</f>
        <v>0</v>
      </c>
      <c r="J8" s="147">
        <f>'Balance sheet'!J12</f>
        <v>0</v>
      </c>
      <c r="K8" s="25"/>
      <c r="L8" s="35" t="str">
        <f>IF(E8=0,"",(G8-E8)/E8)</f>
        <v/>
      </c>
      <c r="M8" s="35" t="str">
        <f t="shared" si="0"/>
        <v/>
      </c>
      <c r="N8" s="35" t="str">
        <f t="shared" si="0"/>
        <v/>
      </c>
      <c r="O8" s="35" t="str">
        <f t="shared" si="0"/>
        <v/>
      </c>
      <c r="P8" s="299"/>
      <c r="Q8" s="299"/>
    </row>
    <row r="9" spans="1:17" ht="14.4" x14ac:dyDescent="0.3">
      <c r="A9" s="4"/>
      <c r="B9" s="34"/>
      <c r="C9" s="34" t="s">
        <v>83</v>
      </c>
      <c r="D9" s="34" t="s">
        <v>212</v>
      </c>
      <c r="E9" s="147">
        <f>'Balance sheet'!E13</f>
        <v>0</v>
      </c>
      <c r="F9" s="57"/>
      <c r="G9" s="147">
        <f>'Balance sheet'!G13</f>
        <v>0</v>
      </c>
      <c r="H9" s="147">
        <f>'Balance sheet'!H13</f>
        <v>0</v>
      </c>
      <c r="I9" s="147">
        <f>'Balance sheet'!I13</f>
        <v>0</v>
      </c>
      <c r="J9" s="147">
        <f>'Balance sheet'!J13</f>
        <v>0</v>
      </c>
      <c r="K9" s="25"/>
      <c r="L9" s="35" t="str">
        <f>IF(E9=0,"",(G9-E9)/E9)</f>
        <v/>
      </c>
      <c r="M9" s="35" t="str">
        <f t="shared" si="0"/>
        <v/>
      </c>
      <c r="N9" s="35" t="str">
        <f t="shared" si="0"/>
        <v/>
      </c>
      <c r="O9" s="35" t="str">
        <f t="shared" si="0"/>
        <v/>
      </c>
      <c r="P9" s="299"/>
      <c r="Q9" s="299"/>
    </row>
    <row r="10" spans="1:17" ht="14.4" x14ac:dyDescent="0.3">
      <c r="A10" s="2"/>
      <c r="B10" s="34"/>
      <c r="C10" s="34" t="s">
        <v>85</v>
      </c>
      <c r="D10" s="34" t="s">
        <v>217</v>
      </c>
      <c r="E10" s="147">
        <f>'Balance sheet'!E14</f>
        <v>0</v>
      </c>
      <c r="F10" s="57"/>
      <c r="G10" s="147">
        <f>'Balance sheet'!G14</f>
        <v>0</v>
      </c>
      <c r="H10" s="147">
        <f>'Balance sheet'!H14</f>
        <v>0</v>
      </c>
      <c r="I10" s="147">
        <f>'Balance sheet'!I14</f>
        <v>0</v>
      </c>
      <c r="J10" s="147">
        <f>'Balance sheet'!J14</f>
        <v>0</v>
      </c>
      <c r="K10" s="25"/>
      <c r="L10" s="35" t="str">
        <f>IF(E10=0,"",(G10-E10)/E10)</f>
        <v/>
      </c>
      <c r="M10" s="35" t="str">
        <f t="shared" si="0"/>
        <v/>
      </c>
      <c r="N10" s="35" t="str">
        <f t="shared" si="0"/>
        <v/>
      </c>
      <c r="O10" s="35" t="str">
        <f t="shared" si="0"/>
        <v/>
      </c>
      <c r="P10" s="299"/>
      <c r="Q10" s="299"/>
    </row>
    <row r="11" spans="1:17" ht="14.4" x14ac:dyDescent="0.3">
      <c r="A11" s="4"/>
      <c r="B11" s="36" t="s">
        <v>219</v>
      </c>
      <c r="C11" s="34"/>
      <c r="D11" s="34"/>
      <c r="E11" s="59">
        <f>SUM(E7:E10)</f>
        <v>0</v>
      </c>
      <c r="F11" s="59"/>
      <c r="G11" s="59">
        <f>SUM(G7:G10)</f>
        <v>0</v>
      </c>
      <c r="H11" s="59">
        <f>SUM(H7:H10)</f>
        <v>0</v>
      </c>
      <c r="I11" s="59">
        <f>SUM(I7:I10)</f>
        <v>0</v>
      </c>
      <c r="J11" s="59">
        <f>SUM(J7:J10)</f>
        <v>0</v>
      </c>
      <c r="K11" s="24"/>
      <c r="L11" s="35" t="str">
        <f>IF(E11=0,"",(G11-E11)/E11)</f>
        <v/>
      </c>
      <c r="M11" s="35" t="str">
        <f t="shared" si="0"/>
        <v/>
      </c>
      <c r="N11" s="35" t="str">
        <f t="shared" si="0"/>
        <v/>
      </c>
      <c r="O11" s="35" t="str">
        <f t="shared" si="0"/>
        <v/>
      </c>
      <c r="P11" s="299"/>
      <c r="Q11" s="299"/>
    </row>
    <row r="12" spans="1:17" ht="14.4" x14ac:dyDescent="0.3">
      <c r="A12" s="2"/>
      <c r="B12" s="34"/>
      <c r="C12" s="34"/>
      <c r="E12" s="57"/>
      <c r="F12" s="57"/>
      <c r="G12" s="57"/>
      <c r="H12" s="57"/>
      <c r="I12" s="57"/>
      <c r="J12" s="57"/>
      <c r="K12" s="25"/>
      <c r="L12" s="35"/>
      <c r="M12" s="35"/>
      <c r="N12" s="35"/>
      <c r="O12" s="35"/>
      <c r="P12" s="299"/>
      <c r="Q12" s="299"/>
    </row>
    <row r="13" spans="1:17" ht="14.4" x14ac:dyDescent="0.3">
      <c r="A13" s="304">
        <v>2</v>
      </c>
      <c r="B13" s="327" t="s">
        <v>254</v>
      </c>
      <c r="C13" s="34" t="s">
        <v>95</v>
      </c>
      <c r="D13" s="34" t="s">
        <v>221</v>
      </c>
      <c r="E13" s="147">
        <f>'Balance sheet'!E18</f>
        <v>0</v>
      </c>
      <c r="F13" s="57"/>
      <c r="G13" s="147">
        <f>'Balance sheet'!G18</f>
        <v>0</v>
      </c>
      <c r="H13" s="147">
        <f>'Balance sheet'!H18</f>
        <v>0</v>
      </c>
      <c r="I13" s="147">
        <f>'Balance sheet'!I18</f>
        <v>0</v>
      </c>
      <c r="J13" s="147">
        <f>'Balance sheet'!J18</f>
        <v>0</v>
      </c>
      <c r="K13" s="25"/>
      <c r="L13" s="35" t="str">
        <f t="shared" ref="L13:L21" si="1">IF(E13=0,"",(G13-E13)/E13)</f>
        <v/>
      </c>
      <c r="M13" s="35" t="str">
        <f t="shared" ref="M13:M21" si="2">IF(G13=0,"",(H13-G13)/G13)</f>
        <v/>
      </c>
      <c r="N13" s="35" t="str">
        <f t="shared" ref="N13:N21" si="3">IF(H13=0,"",(I13-H13)/H13)</f>
        <v/>
      </c>
      <c r="O13" s="35" t="str">
        <f t="shared" ref="O13:O21" si="4">IF(I13=0,"",(J13-I13)/I13)</f>
        <v/>
      </c>
      <c r="P13" s="299"/>
      <c r="Q13" s="299"/>
    </row>
    <row r="14" spans="1:17" ht="14.4" x14ac:dyDescent="0.3">
      <c r="A14" s="2"/>
      <c r="B14" s="327"/>
      <c r="C14" s="34" t="s">
        <v>81</v>
      </c>
      <c r="D14" s="34" t="s">
        <v>222</v>
      </c>
      <c r="E14" s="147">
        <f>'Balance sheet'!E19</f>
        <v>0</v>
      </c>
      <c r="F14" s="57"/>
      <c r="G14" s="147">
        <f>'Balance sheet'!G19</f>
        <v>0</v>
      </c>
      <c r="H14" s="147">
        <f>'Balance sheet'!H19</f>
        <v>0</v>
      </c>
      <c r="I14" s="147">
        <f>'Balance sheet'!I19</f>
        <v>0</v>
      </c>
      <c r="J14" s="147">
        <f>'Balance sheet'!J19</f>
        <v>0</v>
      </c>
      <c r="K14" s="25"/>
      <c r="L14" s="35" t="str">
        <f t="shared" si="1"/>
        <v/>
      </c>
      <c r="M14" s="35" t="str">
        <f t="shared" si="2"/>
        <v/>
      </c>
      <c r="N14" s="35" t="str">
        <f t="shared" si="3"/>
        <v/>
      </c>
      <c r="O14" s="35" t="str">
        <f t="shared" si="4"/>
        <v/>
      </c>
      <c r="P14" s="299"/>
      <c r="Q14" s="299"/>
    </row>
    <row r="15" spans="1:17" ht="14.4" x14ac:dyDescent="0.3">
      <c r="A15" s="2"/>
      <c r="B15" s="327"/>
      <c r="C15" s="38" t="s">
        <v>83</v>
      </c>
      <c r="D15" s="34" t="s">
        <v>223</v>
      </c>
      <c r="E15" s="147">
        <f>'Balance sheet'!E20</f>
        <v>0</v>
      </c>
      <c r="F15" s="57"/>
      <c r="G15" s="147">
        <f>'Balance sheet'!G20</f>
        <v>0</v>
      </c>
      <c r="H15" s="147">
        <f>'Balance sheet'!H20</f>
        <v>0</v>
      </c>
      <c r="I15" s="147">
        <f>'Balance sheet'!I20</f>
        <v>0</v>
      </c>
      <c r="J15" s="147">
        <f>'Balance sheet'!J20</f>
        <v>0</v>
      </c>
      <c r="K15" s="25"/>
      <c r="L15" s="35" t="str">
        <f t="shared" si="1"/>
        <v/>
      </c>
      <c r="M15" s="35" t="str">
        <f t="shared" si="2"/>
        <v/>
      </c>
      <c r="N15" s="35" t="str">
        <f t="shared" si="3"/>
        <v/>
      </c>
      <c r="O15" s="35" t="str">
        <f t="shared" si="4"/>
        <v/>
      </c>
      <c r="P15" s="299"/>
      <c r="Q15" s="299"/>
    </row>
    <row r="16" spans="1:17" ht="14.4" x14ac:dyDescent="0.3">
      <c r="A16" s="2"/>
      <c r="B16" s="328"/>
      <c r="C16" s="34" t="s">
        <v>85</v>
      </c>
      <c r="D16" s="34" t="s">
        <v>224</v>
      </c>
      <c r="E16" s="147">
        <f>'Balance sheet'!E21</f>
        <v>0</v>
      </c>
      <c r="F16" s="57"/>
      <c r="G16" s="147">
        <f>'Balance sheet'!G21</f>
        <v>0</v>
      </c>
      <c r="H16" s="147">
        <f>'Balance sheet'!H21</f>
        <v>0</v>
      </c>
      <c r="I16" s="147">
        <f>'Balance sheet'!I21</f>
        <v>0</v>
      </c>
      <c r="J16" s="147">
        <f>'Balance sheet'!J21</f>
        <v>0</v>
      </c>
      <c r="K16" s="25"/>
      <c r="L16" s="35" t="str">
        <f t="shared" si="1"/>
        <v/>
      </c>
      <c r="M16" s="35" t="str">
        <f t="shared" si="2"/>
        <v/>
      </c>
      <c r="N16" s="35" t="str">
        <f t="shared" si="3"/>
        <v/>
      </c>
      <c r="O16" s="35" t="str">
        <f t="shared" si="4"/>
        <v/>
      </c>
      <c r="P16" s="299"/>
      <c r="Q16" s="299"/>
    </row>
    <row r="17" spans="1:17" ht="14.4" x14ac:dyDescent="0.3">
      <c r="A17" s="2"/>
      <c r="B17" s="106"/>
      <c r="C17" s="34" t="s">
        <v>87</v>
      </c>
      <c r="D17" s="34" t="s">
        <v>225</v>
      </c>
      <c r="E17" s="147">
        <f>'Balance sheet'!E22</f>
        <v>0</v>
      </c>
      <c r="F17" s="57"/>
      <c r="G17" s="147">
        <f>'Balance sheet'!G22</f>
        <v>0</v>
      </c>
      <c r="H17" s="147">
        <f>'Balance sheet'!H22</f>
        <v>0</v>
      </c>
      <c r="I17" s="147">
        <f>'Balance sheet'!I22</f>
        <v>0</v>
      </c>
      <c r="J17" s="147">
        <f>'Balance sheet'!J22</f>
        <v>0</v>
      </c>
      <c r="K17" s="25"/>
      <c r="L17" s="35" t="str">
        <f t="shared" si="1"/>
        <v/>
      </c>
      <c r="M17" s="35" t="str">
        <f t="shared" si="2"/>
        <v/>
      </c>
      <c r="N17" s="35" t="str">
        <f t="shared" si="3"/>
        <v/>
      </c>
      <c r="O17" s="35" t="str">
        <f t="shared" si="4"/>
        <v/>
      </c>
      <c r="P17" s="299"/>
      <c r="Q17" s="299"/>
    </row>
    <row r="18" spans="1:17" ht="14.4" x14ac:dyDescent="0.3">
      <c r="A18" s="2"/>
      <c r="B18" s="34"/>
      <c r="C18" s="34" t="s">
        <v>89</v>
      </c>
      <c r="D18" s="34" t="s">
        <v>226</v>
      </c>
      <c r="E18" s="147">
        <f>'Balance sheet'!E23</f>
        <v>0</v>
      </c>
      <c r="F18" s="57"/>
      <c r="G18" s="147">
        <f>'Balance sheet'!G23</f>
        <v>0</v>
      </c>
      <c r="H18" s="147">
        <f>'Balance sheet'!H23</f>
        <v>0</v>
      </c>
      <c r="I18" s="147">
        <f>'Balance sheet'!I23</f>
        <v>0</v>
      </c>
      <c r="J18" s="147">
        <f>'Balance sheet'!J23</f>
        <v>0</v>
      </c>
      <c r="K18" s="25"/>
      <c r="L18" s="35" t="str">
        <f t="shared" si="1"/>
        <v/>
      </c>
      <c r="M18" s="35" t="str">
        <f t="shared" si="2"/>
        <v/>
      </c>
      <c r="N18" s="35" t="str">
        <f t="shared" si="3"/>
        <v/>
      </c>
      <c r="O18" s="35" t="str">
        <f t="shared" si="4"/>
        <v/>
      </c>
      <c r="P18" s="299"/>
      <c r="Q18" s="299"/>
    </row>
    <row r="19" spans="1:17" ht="14.4" x14ac:dyDescent="0.3">
      <c r="A19" s="2"/>
      <c r="B19" s="34"/>
      <c r="C19" s="34" t="s">
        <v>91</v>
      </c>
      <c r="D19" s="34" t="s">
        <v>255</v>
      </c>
      <c r="E19" s="98">
        <v>0</v>
      </c>
      <c r="F19" s="57"/>
      <c r="G19" s="98">
        <v>0</v>
      </c>
      <c r="H19" s="98">
        <v>0</v>
      </c>
      <c r="I19" s="98">
        <v>0</v>
      </c>
      <c r="J19" s="98">
        <v>0</v>
      </c>
      <c r="K19" s="25"/>
      <c r="L19" s="35" t="str">
        <f t="shared" si="1"/>
        <v/>
      </c>
      <c r="M19" s="35" t="str">
        <f t="shared" si="2"/>
        <v/>
      </c>
      <c r="N19" s="35" t="str">
        <f t="shared" si="3"/>
        <v/>
      </c>
      <c r="O19" s="35" t="str">
        <f t="shared" si="4"/>
        <v/>
      </c>
      <c r="P19" s="299"/>
      <c r="Q19" s="299"/>
    </row>
    <row r="20" spans="1:17" ht="14.4" x14ac:dyDescent="0.3">
      <c r="A20" s="2"/>
      <c r="B20" s="34"/>
      <c r="C20" s="34" t="s">
        <v>103</v>
      </c>
      <c r="D20" s="38" t="s">
        <v>229</v>
      </c>
      <c r="E20" s="147">
        <f>'Balance sheet'!E26</f>
        <v>0</v>
      </c>
      <c r="F20" s="57"/>
      <c r="G20" s="147">
        <f>'Balance sheet'!G26</f>
        <v>0</v>
      </c>
      <c r="H20" s="147">
        <f>'Balance sheet'!H26</f>
        <v>0</v>
      </c>
      <c r="I20" s="147">
        <f>'Balance sheet'!I26</f>
        <v>0</v>
      </c>
      <c r="J20" s="147">
        <f>'Balance sheet'!J26</f>
        <v>0</v>
      </c>
      <c r="K20" s="25"/>
      <c r="L20" s="35" t="str">
        <f t="shared" si="1"/>
        <v/>
      </c>
      <c r="M20" s="35" t="str">
        <f t="shared" si="2"/>
        <v/>
      </c>
      <c r="N20" s="35" t="str">
        <f t="shared" si="3"/>
        <v/>
      </c>
      <c r="O20" s="35" t="str">
        <f t="shared" si="4"/>
        <v/>
      </c>
      <c r="P20" s="299"/>
      <c r="Q20" s="299"/>
    </row>
    <row r="21" spans="1:17" ht="14.4" x14ac:dyDescent="0.3">
      <c r="A21" s="2"/>
      <c r="B21" s="36" t="s">
        <v>256</v>
      </c>
      <c r="C21" s="36"/>
      <c r="D21" s="36"/>
      <c r="E21" s="59">
        <f>SUM(E13:E20)</f>
        <v>0</v>
      </c>
      <c r="F21" s="59"/>
      <c r="G21" s="59">
        <f>SUM(G13:G20)</f>
        <v>0</v>
      </c>
      <c r="H21" s="59">
        <f>SUM(H13:H20)</f>
        <v>0</v>
      </c>
      <c r="I21" s="59">
        <f>SUM(I13:I20)</f>
        <v>0</v>
      </c>
      <c r="J21" s="59">
        <f>SUM(J13:J20)</f>
        <v>0</v>
      </c>
      <c r="K21" s="24"/>
      <c r="L21" s="35" t="str">
        <f t="shared" si="1"/>
        <v/>
      </c>
      <c r="M21" s="35" t="str">
        <f t="shared" si="2"/>
        <v/>
      </c>
      <c r="N21" s="35" t="str">
        <f t="shared" si="3"/>
        <v/>
      </c>
      <c r="O21" s="35" t="str">
        <f t="shared" si="4"/>
        <v/>
      </c>
      <c r="P21" s="299"/>
      <c r="Q21" s="299"/>
    </row>
    <row r="22" spans="1:17" ht="14.4" x14ac:dyDescent="0.3">
      <c r="A22" s="2"/>
      <c r="B22" s="36"/>
      <c r="C22" s="36"/>
      <c r="D22" s="36"/>
      <c r="E22" s="59"/>
      <c r="F22" s="59"/>
      <c r="G22" s="59"/>
      <c r="H22" s="59"/>
      <c r="I22" s="59"/>
      <c r="J22" s="59"/>
      <c r="K22" s="24"/>
      <c r="L22" s="35"/>
      <c r="M22" s="35"/>
      <c r="N22" s="35"/>
      <c r="O22" s="35"/>
      <c r="P22" s="299"/>
      <c r="Q22" s="299"/>
    </row>
    <row r="23" spans="1:17" ht="14.4" x14ac:dyDescent="0.3">
      <c r="A23" s="4"/>
      <c r="B23" s="36" t="s">
        <v>257</v>
      </c>
      <c r="C23" s="34"/>
      <c r="D23" s="34"/>
      <c r="E23" s="59">
        <f>E11-E21</f>
        <v>0</v>
      </c>
      <c r="F23" s="59"/>
      <c r="G23" s="59">
        <f t="shared" ref="G23:J23" si="5">G11-G21</f>
        <v>0</v>
      </c>
      <c r="H23" s="59">
        <f t="shared" si="5"/>
        <v>0</v>
      </c>
      <c r="I23" s="59">
        <f t="shared" si="5"/>
        <v>0</v>
      </c>
      <c r="J23" s="59">
        <f t="shared" si="5"/>
        <v>0</v>
      </c>
      <c r="K23" s="24"/>
      <c r="L23" s="35" t="str">
        <f>IF(E23=0,"",(G23-E23)/E23)</f>
        <v/>
      </c>
      <c r="M23" s="35" t="str">
        <f>IF(G23=0,"",(H23-G23)/G23)</f>
        <v/>
      </c>
      <c r="N23" s="35" t="str">
        <f>IF(H23=0,"",(I23-H23)/H23)</f>
        <v/>
      </c>
      <c r="O23" s="35" t="str">
        <f>IF(I23=0,"",(J23-I23)/I23)</f>
        <v/>
      </c>
      <c r="P23" s="299"/>
      <c r="Q23" s="299"/>
    </row>
    <row r="24" spans="1:17" ht="14.4" x14ac:dyDescent="0.3">
      <c r="A24" s="4"/>
      <c r="B24" s="36" t="s">
        <v>258</v>
      </c>
      <c r="C24" s="34"/>
      <c r="D24" s="34"/>
      <c r="E24" s="305" t="e">
        <f>E11/E21</f>
        <v>#DIV/0!</v>
      </c>
      <c r="F24" s="60"/>
      <c r="G24" s="59" t="e">
        <f>G11/G21</f>
        <v>#DIV/0!</v>
      </c>
      <c r="H24" s="59" t="e">
        <f>H11/H21</f>
        <v>#DIV/0!</v>
      </c>
      <c r="I24" s="59" t="e">
        <f>I11/I21</f>
        <v>#DIV/0!</v>
      </c>
      <c r="J24" s="59" t="e">
        <f>J11/J21</f>
        <v>#DIV/0!</v>
      </c>
      <c r="K24" s="25"/>
      <c r="L24" s="35"/>
      <c r="M24" s="35"/>
      <c r="N24" s="35"/>
      <c r="O24" s="35"/>
      <c r="P24" s="299"/>
      <c r="Q24" s="299"/>
    </row>
    <row r="25" spans="1:17" ht="14.4" x14ac:dyDescent="0.3">
      <c r="A25" s="4"/>
      <c r="B25" s="36"/>
      <c r="C25" s="34"/>
      <c r="D25" s="34"/>
      <c r="E25" s="60"/>
      <c r="F25" s="60"/>
      <c r="G25" s="59"/>
      <c r="H25" s="59"/>
      <c r="I25" s="59"/>
      <c r="J25" s="59"/>
      <c r="K25" s="25"/>
      <c r="L25" s="35"/>
      <c r="M25" s="35"/>
      <c r="N25" s="35"/>
      <c r="O25" s="35"/>
      <c r="P25" s="299"/>
      <c r="Q25" s="299"/>
    </row>
    <row r="26" spans="1:17" ht="14.4" x14ac:dyDescent="0.3">
      <c r="A26" s="4"/>
      <c r="C26" s="34"/>
      <c r="D26" s="34"/>
      <c r="E26" s="305"/>
      <c r="F26" s="60"/>
      <c r="G26" s="59"/>
      <c r="H26" s="59"/>
      <c r="I26" s="59"/>
      <c r="J26" s="59"/>
      <c r="K26" s="25"/>
      <c r="L26" s="35"/>
      <c r="M26" s="35"/>
      <c r="N26" s="35"/>
      <c r="O26" s="35"/>
      <c r="P26" s="299"/>
      <c r="Q26" s="299"/>
    </row>
    <row r="27" spans="1:17" ht="14.4" x14ac:dyDescent="0.3">
      <c r="A27" s="4"/>
      <c r="B27" s="36" t="s">
        <v>259</v>
      </c>
      <c r="C27" s="34"/>
      <c r="D27" s="34"/>
      <c r="E27" s="60"/>
      <c r="F27" s="60"/>
      <c r="G27" s="60"/>
      <c r="H27" s="60"/>
      <c r="I27" s="60"/>
      <c r="J27" s="60"/>
      <c r="K27" s="25"/>
      <c r="L27" s="35"/>
      <c r="M27" s="35"/>
      <c r="N27" s="35"/>
      <c r="O27" s="35"/>
      <c r="P27" s="299"/>
      <c r="Q27" s="299"/>
    </row>
    <row r="28" spans="1:17" ht="14.4" x14ac:dyDescent="0.3">
      <c r="A28" s="4"/>
      <c r="B28" s="36"/>
      <c r="C28" s="34"/>
      <c r="D28" s="34"/>
      <c r="E28" s="60"/>
      <c r="F28" s="60"/>
      <c r="G28" s="60"/>
      <c r="H28" s="60"/>
      <c r="I28" s="60"/>
      <c r="J28" s="60"/>
      <c r="K28" s="25"/>
      <c r="L28" s="35"/>
      <c r="M28" s="35"/>
      <c r="N28" s="35"/>
      <c r="O28" s="35"/>
      <c r="P28" s="299"/>
      <c r="Q28" s="299"/>
    </row>
    <row r="29" spans="1:17" ht="14.4" x14ac:dyDescent="0.3">
      <c r="A29" s="2"/>
      <c r="B29" s="26" t="s">
        <v>260</v>
      </c>
      <c r="C29" s="34"/>
      <c r="D29" s="34"/>
      <c r="E29" s="98">
        <v>0</v>
      </c>
      <c r="F29" s="57"/>
      <c r="G29" s="98">
        <v>0</v>
      </c>
      <c r="H29" s="98">
        <v>0</v>
      </c>
      <c r="I29" s="98">
        <v>0</v>
      </c>
      <c r="J29" s="98">
        <v>0</v>
      </c>
      <c r="K29" s="25"/>
      <c r="L29" s="35" t="str">
        <f>IF(E29=0,"",(G29-E29)/E29)</f>
        <v/>
      </c>
      <c r="M29" s="35" t="str">
        <f>IF(G29=0,"",(H29-G29)/G29)</f>
        <v/>
      </c>
      <c r="N29" s="35" t="str">
        <f>IF(H29=0,"",(I29-H29)/H29)</f>
        <v/>
      </c>
      <c r="O29" s="35" t="str">
        <f>IF(I29=0,"",(J29-I29)/I29)</f>
        <v/>
      </c>
      <c r="P29" s="299"/>
      <c r="Q29" s="299"/>
    </row>
    <row r="30" spans="1:17" ht="14.4" x14ac:dyDescent="0.3">
      <c r="A30" s="2"/>
      <c r="B30" s="26" t="s">
        <v>261</v>
      </c>
      <c r="C30" s="34"/>
      <c r="D30" s="34"/>
      <c r="E30" s="98">
        <v>0</v>
      </c>
      <c r="F30" s="57"/>
      <c r="G30" s="98">
        <v>0</v>
      </c>
      <c r="H30" s="98">
        <v>0</v>
      </c>
      <c r="I30" s="98">
        <v>0</v>
      </c>
      <c r="J30" s="98">
        <v>0</v>
      </c>
      <c r="K30" s="25"/>
      <c r="L30" s="35"/>
      <c r="M30" s="35"/>
      <c r="N30" s="35"/>
      <c r="O30" s="35"/>
      <c r="P30" s="299"/>
      <c r="Q30" s="299"/>
    </row>
    <row r="31" spans="1:17" ht="14.4" x14ac:dyDescent="0.3">
      <c r="A31" s="4"/>
      <c r="B31" s="26" t="s">
        <v>262</v>
      </c>
      <c r="C31" s="34"/>
      <c r="D31" s="34"/>
      <c r="E31" s="98">
        <v>0</v>
      </c>
      <c r="F31" s="57"/>
      <c r="G31" s="98">
        <v>0</v>
      </c>
      <c r="H31" s="98">
        <v>0</v>
      </c>
      <c r="I31" s="98">
        <v>0</v>
      </c>
      <c r="J31" s="98">
        <v>0</v>
      </c>
      <c r="K31" s="25"/>
      <c r="L31" s="35" t="str">
        <f>IF(E31=0,"",(G31-E31)/E31)</f>
        <v/>
      </c>
      <c r="M31" s="35" t="str">
        <f t="shared" ref="M31:O32" si="6">IF(G31=0,"",(H31-G31)/G31)</f>
        <v/>
      </c>
      <c r="N31" s="35" t="str">
        <f t="shared" si="6"/>
        <v/>
      </c>
      <c r="O31" s="35" t="str">
        <f t="shared" si="6"/>
        <v/>
      </c>
      <c r="P31" s="299"/>
      <c r="Q31" s="299"/>
    </row>
    <row r="32" spans="1:17" ht="14.4" x14ac:dyDescent="0.3">
      <c r="A32" s="4"/>
      <c r="B32" s="306" t="s">
        <v>263</v>
      </c>
      <c r="C32" s="34"/>
      <c r="D32" s="34"/>
      <c r="E32" s="59">
        <f>E23-SUM(E29:E31)</f>
        <v>0</v>
      </c>
      <c r="F32" s="59"/>
      <c r="G32" s="59">
        <f t="shared" ref="G32:J32" si="7">G23-SUM(G29:G31)</f>
        <v>0</v>
      </c>
      <c r="H32" s="59">
        <f t="shared" si="7"/>
        <v>0</v>
      </c>
      <c r="I32" s="59">
        <f t="shared" si="7"/>
        <v>0</v>
      </c>
      <c r="J32" s="59">
        <f t="shared" si="7"/>
        <v>0</v>
      </c>
      <c r="K32" s="24"/>
      <c r="L32" s="35" t="str">
        <f>IF(E32=0,"",(G32-E32)/E32)</f>
        <v/>
      </c>
      <c r="M32" s="35" t="str">
        <f t="shared" si="6"/>
        <v/>
      </c>
      <c r="N32" s="35" t="str">
        <f t="shared" si="6"/>
        <v/>
      </c>
      <c r="O32" s="35" t="str">
        <f t="shared" si="6"/>
        <v/>
      </c>
      <c r="P32" s="299"/>
      <c r="Q32" s="299"/>
    </row>
    <row r="33" spans="1:17" ht="14.4" x14ac:dyDescent="0.3">
      <c r="A33" s="4"/>
      <c r="B33" s="36"/>
      <c r="C33" s="36"/>
      <c r="D33" s="36"/>
      <c r="E33" s="57"/>
      <c r="F33" s="57"/>
      <c r="G33" s="57"/>
      <c r="H33" s="57"/>
      <c r="I33" s="57"/>
      <c r="J33" s="57"/>
      <c r="K33" s="25"/>
      <c r="L33" s="35"/>
      <c r="M33" s="35"/>
      <c r="N33" s="35"/>
      <c r="O33" s="35"/>
      <c r="P33" s="299"/>
      <c r="Q33" s="299"/>
    </row>
    <row r="34" spans="1:17" x14ac:dyDescent="0.25">
      <c r="E34" s="63"/>
      <c r="F34" s="63"/>
      <c r="G34" s="63"/>
      <c r="H34" s="63"/>
      <c r="I34" s="63"/>
      <c r="J34" s="63"/>
    </row>
  </sheetData>
  <mergeCells count="3">
    <mergeCell ref="P4:Q4"/>
    <mergeCell ref="P5:Q5"/>
    <mergeCell ref="B13:B16"/>
  </mergeCells>
  <pageMargins left="0.3" right="0.36" top="0.21" bottom="0.28999999999999998" header="0.24" footer="0.24"/>
  <pageSetup paperSize="9" scale="4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6699e94-5373-4908-8786-85f2fbc6030f">MYDOC-952800175-25038</_dlc_DocId>
    <_dlc_DocIdUrl xmlns="76699e94-5373-4908-8786-85f2fbc6030f">
      <Url>https://sfcacuk.sharepoint.com/sites/MyDoc/_layouts/15/DocIdRedir.aspx?ID=MYDOC-952800175-25038</Url>
      <Description>MYDOC-952800175-25038</Description>
    </_dlc_DocIdUrl>
    <MigratedLivelinkNodeID xmlns="846980c5-3db8-44b0-935b-312affdd1e17">254683633</MigratedLivelinkNodeID>
    <EmailTo xmlns="846980c5-3db8-44b0-935b-312affdd1e17" xsi:nil="true"/>
    <OfficialDate xmlns="846980c5-3db8-44b0-935b-312affdd1e17" xsi:nil="true"/>
    <EmailFrom xmlns="846980c5-3db8-44b0-935b-312affdd1e17" xsi:nil="true"/>
    <EmailCC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SharedWithUsers xmlns="76699e94-5373-4908-8786-85f2fbc6030f">
      <UserInfo>
        <DisplayName>Claire Taylor</DisplayName>
        <AccountId>62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1" ma:contentTypeDescription="Create a new document." ma:contentTypeScope="" ma:versionID="342c14ba3dbc05fa6a4a89e123ea3e63">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efc7deafe5a93926a71119a10de73e95"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15D74CE-6FD9-46AF-BCD0-E1CB5C0B0A08}">
  <ds:schemaRefs>
    <ds:schemaRef ds:uri="http://schemas.microsoft.com/sharepoint/v3/contenttype/forms"/>
  </ds:schemaRefs>
</ds:datastoreItem>
</file>

<file path=customXml/itemProps2.xml><?xml version="1.0" encoding="utf-8"?>
<ds:datastoreItem xmlns:ds="http://schemas.openxmlformats.org/officeDocument/2006/customXml" ds:itemID="{29557269-6BAA-4898-8BC4-169C41420941}">
  <ds:schemaRefs>
    <ds:schemaRef ds:uri="http://schemas.microsoft.com/office/2006/metadata/properties"/>
    <ds:schemaRef ds:uri="http://schemas.microsoft.com/office/infopath/2007/PartnerControls"/>
    <ds:schemaRef ds:uri="76699e94-5373-4908-8786-85f2fbc6030f"/>
    <ds:schemaRef ds:uri="846980c5-3db8-44b0-935b-312affdd1e17"/>
  </ds:schemaRefs>
</ds:datastoreItem>
</file>

<file path=customXml/itemProps3.xml><?xml version="1.0" encoding="utf-8"?>
<ds:datastoreItem xmlns:ds="http://schemas.openxmlformats.org/officeDocument/2006/customXml" ds:itemID="{9F36DB59-CA7A-4FB2-BF4E-1B7B04C40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55AC10-A9B3-4A77-8FF7-56BF076B6A8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Declaration</vt:lpstr>
      <vt:lpstr>Efficiencies</vt:lpstr>
      <vt:lpstr>Pension assumptions</vt:lpstr>
      <vt:lpstr>SOCIE</vt:lpstr>
      <vt:lpstr>Income</vt:lpstr>
      <vt:lpstr>Expenditure</vt:lpstr>
      <vt:lpstr>Adjusted operating result</vt:lpstr>
      <vt:lpstr>Balance sheet</vt:lpstr>
      <vt:lpstr>Liquidity analysis</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Efficiencies!Print_Area</vt:lpstr>
      <vt:lpstr>Expenditure!Print_Area</vt:lpstr>
      <vt:lpstr>Income!Print_Area</vt:lpstr>
      <vt:lpstr>'Liquidity analysis'!Print_Area</vt:lpstr>
      <vt:lpstr>'Pension assumptions'!Print_Area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Return 2023 template</dc:title>
  <dc:subject/>
  <dc:creator>Liz Walker</dc:creator>
  <cp:keywords/>
  <dc:description/>
  <cp:lastModifiedBy>Claire Taylor</cp:lastModifiedBy>
  <cp:revision/>
  <dcterms:created xsi:type="dcterms:W3CDTF">2011-05-20T09:12:30Z</dcterms:created>
  <dcterms:modified xsi:type="dcterms:W3CDTF">2023-05-31T13:46:54Z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35faf836-d5a2-412f-9187-dc6d1bf3970d</vt:lpwstr>
  </property>
  <property fmtid="{D5CDD505-2E9C-101B-9397-08002B2CF9AE}" pid="5" name="MediaServiceImageTags">
    <vt:lpwstr/>
  </property>
</Properties>
</file>