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11"/>
  <workbookPr defaultThemeVersion="124226"/>
  <mc:AlternateContent xmlns:mc="http://schemas.openxmlformats.org/markup-compatibility/2006">
    <mc:Choice Requires="x15">
      <x15ac:absPath xmlns:x15ac="http://schemas.microsoft.com/office/spreadsheetml/2010/11/ac" url="https://sfcacuk.sharepoint.com/sites/MyDoc/Communicationsandexternalrelations/External comms and relations/Calls for information/2023/SFC CI 03 2023/"/>
    </mc:Choice>
  </mc:AlternateContent>
  <xr:revisionPtr revIDLastSave="209" documentId="11_D4107CDCC28695AC637945060BC424BCC0E270A1" xr6:coauthVersionLast="47" xr6:coauthVersionMax="47" xr10:uidLastSave="{9FDE7667-F985-40BA-8411-1966D34016A6}"/>
  <bookViews>
    <workbookView xWindow="-108" yWindow="-108" windowWidth="23256" windowHeight="12576" firstSheet="5" activeTab="5" xr2:uid="{00000000-000D-0000-FFFF-FFFF00000000}"/>
  </bookViews>
  <sheets>
    <sheet name="Declaration" sheetId="1" r:id="rId1"/>
    <sheet name="Assumptions" sheetId="8" r:id="rId2"/>
    <sheet name="Pension Assumptions" sheetId="10" r:id="rId3"/>
    <sheet name="SOCIE" sheetId="2" r:id="rId4"/>
    <sheet name="Income" sheetId="4" r:id="rId5"/>
    <sheet name="International students" sheetId="13" r:id="rId6"/>
    <sheet name="Expenditure" sheetId="5" r:id="rId7"/>
    <sheet name="Cashflow" sheetId="9" r:id="rId8"/>
    <sheet name="Balance sheet" sheetId="6" r:id="rId9"/>
    <sheet name="BS Additional info" sheetId="3" r:id="rId10"/>
    <sheet name="Borrowing covenants" sheetId="12" r:id="rId11"/>
    <sheet name="Summary" sheetId="7" r:id="rId12"/>
  </sheets>
  <definedNames>
    <definedName name="_xlnm.Print_Area" localSheetId="1">Assumptions!$A$1:$G$27</definedName>
    <definedName name="_xlnm.Print_Area" localSheetId="8">'Balance sheet'!$A$1:$O$63</definedName>
    <definedName name="_xlnm.Print_Area" localSheetId="9">'BS Additional info'!$B$1:$L$55</definedName>
    <definedName name="_xlnm.Print_Area" localSheetId="7">Cashflow!$A$1:$T$72</definedName>
    <definedName name="_xlnm.Print_Area" localSheetId="0">Declaration!$B$1:$N$21</definedName>
    <definedName name="_xlnm.Print_Area" localSheetId="6">Expenditure!$A$1:$O$55</definedName>
    <definedName name="_xlnm.Print_Area" localSheetId="4">Income!$A$1:$O$58</definedName>
    <definedName name="_xlnm.Print_Area" localSheetId="2">'Pension Assumptions'!$A$1:$H$8</definedName>
    <definedName name="_xlnm.Print_Area" localSheetId="3">SOCIE!$A$1:$O$48</definedName>
    <definedName name="_xlnm.Print_Area" localSheetId="11">Summary!$A$2:$G$44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3" l="1"/>
  <c r="E13" i="13"/>
  <c r="C13" i="13"/>
  <c r="B13" i="13"/>
  <c r="E30" i="7"/>
  <c r="F30" i="7"/>
  <c r="D30" i="7"/>
  <c r="C30" i="7"/>
  <c r="H1" i="10"/>
  <c r="G1" i="10"/>
  <c r="F1" i="10"/>
  <c r="C44" i="3"/>
  <c r="C54" i="3"/>
  <c r="C56" i="3"/>
  <c r="K33" i="2" l="1"/>
  <c r="J33" i="2"/>
  <c r="I33" i="2"/>
  <c r="I70" i="9"/>
  <c r="H70" i="9"/>
  <c r="I68" i="9" s="1"/>
  <c r="G70" i="9"/>
  <c r="H68" i="9" s="1"/>
  <c r="E70" i="9"/>
  <c r="G68" i="9" s="1"/>
  <c r="H52" i="9"/>
  <c r="I52" i="9"/>
  <c r="G52" i="9"/>
  <c r="E52" i="9"/>
  <c r="H64" i="9"/>
  <c r="I64" i="9"/>
  <c r="G64" i="9"/>
  <c r="E64" i="9"/>
  <c r="E41" i="7"/>
  <c r="F41" i="7"/>
  <c r="D41" i="7"/>
  <c r="C41" i="7"/>
  <c r="E8" i="10"/>
  <c r="C8" i="10"/>
  <c r="F35" i="7" l="1"/>
  <c r="J34" i="3"/>
  <c r="J33" i="3"/>
  <c r="J32" i="3"/>
  <c r="J26" i="3"/>
  <c r="J25" i="3"/>
  <c r="J24" i="3"/>
  <c r="J23" i="3"/>
  <c r="J22" i="3"/>
  <c r="J13" i="3"/>
  <c r="J12" i="3"/>
  <c r="J11" i="3"/>
  <c r="J10" i="3"/>
  <c r="J9" i="3"/>
  <c r="J4" i="3"/>
  <c r="J38" i="3" s="1"/>
  <c r="F54" i="3"/>
  <c r="F44" i="3"/>
  <c r="F56" i="3" s="1"/>
  <c r="F35" i="3"/>
  <c r="F27" i="3"/>
  <c r="F19" i="3"/>
  <c r="F14" i="3"/>
  <c r="F7" i="3"/>
  <c r="M62" i="6"/>
  <c r="M60" i="6"/>
  <c r="M58" i="6"/>
  <c r="M57" i="6"/>
  <c r="M56" i="6"/>
  <c r="M55" i="6"/>
  <c r="M50" i="6"/>
  <c r="M49" i="6"/>
  <c r="M46" i="6"/>
  <c r="M45" i="6"/>
  <c r="M44" i="6"/>
  <c r="M43" i="6"/>
  <c r="M42" i="6"/>
  <c r="M41" i="6"/>
  <c r="M36" i="6"/>
  <c r="M33" i="6"/>
  <c r="M31" i="6"/>
  <c r="M30" i="6"/>
  <c r="M29" i="6"/>
  <c r="M28" i="6"/>
  <c r="M27" i="6"/>
  <c r="M26" i="6"/>
  <c r="M25" i="6"/>
  <c r="M24" i="6"/>
  <c r="M23" i="6"/>
  <c r="M19" i="6"/>
  <c r="M18" i="6"/>
  <c r="M17" i="6"/>
  <c r="M16" i="6"/>
  <c r="M13" i="6"/>
  <c r="M12" i="6"/>
  <c r="M11" i="6"/>
  <c r="M10" i="6"/>
  <c r="M9" i="6"/>
  <c r="M8" i="6"/>
  <c r="M7" i="6"/>
  <c r="M6" i="6"/>
  <c r="M3" i="6"/>
  <c r="I62" i="6"/>
  <c r="I51" i="6"/>
  <c r="I47" i="6"/>
  <c r="I34" i="6"/>
  <c r="I21" i="6"/>
  <c r="I14" i="6"/>
  <c r="I39" i="6" s="1"/>
  <c r="I53" i="6" s="1"/>
  <c r="M70" i="9"/>
  <c r="M68" i="9"/>
  <c r="M64" i="9"/>
  <c r="M61" i="9"/>
  <c r="M60" i="9"/>
  <c r="M59" i="9"/>
  <c r="M58" i="9"/>
  <c r="M57" i="9"/>
  <c r="M56" i="9"/>
  <c r="M55" i="9"/>
  <c r="M52" i="9"/>
  <c r="M50" i="9"/>
  <c r="M49" i="9"/>
  <c r="M48" i="9"/>
  <c r="M47" i="9"/>
  <c r="M46" i="9"/>
  <c r="M45" i="9"/>
  <c r="M44" i="9"/>
  <c r="M43" i="9"/>
  <c r="M42" i="9"/>
  <c r="M41" i="9"/>
  <c r="M31" i="9"/>
  <c r="M30" i="9"/>
  <c r="M29" i="9"/>
  <c r="M28" i="9"/>
  <c r="M27" i="9"/>
  <c r="M26" i="9"/>
  <c r="M24" i="9"/>
  <c r="M23" i="9"/>
  <c r="M22" i="9"/>
  <c r="M21" i="9"/>
  <c r="M20" i="9"/>
  <c r="M19" i="9"/>
  <c r="M18" i="9"/>
  <c r="M17" i="9"/>
  <c r="M16" i="9"/>
  <c r="M15" i="9"/>
  <c r="M14" i="9"/>
  <c r="M13" i="9"/>
  <c r="M12" i="9"/>
  <c r="M11" i="9"/>
  <c r="M3" i="9"/>
  <c r="I72" i="9"/>
  <c r="I32" i="9"/>
  <c r="I3" i="9"/>
  <c r="G21" i="2"/>
  <c r="I10" i="9" s="1"/>
  <c r="I25" i="9" s="1"/>
  <c r="G19" i="2"/>
  <c r="M53" i="5"/>
  <c r="M52" i="5"/>
  <c r="M51" i="5"/>
  <c r="M49" i="5"/>
  <c r="M46" i="5"/>
  <c r="M45" i="5"/>
  <c r="M44" i="5"/>
  <c r="M43" i="5"/>
  <c r="M42" i="5"/>
  <c r="M41" i="5"/>
  <c r="M40" i="5"/>
  <c r="M38" i="5"/>
  <c r="M37" i="5"/>
  <c r="M36" i="5"/>
  <c r="M35" i="5"/>
  <c r="M34" i="5"/>
  <c r="M31" i="5"/>
  <c r="M27" i="5"/>
  <c r="M25" i="5"/>
  <c r="M19" i="5"/>
  <c r="M18" i="5"/>
  <c r="M14" i="5"/>
  <c r="M13" i="5"/>
  <c r="M12" i="5"/>
  <c r="M11" i="5"/>
  <c r="M10" i="5"/>
  <c r="M9" i="5"/>
  <c r="M8" i="5"/>
  <c r="M7" i="5"/>
  <c r="M6" i="5"/>
  <c r="M3" i="5"/>
  <c r="I54" i="5"/>
  <c r="G22" i="2" s="1"/>
  <c r="I39" i="5"/>
  <c r="I47" i="5" s="1"/>
  <c r="G20" i="2" s="1"/>
  <c r="I28" i="5"/>
  <c r="I15" i="5"/>
  <c r="G18" i="2" s="1"/>
  <c r="M55" i="4"/>
  <c r="M54" i="4"/>
  <c r="M53" i="4"/>
  <c r="M49" i="4"/>
  <c r="M48" i="4"/>
  <c r="M47" i="4"/>
  <c r="M46" i="4"/>
  <c r="M43" i="4"/>
  <c r="M42" i="4"/>
  <c r="M41" i="4"/>
  <c r="M40" i="4"/>
  <c r="M39" i="4"/>
  <c r="M38" i="4"/>
  <c r="M37" i="4"/>
  <c r="M36" i="4"/>
  <c r="M35" i="4"/>
  <c r="M32" i="4"/>
  <c r="M31" i="4"/>
  <c r="M30" i="4"/>
  <c r="M29" i="4"/>
  <c r="M28" i="4"/>
  <c r="M27" i="4"/>
  <c r="M26" i="4"/>
  <c r="M23" i="4"/>
  <c r="M22" i="4"/>
  <c r="M21" i="4"/>
  <c r="M20" i="4"/>
  <c r="M19" i="4"/>
  <c r="M18" i="4"/>
  <c r="M17" i="4"/>
  <c r="M16" i="4"/>
  <c r="M13" i="4"/>
  <c r="M12" i="4"/>
  <c r="M11" i="4"/>
  <c r="M10" i="4"/>
  <c r="M9" i="4"/>
  <c r="M8" i="4"/>
  <c r="M7" i="4"/>
  <c r="M6" i="4"/>
  <c r="M5" i="4"/>
  <c r="M2" i="4"/>
  <c r="I56" i="4"/>
  <c r="G12" i="2" s="1"/>
  <c r="I50" i="4"/>
  <c r="G11" i="2" s="1"/>
  <c r="I44" i="4"/>
  <c r="G10" i="2" s="1"/>
  <c r="I33" i="4"/>
  <c r="G9" i="2" s="1"/>
  <c r="I24" i="4"/>
  <c r="G8" i="2" s="1"/>
  <c r="I14" i="4"/>
  <c r="G7" i="2" s="1"/>
  <c r="I2" i="4"/>
  <c r="I3" i="6" s="1"/>
  <c r="K46" i="2"/>
  <c r="K45" i="2"/>
  <c r="K44" i="2"/>
  <c r="K43" i="2"/>
  <c r="K39" i="2"/>
  <c r="K35" i="2"/>
  <c r="K34" i="2"/>
  <c r="K32" i="2"/>
  <c r="K31" i="2"/>
  <c r="G13" i="2" l="1"/>
  <c r="I38" i="6"/>
  <c r="F34" i="7"/>
  <c r="F2" i="7"/>
  <c r="I3" i="5"/>
  <c r="F4" i="3"/>
  <c r="F38" i="3" s="1"/>
  <c r="F6" i="7"/>
  <c r="G25" i="2"/>
  <c r="F42" i="7" s="1"/>
  <c r="K21" i="9"/>
  <c r="L21" i="9"/>
  <c r="F10" i="7" l="1"/>
  <c r="F37" i="7"/>
  <c r="F9" i="7"/>
  <c r="F7" i="7"/>
  <c r="F12" i="7"/>
  <c r="F13" i="7"/>
  <c r="F11" i="7"/>
  <c r="F14" i="7"/>
  <c r="F36" i="7"/>
  <c r="F8" i="7"/>
  <c r="F43" i="7"/>
  <c r="F18" i="7"/>
  <c r="F19" i="7" s="1"/>
  <c r="G28" i="2"/>
  <c r="B1" i="12"/>
  <c r="G37" i="2" l="1"/>
  <c r="F29" i="7"/>
  <c r="F25" i="7"/>
  <c r="F24" i="7"/>
  <c r="F23" i="7"/>
  <c r="F22" i="7"/>
  <c r="F21" i="7"/>
  <c r="F20" i="7"/>
  <c r="G41" i="2"/>
  <c r="F28" i="7"/>
  <c r="F31" i="7" s="1"/>
  <c r="B1" i="8"/>
  <c r="G48" i="2" l="1"/>
  <c r="I7" i="9"/>
  <c r="I38" i="9" s="1"/>
  <c r="E35" i="7"/>
  <c r="D35" i="7"/>
  <c r="I66" i="9" l="1"/>
  <c r="I34" i="9"/>
  <c r="C35" i="7"/>
  <c r="I44" i="2"/>
  <c r="J44" i="2"/>
  <c r="I45" i="2"/>
  <c r="J45" i="2"/>
  <c r="I46" i="2"/>
  <c r="J46" i="2"/>
  <c r="I34" i="2"/>
  <c r="J34" i="2"/>
  <c r="K13" i="6"/>
  <c r="K36" i="6"/>
  <c r="L36" i="6"/>
  <c r="K60" i="6"/>
  <c r="L60" i="6"/>
  <c r="K62" i="6"/>
  <c r="L62" i="6"/>
  <c r="K57" i="6"/>
  <c r="L57" i="6"/>
  <c r="K43" i="6"/>
  <c r="L43" i="6"/>
  <c r="K44" i="6"/>
  <c r="L44" i="6"/>
  <c r="K45" i="6"/>
  <c r="L45" i="6"/>
  <c r="K26" i="6"/>
  <c r="L26" i="6"/>
  <c r="K27" i="6"/>
  <c r="L27" i="6"/>
  <c r="K36" i="4"/>
  <c r="L36" i="4"/>
  <c r="K37" i="4"/>
  <c r="L37" i="4"/>
  <c r="K38" i="4"/>
  <c r="L38" i="4"/>
  <c r="K39" i="4"/>
  <c r="L39" i="4"/>
  <c r="K40" i="4"/>
  <c r="L40" i="4"/>
  <c r="K41" i="4"/>
  <c r="L41" i="4"/>
  <c r="K42" i="4"/>
  <c r="L42" i="4"/>
  <c r="K43" i="4"/>
  <c r="L43" i="4"/>
  <c r="K6" i="4"/>
  <c r="L6" i="4"/>
  <c r="K7" i="4"/>
  <c r="L7" i="4"/>
  <c r="K8" i="4"/>
  <c r="L8" i="4"/>
  <c r="K9" i="4"/>
  <c r="L9" i="4"/>
  <c r="K10" i="4"/>
  <c r="L10" i="4"/>
  <c r="K11" i="4"/>
  <c r="L11" i="4"/>
  <c r="K12" i="4"/>
  <c r="L12" i="4"/>
  <c r="K13" i="4"/>
  <c r="L13" i="4"/>
  <c r="F44" i="7" l="1"/>
  <c r="L30" i="4"/>
  <c r="L21" i="4"/>
  <c r="K30" i="4"/>
  <c r="K21" i="4"/>
  <c r="F45" i="7" l="1"/>
  <c r="F38" i="7"/>
  <c r="D8" i="10"/>
  <c r="K11" i="9" l="1"/>
  <c r="L11" i="9"/>
  <c r="K12" i="9"/>
  <c r="L12" i="9"/>
  <c r="K13" i="9"/>
  <c r="L13" i="9"/>
  <c r="K14" i="9"/>
  <c r="L14" i="9"/>
  <c r="K15" i="9"/>
  <c r="L15" i="9"/>
  <c r="K16" i="9"/>
  <c r="L16" i="9"/>
  <c r="K17" i="9"/>
  <c r="L17" i="9"/>
  <c r="K18" i="9"/>
  <c r="L18" i="9"/>
  <c r="K19" i="9"/>
  <c r="L19" i="9"/>
  <c r="K20" i="9"/>
  <c r="L20" i="9"/>
  <c r="K22" i="9"/>
  <c r="L22" i="9"/>
  <c r="K23" i="9"/>
  <c r="L23" i="9"/>
  <c r="K24" i="9"/>
  <c r="L24" i="9"/>
  <c r="K26" i="9"/>
  <c r="L26" i="9"/>
  <c r="K27" i="9"/>
  <c r="L27" i="9"/>
  <c r="K28" i="9"/>
  <c r="L28" i="9"/>
  <c r="K29" i="9"/>
  <c r="L29" i="9"/>
  <c r="K30" i="9"/>
  <c r="L30" i="9"/>
  <c r="K31" i="9"/>
  <c r="L31" i="9"/>
  <c r="K41" i="9"/>
  <c r="L41" i="9"/>
  <c r="K42" i="9"/>
  <c r="L42" i="9"/>
  <c r="K43" i="9"/>
  <c r="L43" i="9"/>
  <c r="K44" i="9"/>
  <c r="L44" i="9"/>
  <c r="K45" i="9"/>
  <c r="L45" i="9"/>
  <c r="K46" i="9"/>
  <c r="L46" i="9"/>
  <c r="K47" i="9"/>
  <c r="L47" i="9"/>
  <c r="K48" i="9"/>
  <c r="L48" i="9"/>
  <c r="K49" i="9"/>
  <c r="L49" i="9"/>
  <c r="K50" i="9"/>
  <c r="L50" i="9"/>
  <c r="K55" i="9"/>
  <c r="L55" i="9"/>
  <c r="K56" i="9"/>
  <c r="L56" i="9"/>
  <c r="K57" i="9"/>
  <c r="L57" i="9"/>
  <c r="K58" i="9"/>
  <c r="L58" i="9"/>
  <c r="K59" i="9"/>
  <c r="L59" i="9"/>
  <c r="K60" i="9"/>
  <c r="L60" i="9"/>
  <c r="K61" i="9"/>
  <c r="L61" i="9"/>
  <c r="L70" i="9" l="1"/>
  <c r="K70" i="9"/>
  <c r="L68" i="9"/>
  <c r="K68" i="9"/>
  <c r="L3" i="9"/>
  <c r="K3" i="9"/>
  <c r="H72" i="9"/>
  <c r="G72" i="9"/>
  <c r="E72" i="9"/>
  <c r="H32" i="9"/>
  <c r="M32" i="9" s="1"/>
  <c r="H3" i="9"/>
  <c r="G3" i="9"/>
  <c r="E3" i="9"/>
  <c r="A2" i="9"/>
  <c r="L64" i="9"/>
  <c r="K64" i="9"/>
  <c r="L52" i="9"/>
  <c r="K52" i="9"/>
  <c r="G32" i="9"/>
  <c r="L32" i="9" s="1"/>
  <c r="E32" i="9"/>
  <c r="K32" i="9" s="1"/>
  <c r="I4" i="3" l="1"/>
  <c r="H4" i="3"/>
  <c r="L3" i="6"/>
  <c r="L3" i="5"/>
  <c r="L2" i="4"/>
  <c r="C19" i="2" l="1"/>
  <c r="C21" i="2"/>
  <c r="E10" i="9" s="1"/>
  <c r="E19" i="2"/>
  <c r="F19" i="2"/>
  <c r="K19" i="2" s="1"/>
  <c r="E21" i="2"/>
  <c r="G10" i="9" s="1"/>
  <c r="F21" i="2"/>
  <c r="K21" i="2" s="1"/>
  <c r="H10" i="9" l="1"/>
  <c r="M10" i="9" s="1"/>
  <c r="G25" i="9"/>
  <c r="L25" i="9" s="1"/>
  <c r="L10" i="9"/>
  <c r="E25" i="9"/>
  <c r="K25" i="9" s="1"/>
  <c r="K10" i="9"/>
  <c r="H25" i="9" l="1"/>
  <c r="M25" i="9" s="1"/>
  <c r="K10" i="6"/>
  <c r="K11" i="6"/>
  <c r="L18" i="5" l="1"/>
  <c r="L19" i="5"/>
  <c r="L25" i="5"/>
  <c r="L27" i="5"/>
  <c r="K18" i="5"/>
  <c r="K19" i="5"/>
  <c r="K25" i="5"/>
  <c r="K27" i="5"/>
  <c r="C7" i="3"/>
  <c r="E39" i="5"/>
  <c r="G39" i="5"/>
  <c r="H39" i="5"/>
  <c r="M39" i="5" s="1"/>
  <c r="L16" i="4"/>
  <c r="L17" i="4"/>
  <c r="L18" i="4"/>
  <c r="L19" i="4"/>
  <c r="L20" i="4"/>
  <c r="L22" i="4"/>
  <c r="L23" i="4"/>
  <c r="K16" i="4"/>
  <c r="K17" i="4"/>
  <c r="K18" i="4"/>
  <c r="K19" i="4"/>
  <c r="K20" i="4"/>
  <c r="K22" i="4"/>
  <c r="K23" i="4"/>
  <c r="L5" i="4"/>
  <c r="K5" i="4"/>
  <c r="L53" i="4"/>
  <c r="L54" i="4"/>
  <c r="L55" i="4"/>
  <c r="K53" i="4"/>
  <c r="K54" i="4"/>
  <c r="K55" i="4"/>
  <c r="H14" i="4"/>
  <c r="F7" i="2" s="1"/>
  <c r="G14" i="4"/>
  <c r="E7" i="2" s="1"/>
  <c r="E14" i="4"/>
  <c r="C7" i="2" s="1"/>
  <c r="K7" i="2" l="1"/>
  <c r="E28" i="5"/>
  <c r="H28" i="5"/>
  <c r="G28" i="5"/>
  <c r="H62" i="6" l="1"/>
  <c r="G62" i="6"/>
  <c r="E62" i="6"/>
  <c r="E7" i="3" l="1"/>
  <c r="D7" i="3"/>
  <c r="E19" i="3"/>
  <c r="D19" i="3"/>
  <c r="C19" i="3"/>
  <c r="H21" i="6"/>
  <c r="G21" i="6"/>
  <c r="E21" i="6"/>
  <c r="H14" i="6" l="1"/>
  <c r="G14" i="6"/>
  <c r="E14" i="6"/>
  <c r="L13" i="6"/>
  <c r="L11" i="6"/>
  <c r="L10" i="6"/>
  <c r="H56" i="4"/>
  <c r="G56" i="4"/>
  <c r="E12" i="2" s="1"/>
  <c r="E56" i="4"/>
  <c r="C12" i="2" s="1"/>
  <c r="F12" i="2" l="1"/>
  <c r="K12" i="2" s="1"/>
  <c r="J12" i="2"/>
  <c r="I12" i="2"/>
  <c r="G24" i="4" l="1"/>
  <c r="E8" i="2" s="1"/>
  <c r="E24" i="4"/>
  <c r="C8" i="2" s="1"/>
  <c r="H24" i="4" l="1"/>
  <c r="F8" i="2" s="1"/>
  <c r="K8" i="2" l="1"/>
  <c r="J43" i="2"/>
  <c r="J35" i="2"/>
  <c r="J32" i="2"/>
  <c r="J31" i="2"/>
  <c r="L31" i="5" l="1"/>
  <c r="K31" i="5"/>
  <c r="K2" i="4" l="1"/>
  <c r="H2" i="4"/>
  <c r="G2" i="4"/>
  <c r="E2" i="4"/>
  <c r="I38" i="3" l="1"/>
  <c r="E2" i="7"/>
  <c r="D2" i="7"/>
  <c r="C2" i="7"/>
  <c r="I34" i="3"/>
  <c r="H34" i="3"/>
  <c r="I33" i="3"/>
  <c r="H33" i="3"/>
  <c r="I32" i="3"/>
  <c r="H32" i="3"/>
  <c r="H23" i="3"/>
  <c r="I23" i="3"/>
  <c r="H24" i="3"/>
  <c r="I24" i="3"/>
  <c r="H25" i="3"/>
  <c r="I25" i="3"/>
  <c r="H26" i="3"/>
  <c r="I26" i="3"/>
  <c r="I22" i="3"/>
  <c r="H22" i="3"/>
  <c r="H10" i="3"/>
  <c r="I10" i="3"/>
  <c r="H11" i="3"/>
  <c r="I11" i="3"/>
  <c r="H12" i="3"/>
  <c r="I12" i="3"/>
  <c r="H13" i="3"/>
  <c r="I13" i="3"/>
  <c r="I9" i="3"/>
  <c r="H9" i="3"/>
  <c r="E4" i="3"/>
  <c r="D4" i="3"/>
  <c r="C4" i="3"/>
  <c r="K3" i="6"/>
  <c r="H3" i="6"/>
  <c r="G3" i="6"/>
  <c r="E3" i="6"/>
  <c r="H3" i="5"/>
  <c r="G3" i="5"/>
  <c r="E3" i="5"/>
  <c r="K3" i="5"/>
  <c r="L31" i="4"/>
  <c r="K31" i="4"/>
  <c r="L53" i="5"/>
  <c r="H54" i="5"/>
  <c r="G50" i="4"/>
  <c r="E11" i="2" s="1"/>
  <c r="H50" i="4"/>
  <c r="F11" i="2" s="1"/>
  <c r="K11" i="2" s="1"/>
  <c r="I8" i="2"/>
  <c r="E33" i="4"/>
  <c r="C9" i="2" s="1"/>
  <c r="E44" i="4"/>
  <c r="C10" i="2" s="1"/>
  <c r="E34" i="6"/>
  <c r="G34" i="6"/>
  <c r="L34" i="6" s="1"/>
  <c r="H34" i="6"/>
  <c r="M34" i="6" s="1"/>
  <c r="D35" i="3"/>
  <c r="E35" i="3"/>
  <c r="C35" i="3"/>
  <c r="H33" i="4"/>
  <c r="F9" i="2" s="1"/>
  <c r="B1" i="7"/>
  <c r="J19" i="2"/>
  <c r="I19" i="2"/>
  <c r="H44" i="4"/>
  <c r="G33" i="4"/>
  <c r="E9" i="2" s="1"/>
  <c r="G44" i="4"/>
  <c r="E10" i="2" s="1"/>
  <c r="E54" i="3"/>
  <c r="D54" i="3"/>
  <c r="E44" i="3"/>
  <c r="D44" i="3"/>
  <c r="D56" i="3" s="1"/>
  <c r="E27" i="3"/>
  <c r="D27" i="3"/>
  <c r="C27" i="3"/>
  <c r="E14" i="3"/>
  <c r="D14" i="3"/>
  <c r="C14" i="3"/>
  <c r="B1" i="6"/>
  <c r="B1" i="5"/>
  <c r="B1" i="4"/>
  <c r="B1" i="3"/>
  <c r="E51" i="6"/>
  <c r="K51" i="6" s="1"/>
  <c r="E47" i="6"/>
  <c r="L46" i="4"/>
  <c r="L47" i="4"/>
  <c r="L48" i="4"/>
  <c r="L49" i="4"/>
  <c r="K46" i="4"/>
  <c r="K47" i="4"/>
  <c r="K48" i="4"/>
  <c r="K49" i="4"/>
  <c r="L35" i="4"/>
  <c r="K35" i="4"/>
  <c r="L26" i="4"/>
  <c r="L27" i="4"/>
  <c r="L28" i="4"/>
  <c r="L29" i="4"/>
  <c r="L32" i="4"/>
  <c r="K26" i="4"/>
  <c r="K27" i="4"/>
  <c r="K28" i="4"/>
  <c r="K29" i="4"/>
  <c r="K32" i="4"/>
  <c r="G47" i="5"/>
  <c r="E20" i="2" s="1"/>
  <c r="K40" i="5"/>
  <c r="G47" i="6"/>
  <c r="G51" i="6"/>
  <c r="L51" i="6" s="1"/>
  <c r="H47" i="6"/>
  <c r="H51" i="6"/>
  <c r="M51" i="6" s="1"/>
  <c r="K7" i="6"/>
  <c r="K8" i="6"/>
  <c r="K9" i="6"/>
  <c r="K12" i="6"/>
  <c r="K16" i="6"/>
  <c r="K17" i="6"/>
  <c r="K18" i="6"/>
  <c r="K19" i="6"/>
  <c r="K23" i="6"/>
  <c r="K24" i="6"/>
  <c r="K25" i="6"/>
  <c r="K28" i="6"/>
  <c r="K29" i="6"/>
  <c r="K30" i="6"/>
  <c r="K31" i="6"/>
  <c r="K33" i="6"/>
  <c r="K41" i="6"/>
  <c r="K42" i="6"/>
  <c r="K46" i="6"/>
  <c r="K49" i="6"/>
  <c r="K50" i="6"/>
  <c r="K55" i="6"/>
  <c r="K58" i="6"/>
  <c r="L7" i="6"/>
  <c r="L8" i="6"/>
  <c r="L9" i="6"/>
  <c r="L12" i="6"/>
  <c r="L16" i="6"/>
  <c r="L17" i="6"/>
  <c r="L18" i="6"/>
  <c r="L19" i="6"/>
  <c r="L23" i="6"/>
  <c r="L24" i="6"/>
  <c r="L25" i="6"/>
  <c r="L28" i="6"/>
  <c r="L29" i="6"/>
  <c r="L30" i="6"/>
  <c r="L31" i="6"/>
  <c r="L33" i="6"/>
  <c r="L41" i="6"/>
  <c r="L42" i="6"/>
  <c r="L46" i="6"/>
  <c r="L49" i="6"/>
  <c r="L50" i="6"/>
  <c r="L55" i="6"/>
  <c r="L58" i="6"/>
  <c r="L6" i="6"/>
  <c r="K6" i="6"/>
  <c r="L7" i="5"/>
  <c r="L8" i="5"/>
  <c r="L9" i="5"/>
  <c r="L10" i="5"/>
  <c r="L11" i="5"/>
  <c r="L12" i="5"/>
  <c r="L13" i="5"/>
  <c r="K7" i="5"/>
  <c r="K8" i="5"/>
  <c r="K9" i="5"/>
  <c r="K10" i="5"/>
  <c r="K11" i="5"/>
  <c r="K12" i="5"/>
  <c r="K13" i="5"/>
  <c r="K52" i="5"/>
  <c r="K51" i="5"/>
  <c r="K49" i="5"/>
  <c r="K46" i="5"/>
  <c r="K45" i="5"/>
  <c r="K44" i="5"/>
  <c r="K43" i="5"/>
  <c r="K42" i="5"/>
  <c r="K41" i="5"/>
  <c r="K38" i="5"/>
  <c r="K37" i="5"/>
  <c r="K36" i="5"/>
  <c r="K34" i="5"/>
  <c r="K35" i="5"/>
  <c r="L34" i="5"/>
  <c r="L35" i="5"/>
  <c r="L36" i="5"/>
  <c r="L37" i="5"/>
  <c r="L38" i="5"/>
  <c r="L40" i="5"/>
  <c r="L41" i="5"/>
  <c r="L42" i="5"/>
  <c r="L43" i="5"/>
  <c r="L44" i="5"/>
  <c r="L45" i="5"/>
  <c r="L46" i="5"/>
  <c r="L49" i="5"/>
  <c r="L51" i="5"/>
  <c r="L52" i="5"/>
  <c r="E47" i="5"/>
  <c r="C20" i="2" s="1"/>
  <c r="L6" i="5"/>
  <c r="K6" i="5"/>
  <c r="I43" i="2"/>
  <c r="I31" i="2"/>
  <c r="I32" i="2"/>
  <c r="I35" i="2"/>
  <c r="B1" i="2"/>
  <c r="K39" i="5"/>
  <c r="E56" i="3" l="1"/>
  <c r="J44" i="3"/>
  <c r="E13" i="2"/>
  <c r="K9" i="2"/>
  <c r="K34" i="6"/>
  <c r="H38" i="3"/>
  <c r="F22" i="2"/>
  <c r="K22" i="2" s="1"/>
  <c r="F10" i="2"/>
  <c r="H44" i="3"/>
  <c r="I44" i="3"/>
  <c r="I20" i="2"/>
  <c r="E38" i="6"/>
  <c r="E39" i="6"/>
  <c r="H38" i="6"/>
  <c r="M38" i="6" s="1"/>
  <c r="H39" i="6"/>
  <c r="M39" i="6" s="1"/>
  <c r="G38" i="6"/>
  <c r="L38" i="6" s="1"/>
  <c r="G39" i="6"/>
  <c r="I10" i="2"/>
  <c r="I9" i="2"/>
  <c r="L39" i="5"/>
  <c r="J7" i="2"/>
  <c r="G54" i="5"/>
  <c r="C34" i="7"/>
  <c r="K14" i="5"/>
  <c r="E34" i="7"/>
  <c r="D34" i="7"/>
  <c r="H47" i="5"/>
  <c r="F20" i="2" s="1"/>
  <c r="K20" i="2" s="1"/>
  <c r="H15" i="5"/>
  <c r="F18" i="2" s="1"/>
  <c r="G15" i="5"/>
  <c r="E18" i="2" s="1"/>
  <c r="L14" i="5"/>
  <c r="I7" i="2"/>
  <c r="E15" i="5"/>
  <c r="C18" i="2" s="1"/>
  <c r="E54" i="5"/>
  <c r="C22" i="2" s="1"/>
  <c r="K53" i="5"/>
  <c r="C38" i="3"/>
  <c r="D38" i="3"/>
  <c r="E38" i="3"/>
  <c r="I21" i="2"/>
  <c r="J9" i="2"/>
  <c r="J11" i="2"/>
  <c r="J10" i="2"/>
  <c r="J8" i="2"/>
  <c r="K18" i="2" l="1"/>
  <c r="K10" i="2"/>
  <c r="F13" i="2"/>
  <c r="K38" i="6"/>
  <c r="G53" i="6"/>
  <c r="L39" i="6"/>
  <c r="E53" i="6"/>
  <c r="K53" i="6" s="1"/>
  <c r="K39" i="6"/>
  <c r="H53" i="6"/>
  <c r="M53" i="6" s="1"/>
  <c r="E22" i="2"/>
  <c r="E25" i="2" s="1"/>
  <c r="D42" i="7" s="1"/>
  <c r="I22" i="2"/>
  <c r="F25" i="2"/>
  <c r="E42" i="7" s="1"/>
  <c r="J21" i="2"/>
  <c r="I18" i="2"/>
  <c r="C25" i="2"/>
  <c r="C42" i="7" s="1"/>
  <c r="J18" i="2"/>
  <c r="E50" i="4"/>
  <c r="D6" i="7"/>
  <c r="K56" i="6"/>
  <c r="L56" i="6"/>
  <c r="D37" i="7" l="1"/>
  <c r="D9" i="7"/>
  <c r="D7" i="7"/>
  <c r="D8" i="7" s="1"/>
  <c r="D13" i="7"/>
  <c r="D12" i="7"/>
  <c r="D36" i="7"/>
  <c r="D14" i="7"/>
  <c r="D11" i="7"/>
  <c r="D10" i="7"/>
  <c r="L53" i="6"/>
  <c r="E6" i="7"/>
  <c r="D43" i="7"/>
  <c r="J22" i="2"/>
  <c r="C11" i="2"/>
  <c r="C13" i="2" s="1"/>
  <c r="J20" i="2"/>
  <c r="C43" i="7"/>
  <c r="E43" i="7"/>
  <c r="E28" i="2"/>
  <c r="E18" i="7"/>
  <c r="E19" i="7" s="1"/>
  <c r="F28" i="2"/>
  <c r="D18" i="7"/>
  <c r="D19" i="7" s="1"/>
  <c r="C18" i="7"/>
  <c r="C21" i="7" l="1"/>
  <c r="C19" i="7"/>
  <c r="F37" i="2"/>
  <c r="E29" i="7"/>
  <c r="E37" i="2"/>
  <c r="D29" i="7"/>
  <c r="E37" i="7"/>
  <c r="E9" i="7"/>
  <c r="E7" i="7"/>
  <c r="E8" i="7" s="1"/>
  <c r="E12" i="7"/>
  <c r="E13" i="7"/>
  <c r="D25" i="7"/>
  <c r="D24" i="7"/>
  <c r="D23" i="7"/>
  <c r="D22" i="7"/>
  <c r="D21" i="7"/>
  <c r="D20" i="7"/>
  <c r="C23" i="7"/>
  <c r="C24" i="7"/>
  <c r="C22" i="7"/>
  <c r="C20" i="7"/>
  <c r="C25" i="7"/>
  <c r="E25" i="7"/>
  <c r="E24" i="7"/>
  <c r="E23" i="7"/>
  <c r="E22" i="7"/>
  <c r="E21" i="7"/>
  <c r="E20" i="7"/>
  <c r="E36" i="7"/>
  <c r="E14" i="7"/>
  <c r="E11" i="7"/>
  <c r="E10" i="7"/>
  <c r="I11" i="2"/>
  <c r="F41" i="2"/>
  <c r="K41" i="2" s="1"/>
  <c r="E41" i="2"/>
  <c r="D28" i="7"/>
  <c r="D31" i="7" s="1"/>
  <c r="E28" i="7"/>
  <c r="E31" i="7" s="1"/>
  <c r="C6" i="7"/>
  <c r="C28" i="2"/>
  <c r="C37" i="2" l="1"/>
  <c r="C29" i="7"/>
  <c r="C37" i="7"/>
  <c r="C9" i="7"/>
  <c r="C7" i="7"/>
  <c r="C8" i="7" s="1"/>
  <c r="C13" i="7"/>
  <c r="C12" i="7"/>
  <c r="C36" i="7"/>
  <c r="C14" i="7"/>
  <c r="C11" i="7"/>
  <c r="C10" i="7"/>
  <c r="F48" i="2"/>
  <c r="K48" i="2" s="1"/>
  <c r="H7" i="9"/>
  <c r="H38" i="9" s="1"/>
  <c r="J39" i="2"/>
  <c r="C41" i="2"/>
  <c r="C28" i="7"/>
  <c r="C31" i="7" s="1"/>
  <c r="M7" i="9" l="1"/>
  <c r="H34" i="9"/>
  <c r="M38" i="9"/>
  <c r="I39" i="2"/>
  <c r="E44" i="7" l="1"/>
  <c r="H66" i="9"/>
  <c r="M66" i="9" s="1"/>
  <c r="E48" i="2"/>
  <c r="J48" i="2" s="1"/>
  <c r="J41" i="2"/>
  <c r="G7" i="9"/>
  <c r="G34" i="9" l="1"/>
  <c r="G38" i="9"/>
  <c r="E45" i="7"/>
  <c r="E38" i="7"/>
  <c r="D44" i="7"/>
  <c r="L7" i="9"/>
  <c r="C48" i="2"/>
  <c r="I48" i="2" s="1"/>
  <c r="E7" i="9"/>
  <c r="I41" i="2"/>
  <c r="D45" i="7" l="1"/>
  <c r="D38" i="7"/>
  <c r="E34" i="9"/>
  <c r="E38" i="9"/>
  <c r="C44" i="7" s="1"/>
  <c r="G66" i="9"/>
  <c r="L66" i="9" s="1"/>
  <c r="L38" i="9"/>
  <c r="K7" i="9"/>
  <c r="C45" i="7" l="1"/>
  <c r="C38" i="7"/>
  <c r="E66" i="9"/>
  <c r="K66" i="9" s="1"/>
  <c r="K38" i="9"/>
</calcChain>
</file>

<file path=xl/sharedStrings.xml><?xml version="1.0" encoding="utf-8"?>
<sst xmlns="http://schemas.openxmlformats.org/spreadsheetml/2006/main" count="598" uniqueCount="370">
  <si>
    <t>Strategic Plan Forecast 2023</t>
  </si>
  <si>
    <t>Institution</t>
  </si>
  <si>
    <t>Contact</t>
  </si>
  <si>
    <t>Telephone</t>
  </si>
  <si>
    <t>Email:</t>
  </si>
  <si>
    <t>DECLARATION:</t>
  </si>
  <si>
    <t>The attached worksheets represent the financial forecast for the institution. They reflect a financial statement of our academic and estates plans from 2022-23 to 2024-25. Adequate explanations have been provided for significant variances on the spreadsheet. The forecast and its underpinning assumptions have been reviewed, and approved by the Board of Governors in accordance with their agreed practices.  In preparing this financial forecast the institution has fully considered the financial implications of all aspects of its strategy and has properly reflected these in the forecast. As part of its planning process the institution has included, or will include, an appropriate level of scenario planning, for example anticipated best and worse case scenarios.</t>
  </si>
  <si>
    <t>Signed:</t>
  </si>
  <si>
    <t>Head of Institution</t>
  </si>
  <si>
    <t>Date:</t>
  </si>
  <si>
    <t>Assumptions sheet</t>
  </si>
  <si>
    <t>1. Assumptions</t>
  </si>
  <si>
    <t xml:space="preserve"> Please outline below the assumptions made in the forecast for key </t>
  </si>
  <si>
    <t>income and expenditure lines:</t>
  </si>
  <si>
    <t>Income</t>
  </si>
  <si>
    <t>2023-24</t>
  </si>
  <si>
    <t>2024-25</t>
  </si>
  <si>
    <t>Additional comments/explanations</t>
  </si>
  <si>
    <t>% applied</t>
  </si>
  <si>
    <t>SFC general fund</t>
  </si>
  <si>
    <t>SFC strategic funding</t>
  </si>
  <si>
    <t>Tuition fees - Scotland</t>
  </si>
  <si>
    <t>Tuition fees - EU</t>
  </si>
  <si>
    <t xml:space="preserve">Tuition fees - RUK </t>
  </si>
  <si>
    <t>Tuition fees - international new intake</t>
  </si>
  <si>
    <t>Tuition fees - international continuing students</t>
  </si>
  <si>
    <t xml:space="preserve">UKRI grants </t>
  </si>
  <si>
    <t>Other research income</t>
  </si>
  <si>
    <t>Expenditure</t>
  </si>
  <si>
    <t>Staff costs - pay award</t>
  </si>
  <si>
    <t>Staff costs - pension provision</t>
  </si>
  <si>
    <t>Please provide further details on pensions worksheet</t>
  </si>
  <si>
    <t>Staff costs - other</t>
  </si>
  <si>
    <t xml:space="preserve">Other operating expenses </t>
  </si>
  <si>
    <t>Staff numbers (FTE)</t>
  </si>
  <si>
    <t>Pension Assumptions</t>
  </si>
  <si>
    <t>2022-23</t>
  </si>
  <si>
    <t>Employer Contributions</t>
  </si>
  <si>
    <t>£000</t>
  </si>
  <si>
    <t xml:space="preserve">Details of Methodology and Valuation </t>
  </si>
  <si>
    <t>USS</t>
  </si>
  <si>
    <t>STSS</t>
  </si>
  <si>
    <t>LGPS</t>
  </si>
  <si>
    <t>University's own scheme</t>
  </si>
  <si>
    <t>Other pension schemes</t>
  </si>
  <si>
    <t>Total</t>
  </si>
  <si>
    <t>Actual 
2021-22</t>
  </si>
  <si>
    <t>Forecast 
2022-23</t>
  </si>
  <si>
    <t>Forecast 
2023-24</t>
  </si>
  <si>
    <t>Forecast 
2024-25</t>
  </si>
  <si>
    <t>2021-22- 2022-23</t>
  </si>
  <si>
    <t>2022-23 - 2023-24</t>
  </si>
  <si>
    <t>2023-24 - 2024-25</t>
  </si>
  <si>
    <t>Explanation of significant variances</t>
  </si>
  <si>
    <t>Statement of Comprehensive income and expenditure (Consolidated)</t>
  </si>
  <si>
    <t>%</t>
  </si>
  <si>
    <t>INCOME</t>
  </si>
  <si>
    <t>Tuition fees and education contracts</t>
  </si>
  <si>
    <t>Funding council grants</t>
  </si>
  <si>
    <t>Research grants and contracts</t>
  </si>
  <si>
    <t>Other income</t>
  </si>
  <si>
    <t>Investment income</t>
  </si>
  <si>
    <t>Donations and endowments</t>
  </si>
  <si>
    <t>Total income</t>
  </si>
  <si>
    <t>EXPENDITURE</t>
  </si>
  <si>
    <t>Staff costs</t>
  </si>
  <si>
    <t>Fundamental restructuring costs</t>
  </si>
  <si>
    <t>Other operating expenses</t>
  </si>
  <si>
    <t>Depreciation</t>
  </si>
  <si>
    <t>Interest and other finance costs</t>
  </si>
  <si>
    <t>Total expenditure</t>
  </si>
  <si>
    <t>Surplus/(deficit) before other gains and losses and share of operating surplus/deficit of joint ventures and associates</t>
  </si>
  <si>
    <t>Gain/(loss) on disposal of fixed assets</t>
  </si>
  <si>
    <t>Gain/(loss) on investment property</t>
  </si>
  <si>
    <t>Gain/(loss) on investments</t>
  </si>
  <si>
    <t>Share of operating surplus/(deficit) in joint venture(s)</t>
  </si>
  <si>
    <t>Share of operating surplus/(deficit) in associate(s)</t>
  </si>
  <si>
    <t>Surplus/(deficit) before tax</t>
  </si>
  <si>
    <t>Taxation</t>
  </si>
  <si>
    <t>Surplus/(deficit) for the year</t>
  </si>
  <si>
    <t>Unrealised surplus on revaluation of land and buildings</t>
  </si>
  <si>
    <t>Actuarial (loss)/gain in respect of pension schemes</t>
  </si>
  <si>
    <t>Change in fair value hedging financial instrument(s)</t>
  </si>
  <si>
    <t xml:space="preserve">Other comprehensive income </t>
  </si>
  <si>
    <t>Total comprehensive income for the year</t>
  </si>
  <si>
    <t xml:space="preserve">Tuition fees and </t>
  </si>
  <si>
    <t xml:space="preserve">a) </t>
  </si>
  <si>
    <t>HE - Scotland</t>
  </si>
  <si>
    <t>education contracts</t>
  </si>
  <si>
    <t>b)</t>
  </si>
  <si>
    <t>HE - EU</t>
  </si>
  <si>
    <t>c)</t>
  </si>
  <si>
    <t>HE - RUK</t>
  </si>
  <si>
    <t>d)</t>
  </si>
  <si>
    <t>HE- International new intake</t>
  </si>
  <si>
    <t>e)</t>
  </si>
  <si>
    <t>HE- International continuing studies</t>
  </si>
  <si>
    <t>f)</t>
  </si>
  <si>
    <t>HE- international other</t>
  </si>
  <si>
    <t>g)</t>
  </si>
  <si>
    <t>Non-credit bearing course fees</t>
  </si>
  <si>
    <t>h)</t>
  </si>
  <si>
    <t>Education contracts</t>
  </si>
  <si>
    <t>i)</t>
  </si>
  <si>
    <t>Other</t>
  </si>
  <si>
    <t>Total tuition fees and education contracts</t>
  </si>
  <si>
    <t>Funding Council Grants</t>
  </si>
  <si>
    <t xml:space="preserve">a)  </t>
  </si>
  <si>
    <t>General Fund - Teaching</t>
  </si>
  <si>
    <t xml:space="preserve">b) </t>
  </si>
  <si>
    <t>General Fund - Research</t>
  </si>
  <si>
    <t xml:space="preserve">c)  </t>
  </si>
  <si>
    <t>Deferred capital grants released in year</t>
  </si>
  <si>
    <t xml:space="preserve">d)  </t>
  </si>
  <si>
    <t>Strategic funding</t>
  </si>
  <si>
    <t>Annual Capital Maintenance</t>
  </si>
  <si>
    <t>Capital Grants Received</t>
  </si>
  <si>
    <t>Grants for FE provision</t>
  </si>
  <si>
    <t>Ring fenced grants funded by Scottish Government</t>
  </si>
  <si>
    <t>Total Funding Council Grants</t>
  </si>
  <si>
    <t>a)</t>
  </si>
  <si>
    <t>Research Councils</t>
  </si>
  <si>
    <t>UK Based Charities</t>
  </si>
  <si>
    <t>European Commission</t>
  </si>
  <si>
    <t>Release of deferred capital grant (research)</t>
  </si>
  <si>
    <t xml:space="preserve">UK Government </t>
  </si>
  <si>
    <t>Other grants and contracts</t>
  </si>
  <si>
    <t>Total research grants and contracts</t>
  </si>
  <si>
    <t>Other Income</t>
  </si>
  <si>
    <t>Residences, catering and conferences</t>
  </si>
  <si>
    <t>Other European Income</t>
  </si>
  <si>
    <t>Other income generating activities</t>
  </si>
  <si>
    <t>Coronavirus Job Retention Scheme (CJRS)</t>
  </si>
  <si>
    <t>City Region Deal funding</t>
  </si>
  <si>
    <t>Other grant income</t>
  </si>
  <si>
    <t>Releases of deferred capital grant (non research and Funding Council)</t>
  </si>
  <si>
    <t xml:space="preserve">Other income   </t>
  </si>
  <si>
    <t>Total other income</t>
  </si>
  <si>
    <t>Investment income from expendable endowments</t>
  </si>
  <si>
    <t>Investment income from permanent endowments</t>
  </si>
  <si>
    <t>Other investment income</t>
  </si>
  <si>
    <t>Other interest receivable</t>
  </si>
  <si>
    <t>Total investment income</t>
  </si>
  <si>
    <t>New endowments</t>
  </si>
  <si>
    <t>Donations with restrictions</t>
  </si>
  <si>
    <t>Unrestricted donations</t>
  </si>
  <si>
    <t>Total donations and endowments</t>
  </si>
  <si>
    <t>2021-22</t>
  </si>
  <si>
    <t>HE- International student headcount (not FTE)</t>
  </si>
  <si>
    <t>Undergraduate</t>
  </si>
  <si>
    <t>Postgraduate</t>
  </si>
  <si>
    <t>Headcount for top 5 countries:</t>
  </si>
  <si>
    <t>[insert country]</t>
  </si>
  <si>
    <t>Rest of the world</t>
  </si>
  <si>
    <t>Total headcount for international students</t>
  </si>
  <si>
    <t>Explanation for significant variances</t>
  </si>
  <si>
    <t>Staff Costs</t>
  </si>
  <si>
    <t>Teaching departments</t>
  </si>
  <si>
    <t>Teaching support services</t>
  </si>
  <si>
    <t>Administration and central services</t>
  </si>
  <si>
    <t>Premises</t>
  </si>
  <si>
    <t xml:space="preserve">Residences and catering </t>
  </si>
  <si>
    <t>Other staff costs</t>
  </si>
  <si>
    <t>Movement on pension provisions</t>
  </si>
  <si>
    <t>Total staff costs</t>
  </si>
  <si>
    <t>Additional breakdown of staff costs</t>
  </si>
  <si>
    <t>Salaries</t>
  </si>
  <si>
    <t>Social Security costs</t>
  </si>
  <si>
    <t>Employers costs - USS</t>
  </si>
  <si>
    <t>Employers costs - STSS</t>
  </si>
  <si>
    <t>Employers costs - LGPS</t>
  </si>
  <si>
    <t>Employers costs - university's own scheme</t>
  </si>
  <si>
    <t>Employers costs - other schemes</t>
  </si>
  <si>
    <t>Changes to provision - USS</t>
  </si>
  <si>
    <t>Changes to provision - other schemes</t>
  </si>
  <si>
    <t>Other staff related costs</t>
  </si>
  <si>
    <t>Non-staff costs</t>
  </si>
  <si>
    <t xml:space="preserve">General education </t>
  </si>
  <si>
    <t xml:space="preserve">   i)</t>
  </si>
  <si>
    <t>Maintenance</t>
  </si>
  <si>
    <t xml:space="preserve">   ii)</t>
  </si>
  <si>
    <t>Utilities</t>
  </si>
  <si>
    <t xml:space="preserve">   iii)</t>
  </si>
  <si>
    <t>Residences and catering</t>
  </si>
  <si>
    <t>j)</t>
  </si>
  <si>
    <t>Interest on early retirement provision</t>
  </si>
  <si>
    <t>Total other operating expenses</t>
  </si>
  <si>
    <t>Total depreciation</t>
  </si>
  <si>
    <t>On bank loans, overdrafts and other loans</t>
  </si>
  <si>
    <t>Net charge on pension scheme</t>
  </si>
  <si>
    <t>Total finance costs</t>
  </si>
  <si>
    <t>Cashflow</t>
  </si>
  <si>
    <t>Cash flow from operating activities</t>
  </si>
  <si>
    <t>Surplus / (deficit) for the year</t>
  </si>
  <si>
    <t>Adjustment for non-cash items</t>
  </si>
  <si>
    <t>Amortisation of intangibles</t>
  </si>
  <si>
    <t>Benefit on acquisition</t>
  </si>
  <si>
    <t>Amortisation of goodwill</t>
  </si>
  <si>
    <t>Loss / (gain) on investments</t>
  </si>
  <si>
    <t>Decrease / (increase) in stock</t>
  </si>
  <si>
    <t>Decrease / (increase) in debtors</t>
  </si>
  <si>
    <t>Increase / (decrease) in creditors</t>
  </si>
  <si>
    <t>Increase / (decrease) in pension provision</t>
  </si>
  <si>
    <t>Increase / (decrease in other provisions</t>
  </si>
  <si>
    <t>k)</t>
  </si>
  <si>
    <t>Receipt of donated equipment</t>
  </si>
  <si>
    <t>l)</t>
  </si>
  <si>
    <t>Pension costs less contributions payable</t>
  </si>
  <si>
    <t>m)</t>
  </si>
  <si>
    <t>Share of operating surplus / (deficit) in joint venture</t>
  </si>
  <si>
    <t>n)</t>
  </si>
  <si>
    <t>Share of operating surplus / (deficit) in associate</t>
  </si>
  <si>
    <t>o)</t>
  </si>
  <si>
    <t>Total adjustment for non-cash items</t>
  </si>
  <si>
    <t>Adjustment for investing or financing activities</t>
  </si>
  <si>
    <t>Interest payable</t>
  </si>
  <si>
    <t>Endowment income</t>
  </si>
  <si>
    <t>Loss / (gain) on the sale of assets</t>
  </si>
  <si>
    <t>Capital grant income</t>
  </si>
  <si>
    <t>Total adjustment for investing or financing activities</t>
  </si>
  <si>
    <t>Cash flows from operating activities before tax</t>
  </si>
  <si>
    <t>Net cash inflow from operating activities</t>
  </si>
  <si>
    <t>Cash flow from investing activities</t>
  </si>
  <si>
    <t>Proceeds from sales of fixed assets</t>
  </si>
  <si>
    <t>Proceeds from sales of intangible assets</t>
  </si>
  <si>
    <t>Capital grants receipts</t>
  </si>
  <si>
    <t>Disposal of non-current asset investments</t>
  </si>
  <si>
    <t>Withdrawal of deposits</t>
  </si>
  <si>
    <t>Payments made to acquire fixed assets</t>
  </si>
  <si>
    <t>Payments made to acquire intangible assets</t>
  </si>
  <si>
    <t>New non-current asset investments</t>
  </si>
  <si>
    <t>New deposits</t>
  </si>
  <si>
    <t>Total cash flows from investing activities</t>
  </si>
  <si>
    <t>Cash flows from financing activities</t>
  </si>
  <si>
    <t>Interest paid</t>
  </si>
  <si>
    <t>Interest element of finance lease and service concession</t>
  </si>
  <si>
    <t>New secured loans</t>
  </si>
  <si>
    <t>New unsecured loans</t>
  </si>
  <si>
    <t>Repayments of amounts borrowed</t>
  </si>
  <si>
    <t>Capital element of finance lease and service concession payments</t>
  </si>
  <si>
    <t>Dividends paid</t>
  </si>
  <si>
    <t>Total cash flows from financing activities</t>
  </si>
  <si>
    <t>(Decrease) / increase in cash and cash equivalents in the year</t>
  </si>
  <si>
    <t>Cash and cash equivalents at beginning of the year</t>
  </si>
  <si>
    <t>Cash and cash equivalents at the end of the year</t>
  </si>
  <si>
    <t>Check</t>
  </si>
  <si>
    <t>Balance Sheet</t>
  </si>
  <si>
    <t>Non-current assets</t>
  </si>
  <si>
    <t>Intangible assets</t>
  </si>
  <si>
    <t>Goodwill</t>
  </si>
  <si>
    <t>Negative goodwill</t>
  </si>
  <si>
    <t>Fixed assets</t>
  </si>
  <si>
    <t>Heritage assets</t>
  </si>
  <si>
    <t>Investments</t>
  </si>
  <si>
    <t>Investment in joint venture(s)</t>
  </si>
  <si>
    <t>Investment in associate(s)</t>
  </si>
  <si>
    <t>Total non-current assets</t>
  </si>
  <si>
    <t>Current assets</t>
  </si>
  <si>
    <t>Stock</t>
  </si>
  <si>
    <t>Trade and other receivables</t>
  </si>
  <si>
    <t>Cash and cash equivalents</t>
  </si>
  <si>
    <t>Other (e.g. assets for resale)</t>
  </si>
  <si>
    <t>Total current assets</t>
  </si>
  <si>
    <t>Creditors: amounts falling due within one year</t>
  </si>
  <si>
    <t>Bank overdrafts</t>
  </si>
  <si>
    <t>Bank loans and external borrowing</t>
  </si>
  <si>
    <t>Obligations under finance leases and service concessions</t>
  </si>
  <si>
    <t>Loans repayable to Funding Council (including Financial Transactions)</t>
  </si>
  <si>
    <t>UK Government Loan Schemes (COVID Corporate Finance Facility (CCFF), the Coronavirus Large Business Interruption Loan Scheme (CLBILS))</t>
  </si>
  <si>
    <t>Payments received in advance</t>
  </si>
  <si>
    <t>Trade creditors</t>
  </si>
  <si>
    <t>Taxation and social security</t>
  </si>
  <si>
    <t>Accruals and deferred income</t>
  </si>
  <si>
    <t>Deferred Grants</t>
  </si>
  <si>
    <t>Other creditors</t>
  </si>
  <si>
    <t>Total creditors &lt; 1year</t>
  </si>
  <si>
    <t>Share of net assets/(liabilities) in associate</t>
  </si>
  <si>
    <t>NET CURRENT ASSETS/LIABILITIES</t>
  </si>
  <si>
    <t>TOTAL ASSETS LESS CURRENT LIABILITIES</t>
  </si>
  <si>
    <t>Creditors: amounts falling due after more than one year</t>
  </si>
  <si>
    <t>Finance leases and service concessions</t>
  </si>
  <si>
    <t>Total creditors &gt;1 year</t>
  </si>
  <si>
    <t>Provisions</t>
  </si>
  <si>
    <t>Pension provisions</t>
  </si>
  <si>
    <t>Total provisions</t>
  </si>
  <si>
    <t>TOTAL NET ASSETS</t>
  </si>
  <si>
    <t>Restricted Reserves</t>
  </si>
  <si>
    <t>Endowment Reserve</t>
  </si>
  <si>
    <t>Restricted Reserve</t>
  </si>
  <si>
    <t>Unrestricted reserves</t>
  </si>
  <si>
    <t>Income and Expenditure Reserve</t>
  </si>
  <si>
    <t>Revaluation reserve</t>
  </si>
  <si>
    <t>Non-controlling interest</t>
  </si>
  <si>
    <t>TOTAL RESERVES</t>
  </si>
  <si>
    <t>BALANCE SHEET- ADDITIONAL INFORMATION</t>
  </si>
  <si>
    <t xml:space="preserve">Breakdown of current asset investments </t>
  </si>
  <si>
    <t>Figure per balance sheet</t>
  </si>
  <si>
    <t>Representing:</t>
  </si>
  <si>
    <t>Funds, from disposal of fixed assets, held for future fixed asset acquisitions</t>
  </si>
  <si>
    <t>Funds held for third parties</t>
  </si>
  <si>
    <t>Student support funds</t>
  </si>
  <si>
    <t>Other restricted funds</t>
  </si>
  <si>
    <t>Unrestricted cash</t>
  </si>
  <si>
    <t>Please complete the breakdown between unrestricted and restricted cash as accurately as possible.</t>
  </si>
  <si>
    <t>Breakdown of cash and cash equivalents</t>
  </si>
  <si>
    <t>Bank overdrafts, bank loans and external borrowing</t>
  </si>
  <si>
    <t>Overdrafts</t>
  </si>
  <si>
    <t>Bank loans and external borrowing falling due within one year</t>
  </si>
  <si>
    <t>Bank loans and external borrowing falling due after more than one year</t>
  </si>
  <si>
    <t>Capital Expenditure Projects and Forecast Methods of Financing</t>
  </si>
  <si>
    <t>Expenditure:</t>
  </si>
  <si>
    <t>Land &amp; Buildings</t>
  </si>
  <si>
    <t>Equipment &amp; Others</t>
  </si>
  <si>
    <t>Financed by:</t>
  </si>
  <si>
    <t>Reserves/internal funds</t>
  </si>
  <si>
    <t>Loans</t>
  </si>
  <si>
    <t>Leasing</t>
  </si>
  <si>
    <t>SFC</t>
  </si>
  <si>
    <t>Re-investment of retained proceeds from sales</t>
  </si>
  <si>
    <t>Non-SFC grants</t>
  </si>
  <si>
    <t>PFI</t>
  </si>
  <si>
    <t>Other - please specify if material</t>
  </si>
  <si>
    <t>Please ensure the 'Expenditure' and 'Financed by' totals match</t>
  </si>
  <si>
    <t>BORROWING COVENANTS</t>
  </si>
  <si>
    <t>Lender</t>
  </si>
  <si>
    <t>Borrowing   £000</t>
  </si>
  <si>
    <t>Repayment details / end date</t>
  </si>
  <si>
    <t>Interest rate</t>
  </si>
  <si>
    <t>Details of covenants</t>
  </si>
  <si>
    <t>Measurement dates / frequency</t>
  </si>
  <si>
    <t>Details of breaches/waivers agreed</t>
  </si>
  <si>
    <t>Details of discussions re covenants 2022-23</t>
  </si>
  <si>
    <t>Any other information</t>
  </si>
  <si>
    <t xml:space="preserve"> </t>
  </si>
  <si>
    <t>Income ratios</t>
  </si>
  <si>
    <t>Total Income</t>
  </si>
  <si>
    <t>Total Funding Council Grant as % of Total Income</t>
  </si>
  <si>
    <t>Total non-Funding Council Grant as % of Total Income</t>
  </si>
  <si>
    <t>Total Education Contracts and Tuition Fees as % of Total Income</t>
  </si>
  <si>
    <t>RUK student fees as % of Total Income</t>
  </si>
  <si>
    <t>International student fees as% of Total Income</t>
  </si>
  <si>
    <t>Total Research Grants and Contracts as % of Total Income</t>
  </si>
  <si>
    <t>Total Other Income as % of Total Income</t>
  </si>
  <si>
    <t>Residences, catering and coference income as % of Total Income</t>
  </si>
  <si>
    <t>Expenditure ratios</t>
  </si>
  <si>
    <t>Total Expenditure</t>
  </si>
  <si>
    <t>Staff Costs as % of Total Expenditure</t>
  </si>
  <si>
    <t>Employers costs - USS - as % of Total Expenditure</t>
  </si>
  <si>
    <t>Employers costs - STSS - as % of Total Expenditure</t>
  </si>
  <si>
    <t>Employers costs - LGPS - as % of Total Expenditure</t>
  </si>
  <si>
    <t>Employers costs - university's own scheme - as % of Total Expenditure</t>
  </si>
  <si>
    <t>Employers costs - other schemes - as % of Total Expenditure</t>
  </si>
  <si>
    <t>Employers costs - all schemes - as % of Total Expenditure</t>
  </si>
  <si>
    <t>Operating position</t>
  </si>
  <si>
    <t>Operating Surplus/(deficit)</t>
  </si>
  <si>
    <t>Operating Surplus/(deficit) as % of Total Income</t>
  </si>
  <si>
    <t>Adjusted operating surplus/(deficit)*</t>
  </si>
  <si>
    <t>Adjusted operating surplus/(deficit) as % of Total Income</t>
  </si>
  <si>
    <t>* Adjusted for fundamental restructuring costs and movement on USS and other pension provisions</t>
  </si>
  <si>
    <t>Balance Sheet strength</t>
  </si>
  <si>
    <t>Current Ratio</t>
  </si>
  <si>
    <t>Total borrowing: Overdrafts, Loans, Finance Leases and amounts owed to SFC (including FT)</t>
  </si>
  <si>
    <t>Total borrowing as % of Total income</t>
  </si>
  <si>
    <t>Debt service costs as % of Total Income</t>
  </si>
  <si>
    <t>Ratio Net cash flow from operating activities to Debt service costs</t>
  </si>
  <si>
    <t>Cash Position</t>
  </si>
  <si>
    <t>Cash and Current Asset Investments less overdrafts</t>
  </si>
  <si>
    <t>Days Ratio of Cash to Total Expenditure</t>
  </si>
  <si>
    <t>Days Ratio of Unrestricted Cash to Total Expenditure</t>
  </si>
  <si>
    <t>Net cash flow from operating activities as % of total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</si>
</sst>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3" formatCode="_-* #,##0.00_-;\-* #,##0.00_-;_-* &quot;-&quot;??_-;_-@_-"/>
    <numFmt numFmtId="164" formatCode="0.0%"/>
    <numFmt numFmtId="165" formatCode="General_)"/>
    <numFmt numFmtId="166" formatCode="0.0"/>
    <numFmt numFmtId="167" formatCode="#,##0;\(#,##0\)"/>
    <numFmt numFmtId="168" formatCode="#,##0;[Red]\(#,##0\)"/>
    <numFmt numFmtId="169" formatCode="0.0%;[Red]\(0.0%\)"/>
  </numFmts>
  <fonts count="38">
    <font>
      <sz val="10"/>
      <name val="Arial"/>
    </font>
    <font>
      <b/>
      <sz val="10"/>
      <name val="Garamond"/>
      <family val="1"/>
    </font>
    <font>
      <sz val="10"/>
      <name val="Garamond"/>
      <family val="1"/>
    </font>
    <font>
      <sz val="8"/>
      <name val="Arial"/>
      <family val="2"/>
    </font>
    <font>
      <sz val="10"/>
      <name val="Courier"/>
      <family val="3"/>
    </font>
    <font>
      <b/>
      <sz val="11"/>
      <name val="Garamond"/>
      <family val="1"/>
    </font>
    <font>
      <sz val="11"/>
      <name val="Garamond"/>
      <family val="1"/>
    </font>
    <font>
      <sz val="11"/>
      <name val="Calibri"/>
      <family val="2"/>
    </font>
    <font>
      <b/>
      <sz val="11"/>
      <name val="Calibri"/>
      <family val="2"/>
    </font>
    <font>
      <sz val="11"/>
      <name val="Calibri"/>
      <family val="2"/>
      <scheme val="minor"/>
    </font>
    <font>
      <b/>
      <sz val="11"/>
      <name val="Calibri"/>
      <family val="2"/>
      <scheme val="minor"/>
    </font>
    <font>
      <sz val="10"/>
      <name val="Calibri"/>
      <family val="2"/>
    </font>
    <font>
      <b/>
      <sz val="10"/>
      <name val="Calibri"/>
      <family val="2"/>
    </font>
    <font>
      <b/>
      <sz val="10"/>
      <name val="Calibri"/>
      <family val="2"/>
      <scheme val="minor"/>
    </font>
    <font>
      <sz val="10"/>
      <name val="Calibri"/>
      <family val="2"/>
      <scheme val="minor"/>
    </font>
    <font>
      <b/>
      <i/>
      <sz val="10"/>
      <name val="Calibri"/>
      <family val="2"/>
    </font>
    <font>
      <i/>
      <sz val="10"/>
      <name val="Calibri"/>
      <family val="2"/>
    </font>
    <font>
      <sz val="11"/>
      <name val="Arial"/>
      <family val="2"/>
    </font>
    <font>
      <b/>
      <sz val="12"/>
      <name val="Calibri"/>
      <family val="2"/>
      <scheme val="minor"/>
    </font>
    <font>
      <sz val="12"/>
      <name val="Calibri"/>
      <family val="2"/>
      <scheme val="minor"/>
    </font>
    <font>
      <sz val="12"/>
      <name val="Arial"/>
      <family val="2"/>
    </font>
    <font>
      <b/>
      <i/>
      <sz val="11"/>
      <name val="Calibri"/>
      <family val="2"/>
    </font>
    <font>
      <b/>
      <sz val="9"/>
      <name val="Calibri"/>
      <family val="2"/>
    </font>
    <font>
      <sz val="9"/>
      <name val="Calibri"/>
      <family val="2"/>
    </font>
    <font>
      <sz val="9"/>
      <name val="Arial"/>
      <family val="2"/>
    </font>
    <font>
      <sz val="10"/>
      <name val="Arial"/>
      <family val="2"/>
    </font>
    <font>
      <u/>
      <sz val="10"/>
      <color theme="10"/>
      <name val="Arial"/>
      <family val="2"/>
    </font>
    <font>
      <sz val="9"/>
      <name val="Calibri"/>
      <family val="2"/>
      <scheme val="minor"/>
    </font>
    <font>
      <sz val="10"/>
      <name val="Arial"/>
      <family val="2"/>
    </font>
    <font>
      <sz val="10"/>
      <name val="Arial"/>
    </font>
    <font>
      <b/>
      <i/>
      <sz val="11"/>
      <name val="Calibri"/>
      <family val="2"/>
      <scheme val="minor"/>
    </font>
    <font>
      <b/>
      <sz val="13"/>
      <name val="Calibri"/>
      <family val="2"/>
      <scheme val="minor"/>
    </font>
    <font>
      <sz val="13"/>
      <name val="Calibri"/>
      <family val="2"/>
      <scheme val="minor"/>
    </font>
    <font>
      <u/>
      <sz val="10"/>
      <color theme="10"/>
      <name val="Calibri"/>
      <family val="2"/>
      <scheme val="minor"/>
    </font>
    <font>
      <sz val="12"/>
      <name val="Arial"/>
    </font>
    <font>
      <sz val="10"/>
      <color rgb="FF000000"/>
      <name val="Arial"/>
    </font>
    <font>
      <sz val="10"/>
      <color rgb="FFFF0000"/>
      <name val="Calibri"/>
      <family val="2"/>
    </font>
    <font>
      <sz val="12"/>
      <name val="Calibri"/>
      <family val="2"/>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lightUp">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BDD7EE"/>
        <bgColor indexed="64"/>
      </patternFill>
    </fill>
    <fill>
      <patternFill patternType="solid">
        <fgColor rgb="FFDDEBF7"/>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165" fontId="4" fillId="0" borderId="0"/>
    <xf numFmtId="0" fontId="25" fillId="0" borderId="0"/>
    <xf numFmtId="43" fontId="25" fillId="0" borderId="0" applyFont="0" applyFill="0" applyBorder="0" applyAlignment="0" applyProtection="0"/>
    <xf numFmtId="9" fontId="25" fillId="0" borderId="0" applyFont="0" applyFill="0" applyBorder="0" applyAlignment="0" applyProtection="0"/>
    <xf numFmtId="0" fontId="26" fillId="0" borderId="0" applyNumberFormat="0" applyFill="0" applyBorder="0" applyAlignment="0" applyProtection="0"/>
    <xf numFmtId="9" fontId="28" fillId="0" borderId="0" applyFont="0" applyFill="0" applyBorder="0" applyAlignment="0" applyProtection="0"/>
    <xf numFmtId="43" fontId="29" fillId="0" borderId="0" applyFont="0" applyFill="0" applyBorder="0" applyAlignment="0" applyProtection="0"/>
  </cellStyleXfs>
  <cellXfs count="366">
    <xf numFmtId="0" fontId="0" fillId="0" borderId="0" xfId="0"/>
    <xf numFmtId="0" fontId="0" fillId="3" borderId="0" xfId="0" applyFill="1"/>
    <xf numFmtId="0" fontId="1" fillId="3" borderId="0" xfId="0" applyFont="1" applyFill="1" applyAlignment="1">
      <alignment vertical="center"/>
    </xf>
    <xf numFmtId="0" fontId="2" fillId="3" borderId="0" xfId="0" applyFont="1" applyFill="1" applyAlignment="1">
      <alignment vertical="center"/>
    </xf>
    <xf numFmtId="0" fontId="2" fillId="3" borderId="0" xfId="0" applyFont="1" applyFill="1"/>
    <xf numFmtId="167" fontId="5" fillId="3" borderId="0" xfId="0" applyNumberFormat="1" applyFont="1" applyFill="1"/>
    <xf numFmtId="167" fontId="6" fillId="3" borderId="0" xfId="0" applyNumberFormat="1" applyFont="1" applyFill="1"/>
    <xf numFmtId="0" fontId="6" fillId="3" borderId="0" xfId="0" quotePrefix="1" applyFont="1" applyFill="1" applyAlignment="1">
      <alignment horizontal="center"/>
    </xf>
    <xf numFmtId="167" fontId="9" fillId="3" borderId="2" xfId="0" applyNumberFormat="1" applyFont="1" applyFill="1" applyBorder="1"/>
    <xf numFmtId="0" fontId="9" fillId="3" borderId="2" xfId="0" applyFont="1" applyFill="1" applyBorder="1"/>
    <xf numFmtId="0" fontId="9" fillId="3" borderId="2" xfId="0" applyFont="1" applyFill="1" applyBorder="1" applyAlignment="1">
      <alignment wrapText="1"/>
    </xf>
    <xf numFmtId="0" fontId="9" fillId="3" borderId="4" xfId="0" applyFont="1" applyFill="1" applyBorder="1"/>
    <xf numFmtId="167" fontId="9" fillId="3" borderId="0" xfId="0" applyNumberFormat="1" applyFont="1" applyFill="1"/>
    <xf numFmtId="167" fontId="9" fillId="3" borderId="3" xfId="0" applyNumberFormat="1" applyFont="1" applyFill="1" applyBorder="1"/>
    <xf numFmtId="167" fontId="9" fillId="3" borderId="2" xfId="0" applyNumberFormat="1" applyFont="1" applyFill="1" applyBorder="1" applyAlignment="1">
      <alignment wrapText="1"/>
    </xf>
    <xf numFmtId="0" fontId="11" fillId="3" borderId="0" xfId="0" applyFont="1" applyFill="1"/>
    <xf numFmtId="0" fontId="14" fillId="3" borderId="0" xfId="0" applyFont="1" applyFill="1"/>
    <xf numFmtId="3" fontId="11" fillId="3" borderId="0" xfId="0" applyNumberFormat="1" applyFont="1" applyFill="1"/>
    <xf numFmtId="0" fontId="13" fillId="3" borderId="0" xfId="0" applyFont="1" applyFill="1" applyAlignment="1">
      <alignment horizontal="left"/>
    </xf>
    <xf numFmtId="0" fontId="14" fillId="3" borderId="0" xfId="0" applyFont="1" applyFill="1" applyAlignment="1">
      <alignment vertical="center"/>
    </xf>
    <xf numFmtId="164" fontId="14" fillId="3" borderId="0" xfId="0" applyNumberFormat="1" applyFont="1" applyFill="1"/>
    <xf numFmtId="0" fontId="14" fillId="3" borderId="0" xfId="0" applyFont="1" applyFill="1" applyAlignment="1" applyProtection="1">
      <alignment wrapText="1"/>
      <protection locked="0"/>
    </xf>
    <xf numFmtId="1" fontId="11" fillId="3" borderId="0" xfId="1" applyNumberFormat="1" applyFont="1" applyFill="1"/>
    <xf numFmtId="1" fontId="12" fillId="3" borderId="0" xfId="1" applyNumberFormat="1" applyFont="1" applyFill="1" applyAlignment="1">
      <alignment horizontal="left"/>
    </xf>
    <xf numFmtId="166" fontId="12" fillId="3" borderId="0" xfId="1" applyNumberFormat="1" applyFont="1" applyFill="1"/>
    <xf numFmtId="1" fontId="12" fillId="3" borderId="0" xfId="1" applyNumberFormat="1" applyFont="1" applyFill="1" applyAlignment="1">
      <alignment vertical="center"/>
    </xf>
    <xf numFmtId="1" fontId="11" fillId="3" borderId="0" xfId="1" applyNumberFormat="1" applyFont="1" applyFill="1" applyAlignment="1">
      <alignment vertical="center"/>
    </xf>
    <xf numFmtId="1" fontId="16" fillId="3" borderId="0" xfId="1" applyNumberFormat="1" applyFont="1" applyFill="1" applyAlignment="1">
      <alignment vertical="center"/>
    </xf>
    <xf numFmtId="1" fontId="12" fillId="3" borderId="0" xfId="1" applyNumberFormat="1" applyFont="1" applyFill="1" applyAlignment="1">
      <alignment horizontal="left" vertical="center"/>
    </xf>
    <xf numFmtId="1" fontId="16" fillId="3" borderId="0" xfId="1" applyNumberFormat="1" applyFont="1" applyFill="1" applyAlignment="1">
      <alignment horizontal="left" vertical="center"/>
    </xf>
    <xf numFmtId="1" fontId="11" fillId="3" borderId="0" xfId="1" applyNumberFormat="1" applyFont="1" applyFill="1" applyAlignment="1">
      <alignment horizontal="left" vertical="center"/>
    </xf>
    <xf numFmtId="165" fontId="11" fillId="3" borderId="0" xfId="1" applyFont="1" applyFill="1" applyAlignment="1">
      <alignment vertical="center"/>
    </xf>
    <xf numFmtId="1" fontId="15" fillId="3" borderId="0" xfId="1" applyNumberFormat="1" applyFont="1" applyFill="1" applyAlignment="1">
      <alignment horizontal="left" vertical="center"/>
    </xf>
    <xf numFmtId="165" fontId="15" fillId="3" borderId="0" xfId="1" applyFont="1" applyFill="1" applyAlignment="1">
      <alignment vertical="center"/>
    </xf>
    <xf numFmtId="0" fontId="8" fillId="3" borderId="0" xfId="0" applyFont="1" applyFill="1"/>
    <xf numFmtId="0" fontId="7" fillId="3" borderId="0" xfId="0" applyFont="1" applyFill="1"/>
    <xf numFmtId="0" fontId="10" fillId="3" borderId="0" xfId="0" applyFont="1" applyFill="1" applyAlignment="1">
      <alignment horizontal="left" vertical="center"/>
    </xf>
    <xf numFmtId="0" fontId="9" fillId="3" borderId="0" xfId="0" applyFont="1" applyFill="1"/>
    <xf numFmtId="0" fontId="9" fillId="3" borderId="0" xfId="0" applyFont="1" applyFill="1" applyAlignment="1">
      <alignment vertical="center"/>
    </xf>
    <xf numFmtId="0" fontId="9" fillId="3" borderId="0" xfId="0" applyFont="1" applyFill="1" applyAlignment="1">
      <alignment vertical="center" wrapText="1"/>
    </xf>
    <xf numFmtId="0" fontId="10" fillId="3" borderId="0" xfId="0" applyFont="1" applyFill="1" applyAlignment="1">
      <alignment vertical="center"/>
    </xf>
    <xf numFmtId="0" fontId="17" fillId="3" borderId="0" xfId="0" applyFont="1" applyFill="1"/>
    <xf numFmtId="0" fontId="10" fillId="3" borderId="0" xfId="0" applyFont="1" applyFill="1"/>
    <xf numFmtId="0" fontId="10" fillId="3" borderId="0" xfId="0" applyFont="1" applyFill="1" applyAlignment="1">
      <alignment horizontal="center" vertical="center" wrapText="1"/>
    </xf>
    <xf numFmtId="6" fontId="10" fillId="3" borderId="0" xfId="0" quotePrefix="1" applyNumberFormat="1" applyFont="1" applyFill="1" applyAlignment="1">
      <alignment horizontal="center"/>
    </xf>
    <xf numFmtId="164" fontId="9" fillId="3" borderId="0" xfId="0" applyNumberFormat="1" applyFont="1" applyFill="1"/>
    <xf numFmtId="0" fontId="18" fillId="3" borderId="0" xfId="0" applyFont="1" applyFill="1"/>
    <xf numFmtId="0" fontId="19" fillId="3" borderId="0" xfId="0" applyFont="1" applyFill="1"/>
    <xf numFmtId="0" fontId="19" fillId="2" borderId="3" xfId="0" applyFont="1" applyFill="1" applyBorder="1" applyAlignment="1">
      <alignment horizontal="center"/>
    </xf>
    <xf numFmtId="0" fontId="19" fillId="2" borderId="2" xfId="0" applyFont="1" applyFill="1" applyBorder="1"/>
    <xf numFmtId="0" fontId="19" fillId="3" borderId="9" xfId="0" applyFont="1" applyFill="1" applyBorder="1" applyAlignment="1">
      <alignment vertical="center"/>
    </xf>
    <xf numFmtId="0" fontId="20" fillId="3" borderId="10" xfId="0" applyFont="1" applyFill="1" applyBorder="1" applyAlignment="1">
      <alignment vertical="center"/>
    </xf>
    <xf numFmtId="0" fontId="19" fillId="3" borderId="11" xfId="0" applyFont="1" applyFill="1" applyBorder="1" applyAlignment="1">
      <alignment vertical="center"/>
    </xf>
    <xf numFmtId="0" fontId="20" fillId="3" borderId="8" xfId="0" applyFont="1" applyFill="1" applyBorder="1" applyAlignment="1">
      <alignment vertical="center"/>
    </xf>
    <xf numFmtId="0" fontId="8" fillId="3" borderId="0" xfId="0" applyFont="1" applyFill="1" applyAlignment="1">
      <alignment horizontal="left"/>
    </xf>
    <xf numFmtId="0" fontId="8" fillId="3" borderId="0" xfId="0" applyFont="1" applyFill="1" applyAlignment="1">
      <alignment horizontal="center" vertical="center" wrapText="1"/>
    </xf>
    <xf numFmtId="0" fontId="7" fillId="3" borderId="0" xfId="0" applyFont="1" applyFill="1" applyAlignment="1">
      <alignment vertical="center"/>
    </xf>
    <xf numFmtId="0" fontId="8" fillId="3" borderId="0" xfId="0" applyFont="1" applyFill="1" applyAlignment="1">
      <alignment vertical="center"/>
    </xf>
    <xf numFmtId="0" fontId="7" fillId="3" borderId="0" xfId="0" applyFont="1" applyFill="1" applyAlignment="1">
      <alignment vertical="center" wrapText="1"/>
    </xf>
    <xf numFmtId="0" fontId="10" fillId="3" borderId="0" xfId="0" applyFont="1" applyFill="1" applyAlignment="1">
      <alignment horizontal="left"/>
    </xf>
    <xf numFmtId="9" fontId="9" fillId="3" borderId="0" xfId="0" applyNumberFormat="1" applyFont="1" applyFill="1"/>
    <xf numFmtId="0" fontId="10" fillId="3" borderId="0" xfId="0" applyFont="1" applyFill="1" applyAlignment="1">
      <alignment vertical="center" wrapText="1"/>
    </xf>
    <xf numFmtId="0" fontId="9" fillId="3" borderId="0" xfId="0" applyFont="1" applyFill="1" applyAlignment="1">
      <alignment horizontal="left" vertical="center"/>
    </xf>
    <xf numFmtId="9" fontId="10" fillId="3" borderId="0" xfId="0" applyNumberFormat="1" applyFont="1" applyFill="1"/>
    <xf numFmtId="0" fontId="9" fillId="3" borderId="0" xfId="0" applyFont="1" applyFill="1" applyAlignment="1">
      <alignment wrapText="1"/>
    </xf>
    <xf numFmtId="3" fontId="9" fillId="3" borderId="0" xfId="0" applyNumberFormat="1" applyFont="1" applyFill="1"/>
    <xf numFmtId="6" fontId="8" fillId="3" borderId="0" xfId="0" quotePrefix="1" applyNumberFormat="1" applyFont="1" applyFill="1" applyAlignment="1">
      <alignment horizontal="center"/>
    </xf>
    <xf numFmtId="164" fontId="7" fillId="3" borderId="0" xfId="0" applyNumberFormat="1" applyFont="1" applyFill="1"/>
    <xf numFmtId="0" fontId="22" fillId="3" borderId="0" xfId="0" applyFont="1" applyFill="1" applyAlignment="1">
      <alignment horizontal="center" vertical="center" wrapText="1"/>
    </xf>
    <xf numFmtId="0" fontId="23" fillId="3" borderId="0" xfId="0" applyFont="1" applyFill="1"/>
    <xf numFmtId="6" fontId="22" fillId="3" borderId="0" xfId="0" applyNumberFormat="1" applyFont="1" applyFill="1" applyAlignment="1">
      <alignment horizontal="center"/>
    </xf>
    <xf numFmtId="164" fontId="23" fillId="3" borderId="0" xfId="0" applyNumberFormat="1" applyFont="1" applyFill="1"/>
    <xf numFmtId="0" fontId="24" fillId="3" borderId="0" xfId="0" applyFont="1" applyFill="1"/>
    <xf numFmtId="3" fontId="9" fillId="3" borderId="2" xfId="0" applyNumberFormat="1" applyFont="1" applyFill="1" applyBorder="1" applyAlignment="1">
      <alignment horizontal="center" vertical="center"/>
    </xf>
    <xf numFmtId="1" fontId="9" fillId="3" borderId="2" xfId="0" applyNumberFormat="1" applyFont="1" applyFill="1" applyBorder="1" applyAlignment="1">
      <alignment horizontal="center" vertical="center"/>
    </xf>
    <xf numFmtId="2" fontId="9" fillId="3" borderId="2" xfId="0" applyNumberFormat="1" applyFont="1" applyFill="1" applyBorder="1" applyAlignment="1">
      <alignment horizontal="center" vertical="center"/>
    </xf>
    <xf numFmtId="9" fontId="9" fillId="3" borderId="2" xfId="0" applyNumberFormat="1" applyFont="1" applyFill="1" applyBorder="1" applyAlignment="1">
      <alignment horizontal="center" vertical="center"/>
    </xf>
    <xf numFmtId="6" fontId="22" fillId="3" borderId="0" xfId="0" quotePrefix="1" applyNumberFormat="1" applyFont="1" applyFill="1" applyAlignment="1">
      <alignment horizontal="center" vertical="center"/>
    </xf>
    <xf numFmtId="3" fontId="11" fillId="3" borderId="0" xfId="0" applyNumberFormat="1" applyFont="1" applyFill="1" applyAlignment="1">
      <alignment horizontal="center" vertical="center"/>
    </xf>
    <xf numFmtId="0" fontId="11" fillId="3" borderId="0" xfId="0" applyFont="1" applyFill="1" applyAlignment="1">
      <alignment horizontal="center" vertical="center"/>
    </xf>
    <xf numFmtId="0" fontId="12" fillId="3" borderId="0" xfId="0" applyFont="1" applyFill="1" applyAlignment="1">
      <alignment horizontal="left"/>
    </xf>
    <xf numFmtId="167" fontId="7" fillId="4" borderId="1" xfId="0" applyNumberFormat="1" applyFont="1" applyFill="1" applyBorder="1" applyAlignment="1" applyProtection="1">
      <alignment horizontal="right" vertical="center"/>
      <protection locked="0"/>
    </xf>
    <xf numFmtId="167" fontId="8" fillId="3" borderId="5" xfId="0" applyNumberFormat="1" applyFont="1" applyFill="1" applyBorder="1" applyAlignment="1">
      <alignment horizontal="right" vertical="center"/>
    </xf>
    <xf numFmtId="167" fontId="8" fillId="3" borderId="0" xfId="0" applyNumberFormat="1" applyFont="1" applyFill="1" applyAlignment="1">
      <alignment horizontal="right" vertical="center"/>
    </xf>
    <xf numFmtId="167" fontId="21" fillId="3" borderId="0" xfId="0" applyNumberFormat="1" applyFont="1" applyFill="1" applyAlignment="1">
      <alignment horizontal="right" vertical="center"/>
    </xf>
    <xf numFmtId="167" fontId="7" fillId="3" borderId="0" xfId="0" applyNumberFormat="1" applyFont="1" applyFill="1" applyAlignment="1">
      <alignment horizontal="right" vertical="center"/>
    </xf>
    <xf numFmtId="167" fontId="7" fillId="3" borderId="0" xfId="0" applyNumberFormat="1" applyFont="1" applyFill="1" applyAlignment="1" applyProtection="1">
      <alignment horizontal="right" vertical="center"/>
      <protection locked="0"/>
    </xf>
    <xf numFmtId="167" fontId="9" fillId="3" borderId="2" xfId="0" applyNumberFormat="1" applyFont="1" applyFill="1" applyBorder="1" applyAlignment="1" applyProtection="1">
      <alignment horizontal="right" vertical="center"/>
      <protection locked="0"/>
    </xf>
    <xf numFmtId="167" fontId="9" fillId="4" borderId="1" xfId="0" applyNumberFormat="1" applyFont="1" applyFill="1" applyBorder="1" applyAlignment="1" applyProtection="1">
      <alignment horizontal="right" vertical="center"/>
      <protection locked="0"/>
    </xf>
    <xf numFmtId="167" fontId="9" fillId="3" borderId="0" xfId="0" applyNumberFormat="1" applyFont="1" applyFill="1" applyAlignment="1" applyProtection="1">
      <alignment horizontal="right" vertical="center"/>
      <protection locked="0"/>
    </xf>
    <xf numFmtId="167" fontId="10" fillId="3" borderId="0" xfId="0" applyNumberFormat="1" applyFont="1" applyFill="1" applyAlignment="1">
      <alignment horizontal="right" vertical="center"/>
    </xf>
    <xf numFmtId="167" fontId="9" fillId="3" borderId="0" xfId="0" applyNumberFormat="1" applyFont="1" applyFill="1" applyAlignment="1">
      <alignment horizontal="right" vertical="center"/>
    </xf>
    <xf numFmtId="167" fontId="14" fillId="3" borderId="0" xfId="0" applyNumberFormat="1" applyFont="1" applyFill="1" applyAlignment="1">
      <alignment horizontal="right" vertical="center"/>
    </xf>
    <xf numFmtId="167" fontId="14" fillId="3" borderId="0" xfId="0" applyNumberFormat="1" applyFont="1" applyFill="1" applyAlignment="1" applyProtection="1">
      <alignment horizontal="right" vertical="center"/>
      <protection locked="0"/>
    </xf>
    <xf numFmtId="167" fontId="14" fillId="4" borderId="1" xfId="0" applyNumberFormat="1" applyFont="1" applyFill="1" applyBorder="1" applyAlignment="1" applyProtection="1">
      <alignment horizontal="right" vertical="center"/>
      <protection locked="0"/>
    </xf>
    <xf numFmtId="167" fontId="13" fillId="3" borderId="0" xfId="0" applyNumberFormat="1" applyFont="1" applyFill="1" applyAlignment="1">
      <alignment horizontal="right" vertical="center"/>
    </xf>
    <xf numFmtId="167" fontId="9" fillId="3" borderId="2" xfId="0" applyNumberFormat="1" applyFont="1" applyFill="1" applyBorder="1" applyAlignment="1">
      <alignment horizontal="right" vertical="center"/>
    </xf>
    <xf numFmtId="167" fontId="9" fillId="0" borderId="1" xfId="0" applyNumberFormat="1" applyFont="1" applyBorder="1" applyAlignment="1">
      <alignment horizontal="right" vertical="center"/>
    </xf>
    <xf numFmtId="167" fontId="10" fillId="3" borderId="0" xfId="0" applyNumberFormat="1" applyFont="1" applyFill="1" applyAlignment="1" applyProtection="1">
      <alignment horizontal="right" vertical="center"/>
      <protection locked="0"/>
    </xf>
    <xf numFmtId="167" fontId="10" fillId="4" borderId="1" xfId="0" applyNumberFormat="1" applyFont="1" applyFill="1" applyBorder="1" applyAlignment="1" applyProtection="1">
      <alignment horizontal="right" vertical="center"/>
      <protection locked="0"/>
    </xf>
    <xf numFmtId="0" fontId="7" fillId="3" borderId="0" xfId="0" applyFont="1" applyFill="1" applyAlignment="1">
      <alignment horizontal="right"/>
    </xf>
    <xf numFmtId="0" fontId="0" fillId="3" borderId="0" xfId="0" applyFill="1" applyAlignment="1">
      <alignment horizontal="right"/>
    </xf>
    <xf numFmtId="3" fontId="11" fillId="4" borderId="1" xfId="0" applyNumberFormat="1" applyFont="1" applyFill="1" applyBorder="1" applyAlignment="1" applyProtection="1">
      <alignment horizontal="right" vertical="center"/>
      <protection locked="0"/>
    </xf>
    <xf numFmtId="3" fontId="11" fillId="3" borderId="6"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3" fontId="11" fillId="3" borderId="0" xfId="0" applyNumberFormat="1" applyFont="1" applyFill="1" applyAlignment="1">
      <alignment horizontal="right" vertical="center"/>
    </xf>
    <xf numFmtId="0" fontId="7" fillId="3" borderId="0" xfId="0" applyFont="1" applyFill="1" applyAlignment="1">
      <alignment vertical="top"/>
    </xf>
    <xf numFmtId="167" fontId="7" fillId="6" borderId="0" xfId="0" applyNumberFormat="1" applyFont="1" applyFill="1" applyAlignment="1" applyProtection="1">
      <alignment horizontal="right" vertical="center"/>
      <protection locked="0"/>
    </xf>
    <xf numFmtId="0" fontId="13" fillId="3" borderId="0" xfId="0" applyFont="1" applyFill="1"/>
    <xf numFmtId="167" fontId="9" fillId="6" borderId="0" xfId="0" applyNumberFormat="1" applyFont="1" applyFill="1" applyAlignment="1" applyProtection="1">
      <alignment horizontal="right" vertical="center"/>
      <protection locked="0"/>
    </xf>
    <xf numFmtId="167" fontId="10" fillId="6" borderId="0" xfId="0" applyNumberFormat="1" applyFont="1" applyFill="1" applyAlignment="1">
      <alignment horizontal="right" vertical="center"/>
    </xf>
    <xf numFmtId="167" fontId="13" fillId="3" borderId="0" xfId="0" applyNumberFormat="1" applyFont="1" applyFill="1"/>
    <xf numFmtId="164" fontId="7" fillId="0" borderId="0" xfId="0" applyNumberFormat="1" applyFont="1"/>
    <xf numFmtId="0" fontId="7" fillId="6" borderId="0" xfId="0" applyFont="1" applyFill="1"/>
    <xf numFmtId="167" fontId="8" fillId="3" borderId="6" xfId="0" applyNumberFormat="1" applyFont="1" applyFill="1" applyBorder="1" applyAlignment="1">
      <alignment horizontal="right" vertical="center"/>
    </xf>
    <xf numFmtId="167" fontId="9" fillId="3" borderId="4" xfId="0" applyNumberFormat="1" applyFont="1" applyFill="1" applyBorder="1"/>
    <xf numFmtId="0" fontId="25" fillId="3" borderId="0" xfId="0" applyFont="1" applyFill="1"/>
    <xf numFmtId="0" fontId="9" fillId="3" borderId="18" xfId="0" applyFont="1" applyFill="1" applyBorder="1" applyAlignment="1">
      <alignment vertical="center"/>
    </xf>
    <xf numFmtId="167" fontId="9" fillId="3" borderId="18" xfId="0" applyNumberFormat="1" applyFont="1" applyFill="1" applyBorder="1" applyAlignment="1">
      <alignment horizontal="right" vertical="center"/>
    </xf>
    <xf numFmtId="0" fontId="9" fillId="3" borderId="19" xfId="0" applyFont="1" applyFill="1" applyBorder="1"/>
    <xf numFmtId="0" fontId="9" fillId="3" borderId="20" xfId="0" applyFont="1" applyFill="1" applyBorder="1" applyAlignment="1">
      <alignment vertical="center"/>
    </xf>
    <xf numFmtId="0" fontId="9" fillId="3" borderId="21" xfId="0" applyFont="1" applyFill="1" applyBorder="1"/>
    <xf numFmtId="0" fontId="10" fillId="3" borderId="20" xfId="0" applyFont="1" applyFill="1" applyBorder="1" applyAlignment="1">
      <alignment vertical="center"/>
    </xf>
    <xf numFmtId="0" fontId="9" fillId="3" borderId="22" xfId="0" applyFont="1" applyFill="1" applyBorder="1" applyAlignment="1">
      <alignment vertical="center"/>
    </xf>
    <xf numFmtId="0" fontId="9" fillId="3" borderId="23" xfId="0" applyFont="1" applyFill="1" applyBorder="1" applyAlignment="1">
      <alignment vertical="center"/>
    </xf>
    <xf numFmtId="167" fontId="9" fillId="3" borderId="23" xfId="0" applyNumberFormat="1" applyFont="1" applyFill="1" applyBorder="1" applyAlignment="1" applyProtection="1">
      <alignment horizontal="right" vertical="center"/>
      <protection locked="0"/>
    </xf>
    <xf numFmtId="167" fontId="9" fillId="3" borderId="23" xfId="0" applyNumberFormat="1" applyFont="1" applyFill="1" applyBorder="1" applyAlignment="1">
      <alignment horizontal="right" vertical="center"/>
    </xf>
    <xf numFmtId="167" fontId="9" fillId="6" borderId="23" xfId="0" applyNumberFormat="1" applyFont="1" applyFill="1" applyBorder="1" applyAlignment="1" applyProtection="1">
      <alignment horizontal="right" vertical="center"/>
      <protection locked="0"/>
    </xf>
    <xf numFmtId="0" fontId="9" fillId="3" borderId="24" xfId="0" applyFont="1" applyFill="1" applyBorder="1"/>
    <xf numFmtId="0" fontId="10" fillId="3" borderId="17" xfId="0" applyFont="1" applyFill="1" applyBorder="1" applyAlignment="1">
      <alignment vertical="center"/>
    </xf>
    <xf numFmtId="167" fontId="9" fillId="7" borderId="1" xfId="0" applyNumberFormat="1" applyFont="1" applyFill="1" applyBorder="1" applyAlignment="1" applyProtection="1">
      <alignment horizontal="right" vertical="center"/>
      <protection locked="0"/>
    </xf>
    <xf numFmtId="167" fontId="8" fillId="6" borderId="5" xfId="0" applyNumberFormat="1" applyFont="1" applyFill="1" applyBorder="1" applyAlignment="1">
      <alignment horizontal="right" vertical="center"/>
    </xf>
    <xf numFmtId="3" fontId="11" fillId="7" borderId="1" xfId="0" applyNumberFormat="1" applyFont="1" applyFill="1" applyBorder="1" applyAlignment="1" applyProtection="1">
      <alignment horizontal="right" vertical="center"/>
      <protection locked="0"/>
    </xf>
    <xf numFmtId="0" fontId="14" fillId="2" borderId="3" xfId="0" applyFont="1" applyFill="1" applyBorder="1" applyAlignment="1">
      <alignment horizontal="center"/>
    </xf>
    <xf numFmtId="3" fontId="25" fillId="4" borderId="1" xfId="0" applyNumberFormat="1" applyFont="1" applyFill="1" applyBorder="1" applyAlignment="1" applyProtection="1">
      <alignment horizontal="center" vertical="center"/>
      <protection locked="0"/>
    </xf>
    <xf numFmtId="164" fontId="7" fillId="3" borderId="0" xfId="6" applyNumberFormat="1" applyFont="1" applyFill="1" applyBorder="1" applyProtection="1"/>
    <xf numFmtId="0" fontId="14" fillId="2" borderId="2" xfId="0" applyFont="1" applyFill="1" applyBorder="1" applyAlignment="1">
      <alignment horizontal="center" vertical="top"/>
    </xf>
    <xf numFmtId="0" fontId="0" fillId="3" borderId="0" xfId="0" applyFill="1" applyProtection="1">
      <protection locked="0"/>
    </xf>
    <xf numFmtId="0" fontId="9" fillId="3" borderId="0" xfId="0" applyFont="1" applyFill="1" applyAlignment="1" applyProtection="1">
      <alignment vertical="center"/>
      <protection locked="0"/>
    </xf>
    <xf numFmtId="0" fontId="9" fillId="3" borderId="0" xfId="0" applyFont="1" applyFill="1" applyAlignment="1" applyProtection="1">
      <alignment vertical="center" wrapText="1"/>
      <protection locked="0"/>
    </xf>
    <xf numFmtId="0" fontId="10" fillId="3" borderId="0" xfId="0" applyFont="1" applyFill="1" applyAlignment="1" applyProtection="1">
      <alignment vertical="center"/>
      <protection locked="0"/>
    </xf>
    <xf numFmtId="167" fontId="9" fillId="6" borderId="0" xfId="0" applyNumberFormat="1" applyFont="1" applyFill="1" applyAlignment="1">
      <alignment horizontal="right" vertical="center"/>
    </xf>
    <xf numFmtId="6" fontId="10" fillId="3" borderId="0" xfId="0" applyNumberFormat="1" applyFont="1" applyFill="1" applyAlignment="1" applyProtection="1">
      <alignment horizontal="center"/>
      <protection locked="0"/>
    </xf>
    <xf numFmtId="6" fontId="27" fillId="3" borderId="0" xfId="0" applyNumberFormat="1" applyFont="1" applyFill="1" applyAlignment="1" applyProtection="1">
      <alignment horizontal="left" vertical="top" wrapText="1"/>
      <protection locked="0"/>
    </xf>
    <xf numFmtId="0" fontId="13" fillId="0" borderId="0" xfId="0" applyFont="1"/>
    <xf numFmtId="0" fontId="14" fillId="0" borderId="0" xfId="0" applyFont="1"/>
    <xf numFmtId="0" fontId="14" fillId="0" borderId="0" xfId="0" applyFont="1" applyAlignment="1">
      <alignment vertical="center"/>
    </xf>
    <xf numFmtId="0" fontId="14" fillId="0" borderId="0" xfId="0" applyFont="1" applyAlignment="1">
      <alignment horizontal="right"/>
    </xf>
    <xf numFmtId="0" fontId="14" fillId="0" borderId="1" xfId="0" applyFont="1" applyBorder="1" applyAlignment="1">
      <alignment horizontal="center"/>
    </xf>
    <xf numFmtId="0" fontId="14" fillId="0" borderId="0" xfId="0" applyFont="1" applyAlignment="1" applyProtection="1">
      <alignment horizontal="left"/>
      <protection locked="0"/>
    </xf>
    <xf numFmtId="0" fontId="14" fillId="0" borderId="0" xfId="0" applyFont="1" applyAlignment="1">
      <alignment horizontal="left"/>
    </xf>
    <xf numFmtId="167" fontId="14" fillId="0" borderId="1" xfId="0" applyNumberFormat="1" applyFont="1" applyBorder="1" applyAlignment="1">
      <alignment horizontal="center" vertical="center"/>
    </xf>
    <xf numFmtId="0" fontId="14" fillId="0" borderId="0" xfId="0" applyFont="1" applyAlignment="1" applyProtection="1">
      <alignment horizontal="left" wrapText="1"/>
      <protection locked="0"/>
    </xf>
    <xf numFmtId="167" fontId="14" fillId="0" borderId="5" xfId="0" applyNumberFormat="1" applyFont="1" applyBorder="1" applyAlignment="1">
      <alignment horizontal="center"/>
    </xf>
    <xf numFmtId="0" fontId="14" fillId="0" borderId="0" xfId="0" applyFont="1" applyAlignment="1">
      <alignment horizontal="center"/>
    </xf>
    <xf numFmtId="167" fontId="13" fillId="0" borderId="5" xfId="0" applyNumberFormat="1" applyFont="1" applyBorder="1" applyAlignment="1">
      <alignment horizontal="center"/>
    </xf>
    <xf numFmtId="0" fontId="14" fillId="0" borderId="15" xfId="0" applyFont="1" applyBorder="1" applyAlignment="1">
      <alignment horizontal="center"/>
    </xf>
    <xf numFmtId="167" fontId="14" fillId="0" borderId="15" xfId="0" applyNumberFormat="1" applyFont="1" applyBorder="1" applyAlignment="1">
      <alignment horizontal="center" vertical="center"/>
    </xf>
    <xf numFmtId="167" fontId="14" fillId="0" borderId="0" xfId="0" applyNumberFormat="1" applyFont="1" applyAlignment="1">
      <alignment horizontal="center" vertical="center"/>
    </xf>
    <xf numFmtId="0" fontId="13" fillId="0" borderId="0" xfId="0" applyFont="1" applyAlignment="1">
      <alignment horizontal="center" wrapText="1"/>
    </xf>
    <xf numFmtId="0" fontId="13" fillId="0" borderId="0" xfId="0" quotePrefix="1" applyFont="1" applyAlignment="1">
      <alignment horizontal="center"/>
    </xf>
    <xf numFmtId="167" fontId="14" fillId="0" borderId="0" xfId="0" applyNumberFormat="1" applyFont="1" applyAlignment="1" applyProtection="1">
      <alignment horizontal="center" vertical="center"/>
      <protection locked="0"/>
    </xf>
    <xf numFmtId="167" fontId="14" fillId="0" borderId="0" xfId="0" applyNumberFormat="1" applyFont="1" applyAlignment="1">
      <alignment horizontal="center"/>
    </xf>
    <xf numFmtId="167" fontId="14" fillId="0" borderId="0" xfId="0" applyNumberFormat="1" applyFont="1" applyAlignment="1" applyProtection="1">
      <alignment horizontal="center"/>
      <protection locked="0"/>
    </xf>
    <xf numFmtId="167" fontId="13" fillId="0" borderId="0" xfId="0" applyNumberFormat="1" applyFont="1" applyAlignment="1">
      <alignment horizontal="center"/>
    </xf>
    <xf numFmtId="167" fontId="14" fillId="7" borderId="1" xfId="0" applyNumberFormat="1" applyFont="1" applyFill="1" applyBorder="1" applyAlignment="1" applyProtection="1">
      <alignment horizontal="center" vertical="center"/>
      <protection locked="0"/>
    </xf>
    <xf numFmtId="167" fontId="14" fillId="7" borderId="15" xfId="0" applyNumberFormat="1" applyFont="1" applyFill="1" applyBorder="1" applyAlignment="1" applyProtection="1">
      <alignment horizontal="center" vertical="center"/>
      <protection locked="0"/>
    </xf>
    <xf numFmtId="167" fontId="14" fillId="7" borderId="13" xfId="0" applyNumberFormat="1" applyFont="1" applyFill="1" applyBorder="1" applyAlignment="1" applyProtection="1">
      <alignment horizontal="center" vertical="center"/>
      <protection locked="0"/>
    </xf>
    <xf numFmtId="167" fontId="14" fillId="7" borderId="1" xfId="0" applyNumberFormat="1" applyFont="1" applyFill="1" applyBorder="1" applyAlignment="1" applyProtection="1">
      <alignment horizontal="center"/>
      <protection locked="0"/>
    </xf>
    <xf numFmtId="167" fontId="14" fillId="7" borderId="25" xfId="0" applyNumberFormat="1" applyFont="1" applyFill="1" applyBorder="1" applyAlignment="1" applyProtection="1">
      <alignment horizontal="center"/>
      <protection locked="0"/>
    </xf>
    <xf numFmtId="167" fontId="14" fillId="7" borderId="15" xfId="0" applyNumberFormat="1" applyFont="1" applyFill="1" applyBorder="1" applyAlignment="1" applyProtection="1">
      <alignment horizontal="center"/>
      <protection locked="0"/>
    </xf>
    <xf numFmtId="167" fontId="14" fillId="7" borderId="13" xfId="0" applyNumberFormat="1" applyFont="1" applyFill="1" applyBorder="1" applyAlignment="1" applyProtection="1">
      <alignment horizontal="center"/>
      <protection locked="0"/>
    </xf>
    <xf numFmtId="6" fontId="14" fillId="2" borderId="2" xfId="0" quotePrefix="1" applyNumberFormat="1" applyFont="1" applyFill="1" applyBorder="1" applyAlignment="1">
      <alignment horizontal="center" vertical="top"/>
    </xf>
    <xf numFmtId="0" fontId="25" fillId="8" borderId="0" xfId="0" applyFont="1" applyFill="1"/>
    <xf numFmtId="43" fontId="0" fillId="8" borderId="0" xfId="7" applyFont="1" applyFill="1"/>
    <xf numFmtId="6" fontId="10" fillId="3" borderId="0" xfId="0" applyNumberFormat="1" applyFont="1" applyFill="1" applyAlignment="1">
      <alignment horizontal="center"/>
    </xf>
    <xf numFmtId="6" fontId="8" fillId="3" borderId="0" xfId="0" applyNumberFormat="1" applyFont="1" applyFill="1" applyAlignment="1">
      <alignment horizontal="center"/>
    </xf>
    <xf numFmtId="6" fontId="8" fillId="3" borderId="0" xfId="0" applyNumberFormat="1" applyFont="1" applyFill="1" applyAlignment="1" applyProtection="1">
      <alignment horizontal="center"/>
      <protection locked="0"/>
    </xf>
    <xf numFmtId="0" fontId="10" fillId="3" borderId="2"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3" xfId="0" applyFont="1" applyFill="1" applyBorder="1" applyAlignment="1">
      <alignment horizontal="center" vertical="center" wrapText="1"/>
    </xf>
    <xf numFmtId="6" fontId="10" fillId="9" borderId="4" xfId="0" quotePrefix="1" applyNumberFormat="1" applyFont="1" applyFill="1" applyBorder="1" applyAlignment="1">
      <alignment horizontal="center"/>
    </xf>
    <xf numFmtId="0" fontId="10" fillId="9" borderId="9" xfId="0" applyFont="1" applyFill="1" applyBorder="1" applyAlignment="1">
      <alignment horizontal="center" vertical="center" wrapText="1"/>
    </xf>
    <xf numFmtId="0" fontId="10" fillId="9" borderId="13" xfId="0" applyFont="1" applyFill="1" applyBorder="1" applyAlignment="1">
      <alignment horizontal="center" vertical="center" wrapText="1"/>
    </xf>
    <xf numFmtId="6" fontId="10" fillId="9" borderId="12" xfId="0" quotePrefix="1" applyNumberFormat="1" applyFont="1" applyFill="1" applyBorder="1" applyAlignment="1">
      <alignment horizontal="center"/>
    </xf>
    <xf numFmtId="6" fontId="10" fillId="9" borderId="16" xfId="0" quotePrefix="1" applyNumberFormat="1" applyFont="1" applyFill="1" applyBorder="1" applyAlignment="1">
      <alignment horizontal="center"/>
    </xf>
    <xf numFmtId="6" fontId="10" fillId="9" borderId="14" xfId="0" quotePrefix="1" applyNumberFormat="1" applyFont="1" applyFill="1" applyBorder="1" applyAlignment="1">
      <alignment horizontal="center"/>
    </xf>
    <xf numFmtId="6" fontId="10" fillId="9" borderId="12" xfId="0" applyNumberFormat="1" applyFont="1" applyFill="1" applyBorder="1" applyAlignment="1">
      <alignment horizontal="center"/>
    </xf>
    <xf numFmtId="6" fontId="10" fillId="9" borderId="16" xfId="0" applyNumberFormat="1" applyFont="1" applyFill="1" applyBorder="1" applyAlignment="1">
      <alignment horizontal="center"/>
    </xf>
    <xf numFmtId="6" fontId="10" fillId="9" borderId="4" xfId="0" applyNumberFormat="1" applyFont="1" applyFill="1" applyBorder="1" applyAlignment="1">
      <alignment horizontal="center"/>
    </xf>
    <xf numFmtId="0" fontId="13" fillId="9" borderId="3" xfId="0" applyFont="1" applyFill="1" applyBorder="1" applyAlignment="1">
      <alignment horizontal="center" wrapText="1"/>
    </xf>
    <xf numFmtId="0" fontId="13" fillId="9" borderId="4" xfId="0" quotePrefix="1" applyFont="1" applyFill="1" applyBorder="1" applyAlignment="1">
      <alignment horizontal="center"/>
    </xf>
    <xf numFmtId="0" fontId="13" fillId="9" borderId="9" xfId="0" applyFont="1" applyFill="1" applyBorder="1" applyAlignment="1">
      <alignment horizontal="center" wrapText="1"/>
    </xf>
    <xf numFmtId="0" fontId="13" fillId="9" borderId="13" xfId="0" applyFont="1" applyFill="1" applyBorder="1" applyAlignment="1">
      <alignment horizontal="center" wrapText="1"/>
    </xf>
    <xf numFmtId="0" fontId="13" fillId="9" borderId="12" xfId="0" quotePrefix="1" applyFont="1" applyFill="1" applyBorder="1" applyAlignment="1">
      <alignment horizontal="center"/>
    </xf>
    <xf numFmtId="0" fontId="13" fillId="9" borderId="14" xfId="0" quotePrefix="1" applyFont="1" applyFill="1" applyBorder="1" applyAlignment="1">
      <alignment horizontal="center"/>
    </xf>
    <xf numFmtId="6" fontId="8" fillId="9" borderId="12" xfId="0" applyNumberFormat="1" applyFont="1" applyFill="1" applyBorder="1" applyAlignment="1">
      <alignment horizontal="center"/>
    </xf>
    <xf numFmtId="6" fontId="8" fillId="9" borderId="14" xfId="0" applyNumberFormat="1" applyFont="1" applyFill="1" applyBorder="1" applyAlignment="1">
      <alignment horizontal="center"/>
    </xf>
    <xf numFmtId="6" fontId="8" fillId="9" borderId="4" xfId="0" applyNumberFormat="1" applyFont="1" applyFill="1" applyBorder="1" applyAlignment="1">
      <alignment horizontal="center"/>
    </xf>
    <xf numFmtId="6" fontId="8" fillId="9" borderId="4" xfId="0" quotePrefix="1" applyNumberFormat="1" applyFont="1" applyFill="1" applyBorder="1" applyAlignment="1">
      <alignment horizontal="center"/>
    </xf>
    <xf numFmtId="6" fontId="8" fillId="9" borderId="12" xfId="0" quotePrefix="1" applyNumberFormat="1" applyFont="1" applyFill="1" applyBorder="1" applyAlignment="1">
      <alignment horizontal="center"/>
    </xf>
    <xf numFmtId="6" fontId="8" fillId="9" borderId="14" xfId="0" quotePrefix="1" applyNumberFormat="1" applyFont="1" applyFill="1" applyBorder="1" applyAlignment="1">
      <alignment horizontal="center"/>
    </xf>
    <xf numFmtId="0" fontId="22" fillId="9" borderId="9" xfId="0" applyFont="1" applyFill="1" applyBorder="1" applyAlignment="1">
      <alignment horizontal="center" vertical="center" wrapText="1"/>
    </xf>
    <xf numFmtId="0" fontId="22" fillId="9" borderId="10" xfId="0" applyFont="1" applyFill="1" applyBorder="1" applyAlignment="1">
      <alignment horizontal="center" vertical="center" wrapText="1"/>
    </xf>
    <xf numFmtId="0" fontId="22" fillId="9" borderId="13" xfId="0" applyFont="1" applyFill="1" applyBorder="1" applyAlignment="1">
      <alignment horizontal="center" vertical="center" wrapText="1"/>
    </xf>
    <xf numFmtId="6" fontId="22" fillId="9" borderId="12" xfId="0" quotePrefix="1" applyNumberFormat="1" applyFont="1" applyFill="1" applyBorder="1" applyAlignment="1">
      <alignment horizontal="center"/>
    </xf>
    <xf numFmtId="6" fontId="22" fillId="9" borderId="16" xfId="0" quotePrefix="1" applyNumberFormat="1" applyFont="1" applyFill="1" applyBorder="1" applyAlignment="1">
      <alignment horizontal="center"/>
    </xf>
    <xf numFmtId="6" fontId="22" fillId="9" borderId="14" xfId="0" quotePrefix="1" applyNumberFormat="1" applyFont="1" applyFill="1" applyBorder="1" applyAlignment="1">
      <alignment horizontal="center"/>
    </xf>
    <xf numFmtId="6" fontId="22" fillId="9" borderId="12" xfId="0" applyNumberFormat="1" applyFont="1" applyFill="1" applyBorder="1" applyAlignment="1">
      <alignment horizontal="center"/>
    </xf>
    <xf numFmtId="6" fontId="22" fillId="9" borderId="14" xfId="0" applyNumberFormat="1" applyFont="1" applyFill="1" applyBorder="1" applyAlignment="1">
      <alignment horizontal="center"/>
    </xf>
    <xf numFmtId="6" fontId="22" fillId="9" borderId="12" xfId="0" quotePrefix="1" applyNumberFormat="1" applyFont="1" applyFill="1" applyBorder="1" applyAlignment="1">
      <alignment horizontal="center" vertical="center"/>
    </xf>
    <xf numFmtId="6" fontId="22" fillId="9" borderId="16" xfId="0" quotePrefix="1" applyNumberFormat="1" applyFont="1" applyFill="1" applyBorder="1" applyAlignment="1">
      <alignment horizontal="center" vertical="center"/>
    </xf>
    <xf numFmtId="0" fontId="12" fillId="9" borderId="3" xfId="0" applyFont="1" applyFill="1" applyBorder="1" applyAlignment="1">
      <alignment horizontal="center" vertical="center" wrapText="1"/>
    </xf>
    <xf numFmtId="0" fontId="11" fillId="9" borderId="4" xfId="0" quotePrefix="1" applyFont="1" applyFill="1" applyBorder="1" applyAlignment="1">
      <alignment horizontal="center"/>
    </xf>
    <xf numFmtId="2" fontId="9" fillId="3" borderId="3" xfId="0" applyNumberFormat="1" applyFont="1" applyFill="1" applyBorder="1" applyAlignment="1">
      <alignment horizontal="center" vertical="center"/>
    </xf>
    <xf numFmtId="6" fontId="10" fillId="3" borderId="2" xfId="0" quotePrefix="1" applyNumberFormat="1" applyFont="1" applyFill="1" applyBorder="1" applyAlignment="1">
      <alignment horizontal="center"/>
    </xf>
    <xf numFmtId="6" fontId="10" fillId="3" borderId="2" xfId="0" applyNumberFormat="1" applyFont="1" applyFill="1" applyBorder="1" applyAlignment="1">
      <alignment horizontal="center"/>
    </xf>
    <xf numFmtId="167" fontId="10" fillId="7" borderId="1" xfId="0" applyNumberFormat="1" applyFont="1" applyFill="1" applyBorder="1" applyAlignment="1" applyProtection="1">
      <alignment horizontal="right" vertical="center"/>
      <protection locked="0"/>
    </xf>
    <xf numFmtId="0" fontId="14" fillId="3" borderId="0" xfId="0" applyFont="1" applyFill="1" applyAlignment="1">
      <alignment wrapText="1"/>
    </xf>
    <xf numFmtId="0" fontId="13" fillId="3" borderId="0" xfId="0" applyFont="1" applyFill="1" applyAlignment="1">
      <alignment horizontal="center" vertical="center" wrapText="1"/>
    </xf>
    <xf numFmtId="0" fontId="13" fillId="3" borderId="0" xfId="0" applyFont="1" applyFill="1" applyAlignment="1">
      <alignment vertical="center"/>
    </xf>
    <xf numFmtId="0" fontId="9" fillId="9" borderId="4" xfId="0" applyFont="1" applyFill="1" applyBorder="1" applyAlignment="1">
      <alignment horizontal="center"/>
    </xf>
    <xf numFmtId="0" fontId="9" fillId="3" borderId="0" xfId="0" applyFont="1" applyFill="1" applyAlignment="1">
      <alignment horizontal="center"/>
    </xf>
    <xf numFmtId="0" fontId="9" fillId="3" borderId="0" xfId="0" applyFont="1" applyFill="1" applyAlignment="1">
      <alignment horizontal="center" wrapText="1"/>
    </xf>
    <xf numFmtId="167" fontId="9" fillId="3" borderId="1" xfId="0" applyNumberFormat="1" applyFont="1" applyFill="1" applyBorder="1" applyAlignment="1">
      <alignment horizontal="right" vertical="center"/>
    </xf>
    <xf numFmtId="0" fontId="9" fillId="3" borderId="0" xfId="0" applyFont="1" applyFill="1" applyAlignment="1" applyProtection="1">
      <alignment horizontal="left" wrapText="1"/>
      <protection locked="0"/>
    </xf>
    <xf numFmtId="0" fontId="9" fillId="3" borderId="0" xfId="0" applyFont="1" applyFill="1" applyAlignment="1" applyProtection="1">
      <alignment horizontal="center" wrapText="1"/>
      <protection locked="0"/>
    </xf>
    <xf numFmtId="167" fontId="10" fillId="3" borderId="5" xfId="0" applyNumberFormat="1" applyFont="1" applyFill="1" applyBorder="1" applyAlignment="1">
      <alignment horizontal="right" vertical="center"/>
    </xf>
    <xf numFmtId="167" fontId="30" fillId="3" borderId="0" xfId="0" applyNumberFormat="1" applyFont="1" applyFill="1" applyAlignment="1">
      <alignment horizontal="right" vertical="center"/>
    </xf>
    <xf numFmtId="167" fontId="9" fillId="0" borderId="2" xfId="0" applyNumberFormat="1" applyFont="1" applyBorder="1" applyAlignment="1" applyProtection="1">
      <alignment horizontal="right" vertical="center"/>
      <protection locked="0"/>
    </xf>
    <xf numFmtId="0" fontId="9" fillId="3" borderId="0" xfId="0" applyFont="1" applyFill="1" applyAlignment="1">
      <alignment horizontal="right" vertical="center"/>
    </xf>
    <xf numFmtId="167" fontId="10" fillId="3" borderId="0" xfId="0" applyNumberFormat="1" applyFont="1" applyFill="1" applyAlignment="1">
      <alignment horizontal="right" vertical="center" wrapText="1"/>
    </xf>
    <xf numFmtId="167" fontId="10" fillId="6" borderId="0" xfId="0" applyNumberFormat="1" applyFont="1" applyFill="1" applyAlignment="1">
      <alignment horizontal="right" vertical="center" wrapText="1"/>
    </xf>
    <xf numFmtId="167" fontId="10" fillId="6" borderId="0" xfId="0" applyNumberFormat="1" applyFont="1" applyFill="1" applyAlignment="1" applyProtection="1">
      <alignment horizontal="right" vertical="center" wrapText="1"/>
      <protection locked="0"/>
    </xf>
    <xf numFmtId="167" fontId="9" fillId="6" borderId="16" xfId="0" applyNumberFormat="1" applyFont="1" applyFill="1" applyBorder="1" applyAlignment="1" applyProtection="1">
      <alignment horizontal="right" vertical="center" wrapText="1"/>
      <protection locked="0"/>
    </xf>
    <xf numFmtId="167" fontId="9" fillId="6" borderId="0" xfId="0" applyNumberFormat="1" applyFont="1" applyFill="1" applyAlignment="1" applyProtection="1">
      <alignment horizontal="right" vertical="center" wrapText="1"/>
      <protection locked="0"/>
    </xf>
    <xf numFmtId="167" fontId="9" fillId="6" borderId="16" xfId="0" applyNumberFormat="1" applyFont="1" applyFill="1" applyBorder="1" applyAlignment="1" applyProtection="1">
      <alignment horizontal="right" vertical="center"/>
      <protection locked="0"/>
    </xf>
    <xf numFmtId="167" fontId="9" fillId="3" borderId="0" xfId="0" applyNumberFormat="1" applyFont="1" applyFill="1" applyAlignment="1" applyProtection="1">
      <alignment horizontal="right" vertical="center" wrapText="1"/>
      <protection locked="0"/>
    </xf>
    <xf numFmtId="167" fontId="9" fillId="4" borderId="1" xfId="0" applyNumberFormat="1" applyFont="1" applyFill="1" applyBorder="1" applyAlignment="1" applyProtection="1">
      <alignment horizontal="right" vertical="center" wrapText="1"/>
      <protection locked="0"/>
    </xf>
    <xf numFmtId="167" fontId="9" fillId="3" borderId="0" xfId="0" applyNumberFormat="1" applyFont="1" applyFill="1" applyAlignment="1">
      <alignment horizontal="right" vertical="center" wrapText="1"/>
    </xf>
    <xf numFmtId="0" fontId="10" fillId="0" borderId="0" xfId="0" applyFont="1" applyAlignment="1">
      <alignment vertical="center"/>
    </xf>
    <xf numFmtId="167" fontId="10" fillId="6" borderId="0" xfId="0" applyNumberFormat="1" applyFont="1" applyFill="1" applyAlignment="1" applyProtection="1">
      <alignment horizontal="right" vertical="center"/>
      <protection locked="0"/>
    </xf>
    <xf numFmtId="0" fontId="14" fillId="3" borderId="0" xfId="0" applyFont="1" applyFill="1" applyProtection="1">
      <protection locked="0"/>
    </xf>
    <xf numFmtId="0" fontId="14" fillId="3" borderId="7" xfId="0" applyFont="1" applyFill="1" applyBorder="1"/>
    <xf numFmtId="0" fontId="19" fillId="3" borderId="10" xfId="0" applyFont="1" applyFill="1" applyBorder="1" applyAlignment="1">
      <alignment vertical="center"/>
    </xf>
    <xf numFmtId="0" fontId="14" fillId="5" borderId="3" xfId="0" applyFont="1" applyFill="1" applyBorder="1" applyAlignment="1">
      <alignment horizontal="center" vertical="center"/>
    </xf>
    <xf numFmtId="0" fontId="19" fillId="3" borderId="8" xfId="0" applyFont="1" applyFill="1" applyBorder="1" applyAlignment="1">
      <alignment vertical="center"/>
    </xf>
    <xf numFmtId="0" fontId="14" fillId="5" borderId="1" xfId="0" applyFont="1" applyFill="1" applyBorder="1" applyAlignment="1">
      <alignment horizontal="center" vertical="center"/>
    </xf>
    <xf numFmtId="164" fontId="14" fillId="4" borderId="3" xfId="0" applyNumberFormat="1" applyFont="1" applyFill="1" applyBorder="1" applyAlignment="1" applyProtection="1">
      <alignment horizontal="center" vertical="center"/>
      <protection locked="0"/>
    </xf>
    <xf numFmtId="164" fontId="14" fillId="3" borderId="7" xfId="0" applyNumberFormat="1" applyFont="1" applyFill="1" applyBorder="1"/>
    <xf numFmtId="0" fontId="14" fillId="2" borderId="3" xfId="0" applyFont="1" applyFill="1" applyBorder="1"/>
    <xf numFmtId="0" fontId="19" fillId="2" borderId="3" xfId="0" applyFont="1" applyFill="1" applyBorder="1" applyAlignment="1">
      <alignment horizontal="left" vertical="center" wrapText="1"/>
    </xf>
    <xf numFmtId="164" fontId="14" fillId="4" borderId="1" xfId="0" applyNumberFormat="1" applyFont="1" applyFill="1" applyBorder="1" applyAlignment="1" applyProtection="1">
      <alignment horizontal="center" vertical="center"/>
      <protection locked="0"/>
    </xf>
    <xf numFmtId="3" fontId="14" fillId="4" borderId="1" xfId="0" applyNumberFormat="1" applyFont="1" applyFill="1" applyBorder="1" applyAlignment="1" applyProtection="1">
      <alignment horizontal="center" vertical="center"/>
      <protection locked="0"/>
    </xf>
    <xf numFmtId="0" fontId="31" fillId="3" borderId="0" xfId="0" applyFont="1" applyFill="1"/>
    <xf numFmtId="0" fontId="32" fillId="3" borderId="0" xfId="0" applyFont="1" applyFill="1"/>
    <xf numFmtId="0" fontId="32" fillId="4" borderId="1" xfId="0" applyFont="1" applyFill="1" applyBorder="1" applyProtection="1">
      <protection locked="0"/>
    </xf>
    <xf numFmtId="0" fontId="33" fillId="4" borderId="1" xfId="5" applyFont="1" applyFill="1" applyBorder="1" applyProtection="1">
      <protection locked="0"/>
    </xf>
    <xf numFmtId="0" fontId="31" fillId="2" borderId="1" xfId="0" applyFont="1" applyFill="1" applyBorder="1" applyAlignment="1">
      <alignment vertical="top"/>
    </xf>
    <xf numFmtId="0" fontId="32" fillId="3" borderId="0" xfId="0" applyFont="1" applyFill="1" applyAlignment="1">
      <alignment horizontal="center" vertical="center" wrapText="1"/>
    </xf>
    <xf numFmtId="0" fontId="18" fillId="3" borderId="0" xfId="0" applyFont="1" applyFill="1" applyAlignment="1">
      <alignment horizontal="left"/>
    </xf>
    <xf numFmtId="0" fontId="13" fillId="0" borderId="0" xfId="0" applyFont="1" applyAlignment="1">
      <alignment horizontal="left"/>
    </xf>
    <xf numFmtId="49" fontId="14" fillId="0" borderId="1" xfId="0" applyNumberFormat="1" applyFont="1" applyBorder="1" applyAlignment="1">
      <alignment horizontal="left" wrapText="1"/>
    </xf>
    <xf numFmtId="0" fontId="14" fillId="0" borderId="1" xfId="0" applyFont="1" applyBorder="1" applyAlignment="1">
      <alignment horizontal="center" wrapText="1"/>
    </xf>
    <xf numFmtId="0" fontId="14" fillId="0" borderId="1" xfId="0" applyFont="1" applyBorder="1" applyAlignment="1">
      <alignment wrapText="1"/>
    </xf>
    <xf numFmtId="0" fontId="14" fillId="0" borderId="0" xfId="0" applyFont="1" applyAlignment="1">
      <alignment wrapText="1"/>
    </xf>
    <xf numFmtId="3" fontId="14" fillId="0" borderId="0" xfId="0" applyNumberFormat="1" applyFont="1"/>
    <xf numFmtId="0" fontId="14" fillId="0" borderId="0" xfId="0" applyFont="1" applyAlignment="1">
      <alignment vertical="top"/>
    </xf>
    <xf numFmtId="49" fontId="14" fillId="4" borderId="1" xfId="0" applyNumberFormat="1" applyFont="1" applyFill="1" applyBorder="1" applyAlignment="1" applyProtection="1">
      <alignment horizontal="left" vertical="top" wrapText="1"/>
      <protection locked="0"/>
    </xf>
    <xf numFmtId="49" fontId="14" fillId="4" borderId="1" xfId="0" applyNumberFormat="1" applyFont="1" applyFill="1" applyBorder="1" applyAlignment="1" applyProtection="1">
      <alignment horizontal="right" vertical="top" wrapText="1"/>
      <protection locked="0"/>
    </xf>
    <xf numFmtId="167" fontId="14" fillId="4" borderId="1" xfId="0" applyNumberFormat="1" applyFont="1" applyFill="1" applyBorder="1" applyAlignment="1" applyProtection="1">
      <alignment horizontal="right" vertical="top" wrapText="1"/>
      <protection locked="0"/>
    </xf>
    <xf numFmtId="6" fontId="10" fillId="9" borderId="14" xfId="0" applyNumberFormat="1" applyFont="1" applyFill="1" applyBorder="1" applyAlignment="1">
      <alignment horizontal="center"/>
    </xf>
    <xf numFmtId="6" fontId="22" fillId="9" borderId="14" xfId="0" quotePrefix="1" applyNumberFormat="1" applyFont="1" applyFill="1" applyBorder="1" applyAlignment="1">
      <alignment horizontal="center" vertical="center"/>
    </xf>
    <xf numFmtId="0" fontId="14" fillId="7" borderId="3" xfId="0" applyFont="1" applyFill="1" applyBorder="1" applyAlignment="1" applyProtection="1">
      <alignment horizontal="left" vertical="center" wrapText="1"/>
      <protection locked="0"/>
    </xf>
    <xf numFmtId="0" fontId="14" fillId="7" borderId="1" xfId="0" applyFont="1" applyFill="1" applyBorder="1" applyAlignment="1" applyProtection="1">
      <alignment horizontal="left" vertical="center" wrapText="1"/>
      <protection locked="0"/>
    </xf>
    <xf numFmtId="0" fontId="25" fillId="7" borderId="3" xfId="0" applyFont="1" applyFill="1" applyBorder="1" applyAlignment="1" applyProtection="1">
      <alignment horizontal="left" vertical="center" wrapText="1"/>
      <protection locked="0"/>
    </xf>
    <xf numFmtId="0" fontId="25" fillId="7" borderId="1" xfId="0" applyFont="1" applyFill="1" applyBorder="1" applyAlignment="1" applyProtection="1">
      <alignment horizontal="left" vertical="center" wrapText="1"/>
      <protection locked="0"/>
    </xf>
    <xf numFmtId="3" fontId="25" fillId="4" borderId="3" xfId="0" applyNumberFormat="1" applyFont="1" applyFill="1" applyBorder="1" applyAlignment="1" applyProtection="1">
      <alignment horizontal="center" vertical="center"/>
      <protection locked="0"/>
    </xf>
    <xf numFmtId="167" fontId="9" fillId="0" borderId="0" xfId="0" applyNumberFormat="1" applyFont="1" applyAlignment="1">
      <alignment horizontal="right" vertical="center"/>
    </xf>
    <xf numFmtId="0" fontId="9" fillId="0" borderId="0" xfId="0" applyFont="1"/>
    <xf numFmtId="0" fontId="10" fillId="0" borderId="0" xfId="0" applyFont="1" applyAlignment="1">
      <alignment horizontal="center" vertical="center" wrapText="1"/>
    </xf>
    <xf numFmtId="6" fontId="10" fillId="0" borderId="0" xfId="0" quotePrefix="1" applyNumberFormat="1" applyFont="1" applyAlignment="1">
      <alignment horizontal="center"/>
    </xf>
    <xf numFmtId="167" fontId="10" fillId="0" borderId="0" xfId="0" applyNumberFormat="1" applyFont="1" applyAlignment="1">
      <alignment horizontal="right" vertical="center"/>
    </xf>
    <xf numFmtId="167" fontId="30" fillId="0" borderId="0" xfId="0" applyNumberFormat="1" applyFont="1" applyAlignment="1">
      <alignment horizontal="right" vertical="center"/>
    </xf>
    <xf numFmtId="0" fontId="9" fillId="0" borderId="0" xfId="0" applyFont="1" applyAlignment="1">
      <alignment horizontal="right" vertical="center"/>
    </xf>
    <xf numFmtId="167" fontId="10" fillId="0" borderId="0" xfId="0" applyNumberFormat="1" applyFont="1" applyAlignment="1">
      <alignment horizontal="right" vertical="center" wrapText="1"/>
    </xf>
    <xf numFmtId="167" fontId="9" fillId="0" borderId="0" xfId="0" applyNumberFormat="1" applyFont="1" applyAlignment="1" applyProtection="1">
      <alignment horizontal="right" vertical="center"/>
      <protection locked="0"/>
    </xf>
    <xf numFmtId="167" fontId="9" fillId="0" borderId="0" xfId="0" applyNumberFormat="1" applyFont="1" applyAlignment="1" applyProtection="1">
      <alignment horizontal="right" vertical="center" wrapText="1"/>
      <protection locked="0"/>
    </xf>
    <xf numFmtId="0" fontId="13" fillId="9" borderId="10" xfId="0" applyFont="1" applyFill="1" applyBorder="1" applyAlignment="1">
      <alignment horizontal="center" wrapText="1"/>
    </xf>
    <xf numFmtId="0" fontId="13" fillId="9" borderId="16" xfId="0" quotePrefix="1" applyFont="1" applyFill="1" applyBorder="1" applyAlignment="1">
      <alignment horizontal="center"/>
    </xf>
    <xf numFmtId="6" fontId="8" fillId="9" borderId="16" xfId="0" applyNumberFormat="1" applyFont="1" applyFill="1" applyBorder="1" applyAlignment="1">
      <alignment horizontal="center"/>
    </xf>
    <xf numFmtId="0" fontId="8" fillId="9" borderId="10" xfId="0" applyFont="1" applyFill="1" applyBorder="1" applyAlignment="1">
      <alignment horizontal="center" vertical="center" wrapText="1"/>
    </xf>
    <xf numFmtId="6" fontId="8" fillId="9" borderId="16" xfId="0" quotePrefix="1" applyNumberFormat="1" applyFont="1" applyFill="1" applyBorder="1" applyAlignment="1">
      <alignment horizontal="center"/>
    </xf>
    <xf numFmtId="167" fontId="8" fillId="3" borderId="15" xfId="0" applyNumberFormat="1" applyFont="1" applyFill="1" applyBorder="1" applyAlignment="1">
      <alignment horizontal="center"/>
    </xf>
    <xf numFmtId="167" fontId="10" fillId="3" borderId="15" xfId="0" applyNumberFormat="1" applyFont="1" applyFill="1" applyBorder="1" applyAlignment="1">
      <alignment horizontal="center"/>
    </xf>
    <xf numFmtId="9" fontId="9" fillId="0" borderId="2" xfId="0" applyNumberFormat="1" applyFont="1" applyBorder="1" applyAlignment="1">
      <alignment horizontal="center" vertical="center"/>
    </xf>
    <xf numFmtId="0" fontId="9" fillId="3" borderId="7" xfId="0" applyFont="1" applyFill="1" applyBorder="1" applyAlignment="1">
      <alignment wrapText="1"/>
    </xf>
    <xf numFmtId="0" fontId="9" fillId="3" borderId="4" xfId="0" applyFont="1" applyFill="1" applyBorder="1" applyAlignment="1">
      <alignment wrapText="1"/>
    </xf>
    <xf numFmtId="167" fontId="27" fillId="3" borderId="0" xfId="0" applyNumberFormat="1" applyFont="1" applyFill="1"/>
    <xf numFmtId="43" fontId="0" fillId="0" borderId="0" xfId="7" applyFont="1" applyFill="1"/>
    <xf numFmtId="167" fontId="9" fillId="3" borderId="2" xfId="0" applyNumberFormat="1" applyFont="1" applyFill="1" applyBorder="1" applyAlignment="1">
      <alignment horizontal="center" vertical="center"/>
    </xf>
    <xf numFmtId="168" fontId="9" fillId="3" borderId="3" xfId="0" applyNumberFormat="1" applyFont="1" applyFill="1" applyBorder="1" applyAlignment="1">
      <alignment horizontal="center" vertical="center"/>
    </xf>
    <xf numFmtId="167" fontId="14" fillId="0" borderId="2" xfId="0" applyNumberFormat="1" applyFont="1" applyBorder="1" applyAlignment="1" applyProtection="1">
      <alignment horizontal="center" vertical="center"/>
      <protection locked="0"/>
    </xf>
    <xf numFmtId="167" fontId="13" fillId="0" borderId="1" xfId="0" applyNumberFormat="1" applyFont="1" applyBorder="1" applyAlignment="1">
      <alignment horizontal="center"/>
    </xf>
    <xf numFmtId="167" fontId="13" fillId="0" borderId="2" xfId="0" applyNumberFormat="1" applyFont="1" applyBorder="1" applyAlignment="1">
      <alignment horizontal="center"/>
    </xf>
    <xf numFmtId="167" fontId="14" fillId="7" borderId="3" xfId="0" applyNumberFormat="1" applyFont="1" applyFill="1" applyBorder="1" applyAlignment="1" applyProtection="1">
      <alignment horizontal="center"/>
      <protection locked="0"/>
    </xf>
    <xf numFmtId="167" fontId="14" fillId="0" borderId="2" xfId="0" applyNumberFormat="1" applyFont="1" applyBorder="1" applyAlignment="1" applyProtection="1">
      <alignment horizontal="center"/>
      <protection locked="0"/>
    </xf>
    <xf numFmtId="167" fontId="14" fillId="0" borderId="8" xfId="0" applyNumberFormat="1" applyFont="1" applyBorder="1" applyAlignment="1" applyProtection="1">
      <alignment horizontal="center"/>
      <protection locked="0"/>
    </xf>
    <xf numFmtId="167" fontId="14" fillId="0" borderId="1" xfId="0" applyNumberFormat="1" applyFont="1" applyBorder="1" applyAlignment="1">
      <alignment horizontal="center"/>
    </xf>
    <xf numFmtId="167" fontId="14" fillId="0" borderId="15" xfId="0" applyNumberFormat="1" applyFont="1" applyBorder="1" applyAlignment="1">
      <alignment horizontal="center"/>
    </xf>
    <xf numFmtId="0" fontId="9" fillId="0" borderId="2" xfId="0" applyFont="1" applyBorder="1"/>
    <xf numFmtId="0" fontId="9" fillId="0" borderId="2" xfId="0" applyFont="1" applyBorder="1" applyAlignment="1">
      <alignment wrapText="1"/>
    </xf>
    <xf numFmtId="0" fontId="9" fillId="0" borderId="2" xfId="0" applyFont="1" applyBorder="1" applyAlignment="1">
      <alignment horizontal="left" wrapText="1"/>
    </xf>
    <xf numFmtId="0" fontId="9" fillId="0" borderId="4" xfId="0" applyFont="1" applyBorder="1" applyAlignment="1">
      <alignment horizontal="left"/>
    </xf>
    <xf numFmtId="9" fontId="9" fillId="0" borderId="4" xfId="0" applyNumberFormat="1" applyFont="1" applyBorder="1" applyAlignment="1">
      <alignment horizontal="center" vertical="center"/>
    </xf>
    <xf numFmtId="9" fontId="9" fillId="0" borderId="0" xfId="0" applyNumberFormat="1" applyFont="1" applyAlignment="1">
      <alignment horizontal="center" vertical="center"/>
    </xf>
    <xf numFmtId="167" fontId="9" fillId="0" borderId="0" xfId="0" applyNumberFormat="1" applyFont="1"/>
    <xf numFmtId="167" fontId="10" fillId="0" borderId="15" xfId="0" applyNumberFormat="1" applyFont="1" applyBorder="1" applyAlignment="1">
      <alignment horizontal="center"/>
    </xf>
    <xf numFmtId="167" fontId="9" fillId="0" borderId="2" xfId="0" applyNumberFormat="1" applyFont="1" applyBorder="1"/>
    <xf numFmtId="3" fontId="9" fillId="0" borderId="2" xfId="0" applyNumberFormat="1" applyFont="1" applyBorder="1" applyAlignment="1">
      <alignment horizontal="center" vertical="center"/>
    </xf>
    <xf numFmtId="0" fontId="9" fillId="0" borderId="2" xfId="0" applyFont="1" applyBorder="1" applyAlignment="1">
      <alignment horizontal="left"/>
    </xf>
    <xf numFmtId="166" fontId="9" fillId="0" borderId="4" xfId="0" applyNumberFormat="1" applyFont="1" applyBorder="1" applyAlignment="1">
      <alignment horizontal="center" vertical="center"/>
    </xf>
    <xf numFmtId="6" fontId="22" fillId="9" borderId="16" xfId="0" applyNumberFormat="1" applyFont="1" applyFill="1" applyBorder="1" applyAlignment="1">
      <alignment horizontal="center"/>
    </xf>
    <xf numFmtId="9" fontId="9" fillId="3" borderId="4" xfId="0" applyNumberFormat="1" applyFont="1" applyFill="1" applyBorder="1"/>
    <xf numFmtId="3" fontId="9" fillId="3" borderId="2" xfId="0" applyNumberFormat="1" applyFont="1" applyFill="1" applyBorder="1"/>
    <xf numFmtId="169" fontId="9" fillId="3" borderId="2" xfId="0" applyNumberFormat="1" applyFont="1" applyFill="1" applyBorder="1" applyAlignment="1">
      <alignment horizontal="center" vertical="center"/>
    </xf>
    <xf numFmtId="169" fontId="9" fillId="3" borderId="7" xfId="0" applyNumberFormat="1" applyFont="1" applyFill="1" applyBorder="1" applyAlignment="1">
      <alignment horizontal="center" vertical="center"/>
    </xf>
    <xf numFmtId="169" fontId="9" fillId="3" borderId="4" xfId="0" applyNumberFormat="1" applyFont="1" applyFill="1" applyBorder="1" applyAlignment="1">
      <alignment horizontal="center" vertical="center"/>
    </xf>
    <xf numFmtId="0" fontId="34" fillId="0" borderId="0" xfId="0" applyFont="1"/>
    <xf numFmtId="167" fontId="9" fillId="10" borderId="1" xfId="0" applyNumberFormat="1" applyFont="1" applyFill="1" applyBorder="1" applyAlignment="1" applyProtection="1">
      <alignment horizontal="right" vertical="center"/>
      <protection locked="0"/>
    </xf>
    <xf numFmtId="0" fontId="19" fillId="11" borderId="0" xfId="0" applyFont="1" applyFill="1" applyAlignment="1">
      <alignment vertical="center" wrapText="1"/>
    </xf>
    <xf numFmtId="0" fontId="9" fillId="11" borderId="0" xfId="0" applyFont="1" applyFill="1" applyAlignment="1">
      <alignment vertical="center" wrapText="1"/>
    </xf>
    <xf numFmtId="0" fontId="36" fillId="3" borderId="0" xfId="0" applyFont="1" applyFill="1"/>
    <xf numFmtId="165" fontId="36" fillId="3" borderId="0" xfId="1" applyFont="1" applyFill="1" applyAlignment="1">
      <alignment vertical="center"/>
    </xf>
    <xf numFmtId="0" fontId="25" fillId="0" borderId="0" xfId="0" applyFont="1"/>
    <xf numFmtId="0" fontId="37" fillId="0" borderId="0" xfId="0" applyFont="1"/>
    <xf numFmtId="0" fontId="9" fillId="0" borderId="0" xfId="0" applyFont="1" applyAlignment="1">
      <alignment vertical="center" wrapText="1"/>
    </xf>
    <xf numFmtId="0" fontId="0" fillId="0" borderId="0" xfId="0" applyProtection="1">
      <protection locked="0"/>
    </xf>
    <xf numFmtId="0" fontId="35" fillId="7" borderId="26" xfId="0" applyFont="1" applyFill="1" applyBorder="1" applyProtection="1">
      <protection locked="0"/>
    </xf>
    <xf numFmtId="0" fontId="0" fillId="7" borderId="26" xfId="0" applyFill="1" applyBorder="1" applyProtection="1">
      <protection locked="0"/>
    </xf>
    <xf numFmtId="167" fontId="19" fillId="0" borderId="0" xfId="0" applyNumberFormat="1" applyFont="1" applyAlignment="1" applyProtection="1">
      <alignment horizontal="right" vertical="center"/>
      <protection locked="0"/>
    </xf>
    <xf numFmtId="0" fontId="19" fillId="11" borderId="1" xfId="0" applyFont="1" applyFill="1" applyBorder="1" applyAlignment="1">
      <alignment vertical="center" wrapText="1"/>
    </xf>
    <xf numFmtId="0" fontId="19" fillId="11" borderId="1" xfId="0" applyFont="1" applyFill="1" applyBorder="1" applyAlignment="1">
      <alignment horizontal="center" vertical="center" wrapText="1"/>
    </xf>
    <xf numFmtId="0" fontId="32" fillId="2" borderId="11" xfId="0" applyFont="1" applyFill="1" applyBorder="1" applyAlignment="1">
      <alignment horizontal="left" vertical="center" wrapText="1"/>
    </xf>
    <xf numFmtId="0" fontId="32" fillId="0" borderId="8" xfId="0" applyFont="1" applyBorder="1" applyAlignment="1">
      <alignment horizontal="left" vertical="center" wrapText="1"/>
    </xf>
    <xf numFmtId="0" fontId="32" fillId="0" borderId="15" xfId="0" applyFont="1" applyBorder="1" applyAlignment="1">
      <alignment horizontal="left" vertical="center" wrapText="1"/>
    </xf>
    <xf numFmtId="0" fontId="18" fillId="2" borderId="9"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5" xfId="0" applyFont="1" applyFill="1" applyBorder="1" applyAlignment="1">
      <alignment horizontal="center" vertical="center"/>
    </xf>
    <xf numFmtId="0" fontId="9" fillId="3" borderId="0" xfId="0" applyFont="1" applyFill="1" applyAlignment="1">
      <alignment horizontal="center"/>
    </xf>
    <xf numFmtId="6" fontId="10" fillId="3" borderId="0" xfId="0" applyNumberFormat="1" applyFont="1" applyFill="1" applyAlignment="1" applyProtection="1">
      <alignment horizontal="center"/>
      <protection locked="0"/>
    </xf>
    <xf numFmtId="6" fontId="27" fillId="3" borderId="0" xfId="0" applyNumberFormat="1" applyFont="1" applyFill="1" applyAlignment="1" applyProtection="1">
      <alignment horizontal="left" vertical="top" wrapText="1"/>
      <protection locked="0"/>
    </xf>
    <xf numFmtId="0" fontId="7" fillId="3" borderId="0" xfId="0" applyFont="1" applyFill="1" applyAlignment="1">
      <alignment vertical="top" wrapText="1"/>
    </xf>
    <xf numFmtId="0" fontId="7" fillId="3" borderId="0" xfId="0" applyFont="1" applyFill="1" applyAlignment="1">
      <alignment vertical="top"/>
    </xf>
    <xf numFmtId="167" fontId="10" fillId="3" borderId="1" xfId="0" applyNumberFormat="1" applyFont="1" applyFill="1" applyBorder="1" applyAlignment="1">
      <alignment horizontal="center"/>
    </xf>
    <xf numFmtId="167" fontId="10" fillId="3" borderId="11" xfId="0" applyNumberFormat="1" applyFont="1" applyFill="1" applyBorder="1" applyAlignment="1">
      <alignment horizontal="center"/>
    </xf>
    <xf numFmtId="167" fontId="8" fillId="3" borderId="1" xfId="0" applyNumberFormat="1" applyFont="1" applyFill="1" applyBorder="1" applyAlignment="1">
      <alignment horizontal="center"/>
    </xf>
    <xf numFmtId="167" fontId="8" fillId="3" borderId="11" xfId="0" applyNumberFormat="1" applyFont="1" applyFill="1" applyBorder="1" applyAlignment="1">
      <alignment horizontal="center"/>
    </xf>
    <xf numFmtId="167" fontId="10" fillId="0" borderId="1" xfId="0" applyNumberFormat="1" applyFont="1" applyBorder="1" applyAlignment="1">
      <alignment horizontal="center"/>
    </xf>
    <xf numFmtId="167" fontId="10" fillId="0" borderId="11" xfId="0" applyNumberFormat="1" applyFont="1" applyBorder="1" applyAlignment="1">
      <alignment horizontal="center"/>
    </xf>
  </cellXfs>
  <cellStyles count="8">
    <cellStyle name="Comma" xfId="7" builtinId="3"/>
    <cellStyle name="Comma 2" xfId="3" xr:uid="{00000000-0005-0000-0000-000001000000}"/>
    <cellStyle name="Hyperlink" xfId="5" builtinId="8"/>
    <cellStyle name="Normal" xfId="0" builtinId="0"/>
    <cellStyle name="Normal 2" xfId="2" xr:uid="{00000000-0005-0000-0000-000004000000}"/>
    <cellStyle name="Normal_Final FFR2001 16.5.01" xfId="1" xr:uid="{00000000-0005-0000-0000-000005000000}"/>
    <cellStyle name="Per cent" xfId="6" builtinId="5"/>
    <cellStyle name="Percent 2" xfId="4" xr:uid="{00000000-0005-0000-0000-000007000000}"/>
  </cellStyles>
  <dxfs count="2">
    <dxf>
      <fill>
        <patternFill>
          <bgColor indexed="43"/>
        </patternFill>
      </fill>
    </dxf>
    <dxf>
      <fill>
        <patternFill>
          <bgColor indexed="43"/>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400050</xdr:colOff>
      <xdr:row>27</xdr:row>
      <xdr:rowOff>0</xdr:rowOff>
    </xdr:from>
    <xdr:ext cx="76200" cy="200025"/>
    <xdr:sp macro="" textlink="">
      <xdr:nvSpPr>
        <xdr:cNvPr id="2049" name="Text Box 1">
          <a:extLst>
            <a:ext uri="{FF2B5EF4-FFF2-40B4-BE49-F238E27FC236}">
              <a16:creationId xmlns:a16="http://schemas.microsoft.com/office/drawing/2014/main" id="{00000000-0008-0000-0100-000001080000}"/>
            </a:ext>
            <a:ext uri="{C183D7F6-B498-43B3-948B-1728B52AA6E4}">
              <adec:decorative xmlns:adec="http://schemas.microsoft.com/office/drawing/2017/decorative" val="1"/>
            </a:ext>
          </a:extLst>
        </xdr:cNvPr>
        <xdr:cNvSpPr txBox="1">
          <a:spLocks noChangeArrowheads="1"/>
        </xdr:cNvSpPr>
      </xdr:nvSpPr>
      <xdr:spPr bwMode="auto">
        <a:xfrm>
          <a:off x="1619250" y="113061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144780</xdr:colOff>
      <xdr:row>14</xdr:row>
      <xdr:rowOff>38100</xdr:rowOff>
    </xdr:from>
    <xdr:to>
      <xdr:col>17</xdr:col>
      <xdr:colOff>365760</xdr:colOff>
      <xdr:row>33</xdr:row>
      <xdr:rowOff>91440</xdr:rowOff>
    </xdr:to>
    <xdr:sp macro="" textlink="">
      <xdr:nvSpPr>
        <xdr:cNvPr id="2" name="TextBox 1">
          <a:extLst>
            <a:ext uri="{FF2B5EF4-FFF2-40B4-BE49-F238E27FC236}">
              <a16:creationId xmlns:a16="http://schemas.microsoft.com/office/drawing/2014/main" id="{FFBA399C-5747-584A-417E-AC934FCCFAF3}"/>
            </a:ext>
          </a:extLst>
        </xdr:cNvPr>
        <xdr:cNvSpPr txBox="1"/>
      </xdr:nvSpPr>
      <xdr:spPr>
        <a:xfrm>
          <a:off x="144780" y="2682240"/>
          <a:ext cx="12443460" cy="3253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Please insert assumptions and any caveats on the information provided above</a:t>
          </a:r>
        </a:p>
      </xdr:txBody>
    </xdr:sp>
    <xdr:clientData/>
  </xdr:twoCellAnchor>
  <xdr:twoCellAnchor>
    <xdr:from>
      <xdr:col>0</xdr:col>
      <xdr:colOff>182880</xdr:colOff>
      <xdr:row>34</xdr:row>
      <xdr:rowOff>91440</xdr:rowOff>
    </xdr:from>
    <xdr:to>
      <xdr:col>17</xdr:col>
      <xdr:colOff>457200</xdr:colOff>
      <xdr:row>57</xdr:row>
      <xdr:rowOff>30480</xdr:rowOff>
    </xdr:to>
    <xdr:sp macro="" textlink="">
      <xdr:nvSpPr>
        <xdr:cNvPr id="3" name="TextBox 2">
          <a:extLst>
            <a:ext uri="{FF2B5EF4-FFF2-40B4-BE49-F238E27FC236}">
              <a16:creationId xmlns:a16="http://schemas.microsoft.com/office/drawing/2014/main" id="{DFD7EAFC-008F-F571-30E9-D0206BBF2C0F}"/>
            </a:ext>
          </a:extLst>
        </xdr:cNvPr>
        <xdr:cNvSpPr txBox="1"/>
      </xdr:nvSpPr>
      <xdr:spPr>
        <a:xfrm>
          <a:off x="182880" y="6103620"/>
          <a:ext cx="12496800" cy="3794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Please provide commentary on international strategy for future years including</a:t>
          </a:r>
          <a:r>
            <a:rPr lang="en-GB" sz="1000" baseline="0"/>
            <a:t> </a:t>
          </a:r>
          <a:r>
            <a:rPr lang="en-GB" sz="1000"/>
            <a:t>estimates of future</a:t>
          </a:r>
          <a:r>
            <a:rPr lang="en-GB" sz="1000" baseline="0"/>
            <a:t> markets and associated risks</a:t>
          </a:r>
          <a:endParaRPr lang="en-GB" sz="1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21"/>
  <sheetViews>
    <sheetView workbookViewId="0">
      <selection activeCell="C14" sqref="C14"/>
    </sheetView>
  </sheetViews>
  <sheetFormatPr defaultColWidth="9.140625" defaultRowHeight="17.45"/>
  <cols>
    <col min="1" max="1" width="9.140625" style="258"/>
    <col min="2" max="2" width="15.7109375" style="258" customWidth="1"/>
    <col min="3" max="3" width="58.7109375" style="258" customWidth="1"/>
    <col min="4" max="16384" width="9.140625" style="258"/>
  </cols>
  <sheetData>
    <row r="1" spans="2:13">
      <c r="B1" s="257" t="s">
        <v>0</v>
      </c>
    </row>
    <row r="3" spans="2:13">
      <c r="B3" s="258" t="s">
        <v>1</v>
      </c>
      <c r="C3" s="259"/>
    </row>
    <row r="5" spans="2:13">
      <c r="B5" s="258" t="s">
        <v>2</v>
      </c>
      <c r="C5" s="259"/>
    </row>
    <row r="7" spans="2:13">
      <c r="B7" s="258" t="s">
        <v>3</v>
      </c>
      <c r="C7" s="259"/>
    </row>
    <row r="9" spans="2:13">
      <c r="B9" s="258" t="s">
        <v>4</v>
      </c>
      <c r="C9" s="260"/>
    </row>
    <row r="13" spans="2:13" ht="158.25" customHeight="1">
      <c r="B13" s="261" t="s">
        <v>5</v>
      </c>
      <c r="C13" s="346" t="s">
        <v>6</v>
      </c>
      <c r="D13" s="347"/>
      <c r="E13" s="347"/>
      <c r="F13" s="347"/>
      <c r="G13" s="348"/>
      <c r="H13" s="262"/>
      <c r="I13" s="262"/>
      <c r="J13" s="262"/>
      <c r="K13" s="262"/>
      <c r="L13" s="262"/>
      <c r="M13" s="262"/>
    </row>
    <row r="14" spans="2:13" ht="12.75" customHeight="1"/>
    <row r="18" spans="2:3" ht="47.25" customHeight="1">
      <c r="B18" s="257" t="s">
        <v>7</v>
      </c>
      <c r="C18" s="259"/>
    </row>
    <row r="19" spans="2:3">
      <c r="C19" s="258" t="s">
        <v>8</v>
      </c>
    </row>
    <row r="21" spans="2:3">
      <c r="B21" s="257" t="s">
        <v>9</v>
      </c>
      <c r="C21" s="259"/>
    </row>
  </sheetData>
  <sheetProtection sheet="1" objects="1" scenarios="1"/>
  <mergeCells count="1">
    <mergeCell ref="C13:G13"/>
  </mergeCells>
  <phoneticPr fontId="3" type="noConversion"/>
  <pageMargins left="2.25" right="0.74803149606299213" top="1.1599999999999999" bottom="0.98425196850393704" header="0.51181102362204722" footer="0.51181102362204722"/>
  <pageSetup paperSize="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56"/>
  <sheetViews>
    <sheetView zoomScaleNormal="100" workbookViewId="0">
      <selection activeCell="B15" sqref="B15"/>
    </sheetView>
  </sheetViews>
  <sheetFormatPr defaultColWidth="9.140625" defaultRowHeight="13.15"/>
  <cols>
    <col min="1" max="1" width="9.140625" style="1"/>
    <col min="2" max="2" width="62.42578125" style="1" customWidth="1"/>
    <col min="3" max="3" width="8.28515625" style="1" customWidth="1"/>
    <col min="4" max="4" width="9.7109375" style="1" customWidth="1"/>
    <col min="5" max="6" width="9.140625" style="1" customWidth="1"/>
    <col min="7" max="7" width="9.140625" style="1"/>
    <col min="8" max="10" width="8.5703125" style="72" customWidth="1"/>
    <col min="11" max="11" width="13.85546875" style="1" customWidth="1"/>
    <col min="12" max="16384" width="9.140625" style="1"/>
  </cols>
  <sheetData>
    <row r="1" spans="1:11" ht="13.9">
      <c r="A1" s="22"/>
      <c r="B1" s="23">
        <f>Declaration!C3</f>
        <v>0</v>
      </c>
      <c r="C1" s="15"/>
      <c r="D1" s="15"/>
      <c r="E1" s="15"/>
      <c r="F1" s="15"/>
      <c r="G1" s="15"/>
      <c r="H1" s="69"/>
      <c r="I1" s="69"/>
      <c r="J1" s="69"/>
      <c r="K1" s="15"/>
    </row>
    <row r="2" spans="1:11" ht="13.9">
      <c r="A2" s="22"/>
      <c r="B2" s="22"/>
      <c r="C2" s="15"/>
      <c r="D2" s="15"/>
      <c r="E2" s="15"/>
      <c r="F2" s="15"/>
      <c r="G2" s="15"/>
      <c r="H2" s="69"/>
      <c r="I2" s="69"/>
      <c r="J2" s="69"/>
      <c r="K2" s="15"/>
    </row>
    <row r="3" spans="1:11" ht="13.9">
      <c r="A3" s="24"/>
      <c r="B3" s="23" t="s">
        <v>294</v>
      </c>
      <c r="C3" s="15"/>
      <c r="D3" s="15"/>
      <c r="E3" s="15"/>
      <c r="F3" s="15"/>
      <c r="G3" s="15"/>
      <c r="H3" s="69"/>
      <c r="I3" s="69"/>
      <c r="J3" s="69"/>
      <c r="K3" s="15"/>
    </row>
    <row r="4" spans="1:11" ht="24">
      <c r="A4" s="15"/>
      <c r="B4" s="15"/>
      <c r="C4" s="205" t="str">
        <f>Income!E2</f>
        <v>Actual 
2021-22</v>
      </c>
      <c r="D4" s="206" t="str">
        <f>Income!G2</f>
        <v>Forecast 
2022-23</v>
      </c>
      <c r="E4" s="206" t="str">
        <f>Income!H2</f>
        <v>Forecast 
2023-24</v>
      </c>
      <c r="F4" s="207" t="str">
        <f>Income!I2</f>
        <v>Forecast 
2024-25</v>
      </c>
      <c r="G4" s="69"/>
      <c r="H4" s="205" t="str">
        <f>+SOCIE!I3</f>
        <v>2021-22- 2022-23</v>
      </c>
      <c r="I4" s="206" t="str">
        <f>+SOCIE!J3</f>
        <v>2022-23 - 2023-24</v>
      </c>
      <c r="J4" s="207" t="str">
        <f>+SOCIE!K3</f>
        <v>2023-24 - 2024-25</v>
      </c>
      <c r="K4" s="15"/>
    </row>
    <row r="5" spans="1:11" ht="13.9">
      <c r="A5" s="25">
        <v>1</v>
      </c>
      <c r="B5" s="25" t="s">
        <v>295</v>
      </c>
      <c r="C5" s="208" t="s">
        <v>38</v>
      </c>
      <c r="D5" s="209" t="s">
        <v>38</v>
      </c>
      <c r="E5" s="209" t="s">
        <v>38</v>
      </c>
      <c r="F5" s="210" t="s">
        <v>38</v>
      </c>
      <c r="G5" s="69"/>
      <c r="H5" s="211" t="s">
        <v>55</v>
      </c>
      <c r="I5" s="325" t="s">
        <v>55</v>
      </c>
      <c r="J5" s="212" t="s">
        <v>55</v>
      </c>
      <c r="K5" s="15"/>
    </row>
    <row r="6" spans="1:11" ht="13.9">
      <c r="A6" s="26"/>
      <c r="B6" s="25"/>
      <c r="C6" s="15"/>
      <c r="D6" s="15"/>
      <c r="E6" s="15"/>
      <c r="F6" s="15"/>
      <c r="G6" s="15"/>
      <c r="H6" s="69"/>
      <c r="I6" s="69"/>
      <c r="J6" s="69"/>
      <c r="K6" s="15"/>
    </row>
    <row r="7" spans="1:11" ht="13.9">
      <c r="A7" s="26"/>
      <c r="B7" s="26" t="s">
        <v>296</v>
      </c>
      <c r="C7" s="104">
        <f>'Balance sheet'!E18</f>
        <v>0</v>
      </c>
      <c r="D7" s="104">
        <f>'Balance sheet'!G18</f>
        <v>0</v>
      </c>
      <c r="E7" s="104">
        <f>'Balance sheet'!H18</f>
        <v>0</v>
      </c>
      <c r="F7" s="104">
        <f>'Balance sheet'!I18</f>
        <v>0</v>
      </c>
      <c r="G7" s="15"/>
      <c r="H7" s="69"/>
      <c r="I7" s="69"/>
      <c r="J7" s="69"/>
      <c r="K7" s="15"/>
    </row>
    <row r="8" spans="1:11" ht="13.9">
      <c r="A8" s="26"/>
      <c r="B8" s="27" t="s">
        <v>297</v>
      </c>
      <c r="C8" s="78"/>
      <c r="D8" s="78"/>
      <c r="E8" s="78"/>
      <c r="F8" s="78"/>
      <c r="G8" s="15"/>
      <c r="H8" s="69"/>
      <c r="I8" s="69"/>
      <c r="J8" s="69"/>
      <c r="K8" s="15"/>
    </row>
    <row r="9" spans="1:11" ht="13.9">
      <c r="A9" s="26"/>
      <c r="B9" s="26" t="s">
        <v>298</v>
      </c>
      <c r="C9" s="132"/>
      <c r="D9" s="102"/>
      <c r="E9" s="102"/>
      <c r="F9" s="102"/>
      <c r="G9" s="15"/>
      <c r="H9" s="71" t="str">
        <f t="shared" ref="H9:J13" si="0">IF(C9=0,"",(D9-C9)/C9)</f>
        <v/>
      </c>
      <c r="I9" s="71" t="str">
        <f t="shared" si="0"/>
        <v/>
      </c>
      <c r="J9" s="71" t="str">
        <f t="shared" si="0"/>
        <v/>
      </c>
      <c r="K9" s="15"/>
    </row>
    <row r="10" spans="1:11" ht="13.9">
      <c r="A10" s="26"/>
      <c r="B10" s="26" t="s">
        <v>299</v>
      </c>
      <c r="C10" s="132"/>
      <c r="D10" s="102"/>
      <c r="E10" s="102"/>
      <c r="F10" s="102"/>
      <c r="G10" s="15"/>
      <c r="H10" s="71" t="str">
        <f t="shared" si="0"/>
        <v/>
      </c>
      <c r="I10" s="71" t="str">
        <f t="shared" si="0"/>
        <v/>
      </c>
      <c r="J10" s="71" t="str">
        <f t="shared" si="0"/>
        <v/>
      </c>
      <c r="K10" s="15"/>
    </row>
    <row r="11" spans="1:11" ht="13.9">
      <c r="A11" s="26"/>
      <c r="B11" s="26" t="s">
        <v>300</v>
      </c>
      <c r="C11" s="132"/>
      <c r="D11" s="102"/>
      <c r="E11" s="102"/>
      <c r="F11" s="102"/>
      <c r="G11" s="15"/>
      <c r="H11" s="71" t="str">
        <f t="shared" si="0"/>
        <v/>
      </c>
      <c r="I11" s="71" t="str">
        <f t="shared" si="0"/>
        <v/>
      </c>
      <c r="J11" s="71" t="str">
        <f t="shared" si="0"/>
        <v/>
      </c>
      <c r="K11" s="15"/>
    </row>
    <row r="12" spans="1:11" ht="13.9">
      <c r="A12" s="26"/>
      <c r="B12" s="26" t="s">
        <v>301</v>
      </c>
      <c r="C12" s="132"/>
      <c r="D12" s="102"/>
      <c r="E12" s="102"/>
      <c r="F12" s="102"/>
      <c r="G12" s="15"/>
      <c r="H12" s="71" t="str">
        <f t="shared" si="0"/>
        <v/>
      </c>
      <c r="I12" s="71" t="str">
        <f t="shared" si="0"/>
        <v/>
      </c>
      <c r="J12" s="71" t="str">
        <f t="shared" si="0"/>
        <v/>
      </c>
      <c r="K12" s="15"/>
    </row>
    <row r="13" spans="1:11" ht="13.9">
      <c r="A13" s="26"/>
      <c r="B13" s="26" t="s">
        <v>302</v>
      </c>
      <c r="C13" s="132"/>
      <c r="D13" s="102"/>
      <c r="E13" s="102"/>
      <c r="F13" s="102"/>
      <c r="G13" s="15"/>
      <c r="H13" s="71" t="str">
        <f t="shared" si="0"/>
        <v/>
      </c>
      <c r="I13" s="71" t="str">
        <f t="shared" si="0"/>
        <v/>
      </c>
      <c r="J13" s="71" t="str">
        <f t="shared" si="0"/>
        <v/>
      </c>
      <c r="K13" s="15"/>
    </row>
    <row r="14" spans="1:11" ht="14.45" thickBot="1">
      <c r="A14" s="15"/>
      <c r="B14" s="15"/>
      <c r="C14" s="103">
        <f>SUM(C9:C13)</f>
        <v>0</v>
      </c>
      <c r="D14" s="103">
        <f>SUM(D9:D13)</f>
        <v>0</v>
      </c>
      <c r="E14" s="103">
        <f>SUM(E9:E13)</f>
        <v>0</v>
      </c>
      <c r="F14" s="103">
        <f>SUM(F9:F13)</f>
        <v>0</v>
      </c>
      <c r="G14" s="15"/>
      <c r="H14" s="69"/>
      <c r="I14" s="69"/>
      <c r="J14" s="69"/>
      <c r="K14" s="15"/>
    </row>
    <row r="15" spans="1:11" ht="14.45" thickTop="1">
      <c r="A15" s="15"/>
      <c r="B15" s="335" t="s">
        <v>303</v>
      </c>
      <c r="C15" s="79"/>
      <c r="D15" s="79"/>
      <c r="E15" s="79"/>
      <c r="F15" s="79"/>
      <c r="G15" s="15"/>
      <c r="H15" s="69"/>
      <c r="I15" s="69"/>
      <c r="J15" s="69"/>
      <c r="K15" s="15"/>
    </row>
    <row r="16" spans="1:11" ht="13.9">
      <c r="A16" s="15"/>
      <c r="B16" s="15"/>
      <c r="C16" s="68"/>
      <c r="D16" s="68"/>
      <c r="E16" s="68"/>
      <c r="F16" s="68"/>
      <c r="G16" s="69"/>
      <c r="H16" s="68"/>
      <c r="I16" s="68"/>
      <c r="J16" s="68"/>
      <c r="K16" s="15"/>
    </row>
    <row r="17" spans="1:11" ht="13.9">
      <c r="A17" s="25">
        <v>2</v>
      </c>
      <c r="B17" s="25" t="s">
        <v>304</v>
      </c>
      <c r="C17" s="77"/>
      <c r="D17" s="77"/>
      <c r="E17" s="77"/>
      <c r="F17" s="77"/>
      <c r="G17" s="69"/>
      <c r="H17" s="70"/>
      <c r="I17" s="70"/>
      <c r="J17" s="70"/>
      <c r="K17" s="15"/>
    </row>
    <row r="18" spans="1:11" ht="13.9">
      <c r="A18" s="26"/>
      <c r="B18" s="25"/>
      <c r="C18" s="79"/>
      <c r="D18" s="79"/>
      <c r="E18" s="79"/>
      <c r="F18" s="79"/>
      <c r="G18" s="15"/>
      <c r="H18" s="69"/>
      <c r="I18" s="69"/>
      <c r="J18" s="69"/>
      <c r="K18" s="15"/>
    </row>
    <row r="19" spans="1:11" ht="13.9">
      <c r="A19" s="26"/>
      <c r="B19" s="26" t="s">
        <v>296</v>
      </c>
      <c r="C19" s="104">
        <f>'Balance sheet'!E19</f>
        <v>0</v>
      </c>
      <c r="D19" s="104">
        <f>'Balance sheet'!G19</f>
        <v>0</v>
      </c>
      <c r="E19" s="104">
        <f>'Balance sheet'!H19</f>
        <v>0</v>
      </c>
      <c r="F19" s="104">
        <f>'Balance sheet'!I19</f>
        <v>0</v>
      </c>
      <c r="G19" s="15"/>
      <c r="H19" s="69"/>
      <c r="I19" s="69"/>
      <c r="J19" s="69"/>
      <c r="K19" s="15"/>
    </row>
    <row r="20" spans="1:11" ht="13.9">
      <c r="A20" s="26"/>
      <c r="B20" s="26"/>
      <c r="C20" s="105"/>
      <c r="D20" s="105"/>
      <c r="E20" s="105"/>
      <c r="F20" s="105"/>
      <c r="G20" s="15"/>
      <c r="H20" s="69"/>
      <c r="I20" s="69"/>
      <c r="J20" s="69"/>
      <c r="K20" s="15"/>
    </row>
    <row r="21" spans="1:11" ht="13.9">
      <c r="A21" s="26"/>
      <c r="B21" s="27" t="s">
        <v>297</v>
      </c>
      <c r="C21" s="105"/>
      <c r="D21" s="105"/>
      <c r="E21" s="105"/>
      <c r="F21" s="105"/>
      <c r="G21" s="15"/>
      <c r="H21" s="69"/>
      <c r="I21" s="69"/>
      <c r="J21" s="69"/>
      <c r="K21" s="15"/>
    </row>
    <row r="22" spans="1:11" ht="13.9">
      <c r="A22" s="26"/>
      <c r="B22" s="26" t="s">
        <v>298</v>
      </c>
      <c r="C22" s="132"/>
      <c r="D22" s="102"/>
      <c r="E22" s="102"/>
      <c r="F22" s="102"/>
      <c r="G22" s="15"/>
      <c r="H22" s="71" t="str">
        <f t="shared" ref="H22:J26" si="1">IF(C22=0,"",(D22-C22)/C22)</f>
        <v/>
      </c>
      <c r="I22" s="71" t="str">
        <f t="shared" si="1"/>
        <v/>
      </c>
      <c r="J22" s="71" t="str">
        <f t="shared" si="1"/>
        <v/>
      </c>
      <c r="K22" s="15"/>
    </row>
    <row r="23" spans="1:11" ht="13.9">
      <c r="A23" s="26"/>
      <c r="B23" s="26" t="s">
        <v>299</v>
      </c>
      <c r="C23" s="132"/>
      <c r="D23" s="102"/>
      <c r="E23" s="102"/>
      <c r="F23" s="102"/>
      <c r="G23" s="15"/>
      <c r="H23" s="71" t="str">
        <f t="shared" si="1"/>
        <v/>
      </c>
      <c r="I23" s="71" t="str">
        <f t="shared" si="1"/>
        <v/>
      </c>
      <c r="J23" s="71" t="str">
        <f t="shared" si="1"/>
        <v/>
      </c>
      <c r="K23" s="15"/>
    </row>
    <row r="24" spans="1:11" ht="13.9">
      <c r="A24" s="26"/>
      <c r="B24" s="26" t="s">
        <v>300</v>
      </c>
      <c r="C24" s="132"/>
      <c r="D24" s="102"/>
      <c r="E24" s="102"/>
      <c r="F24" s="102"/>
      <c r="G24" s="15"/>
      <c r="H24" s="71" t="str">
        <f t="shared" si="1"/>
        <v/>
      </c>
      <c r="I24" s="71" t="str">
        <f t="shared" si="1"/>
        <v/>
      </c>
      <c r="J24" s="71" t="str">
        <f t="shared" si="1"/>
        <v/>
      </c>
      <c r="K24" s="15"/>
    </row>
    <row r="25" spans="1:11" ht="13.9">
      <c r="A25" s="26"/>
      <c r="B25" s="26" t="s">
        <v>301</v>
      </c>
      <c r="C25" s="132"/>
      <c r="D25" s="102"/>
      <c r="E25" s="102"/>
      <c r="F25" s="102"/>
      <c r="G25" s="15"/>
      <c r="H25" s="71" t="str">
        <f t="shared" si="1"/>
        <v/>
      </c>
      <c r="I25" s="71" t="str">
        <f t="shared" si="1"/>
        <v/>
      </c>
      <c r="J25" s="71" t="str">
        <f t="shared" si="1"/>
        <v/>
      </c>
      <c r="K25" s="15"/>
    </row>
    <row r="26" spans="1:11" ht="13.9">
      <c r="A26" s="26"/>
      <c r="B26" s="26" t="s">
        <v>302</v>
      </c>
      <c r="C26" s="132"/>
      <c r="D26" s="102"/>
      <c r="E26" s="102"/>
      <c r="F26" s="102"/>
      <c r="G26" s="15"/>
      <c r="H26" s="71" t="str">
        <f t="shared" si="1"/>
        <v/>
      </c>
      <c r="I26" s="71" t="str">
        <f t="shared" si="1"/>
        <v/>
      </c>
      <c r="J26" s="71" t="str">
        <f t="shared" si="1"/>
        <v/>
      </c>
      <c r="K26" s="15"/>
    </row>
    <row r="27" spans="1:11" ht="14.45" thickBot="1">
      <c r="A27" s="26"/>
      <c r="B27" s="26"/>
      <c r="C27" s="103">
        <f>SUM(C22:C26)</f>
        <v>0</v>
      </c>
      <c r="D27" s="103">
        <f>SUM(D22:D26)</f>
        <v>0</v>
      </c>
      <c r="E27" s="103">
        <f>SUM(E22:E26)</f>
        <v>0</v>
      </c>
      <c r="F27" s="103">
        <f>SUM(F22:F26)</f>
        <v>0</v>
      </c>
      <c r="G27" s="15"/>
      <c r="H27" s="69"/>
      <c r="I27" s="69"/>
      <c r="J27" s="69"/>
      <c r="K27" s="15"/>
    </row>
    <row r="28" spans="1:11" ht="14.45" thickTop="1">
      <c r="A28" s="15"/>
      <c r="B28" s="335" t="s">
        <v>303</v>
      </c>
      <c r="C28" s="79"/>
      <c r="D28" s="79"/>
      <c r="E28" s="79"/>
      <c r="F28" s="79"/>
      <c r="G28" s="15"/>
      <c r="H28" s="69"/>
      <c r="I28" s="69"/>
      <c r="J28" s="69"/>
      <c r="K28" s="15"/>
    </row>
    <row r="29" spans="1:11" ht="13.9">
      <c r="A29" s="15"/>
      <c r="B29" s="15"/>
      <c r="C29" s="68"/>
      <c r="D29" s="68"/>
      <c r="E29" s="68"/>
      <c r="F29" s="68"/>
      <c r="G29" s="69"/>
      <c r="H29" s="68"/>
      <c r="I29" s="68"/>
      <c r="J29" s="68"/>
      <c r="K29" s="15"/>
    </row>
    <row r="30" spans="1:11" ht="13.9">
      <c r="A30" s="25">
        <v>3</v>
      </c>
      <c r="B30" s="25" t="s">
        <v>305</v>
      </c>
      <c r="C30" s="77"/>
      <c r="D30" s="77"/>
      <c r="E30" s="77"/>
      <c r="F30" s="77"/>
      <c r="G30" s="69"/>
      <c r="H30" s="70"/>
      <c r="I30" s="70"/>
      <c r="J30" s="70"/>
      <c r="K30" s="15"/>
    </row>
    <row r="31" spans="1:11" ht="13.9">
      <c r="A31" s="26"/>
      <c r="B31" s="25"/>
      <c r="C31" s="79"/>
      <c r="D31" s="79"/>
      <c r="E31" s="79"/>
      <c r="F31" s="79"/>
      <c r="G31" s="15"/>
      <c r="H31" s="69"/>
      <c r="I31" s="69"/>
      <c r="J31" s="69"/>
      <c r="K31" s="15"/>
    </row>
    <row r="32" spans="1:11" ht="13.9">
      <c r="A32" s="26"/>
      <c r="B32" s="26" t="s">
        <v>306</v>
      </c>
      <c r="C32" s="132"/>
      <c r="D32" s="102"/>
      <c r="E32" s="102"/>
      <c r="F32" s="102"/>
      <c r="G32" s="15"/>
      <c r="H32" s="71" t="str">
        <f t="shared" ref="H32:J34" si="2">IF(C32=0,"",(D32-C32)/C32)</f>
        <v/>
      </c>
      <c r="I32" s="71" t="str">
        <f t="shared" si="2"/>
        <v/>
      </c>
      <c r="J32" s="71" t="str">
        <f t="shared" si="2"/>
        <v/>
      </c>
      <c r="K32" s="15"/>
    </row>
    <row r="33" spans="1:11" ht="13.9">
      <c r="A33" s="26"/>
      <c r="B33" s="26" t="s">
        <v>307</v>
      </c>
      <c r="C33" s="132"/>
      <c r="D33" s="102"/>
      <c r="E33" s="102"/>
      <c r="F33" s="102"/>
      <c r="G33" s="15"/>
      <c r="H33" s="71" t="str">
        <f t="shared" si="2"/>
        <v/>
      </c>
      <c r="I33" s="71" t="str">
        <f t="shared" si="2"/>
        <v/>
      </c>
      <c r="J33" s="71" t="str">
        <f t="shared" si="2"/>
        <v/>
      </c>
      <c r="K33" s="15"/>
    </row>
    <row r="34" spans="1:11" ht="13.9">
      <c r="A34" s="26"/>
      <c r="B34" s="26" t="s">
        <v>308</v>
      </c>
      <c r="C34" s="132"/>
      <c r="D34" s="102"/>
      <c r="E34" s="102"/>
      <c r="F34" s="102"/>
      <c r="G34" s="15"/>
      <c r="H34" s="71" t="str">
        <f t="shared" si="2"/>
        <v/>
      </c>
      <c r="I34" s="71" t="str">
        <f t="shared" si="2"/>
        <v/>
      </c>
      <c r="J34" s="71" t="str">
        <f t="shared" si="2"/>
        <v/>
      </c>
      <c r="K34" s="15"/>
    </row>
    <row r="35" spans="1:11" ht="14.45" thickBot="1">
      <c r="A35" s="15"/>
      <c r="B35" s="15"/>
      <c r="C35" s="103">
        <f>SUM(C32:C34)</f>
        <v>0</v>
      </c>
      <c r="D35" s="103">
        <f>SUM(D32:D34)</f>
        <v>0</v>
      </c>
      <c r="E35" s="103">
        <f>SUM(E32:E34)</f>
        <v>0</v>
      </c>
      <c r="F35" s="103">
        <f>SUM(F32:F34)</f>
        <v>0</v>
      </c>
      <c r="G35" s="15"/>
      <c r="H35" s="71"/>
      <c r="I35" s="71"/>
      <c r="J35" s="71"/>
      <c r="K35" s="15"/>
    </row>
    <row r="36" spans="1:11" ht="14.45" thickTop="1">
      <c r="A36" s="15"/>
      <c r="B36" s="15"/>
      <c r="C36" s="79"/>
      <c r="D36" s="79"/>
      <c r="E36" s="79"/>
      <c r="F36" s="79"/>
      <c r="G36" s="15"/>
      <c r="H36" s="71"/>
      <c r="I36" s="71"/>
      <c r="J36" s="71"/>
      <c r="K36" s="15"/>
    </row>
    <row r="37" spans="1:11" ht="13.9">
      <c r="A37" s="26"/>
      <c r="B37" s="29"/>
      <c r="C37" s="79"/>
      <c r="D37" s="79"/>
      <c r="E37" s="79"/>
      <c r="F37" s="79"/>
      <c r="G37" s="15"/>
      <c r="H37" s="69"/>
      <c r="I37" s="69"/>
      <c r="J37" s="69"/>
      <c r="K37" s="15"/>
    </row>
    <row r="38" spans="1:11" ht="24">
      <c r="A38" s="26"/>
      <c r="B38" s="29"/>
      <c r="C38" s="205" t="str">
        <f>C4</f>
        <v>Actual 
2021-22</v>
      </c>
      <c r="D38" s="206" t="str">
        <f>D4</f>
        <v>Forecast 
2022-23</v>
      </c>
      <c r="E38" s="206" t="str">
        <f>E4</f>
        <v>Forecast 
2023-24</v>
      </c>
      <c r="F38" s="207" t="str">
        <f>F4</f>
        <v>Forecast 
2024-25</v>
      </c>
      <c r="G38" s="69"/>
      <c r="H38" s="205" t="str">
        <f>H4</f>
        <v>2021-22- 2022-23</v>
      </c>
      <c r="I38" s="206" t="str">
        <f>I4</f>
        <v>2022-23 - 2023-24</v>
      </c>
      <c r="J38" s="207" t="str">
        <f>J4</f>
        <v>2023-24 - 2024-25</v>
      </c>
      <c r="K38" s="15"/>
    </row>
    <row r="39" spans="1:11" ht="13.9">
      <c r="A39" s="25">
        <v>4</v>
      </c>
      <c r="B39" s="28" t="s">
        <v>309</v>
      </c>
      <c r="C39" s="213" t="s">
        <v>38</v>
      </c>
      <c r="D39" s="214" t="s">
        <v>38</v>
      </c>
      <c r="E39" s="214" t="s">
        <v>38</v>
      </c>
      <c r="F39" s="275" t="s">
        <v>38</v>
      </c>
      <c r="G39" s="69"/>
      <c r="H39" s="211" t="s">
        <v>55</v>
      </c>
      <c r="I39" s="325" t="s">
        <v>55</v>
      </c>
      <c r="J39" s="212" t="s">
        <v>55</v>
      </c>
      <c r="K39" s="15"/>
    </row>
    <row r="40" spans="1:11" ht="13.9">
      <c r="A40" s="25"/>
      <c r="B40" s="28"/>
      <c r="C40" s="79"/>
      <c r="D40" s="79"/>
      <c r="E40" s="79"/>
      <c r="F40" s="79"/>
      <c r="G40" s="15"/>
      <c r="H40" s="69"/>
      <c r="I40" s="69"/>
      <c r="J40" s="69"/>
      <c r="K40" s="15"/>
    </row>
    <row r="41" spans="1:11" ht="13.9">
      <c r="A41" s="25"/>
      <c r="B41" s="32" t="s">
        <v>310</v>
      </c>
      <c r="C41" s="79"/>
      <c r="D41" s="79"/>
      <c r="E41" s="79"/>
      <c r="F41" s="79"/>
      <c r="G41" s="15"/>
      <c r="H41" s="69"/>
      <c r="I41" s="69"/>
      <c r="J41" s="69"/>
      <c r="K41" s="15"/>
    </row>
    <row r="42" spans="1:11" ht="13.9">
      <c r="A42" s="26"/>
      <c r="B42" s="30" t="s">
        <v>311</v>
      </c>
      <c r="C42" s="132"/>
      <c r="D42" s="102"/>
      <c r="E42" s="102"/>
      <c r="F42" s="102"/>
      <c r="G42" s="15"/>
      <c r="H42" s="71"/>
      <c r="I42" s="71"/>
      <c r="J42" s="71"/>
      <c r="K42" s="15"/>
    </row>
    <row r="43" spans="1:11" ht="13.9">
      <c r="A43" s="31"/>
      <c r="B43" s="31" t="s">
        <v>312</v>
      </c>
      <c r="C43" s="132"/>
      <c r="D43" s="102"/>
      <c r="E43" s="102"/>
      <c r="F43" s="102"/>
      <c r="G43" s="15"/>
      <c r="H43" s="71"/>
      <c r="I43" s="71"/>
      <c r="J43" s="71"/>
      <c r="K43" s="15"/>
    </row>
    <row r="44" spans="1:11" ht="14.45" thickBot="1">
      <c r="A44" s="31"/>
      <c r="B44" s="31"/>
      <c r="C44" s="103">
        <f>SUM(C42:C43)</f>
        <v>0</v>
      </c>
      <c r="D44" s="103">
        <f>SUM(D42:D43)</f>
        <v>0</v>
      </c>
      <c r="E44" s="103">
        <f>SUM(E42:E43)</f>
        <v>0</v>
      </c>
      <c r="F44" s="103">
        <f>SUM(F42:F43)</f>
        <v>0</v>
      </c>
      <c r="G44" s="15"/>
      <c r="H44" s="71" t="str">
        <f>IF(C44=0,"",(D44-C44)/C44)</f>
        <v/>
      </c>
      <c r="I44" s="71" t="str">
        <f>IF(D44=0,"",(E44-D44)/D44)</f>
        <v/>
      </c>
      <c r="J44" s="71" t="str">
        <f>IF(E44=0,"",(F44-E44)/E44)</f>
        <v/>
      </c>
      <c r="K44" s="15"/>
    </row>
    <row r="45" spans="1:11" ht="14.45" thickTop="1">
      <c r="A45" s="31"/>
      <c r="B45" s="33" t="s">
        <v>313</v>
      </c>
      <c r="C45" s="105"/>
      <c r="D45" s="105"/>
      <c r="E45" s="105"/>
      <c r="F45" s="105"/>
      <c r="G45" s="15"/>
      <c r="H45" s="71"/>
      <c r="I45" s="71"/>
      <c r="J45" s="71"/>
      <c r="K45" s="15"/>
    </row>
    <row r="46" spans="1:11" ht="13.9">
      <c r="A46" s="31"/>
      <c r="B46" s="30" t="s">
        <v>314</v>
      </c>
      <c r="C46" s="132"/>
      <c r="D46" s="102"/>
      <c r="E46" s="102"/>
      <c r="F46" s="102"/>
      <c r="G46" s="15"/>
      <c r="H46" s="71"/>
      <c r="I46" s="71"/>
      <c r="J46" s="71"/>
      <c r="K46" s="15"/>
    </row>
    <row r="47" spans="1:11" ht="13.9">
      <c r="A47" s="31"/>
      <c r="B47" s="30" t="s">
        <v>315</v>
      </c>
      <c r="C47" s="132"/>
      <c r="D47" s="102"/>
      <c r="E47" s="102"/>
      <c r="F47" s="102"/>
      <c r="G47" s="15"/>
      <c r="H47" s="71"/>
      <c r="I47" s="71"/>
      <c r="J47" s="71"/>
      <c r="K47" s="15"/>
    </row>
    <row r="48" spans="1:11" ht="13.9">
      <c r="A48" s="31"/>
      <c r="B48" s="30" t="s">
        <v>316</v>
      </c>
      <c r="C48" s="132"/>
      <c r="D48" s="102"/>
      <c r="E48" s="102"/>
      <c r="F48" s="102"/>
      <c r="G48" s="15"/>
      <c r="H48" s="71"/>
      <c r="I48" s="71"/>
      <c r="J48" s="71"/>
      <c r="K48" s="15"/>
    </row>
    <row r="49" spans="1:11" ht="13.9">
      <c r="A49" s="31"/>
      <c r="B49" s="30" t="s">
        <v>317</v>
      </c>
      <c r="C49" s="132"/>
      <c r="D49" s="102"/>
      <c r="E49" s="102"/>
      <c r="F49" s="102"/>
      <c r="G49" s="15"/>
      <c r="H49" s="71"/>
      <c r="I49" s="71"/>
      <c r="J49" s="71"/>
      <c r="K49" s="15"/>
    </row>
    <row r="50" spans="1:11" ht="13.9">
      <c r="A50" s="31"/>
      <c r="B50" s="30" t="s">
        <v>318</v>
      </c>
      <c r="C50" s="132"/>
      <c r="D50" s="102"/>
      <c r="E50" s="102"/>
      <c r="F50" s="102"/>
      <c r="G50" s="15"/>
      <c r="H50" s="71"/>
      <c r="I50" s="71"/>
      <c r="J50" s="71"/>
      <c r="K50" s="15"/>
    </row>
    <row r="51" spans="1:11" ht="13.9">
      <c r="A51" s="31"/>
      <c r="B51" s="30" t="s">
        <v>319</v>
      </c>
      <c r="C51" s="132"/>
      <c r="D51" s="102"/>
      <c r="E51" s="102"/>
      <c r="F51" s="102"/>
      <c r="G51" s="15"/>
      <c r="H51" s="71"/>
      <c r="I51" s="71"/>
      <c r="J51" s="71"/>
      <c r="K51" s="15"/>
    </row>
    <row r="52" spans="1:11" ht="13.9">
      <c r="A52" s="31"/>
      <c r="B52" s="30" t="s">
        <v>320</v>
      </c>
      <c r="C52" s="132"/>
      <c r="D52" s="102"/>
      <c r="E52" s="102"/>
      <c r="F52" s="102"/>
      <c r="G52" s="15"/>
      <c r="H52" s="71"/>
      <c r="I52" s="71"/>
      <c r="J52" s="71"/>
      <c r="K52" s="15"/>
    </row>
    <row r="53" spans="1:11" ht="13.9">
      <c r="A53" s="31"/>
      <c r="B53" s="30" t="s">
        <v>321</v>
      </c>
      <c r="C53" s="132"/>
      <c r="D53" s="102"/>
      <c r="E53" s="102"/>
      <c r="F53" s="102"/>
      <c r="G53" s="15"/>
      <c r="H53" s="71"/>
      <c r="I53" s="71"/>
      <c r="J53" s="71"/>
      <c r="K53" s="15"/>
    </row>
    <row r="54" spans="1:11" ht="14.45" thickBot="1">
      <c r="A54" s="31"/>
      <c r="B54" s="31"/>
      <c r="C54" s="103">
        <f>SUM(C46:C53)</f>
        <v>0</v>
      </c>
      <c r="D54" s="103">
        <f>SUM(D46:D53)</f>
        <v>0</v>
      </c>
      <c r="E54" s="103">
        <f>SUM(E46:E53)</f>
        <v>0</v>
      </c>
      <c r="F54" s="103">
        <f>SUM(F46:F53)</f>
        <v>0</v>
      </c>
      <c r="G54" s="15"/>
      <c r="H54" s="71"/>
      <c r="I54" s="71"/>
      <c r="J54" s="71"/>
      <c r="K54" s="15"/>
    </row>
    <row r="55" spans="1:11" ht="14.45" thickTop="1">
      <c r="A55" s="31"/>
      <c r="B55" s="336" t="s">
        <v>322</v>
      </c>
      <c r="C55" s="17"/>
      <c r="D55" s="17"/>
      <c r="E55" s="17"/>
      <c r="F55" s="17"/>
      <c r="G55" s="15"/>
      <c r="H55" s="71"/>
      <c r="I55" s="71"/>
      <c r="J55" s="71"/>
      <c r="K55" s="15"/>
    </row>
    <row r="56" spans="1:11">
      <c r="C56" s="116" t="str">
        <f>IF(C44=C54,"","check totals")</f>
        <v/>
      </c>
      <c r="D56" s="116" t="str">
        <f t="shared" ref="D56:F56" si="3">IF(D44=D54,"","check totals")</f>
        <v/>
      </c>
      <c r="E56" s="116" t="str">
        <f t="shared" si="3"/>
        <v/>
      </c>
      <c r="F56" s="116" t="str">
        <f t="shared" si="3"/>
        <v/>
      </c>
    </row>
  </sheetData>
  <sheetProtection sheet="1" objects="1" scenarios="1"/>
  <phoneticPr fontId="3" type="noConversion"/>
  <pageMargins left="0.55118110236220474" right="0.74803149606299213" top="0.98425196850393704" bottom="0.98425196850393704" header="0.51181102362204722" footer="0.51181102362204722"/>
  <pageSetup paperSize="8" scale="95" orientation="landscape" r:id="rId1"/>
  <headerFooter alignWithMargins="0"/>
  <rowBreaks count="1" manualBreakCount="1">
    <brk id="3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58"/>
  <sheetViews>
    <sheetView topLeftCell="B1" workbookViewId="0">
      <selection activeCell="I5" sqref="I5"/>
    </sheetView>
  </sheetViews>
  <sheetFormatPr defaultColWidth="9.140625" defaultRowHeight="13.9"/>
  <cols>
    <col min="1" max="1" width="7" style="145" customWidth="1"/>
    <col min="2" max="2" width="24.42578125" style="145" customWidth="1"/>
    <col min="3" max="3" width="12.42578125" style="145" customWidth="1"/>
    <col min="4" max="4" width="14.5703125" style="145" customWidth="1"/>
    <col min="5" max="5" width="9.140625" style="145"/>
    <col min="6" max="6" width="28.42578125" style="145" customWidth="1"/>
    <col min="7" max="7" width="13.7109375" style="145" customWidth="1"/>
    <col min="8" max="10" width="28.42578125" style="145" customWidth="1"/>
    <col min="11" max="16384" width="9.140625" style="145"/>
  </cols>
  <sheetData>
    <row r="1" spans="2:10">
      <c r="B1" s="264">
        <f>Declaration!C3</f>
        <v>0</v>
      </c>
    </row>
    <row r="2" spans="2:10">
      <c r="B2" s="264"/>
    </row>
    <row r="3" spans="2:10">
      <c r="B3" s="264" t="s">
        <v>323</v>
      </c>
    </row>
    <row r="5" spans="2:10" s="268" customFormat="1" ht="41.45">
      <c r="B5" s="265" t="s">
        <v>324</v>
      </c>
      <c r="C5" s="266" t="s">
        <v>325</v>
      </c>
      <c r="D5" s="267" t="s">
        <v>326</v>
      </c>
      <c r="E5" s="267" t="s">
        <v>327</v>
      </c>
      <c r="F5" s="267" t="s">
        <v>328</v>
      </c>
      <c r="G5" s="267" t="s">
        <v>329</v>
      </c>
      <c r="H5" s="267" t="s">
        <v>330</v>
      </c>
      <c r="I5" s="267" t="s">
        <v>331</v>
      </c>
      <c r="J5" s="267" t="s">
        <v>332</v>
      </c>
    </row>
    <row r="6" spans="2:10" s="270" customFormat="1">
      <c r="B6" s="271"/>
      <c r="C6" s="273"/>
      <c r="D6" s="272"/>
      <c r="E6" s="272"/>
      <c r="F6" s="271"/>
      <c r="G6" s="271"/>
      <c r="H6" s="271"/>
      <c r="I6" s="271"/>
      <c r="J6" s="271"/>
    </row>
    <row r="7" spans="2:10" s="270" customFormat="1">
      <c r="B7" s="271"/>
      <c r="C7" s="273"/>
      <c r="D7" s="272"/>
      <c r="E7" s="272"/>
      <c r="F7" s="271"/>
      <c r="G7" s="271"/>
      <c r="H7" s="271"/>
      <c r="I7" s="271"/>
      <c r="J7" s="271"/>
    </row>
    <row r="8" spans="2:10" s="270" customFormat="1">
      <c r="B8" s="271"/>
      <c r="C8" s="273"/>
      <c r="D8" s="272"/>
      <c r="E8" s="272"/>
      <c r="F8" s="271"/>
      <c r="G8" s="271"/>
      <c r="H8" s="271"/>
      <c r="I8" s="271"/>
      <c r="J8" s="271"/>
    </row>
    <row r="9" spans="2:10" s="270" customFormat="1">
      <c r="B9" s="271"/>
      <c r="C9" s="273"/>
      <c r="D9" s="272"/>
      <c r="E9" s="272"/>
      <c r="F9" s="271"/>
      <c r="G9" s="271"/>
      <c r="H9" s="271"/>
      <c r="I9" s="271"/>
      <c r="J9" s="271"/>
    </row>
    <row r="10" spans="2:10" s="270" customFormat="1">
      <c r="B10" s="271"/>
      <c r="C10" s="273"/>
      <c r="D10" s="272"/>
      <c r="E10" s="272"/>
      <c r="F10" s="271"/>
      <c r="G10" s="271"/>
      <c r="H10" s="271"/>
      <c r="I10" s="271"/>
      <c r="J10" s="271"/>
    </row>
    <row r="11" spans="2:10" s="270" customFormat="1">
      <c r="B11" s="271"/>
      <c r="C11" s="273"/>
      <c r="D11" s="272"/>
      <c r="E11" s="272"/>
      <c r="F11" s="271"/>
      <c r="G11" s="271"/>
      <c r="H11" s="271"/>
      <c r="I11" s="271"/>
      <c r="J11" s="271"/>
    </row>
    <row r="12" spans="2:10" s="270" customFormat="1">
      <c r="B12" s="271"/>
      <c r="C12" s="273"/>
      <c r="D12" s="272"/>
      <c r="E12" s="272"/>
      <c r="F12" s="271"/>
      <c r="G12" s="271"/>
      <c r="H12" s="271"/>
      <c r="I12" s="271"/>
      <c r="J12" s="271"/>
    </row>
    <row r="13" spans="2:10" s="270" customFormat="1">
      <c r="B13" s="271"/>
      <c r="C13" s="273"/>
      <c r="D13" s="272"/>
      <c r="E13" s="272"/>
      <c r="F13" s="271"/>
      <c r="G13" s="271"/>
      <c r="H13" s="271"/>
      <c r="I13" s="271"/>
      <c r="J13" s="271"/>
    </row>
    <row r="14" spans="2:10" s="270" customFormat="1">
      <c r="B14" s="271"/>
      <c r="C14" s="273"/>
      <c r="D14" s="272"/>
      <c r="E14" s="272"/>
      <c r="F14" s="271"/>
      <c r="G14" s="271"/>
      <c r="H14" s="271"/>
      <c r="I14" s="271"/>
      <c r="J14" s="271"/>
    </row>
    <row r="15" spans="2:10" s="270" customFormat="1">
      <c r="B15" s="271"/>
      <c r="C15" s="273"/>
      <c r="D15" s="272"/>
      <c r="E15" s="272"/>
      <c r="F15" s="271"/>
      <c r="G15" s="271"/>
      <c r="H15" s="271"/>
      <c r="I15" s="271"/>
      <c r="J15" s="271"/>
    </row>
    <row r="16" spans="2:10" s="270" customFormat="1">
      <c r="B16" s="271"/>
      <c r="C16" s="273"/>
      <c r="D16" s="272"/>
      <c r="E16" s="272"/>
      <c r="F16" s="271"/>
      <c r="G16" s="271"/>
      <c r="H16" s="271"/>
      <c r="I16" s="271"/>
      <c r="J16" s="271"/>
    </row>
    <row r="17" spans="2:10" s="270" customFormat="1">
      <c r="B17" s="271"/>
      <c r="C17" s="273"/>
      <c r="D17" s="272"/>
      <c r="E17" s="272"/>
      <c r="F17" s="271"/>
      <c r="G17" s="271"/>
      <c r="H17" s="271"/>
      <c r="I17" s="271"/>
      <c r="J17" s="271"/>
    </row>
    <row r="18" spans="2:10" s="270" customFormat="1">
      <c r="B18" s="271"/>
      <c r="C18" s="273"/>
      <c r="D18" s="272"/>
      <c r="E18" s="272"/>
      <c r="F18" s="271"/>
      <c r="G18" s="271"/>
      <c r="H18" s="271"/>
      <c r="I18" s="271"/>
      <c r="J18" s="271"/>
    </row>
    <row r="19" spans="2:10" s="270" customFormat="1">
      <c r="B19" s="271"/>
      <c r="C19" s="273"/>
      <c r="D19" s="272"/>
      <c r="E19" s="272"/>
      <c r="F19" s="271"/>
      <c r="G19" s="271"/>
      <c r="H19" s="271"/>
      <c r="I19" s="271"/>
      <c r="J19" s="271"/>
    </row>
    <row r="20" spans="2:10" s="270" customFormat="1">
      <c r="B20" s="271"/>
      <c r="C20" s="273"/>
      <c r="D20" s="272"/>
      <c r="E20" s="272"/>
      <c r="F20" s="271"/>
      <c r="G20" s="271"/>
      <c r="H20" s="271"/>
      <c r="I20" s="271"/>
      <c r="J20" s="271"/>
    </row>
    <row r="21" spans="2:10" s="270" customFormat="1">
      <c r="B21" s="271"/>
      <c r="C21" s="273"/>
      <c r="D21" s="272"/>
      <c r="E21" s="272"/>
      <c r="F21" s="271"/>
      <c r="G21" s="271"/>
      <c r="H21" s="271"/>
      <c r="I21" s="271"/>
      <c r="J21" s="271"/>
    </row>
    <row r="22" spans="2:10" s="270" customFormat="1">
      <c r="B22" s="271"/>
      <c r="C22" s="273"/>
      <c r="D22" s="272"/>
      <c r="E22" s="272"/>
      <c r="F22" s="271"/>
      <c r="G22" s="271"/>
      <c r="H22" s="271"/>
      <c r="I22" s="271"/>
      <c r="J22" s="271"/>
    </row>
    <row r="23" spans="2:10" s="270" customFormat="1">
      <c r="B23" s="271"/>
      <c r="C23" s="273"/>
      <c r="D23" s="272"/>
      <c r="E23" s="272"/>
      <c r="F23" s="271"/>
      <c r="G23" s="271"/>
      <c r="H23" s="271"/>
      <c r="I23" s="271"/>
      <c r="J23" s="271"/>
    </row>
    <row r="24" spans="2:10">
      <c r="C24" s="269"/>
    </row>
    <row r="25" spans="2:10">
      <c r="C25" s="269"/>
    </row>
    <row r="26" spans="2:10">
      <c r="C26" s="269"/>
    </row>
    <row r="27" spans="2:10">
      <c r="C27" s="269"/>
    </row>
    <row r="28" spans="2:10">
      <c r="C28" s="269"/>
    </row>
    <row r="29" spans="2:10">
      <c r="C29" s="269"/>
    </row>
    <row r="30" spans="2:10">
      <c r="C30" s="269"/>
    </row>
    <row r="31" spans="2:10">
      <c r="C31" s="269"/>
    </row>
    <row r="32" spans="2:10">
      <c r="C32" s="269"/>
    </row>
    <row r="33" spans="3:3">
      <c r="C33" s="269"/>
    </row>
    <row r="34" spans="3:3">
      <c r="C34" s="269"/>
    </row>
    <row r="35" spans="3:3">
      <c r="C35" s="269"/>
    </row>
    <row r="36" spans="3:3">
      <c r="C36" s="269"/>
    </row>
    <row r="37" spans="3:3">
      <c r="C37" s="269"/>
    </row>
    <row r="38" spans="3:3">
      <c r="C38" s="269"/>
    </row>
    <row r="39" spans="3:3">
      <c r="C39" s="269"/>
    </row>
    <row r="40" spans="3:3">
      <c r="C40" s="269"/>
    </row>
    <row r="41" spans="3:3">
      <c r="C41" s="269"/>
    </row>
    <row r="42" spans="3:3">
      <c r="C42" s="269"/>
    </row>
    <row r="43" spans="3:3">
      <c r="C43" s="269"/>
    </row>
    <row r="44" spans="3:3">
      <c r="C44" s="269"/>
    </row>
    <row r="45" spans="3:3">
      <c r="C45" s="269"/>
    </row>
    <row r="46" spans="3:3">
      <c r="C46" s="269"/>
    </row>
    <row r="47" spans="3:3">
      <c r="C47" s="269"/>
    </row>
    <row r="48" spans="3:3">
      <c r="C48" s="269"/>
    </row>
    <row r="49" spans="3:3">
      <c r="C49" s="269"/>
    </row>
    <row r="50" spans="3:3">
      <c r="C50" s="269"/>
    </row>
    <row r="51" spans="3:3">
      <c r="C51" s="269"/>
    </row>
    <row r="52" spans="3:3">
      <c r="C52" s="269"/>
    </row>
    <row r="53" spans="3:3">
      <c r="C53" s="269"/>
    </row>
    <row r="54" spans="3:3">
      <c r="C54" s="269"/>
    </row>
    <row r="55" spans="3:3">
      <c r="C55" s="269"/>
    </row>
    <row r="56" spans="3:3">
      <c r="C56" s="269"/>
    </row>
    <row r="57" spans="3:3">
      <c r="C57" s="269"/>
    </row>
    <row r="58" spans="3:3">
      <c r="C58" s="269"/>
    </row>
  </sheetData>
  <sheetProtection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F45"/>
  <sheetViews>
    <sheetView showGridLines="0" topLeftCell="A18" workbookViewId="0">
      <selection activeCell="C31" activeCellId="1" sqref="C28:F29 C31:F31"/>
    </sheetView>
  </sheetViews>
  <sheetFormatPr defaultColWidth="9.140625" defaultRowHeight="13.15"/>
  <cols>
    <col min="1" max="1" width="9.140625" style="1"/>
    <col min="2" max="2" width="66" style="1" customWidth="1"/>
    <col min="3" max="4" width="9.140625" style="1" customWidth="1"/>
    <col min="5" max="16384" width="9.140625" style="1"/>
  </cols>
  <sheetData>
    <row r="1" spans="2:6" ht="13.9">
      <c r="B1" s="80">
        <f>Declaration!C3</f>
        <v>0</v>
      </c>
    </row>
    <row r="2" spans="2:6" ht="27.6">
      <c r="B2" s="5"/>
      <c r="C2" s="215" t="str">
        <f>Income!E2</f>
        <v>Actual 
2021-22</v>
      </c>
      <c r="D2" s="215" t="str">
        <f>Income!G2</f>
        <v>Forecast 
2022-23</v>
      </c>
      <c r="E2" s="215" t="str">
        <f>Income!H2</f>
        <v>Forecast 
2023-24</v>
      </c>
      <c r="F2" s="215" t="str">
        <f>Income!I2</f>
        <v>Forecast 
2024-25</v>
      </c>
    </row>
    <row r="3" spans="2:6" ht="14.45">
      <c r="B3" s="6" t="s">
        <v>333</v>
      </c>
      <c r="C3" s="216" t="s">
        <v>38</v>
      </c>
      <c r="D3" s="216" t="s">
        <v>38</v>
      </c>
      <c r="E3" s="216" t="s">
        <v>38</v>
      </c>
      <c r="F3" s="216" t="s">
        <v>38</v>
      </c>
    </row>
    <row r="4" spans="2:6" ht="14.45">
      <c r="B4" s="6"/>
      <c r="C4" s="7"/>
      <c r="D4" s="7"/>
      <c r="E4" s="7"/>
      <c r="F4" s="7"/>
    </row>
    <row r="5" spans="2:6" ht="14.45">
      <c r="B5" s="362" t="s">
        <v>334</v>
      </c>
      <c r="C5" s="362"/>
      <c r="D5" s="362"/>
      <c r="E5" s="363"/>
      <c r="F5" s="296"/>
    </row>
    <row r="6" spans="2:6" ht="14.45">
      <c r="B6" s="8" t="s">
        <v>335</v>
      </c>
      <c r="C6" s="73">
        <f>SOCIE!C13</f>
        <v>0</v>
      </c>
      <c r="D6" s="73">
        <f>SOCIE!E13</f>
        <v>0</v>
      </c>
      <c r="E6" s="73">
        <f>SOCIE!F13</f>
        <v>0</v>
      </c>
      <c r="F6" s="73">
        <f>SOCIE!G13</f>
        <v>0</v>
      </c>
    </row>
    <row r="7" spans="2:6" ht="14.45">
      <c r="B7" s="9" t="s">
        <v>336</v>
      </c>
      <c r="C7" s="76" t="e">
        <f>SOCIE!C8/C6</f>
        <v>#DIV/0!</v>
      </c>
      <c r="D7" s="76" t="e">
        <f>SOCIE!E8/D6</f>
        <v>#DIV/0!</v>
      </c>
      <c r="E7" s="76" t="e">
        <f>SOCIE!F8/E6</f>
        <v>#DIV/0!</v>
      </c>
      <c r="F7" s="76" t="e">
        <f>SOCIE!G8/F6</f>
        <v>#DIV/0!</v>
      </c>
    </row>
    <row r="8" spans="2:6" ht="14.45">
      <c r="B8" s="9" t="s">
        <v>337</v>
      </c>
      <c r="C8" s="76" t="e">
        <f>100%-C7</f>
        <v>#DIV/0!</v>
      </c>
      <c r="D8" s="76" t="e">
        <f t="shared" ref="D8:E8" si="0">100%-D7</f>
        <v>#DIV/0!</v>
      </c>
      <c r="E8" s="76" t="e">
        <f t="shared" si="0"/>
        <v>#DIV/0!</v>
      </c>
      <c r="F8" s="76" t="e">
        <f t="shared" ref="F8" si="1">100%-F7</f>
        <v>#DIV/0!</v>
      </c>
    </row>
    <row r="9" spans="2:6" ht="14.45">
      <c r="B9" s="314" t="s">
        <v>338</v>
      </c>
      <c r="C9" s="298" t="e">
        <f>SOCIE!C7/C6</f>
        <v>#DIV/0!</v>
      </c>
      <c r="D9" s="298" t="e">
        <f>SOCIE!E7/D6</f>
        <v>#DIV/0!</v>
      </c>
      <c r="E9" s="298" t="e">
        <f>SOCIE!F7/E6</f>
        <v>#DIV/0!</v>
      </c>
      <c r="F9" s="298" t="e">
        <f>SOCIE!G7/F6</f>
        <v>#DIV/0!</v>
      </c>
    </row>
    <row r="10" spans="2:6" ht="14.45">
      <c r="B10" s="315" t="s">
        <v>339</v>
      </c>
      <c r="C10" s="298" t="e">
        <f>Income!E7/Summary!C6</f>
        <v>#DIV/0!</v>
      </c>
      <c r="D10" s="298" t="e">
        <f>Income!G7/Summary!D6</f>
        <v>#DIV/0!</v>
      </c>
      <c r="E10" s="298" t="e">
        <f>Income!H7/Summary!E6</f>
        <v>#DIV/0!</v>
      </c>
      <c r="F10" s="298" t="e">
        <f>Income!I7/Summary!F6</f>
        <v>#DIV/0!</v>
      </c>
    </row>
    <row r="11" spans="2:6" ht="14.45">
      <c r="B11" s="315" t="s">
        <v>340</v>
      </c>
      <c r="C11" s="298" t="e">
        <f>(Income!E8+Income!E9+Income!E10)/Summary!C6</f>
        <v>#DIV/0!</v>
      </c>
      <c r="D11" s="298" t="e">
        <f>(Income!G8+Income!G9+Income!G10)/Summary!D6</f>
        <v>#DIV/0!</v>
      </c>
      <c r="E11" s="298" t="e">
        <f>(Income!H8+Income!H9+Income!H10)/Summary!E6</f>
        <v>#DIV/0!</v>
      </c>
      <c r="F11" s="298" t="e">
        <f>(Income!I8+Income!I9+Income!I10)/Summary!F6</f>
        <v>#DIV/0!</v>
      </c>
    </row>
    <row r="12" spans="2:6" ht="14.45">
      <c r="B12" s="313" t="s">
        <v>341</v>
      </c>
      <c r="C12" s="298" t="e">
        <f>SOCIE!C9/C6</f>
        <v>#DIV/0!</v>
      </c>
      <c r="D12" s="298" t="e">
        <f>SOCIE!E9/D6</f>
        <v>#DIV/0!</v>
      </c>
      <c r="E12" s="298" t="e">
        <f>SOCIE!F9/E6</f>
        <v>#DIV/0!</v>
      </c>
      <c r="F12" s="298" t="e">
        <f>SOCIE!G9/F6</f>
        <v>#DIV/0!</v>
      </c>
    </row>
    <row r="13" spans="2:6" ht="14.45">
      <c r="B13" s="313" t="s">
        <v>342</v>
      </c>
      <c r="C13" s="298" t="e">
        <f>SOCIE!C10/C6</f>
        <v>#DIV/0!</v>
      </c>
      <c r="D13" s="298" t="e">
        <f>SOCIE!E10/D6</f>
        <v>#DIV/0!</v>
      </c>
      <c r="E13" s="298" t="e">
        <f>SOCIE!F10/E6</f>
        <v>#DIV/0!</v>
      </c>
      <c r="F13" s="298" t="e">
        <f>SOCIE!G10/F6</f>
        <v>#DIV/0!</v>
      </c>
    </row>
    <row r="14" spans="2:6" ht="14.45">
      <c r="B14" s="316" t="s">
        <v>343</v>
      </c>
      <c r="C14" s="317" t="e">
        <f>Income!E35/Summary!C6</f>
        <v>#DIV/0!</v>
      </c>
      <c r="D14" s="317" t="e">
        <f>Income!G35/Summary!D6</f>
        <v>#DIV/0!</v>
      </c>
      <c r="E14" s="317" t="e">
        <f>Income!H35/Summary!E6</f>
        <v>#DIV/0!</v>
      </c>
      <c r="F14" s="317" t="e">
        <f>Income!I35/Summary!F6</f>
        <v>#DIV/0!</v>
      </c>
    </row>
    <row r="15" spans="2:6" ht="14.45">
      <c r="B15" s="282"/>
      <c r="C15" s="318"/>
      <c r="D15" s="318"/>
      <c r="E15" s="318"/>
      <c r="F15" s="318"/>
    </row>
    <row r="16" spans="2:6" ht="14.45" hidden="1">
      <c r="B16" s="319"/>
      <c r="C16" s="319"/>
      <c r="D16" s="319"/>
      <c r="E16" s="319"/>
      <c r="F16" s="319"/>
    </row>
    <row r="17" spans="2:6" ht="14.45">
      <c r="B17" s="364" t="s">
        <v>344</v>
      </c>
      <c r="C17" s="364"/>
      <c r="D17" s="364"/>
      <c r="E17" s="365"/>
      <c r="F17" s="320"/>
    </row>
    <row r="18" spans="2:6" ht="14.45">
      <c r="B18" s="321" t="s">
        <v>345</v>
      </c>
      <c r="C18" s="322">
        <f>SOCIE!C25</f>
        <v>0</v>
      </c>
      <c r="D18" s="322">
        <f>SOCIE!E25</f>
        <v>0</v>
      </c>
      <c r="E18" s="322">
        <f>SOCIE!F25</f>
        <v>0</v>
      </c>
      <c r="F18" s="322">
        <f>SOCIE!G25</f>
        <v>0</v>
      </c>
    </row>
    <row r="19" spans="2:6" ht="14.45">
      <c r="B19" s="313" t="s">
        <v>346</v>
      </c>
      <c r="C19" s="298" t="e">
        <f>SOCIE!C18/C18</f>
        <v>#DIV/0!</v>
      </c>
      <c r="D19" s="298" t="e">
        <f>SOCIE!E18/D18</f>
        <v>#DIV/0!</v>
      </c>
      <c r="E19" s="298" t="e">
        <f>SOCIE!F18/E18</f>
        <v>#DIV/0!</v>
      </c>
      <c r="F19" s="298" t="e">
        <f>SOCIE!G18/F18</f>
        <v>#DIV/0!</v>
      </c>
    </row>
    <row r="20" spans="2:6" ht="14.45">
      <c r="B20" s="323" t="s">
        <v>347</v>
      </c>
      <c r="C20" s="298" t="e">
        <f>Expenditure!E20/Summary!C18</f>
        <v>#DIV/0!</v>
      </c>
      <c r="D20" s="298" t="e">
        <f>Expenditure!G20/D18</f>
        <v>#DIV/0!</v>
      </c>
      <c r="E20" s="298" t="e">
        <f>Expenditure!H20/E18</f>
        <v>#DIV/0!</v>
      </c>
      <c r="F20" s="298" t="e">
        <f>Expenditure!I20/F18</f>
        <v>#DIV/0!</v>
      </c>
    </row>
    <row r="21" spans="2:6" ht="14.45">
      <c r="B21" s="323" t="s">
        <v>348</v>
      </c>
      <c r="C21" s="298" t="e">
        <f>Expenditure!E21/C18</f>
        <v>#DIV/0!</v>
      </c>
      <c r="D21" s="298" t="e">
        <f>Expenditure!H21/Summary!D18</f>
        <v>#DIV/0!</v>
      </c>
      <c r="E21" s="298" t="e">
        <f>Expenditure!I21/Summary!E18</f>
        <v>#DIV/0!</v>
      </c>
      <c r="F21" s="298" t="e">
        <f>Expenditure!J21/Summary!F18</f>
        <v>#DIV/0!</v>
      </c>
    </row>
    <row r="22" spans="2:6" ht="14.45">
      <c r="B22" s="323" t="s">
        <v>349</v>
      </c>
      <c r="C22" s="298" t="e">
        <f>Expenditure!E22/Summary!C18</f>
        <v>#DIV/0!</v>
      </c>
      <c r="D22" s="298" t="e">
        <f>Expenditure!H22/Summary!D18</f>
        <v>#DIV/0!</v>
      </c>
      <c r="E22" s="298" t="e">
        <f>Expenditure!I22/Summary!E18</f>
        <v>#DIV/0!</v>
      </c>
      <c r="F22" s="298" t="e">
        <f>Expenditure!J22/Summary!F18</f>
        <v>#DIV/0!</v>
      </c>
    </row>
    <row r="23" spans="2:6" ht="14.45">
      <c r="B23" s="323" t="s">
        <v>350</v>
      </c>
      <c r="C23" s="298" t="e">
        <f>Expenditure!E23/Summary!C18</f>
        <v>#DIV/0!</v>
      </c>
      <c r="D23" s="298" t="e">
        <f>Expenditure!G23/D18</f>
        <v>#DIV/0!</v>
      </c>
      <c r="E23" s="298" t="e">
        <f>Expenditure!H23/E18</f>
        <v>#DIV/0!</v>
      </c>
      <c r="F23" s="298" t="e">
        <f>Expenditure!I23/F18</f>
        <v>#DIV/0!</v>
      </c>
    </row>
    <row r="24" spans="2:6" ht="14.45">
      <c r="B24" s="323" t="s">
        <v>351</v>
      </c>
      <c r="C24" s="298" t="e">
        <f>Expenditure!E24/Summary!C18</f>
        <v>#DIV/0!</v>
      </c>
      <c r="D24" s="298" t="e">
        <f>Expenditure!G24/Summary!D18</f>
        <v>#DIV/0!</v>
      </c>
      <c r="E24" s="298" t="e">
        <f>Expenditure!H24/Summary!E18</f>
        <v>#DIV/0!</v>
      </c>
      <c r="F24" s="298" t="e">
        <f>Expenditure!I24/Summary!F18</f>
        <v>#DIV/0!</v>
      </c>
    </row>
    <row r="25" spans="2:6" ht="14.45">
      <c r="B25" s="316" t="s">
        <v>352</v>
      </c>
      <c r="C25" s="317" t="e">
        <f>(Expenditure!E20+Expenditure!E21+Expenditure!E22+Expenditure!E23+Expenditure!E24)/Summary!C18</f>
        <v>#DIV/0!</v>
      </c>
      <c r="D25" s="317" t="e">
        <f>(Expenditure!G20+Expenditure!G21+Expenditure!G22+Expenditure!G23+Expenditure!G24)/Summary!D18</f>
        <v>#DIV/0!</v>
      </c>
      <c r="E25" s="317" t="e">
        <f>(Expenditure!H20+Expenditure!H21+Expenditure!H22+Expenditure!H23+Expenditure!H24)/Summary!E18</f>
        <v>#DIV/0!</v>
      </c>
      <c r="F25" s="317" t="e">
        <f>(Expenditure!I20+Expenditure!I21+Expenditure!I22+Expenditure!I23+Expenditure!I24)/Summary!F18</f>
        <v>#DIV/0!</v>
      </c>
    </row>
    <row r="26" spans="2:6" ht="14.45">
      <c r="B26" s="12"/>
      <c r="C26" s="12"/>
      <c r="D26" s="12"/>
      <c r="E26" s="12"/>
      <c r="F26" s="12"/>
    </row>
    <row r="27" spans="2:6" ht="14.45">
      <c r="B27" s="360" t="s">
        <v>353</v>
      </c>
      <c r="C27" s="360"/>
      <c r="D27" s="360"/>
      <c r="E27" s="361"/>
      <c r="F27" s="297"/>
    </row>
    <row r="28" spans="2:6" ht="14.45">
      <c r="B28" s="13" t="s">
        <v>354</v>
      </c>
      <c r="C28" s="304">
        <f>SOCIE!C28</f>
        <v>0</v>
      </c>
      <c r="D28" s="304">
        <f>SOCIE!E28</f>
        <v>0</v>
      </c>
      <c r="E28" s="304">
        <f>SOCIE!F28</f>
        <v>0</v>
      </c>
      <c r="F28" s="304">
        <f>SOCIE!G28</f>
        <v>0</v>
      </c>
    </row>
    <row r="29" spans="2:6" ht="14.45">
      <c r="B29" s="299" t="s">
        <v>355</v>
      </c>
      <c r="C29" s="328" t="e">
        <f>SOCIE!C28/C6</f>
        <v>#DIV/0!</v>
      </c>
      <c r="D29" s="329" t="e">
        <f>SOCIE!E28/D6</f>
        <v>#DIV/0!</v>
      </c>
      <c r="E29" s="328" t="e">
        <f>SOCIE!F28/E6</f>
        <v>#DIV/0!</v>
      </c>
      <c r="F29" s="328" t="e">
        <f>SOCIE!G28/F6</f>
        <v>#DIV/0!</v>
      </c>
    </row>
    <row r="30" spans="2:6" ht="14.45">
      <c r="B30" s="10" t="s">
        <v>356</v>
      </c>
      <c r="C30" s="303">
        <f>C28+(Expenditure!E31+Expenditure!E25+Expenditure!E26)</f>
        <v>0</v>
      </c>
      <c r="D30" s="303">
        <f>D28+(Expenditure!G31+Expenditure!G25+Expenditure!G26)</f>
        <v>0</v>
      </c>
      <c r="E30" s="303">
        <f>E28+(Expenditure!H31+Expenditure!H25+Expenditure!H26)</f>
        <v>0</v>
      </c>
      <c r="F30" s="303">
        <f>F28+(Expenditure!I31+Expenditure!I25+Expenditure!I26)</f>
        <v>0</v>
      </c>
    </row>
    <row r="31" spans="2:6" ht="14.45">
      <c r="B31" s="300" t="s">
        <v>357</v>
      </c>
      <c r="C31" s="330" t="e">
        <f>C30/C6</f>
        <v>#DIV/0!</v>
      </c>
      <c r="D31" s="330" t="e">
        <f>D30/D6</f>
        <v>#DIV/0!</v>
      </c>
      <c r="E31" s="330" t="e">
        <f t="shared" ref="E31:F31" si="2">E30/E6</f>
        <v>#DIV/0!</v>
      </c>
      <c r="F31" s="330" t="e">
        <f t="shared" si="2"/>
        <v>#DIV/0!</v>
      </c>
    </row>
    <row r="32" spans="2:6" ht="14.45">
      <c r="B32" s="301" t="s">
        <v>358</v>
      </c>
      <c r="C32" s="12"/>
      <c r="D32" s="12"/>
      <c r="E32" s="12"/>
      <c r="F32" s="12"/>
    </row>
    <row r="33" spans="2:6" ht="14.45">
      <c r="B33" s="360" t="s">
        <v>359</v>
      </c>
      <c r="C33" s="360"/>
      <c r="D33" s="360"/>
      <c r="E33" s="361"/>
      <c r="F33" s="297"/>
    </row>
    <row r="34" spans="2:6" ht="14.45">
      <c r="B34" s="8" t="s">
        <v>360</v>
      </c>
      <c r="C34" s="75" t="e">
        <f>'Balance sheet'!E21/'Balance sheet'!E34</f>
        <v>#DIV/0!</v>
      </c>
      <c r="D34" s="75" t="e">
        <f>'Balance sheet'!G21/'Balance sheet'!G34</f>
        <v>#DIV/0!</v>
      </c>
      <c r="E34" s="217" t="e">
        <f>'Balance sheet'!H21/'Balance sheet'!H34</f>
        <v>#DIV/0!</v>
      </c>
      <c r="F34" s="217" t="e">
        <f>'Balance sheet'!I21/'Balance sheet'!I34</f>
        <v>#DIV/0!</v>
      </c>
    </row>
    <row r="35" spans="2:6" ht="28.9">
      <c r="B35" s="14" t="s">
        <v>361</v>
      </c>
      <c r="C35" s="73">
        <f>'Balance sheet'!E23+'Balance sheet'!E24+'Balance sheet'!E25+'Balance sheet'!E26+'Balance sheet'!E27+'Balance sheet'!E41+'Balance sheet'!E42+'Balance sheet'!E43+'Balance sheet'!E44</f>
        <v>0</v>
      </c>
      <c r="D35" s="73">
        <f>'Balance sheet'!G23+'Balance sheet'!G24+'Balance sheet'!G25+'Balance sheet'!G26+'Balance sheet'!G27+'Balance sheet'!G41+'Balance sheet'!G42+'Balance sheet'!G43+'Balance sheet'!G44</f>
        <v>0</v>
      </c>
      <c r="E35" s="73">
        <f>'Balance sheet'!H23+'Balance sheet'!H24+'Balance sheet'!H25+'Balance sheet'!H26+'Balance sheet'!H27+'Balance sheet'!H41+'Balance sheet'!H42+'Balance sheet'!H43+'Balance sheet'!H44</f>
        <v>0</v>
      </c>
      <c r="F35" s="73">
        <f>'Balance sheet'!I23+'Balance sheet'!I24+'Balance sheet'!I25+'Balance sheet'!I26+'Balance sheet'!I27+'Balance sheet'!I41+'Balance sheet'!I42+'Balance sheet'!I43+'Balance sheet'!I44</f>
        <v>0</v>
      </c>
    </row>
    <row r="36" spans="2:6" ht="14.45">
      <c r="B36" s="8" t="s">
        <v>362</v>
      </c>
      <c r="C36" s="298" t="e">
        <f>C35/C6</f>
        <v>#DIV/0!</v>
      </c>
      <c r="D36" s="298" t="e">
        <f>D35/D6</f>
        <v>#DIV/0!</v>
      </c>
      <c r="E36" s="298" t="e">
        <f>E35/E6</f>
        <v>#DIV/0!</v>
      </c>
      <c r="F36" s="298" t="e">
        <f>F35/F6</f>
        <v>#DIV/0!</v>
      </c>
    </row>
    <row r="37" spans="2:6" ht="14.45">
      <c r="B37" s="8" t="s">
        <v>363</v>
      </c>
      <c r="C37" s="298" t="e">
        <f>C6/(Cashflow!E55+Cashflow!E56+Cashflow!E60+Cashflow!E61)</f>
        <v>#DIV/0!</v>
      </c>
      <c r="D37" s="298" t="e">
        <f>D6/(Cashflow!G55+Cashflow!G56+Cashflow!G60+Cashflow!G61)</f>
        <v>#DIV/0!</v>
      </c>
      <c r="E37" s="298" t="e">
        <f>E6/(Cashflow!H55+Cashflow!H56+Cashflow!H60+Cashflow!H61)</f>
        <v>#DIV/0!</v>
      </c>
      <c r="F37" s="298" t="e">
        <f>F6/(Cashflow!I55+Cashflow!I56+Cashflow!I60+Cashflow!I61)</f>
        <v>#DIV/0!</v>
      </c>
    </row>
    <row r="38" spans="2:6" ht="14.45">
      <c r="B38" s="115" t="s">
        <v>364</v>
      </c>
      <c r="C38" s="324" t="e">
        <f>C44/(Cashflow!E55+Cashflow!E56+Cashflow!E60+Cashflow!E61)</f>
        <v>#DIV/0!</v>
      </c>
      <c r="D38" s="324" t="e">
        <f>D44/(Cashflow!G55+Cashflow!G56+Cashflow!G60+Cashflow!G61)</f>
        <v>#DIV/0!</v>
      </c>
      <c r="E38" s="324" t="e">
        <f>E44/(Cashflow!H55+Cashflow!H56+Cashflow!H60+Cashflow!H61)</f>
        <v>#DIV/0!</v>
      </c>
      <c r="F38" s="324" t="e">
        <f>F44/(Cashflow!I55+Cashflow!I56+Cashflow!I60+Cashflow!I61)</f>
        <v>#DIV/0!</v>
      </c>
    </row>
    <row r="39" spans="2:6" ht="14.45">
      <c r="B39" s="12"/>
      <c r="C39" s="12"/>
      <c r="D39" s="12"/>
      <c r="E39" s="12"/>
      <c r="F39" s="12"/>
    </row>
    <row r="40" spans="2:6" ht="14.45">
      <c r="B40" s="360" t="s">
        <v>365</v>
      </c>
      <c r="C40" s="360"/>
      <c r="D40" s="360"/>
      <c r="E40" s="361"/>
      <c r="F40" s="297"/>
    </row>
    <row r="41" spans="2:6" ht="14.45">
      <c r="B41" s="8" t="s">
        <v>366</v>
      </c>
      <c r="C41" s="73">
        <f>'Balance sheet'!E19+'Balance sheet'!E18-'Balance sheet'!E23</f>
        <v>0</v>
      </c>
      <c r="D41" s="73">
        <f>'Balance sheet'!G19+'Balance sheet'!G18-'Balance sheet'!G23</f>
        <v>0</v>
      </c>
      <c r="E41" s="73">
        <f>'Balance sheet'!H19+'Balance sheet'!H18-'Balance sheet'!H23</f>
        <v>0</v>
      </c>
      <c r="F41" s="73">
        <f>'Balance sheet'!I19+'Balance sheet'!I18-'Balance sheet'!I23</f>
        <v>0</v>
      </c>
    </row>
    <row r="42" spans="2:6" ht="14.45">
      <c r="B42" s="8" t="s">
        <v>367</v>
      </c>
      <c r="C42" s="74" t="e">
        <f>(C41)/(SOCIE!C25-SOCIE!C21)*365</f>
        <v>#DIV/0!</v>
      </c>
      <c r="D42" s="74" t="e">
        <f>(D41)/(SOCIE!E25-SOCIE!E21)*365</f>
        <v>#DIV/0!</v>
      </c>
      <c r="E42" s="74" t="e">
        <f>(E41)/(SOCIE!F25-SOCIE!F21)*365</f>
        <v>#DIV/0!</v>
      </c>
      <c r="F42" s="74" t="e">
        <f>(F41)/(SOCIE!G25-SOCIE!G21)*365</f>
        <v>#DIV/0!</v>
      </c>
    </row>
    <row r="43" spans="2:6" ht="14.45">
      <c r="B43" s="9" t="s">
        <v>368</v>
      </c>
      <c r="C43" s="74" t="e">
        <f>('BS Additional info'!C13+'BS Additional info'!C26-'BS Additional info'!C32)/(SOCIE!C25-SOCIE!C21)*365</f>
        <v>#DIV/0!</v>
      </c>
      <c r="D43" s="74" t="e">
        <f>('BS Additional info'!D13+'BS Additional info'!D26-'BS Additional info'!D32)/(SOCIE!E25-SOCIE!E21)*365</f>
        <v>#DIV/0!</v>
      </c>
      <c r="E43" s="74" t="e">
        <f>('BS Additional info'!E13+'BS Additional info'!E26-'BS Additional info'!E32)/(SOCIE!F25-SOCIE!F21)*365</f>
        <v>#DIV/0!</v>
      </c>
      <c r="F43" s="74" t="e">
        <f>('BS Additional info'!F13+'BS Additional info'!F26-'BS Additional info'!F32)/(SOCIE!G25-SOCIE!G21)*365</f>
        <v>#DIV/0!</v>
      </c>
    </row>
    <row r="44" spans="2:6" ht="14.45">
      <c r="B44" s="9" t="s">
        <v>221</v>
      </c>
      <c r="C44" s="327">
        <f>Cashflow!E38</f>
        <v>0</v>
      </c>
      <c r="D44" s="327">
        <f>Cashflow!G38</f>
        <v>0</v>
      </c>
      <c r="E44" s="327">
        <f>Cashflow!H38</f>
        <v>0</v>
      </c>
      <c r="F44" s="327">
        <f>Cashflow!I38</f>
        <v>0</v>
      </c>
    </row>
    <row r="45" spans="2:6" ht="14.45">
      <c r="B45" s="11" t="s">
        <v>369</v>
      </c>
      <c r="C45" s="326" t="e">
        <f>C44/C6</f>
        <v>#DIV/0!</v>
      </c>
      <c r="D45" s="326" t="e">
        <f>D44/D6</f>
        <v>#DIV/0!</v>
      </c>
      <c r="E45" s="326" t="e">
        <f>E44/E6</f>
        <v>#DIV/0!</v>
      </c>
      <c r="F45" s="326" t="e">
        <f>F44/F6</f>
        <v>#DIV/0!</v>
      </c>
    </row>
  </sheetData>
  <sheetProtection sheet="1" objects="1" scenarios="1"/>
  <mergeCells count="5">
    <mergeCell ref="B40:E40"/>
    <mergeCell ref="B5:E5"/>
    <mergeCell ref="B17:E17"/>
    <mergeCell ref="B27:E27"/>
    <mergeCell ref="B33:E33"/>
  </mergeCells>
  <phoneticPr fontId="3" type="noConversion"/>
  <pageMargins left="0.74803149606299213" right="0.74803149606299213" top="2.3622047244094491" bottom="0.98425196850393704"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7"/>
  <sheetViews>
    <sheetView topLeftCell="A13" zoomScaleNormal="100" workbookViewId="0">
      <selection activeCell="E12" sqref="E12"/>
    </sheetView>
  </sheetViews>
  <sheetFormatPr defaultColWidth="9.140625" defaultRowHeight="13.9"/>
  <cols>
    <col min="1" max="2" width="9.140625" style="16"/>
    <col min="3" max="3" width="35.5703125" style="16" customWidth="1"/>
    <col min="4" max="4" width="10" style="16" bestFit="1" customWidth="1"/>
    <col min="5" max="5" width="10" style="16" customWidth="1"/>
    <col min="6" max="6" width="46.28515625" style="16" customWidth="1"/>
    <col min="7" max="16384" width="9.140625" style="16"/>
  </cols>
  <sheetData>
    <row r="1" spans="1:7" ht="15.6">
      <c r="A1" s="108"/>
      <c r="B1" s="263">
        <f>Declaration!C3</f>
        <v>0</v>
      </c>
    </row>
    <row r="3" spans="1:7" ht="15.6">
      <c r="A3" s="46"/>
      <c r="B3" s="46" t="s">
        <v>10</v>
      </c>
      <c r="C3" s="47"/>
      <c r="F3" s="47"/>
    </row>
    <row r="4" spans="1:7" ht="15.6">
      <c r="A4" s="47"/>
      <c r="B4" s="46"/>
      <c r="C4" s="47"/>
      <c r="F4" s="47"/>
    </row>
    <row r="5" spans="1:7" ht="15.6">
      <c r="A5" s="47"/>
      <c r="B5" s="47"/>
      <c r="C5" s="47"/>
      <c r="F5" s="47"/>
    </row>
    <row r="6" spans="1:7" ht="15.6">
      <c r="A6" s="47"/>
      <c r="B6" s="46" t="s">
        <v>11</v>
      </c>
      <c r="C6" s="47"/>
      <c r="F6" s="47"/>
    </row>
    <row r="7" spans="1:7" ht="15.6">
      <c r="A7" s="47"/>
      <c r="B7" s="46"/>
      <c r="C7" s="47"/>
      <c r="F7" s="47"/>
    </row>
    <row r="8" spans="1:7" ht="15.6">
      <c r="A8" s="47"/>
      <c r="B8" s="47" t="s">
        <v>12</v>
      </c>
      <c r="C8" s="47"/>
      <c r="F8" s="47"/>
    </row>
    <row r="9" spans="1:7" ht="15.6">
      <c r="A9" s="47"/>
      <c r="B9" s="47" t="s">
        <v>13</v>
      </c>
      <c r="C9" s="47"/>
      <c r="F9" s="47"/>
    </row>
    <row r="10" spans="1:7" ht="15.6">
      <c r="A10" s="47"/>
      <c r="B10" s="47"/>
      <c r="C10" s="47"/>
      <c r="F10" s="47"/>
    </row>
    <row r="11" spans="1:7" ht="15.6">
      <c r="A11" s="47"/>
      <c r="B11" s="349" t="s">
        <v>14</v>
      </c>
      <c r="C11" s="350"/>
      <c r="D11" s="133" t="s">
        <v>15</v>
      </c>
      <c r="E11" s="133" t="s">
        <v>16</v>
      </c>
      <c r="F11" s="48" t="s">
        <v>17</v>
      </c>
      <c r="G11" s="246"/>
    </row>
    <row r="12" spans="1:7" ht="33.75" customHeight="1">
      <c r="A12" s="47"/>
      <c r="B12" s="351"/>
      <c r="C12" s="352"/>
      <c r="D12" s="136" t="s">
        <v>18</v>
      </c>
      <c r="E12" s="136" t="s">
        <v>18</v>
      </c>
      <c r="F12" s="49"/>
      <c r="G12" s="246"/>
    </row>
    <row r="13" spans="1:7" ht="15.6">
      <c r="A13" s="47"/>
      <c r="B13" s="50" t="s">
        <v>19</v>
      </c>
      <c r="C13" s="247"/>
      <c r="D13" s="248"/>
      <c r="E13" s="248"/>
      <c r="F13" s="276"/>
      <c r="G13" s="246"/>
    </row>
    <row r="14" spans="1:7" ht="15.6">
      <c r="A14" s="47"/>
      <c r="B14" s="52" t="s">
        <v>20</v>
      </c>
      <c r="C14" s="249"/>
      <c r="D14" s="250"/>
      <c r="E14" s="248"/>
      <c r="F14" s="276"/>
      <c r="G14" s="246"/>
    </row>
    <row r="15" spans="1:7" ht="15.6">
      <c r="A15" s="47"/>
      <c r="B15" s="50" t="s">
        <v>21</v>
      </c>
      <c r="C15" s="247"/>
      <c r="D15" s="251"/>
      <c r="E15" s="251"/>
      <c r="F15" s="276"/>
      <c r="G15" s="246"/>
    </row>
    <row r="16" spans="1:7" ht="15.6">
      <c r="A16" s="47"/>
      <c r="B16" s="50" t="s">
        <v>22</v>
      </c>
      <c r="C16" s="247"/>
      <c r="D16" s="251"/>
      <c r="E16" s="251"/>
      <c r="F16" s="276"/>
      <c r="G16" s="246"/>
    </row>
    <row r="17" spans="1:7" ht="15.6">
      <c r="A17" s="47"/>
      <c r="B17" s="50" t="s">
        <v>23</v>
      </c>
      <c r="C17" s="247"/>
      <c r="D17" s="251"/>
      <c r="E17" s="251"/>
      <c r="F17" s="276"/>
      <c r="G17" s="246"/>
    </row>
    <row r="18" spans="1:7" ht="15.6">
      <c r="A18" s="47"/>
      <c r="B18" s="50" t="s">
        <v>24</v>
      </c>
      <c r="C18" s="247"/>
      <c r="D18" s="251"/>
      <c r="E18" s="251"/>
      <c r="F18" s="276"/>
      <c r="G18" s="246"/>
    </row>
    <row r="19" spans="1:7" ht="15.6">
      <c r="A19" s="47"/>
      <c r="B19" s="50" t="s">
        <v>25</v>
      </c>
      <c r="C19" s="247"/>
      <c r="D19" s="251"/>
      <c r="E19" s="251"/>
      <c r="F19" s="276"/>
      <c r="G19" s="246"/>
    </row>
    <row r="20" spans="1:7" ht="15.6">
      <c r="A20" s="47"/>
      <c r="B20" s="50" t="s">
        <v>26</v>
      </c>
      <c r="C20" s="247"/>
      <c r="D20" s="251"/>
      <c r="E20" s="251"/>
      <c r="F20" s="276"/>
      <c r="G20" s="252"/>
    </row>
    <row r="21" spans="1:7" ht="15.6">
      <c r="A21" s="47"/>
      <c r="B21" s="50" t="s">
        <v>27</v>
      </c>
      <c r="C21" s="247"/>
      <c r="D21" s="251"/>
      <c r="E21" s="251"/>
      <c r="F21" s="276"/>
      <c r="G21" s="246"/>
    </row>
    <row r="22" spans="1:7" ht="36.75" customHeight="1">
      <c r="A22" s="47"/>
      <c r="B22" s="353" t="s">
        <v>28</v>
      </c>
      <c r="C22" s="354"/>
      <c r="D22" s="253"/>
      <c r="E22" s="253"/>
      <c r="F22" s="254"/>
      <c r="G22" s="246"/>
    </row>
    <row r="23" spans="1:7" ht="15.6">
      <c r="A23" s="47"/>
      <c r="B23" s="50" t="s">
        <v>29</v>
      </c>
      <c r="C23" s="247"/>
      <c r="D23" s="251"/>
      <c r="E23" s="251"/>
      <c r="F23" s="276"/>
      <c r="G23" s="246"/>
    </row>
    <row r="24" spans="1:7" ht="15.6">
      <c r="A24" s="47"/>
      <c r="B24" s="50" t="s">
        <v>30</v>
      </c>
      <c r="C24" s="247"/>
      <c r="D24" s="251"/>
      <c r="E24" s="251"/>
      <c r="F24" s="276" t="s">
        <v>31</v>
      </c>
      <c r="G24" s="246"/>
    </row>
    <row r="25" spans="1:7" ht="15.6">
      <c r="A25" s="47"/>
      <c r="B25" s="50" t="s">
        <v>32</v>
      </c>
      <c r="C25" s="247"/>
      <c r="D25" s="251"/>
      <c r="E25" s="251"/>
      <c r="F25" s="276"/>
      <c r="G25" s="246"/>
    </row>
    <row r="26" spans="1:7" ht="15.6">
      <c r="A26" s="47"/>
      <c r="B26" s="52" t="s">
        <v>33</v>
      </c>
      <c r="C26" s="249"/>
      <c r="D26" s="255"/>
      <c r="E26" s="251"/>
      <c r="F26" s="276"/>
      <c r="G26" s="246"/>
    </row>
    <row r="27" spans="1:7" ht="15.6">
      <c r="A27" s="47"/>
      <c r="B27" s="52" t="s">
        <v>34</v>
      </c>
      <c r="C27" s="249"/>
      <c r="D27" s="256"/>
      <c r="E27" s="256"/>
      <c r="F27" s="277"/>
      <c r="G27" s="246"/>
    </row>
  </sheetData>
  <sheetProtection sheet="1" objects="1" scenarios="1"/>
  <mergeCells count="2">
    <mergeCell ref="B11:C12"/>
    <mergeCell ref="B22:C22"/>
  </mergeCells>
  <phoneticPr fontId="3" type="noConversion"/>
  <pageMargins left="0.74803149606299213" right="0.74803149606299213" top="1.5748031496062993" bottom="0.98425196850393704" header="0.51181102362204722" footer="0.51181102362204722"/>
  <pageSetup paperSize="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
  <sheetViews>
    <sheetView showGridLines="0" topLeftCell="B1" zoomScaleNormal="100" workbookViewId="0">
      <selection activeCell="H2" sqref="H2"/>
    </sheetView>
  </sheetViews>
  <sheetFormatPr defaultRowHeight="13.15"/>
  <cols>
    <col min="1" max="1" width="22" bestFit="1" customWidth="1"/>
    <col min="2" max="3" width="8.85546875" customWidth="1"/>
    <col min="6" max="6" width="41.28515625" customWidth="1"/>
    <col min="7" max="7" width="41.140625" customWidth="1"/>
    <col min="8" max="8" width="40.5703125" customWidth="1"/>
  </cols>
  <sheetData>
    <row r="1" spans="1:8" ht="15.6">
      <c r="A1" s="353" t="s">
        <v>35</v>
      </c>
      <c r="B1" s="354"/>
      <c r="C1" s="133" t="s">
        <v>36</v>
      </c>
      <c r="D1" s="133" t="s">
        <v>15</v>
      </c>
      <c r="E1" s="133" t="s">
        <v>16</v>
      </c>
      <c r="F1" s="133" t="str">
        <f>C1</f>
        <v>2022-23</v>
      </c>
      <c r="G1" s="133" t="str">
        <f>D1</f>
        <v>2023-24</v>
      </c>
      <c r="H1" s="133" t="str">
        <f>E1</f>
        <v>2024-25</v>
      </c>
    </row>
    <row r="2" spans="1:8" ht="15.6">
      <c r="A2" s="353" t="s">
        <v>37</v>
      </c>
      <c r="B2" s="354" t="s">
        <v>37</v>
      </c>
      <c r="C2" s="172" t="s">
        <v>38</v>
      </c>
      <c r="D2" s="172" t="s">
        <v>38</v>
      </c>
      <c r="E2" s="172" t="s">
        <v>38</v>
      </c>
      <c r="F2" s="133" t="s">
        <v>39</v>
      </c>
      <c r="G2" s="133" t="s">
        <v>39</v>
      </c>
      <c r="H2" s="133" t="s">
        <v>39</v>
      </c>
    </row>
    <row r="3" spans="1:8" ht="15.6">
      <c r="A3" s="50" t="s">
        <v>40</v>
      </c>
      <c r="B3" s="51"/>
      <c r="C3" s="280"/>
      <c r="D3" s="280"/>
      <c r="E3" s="280"/>
      <c r="F3" s="278"/>
      <c r="G3" s="278"/>
      <c r="H3" s="278"/>
    </row>
    <row r="4" spans="1:8" ht="15.6">
      <c r="A4" s="50" t="s">
        <v>41</v>
      </c>
      <c r="B4" s="51"/>
      <c r="C4" s="280"/>
      <c r="D4" s="280"/>
      <c r="E4" s="280"/>
      <c r="F4" s="278"/>
      <c r="G4" s="278"/>
      <c r="H4" s="278"/>
    </row>
    <row r="5" spans="1:8" ht="15.6">
      <c r="A5" s="50" t="s">
        <v>42</v>
      </c>
      <c r="B5" s="51"/>
      <c r="C5" s="280"/>
      <c r="D5" s="280"/>
      <c r="E5" s="280"/>
      <c r="F5" s="278"/>
      <c r="G5" s="278"/>
      <c r="H5" s="278"/>
    </row>
    <row r="6" spans="1:8" ht="15.6">
      <c r="A6" s="50" t="s">
        <v>43</v>
      </c>
      <c r="B6" s="53"/>
      <c r="C6" s="134"/>
      <c r="D6" s="134"/>
      <c r="E6" s="280"/>
      <c r="F6" s="278"/>
      <c r="G6" s="278"/>
      <c r="H6" s="278"/>
    </row>
    <row r="7" spans="1:8" ht="15.6">
      <c r="A7" s="52" t="s">
        <v>44</v>
      </c>
      <c r="B7" s="53"/>
      <c r="C7" s="134"/>
      <c r="D7" s="134"/>
      <c r="E7" s="134"/>
      <c r="F7" s="279"/>
      <c r="G7" s="279"/>
      <c r="H7" s="279"/>
    </row>
    <row r="8" spans="1:8">
      <c r="B8" s="173" t="s">
        <v>45</v>
      </c>
      <c r="C8" s="174">
        <f>SUM(C3:C7)</f>
        <v>0</v>
      </c>
      <c r="D8" s="174">
        <f>SUM(D3:D7)</f>
        <v>0</v>
      </c>
      <c r="E8" s="174">
        <f>SUM(E3:E7)</f>
        <v>0</v>
      </c>
      <c r="F8" s="302"/>
    </row>
  </sheetData>
  <sheetProtection sheet="1" objects="1" scenarios="1"/>
  <mergeCells count="2">
    <mergeCell ref="A1:B1"/>
    <mergeCell ref="A2:B2"/>
  </mergeCells>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W49"/>
  <sheetViews>
    <sheetView showGridLines="0" zoomScaleNormal="100" workbookViewId="0">
      <selection activeCell="K4" sqref="K4"/>
    </sheetView>
  </sheetViews>
  <sheetFormatPr defaultColWidth="9.140625" defaultRowHeight="13.9"/>
  <cols>
    <col min="1" max="1" width="9.140625" style="16"/>
    <col min="2" max="2" width="63.7109375" style="16" customWidth="1"/>
    <col min="3" max="3" width="9.42578125" style="16" customWidth="1"/>
    <col min="4" max="4" width="5.140625" style="16" customWidth="1"/>
    <col min="5" max="5" width="8.7109375" style="16" customWidth="1"/>
    <col min="6" max="6" width="9.5703125" style="16" customWidth="1"/>
    <col min="7" max="7" width="11.5703125" style="16" customWidth="1"/>
    <col min="8" max="8" width="5.140625" style="145" customWidth="1"/>
    <col min="9" max="9" width="10" style="16" customWidth="1"/>
    <col min="10" max="11" width="11" style="16" customWidth="1"/>
    <col min="12" max="12" width="6.42578125" style="16" customWidth="1"/>
    <col min="13" max="13" width="70" style="16" customWidth="1"/>
    <col min="14" max="16384" width="9.140625" style="16"/>
  </cols>
  <sheetData>
    <row r="1" spans="2:23" ht="14.45">
      <c r="B1" s="59">
        <f>Declaration!C3</f>
        <v>0</v>
      </c>
      <c r="C1" s="37"/>
      <c r="D1" s="37"/>
      <c r="E1" s="37"/>
      <c r="F1" s="37"/>
      <c r="G1" s="37"/>
      <c r="H1" s="282"/>
      <c r="I1" s="37"/>
      <c r="J1" s="64"/>
      <c r="K1" s="64"/>
      <c r="L1" s="37"/>
      <c r="M1" s="37"/>
      <c r="W1" s="221"/>
    </row>
    <row r="2" spans="2:23" ht="14.45">
      <c r="B2" s="59"/>
      <c r="C2" s="37"/>
      <c r="D2" s="37"/>
      <c r="E2" s="37"/>
      <c r="F2" s="37"/>
      <c r="G2" s="37"/>
      <c r="H2" s="282"/>
      <c r="I2" s="37"/>
      <c r="J2" s="64"/>
      <c r="K2" s="64"/>
      <c r="L2" s="37"/>
      <c r="M2" s="42"/>
      <c r="W2" s="221"/>
    </row>
    <row r="3" spans="2:23" ht="67.5" customHeight="1">
      <c r="C3" s="183" t="s">
        <v>46</v>
      </c>
      <c r="D3" s="43"/>
      <c r="E3" s="185" t="s">
        <v>47</v>
      </c>
      <c r="F3" s="182" t="s">
        <v>48</v>
      </c>
      <c r="G3" s="186" t="s">
        <v>49</v>
      </c>
      <c r="H3" s="283"/>
      <c r="I3" s="185" t="s">
        <v>50</v>
      </c>
      <c r="J3" s="182" t="s">
        <v>51</v>
      </c>
      <c r="K3" s="182" t="s">
        <v>52</v>
      </c>
      <c r="L3" s="178"/>
      <c r="M3" s="183" t="s">
        <v>53</v>
      </c>
      <c r="N3" s="43"/>
      <c r="O3" s="43"/>
      <c r="S3" s="222"/>
      <c r="U3" s="222"/>
      <c r="V3" s="223"/>
      <c r="W3" s="222"/>
    </row>
    <row r="4" spans="2:23" ht="14.45">
      <c r="B4" s="42" t="s">
        <v>54</v>
      </c>
      <c r="C4" s="184" t="s">
        <v>38</v>
      </c>
      <c r="D4" s="44"/>
      <c r="E4" s="187" t="s">
        <v>38</v>
      </c>
      <c r="F4" s="188" t="s">
        <v>38</v>
      </c>
      <c r="G4" s="189" t="s">
        <v>38</v>
      </c>
      <c r="H4" s="284"/>
      <c r="I4" s="190" t="s">
        <v>55</v>
      </c>
      <c r="J4" s="191" t="s">
        <v>55</v>
      </c>
      <c r="K4" s="191" t="s">
        <v>55</v>
      </c>
      <c r="L4" s="219"/>
      <c r="M4" s="224"/>
      <c r="N4" s="225"/>
      <c r="O4" s="225"/>
    </row>
    <row r="5" spans="2:23" ht="14.45">
      <c r="C5" s="37"/>
      <c r="D5" s="37"/>
      <c r="E5" s="37"/>
      <c r="F5" s="37"/>
      <c r="G5" s="37"/>
      <c r="H5" s="282"/>
      <c r="I5" s="37"/>
      <c r="J5" s="37"/>
      <c r="K5" s="37"/>
      <c r="L5" s="37"/>
      <c r="M5" s="355"/>
      <c r="N5" s="355"/>
      <c r="O5" s="355"/>
    </row>
    <row r="6" spans="2:23" ht="14.45">
      <c r="B6" s="42" t="s">
        <v>56</v>
      </c>
      <c r="C6" s="37"/>
      <c r="D6" s="37"/>
      <c r="E6" s="37"/>
      <c r="F6" s="37"/>
      <c r="G6" s="37"/>
      <c r="H6" s="282"/>
      <c r="I6" s="37"/>
      <c r="J6" s="37"/>
      <c r="K6" s="37"/>
      <c r="L6" s="37"/>
      <c r="M6" s="226"/>
      <c r="N6" s="226"/>
      <c r="O6" s="226"/>
    </row>
    <row r="7" spans="2:23" ht="14.45">
      <c r="B7" s="38" t="s">
        <v>57</v>
      </c>
      <c r="C7" s="227">
        <f>Income!E14</f>
        <v>0</v>
      </c>
      <c r="D7" s="91"/>
      <c r="E7" s="227">
        <f>Income!G14</f>
        <v>0</v>
      </c>
      <c r="F7" s="227">
        <f>Income!H14</f>
        <v>0</v>
      </c>
      <c r="G7" s="227">
        <f>Income!I14</f>
        <v>0</v>
      </c>
      <c r="H7" s="281"/>
      <c r="I7" s="45" t="str">
        <f t="shared" ref="I7:I12" si="0">IF(C7=0,"",(E7-C7)/C7)</f>
        <v/>
      </c>
      <c r="J7" s="45" t="str">
        <f t="shared" ref="J7:K11" si="1">IF(E7=0,"",(F7-E7)/E7)</f>
        <v/>
      </c>
      <c r="K7" s="45" t="str">
        <f t="shared" si="1"/>
        <v/>
      </c>
      <c r="L7" s="45"/>
      <c r="M7" s="228"/>
      <c r="N7" s="228"/>
      <c r="O7" s="228"/>
    </row>
    <row r="8" spans="2:23" ht="14.45">
      <c r="B8" s="38" t="s">
        <v>58</v>
      </c>
      <c r="C8" s="227">
        <f>Income!E24</f>
        <v>0</v>
      </c>
      <c r="D8" s="91"/>
      <c r="E8" s="227">
        <f>Income!G24</f>
        <v>0</v>
      </c>
      <c r="F8" s="227">
        <f>Income!H24</f>
        <v>0</v>
      </c>
      <c r="G8" s="227">
        <f>Income!I24</f>
        <v>0</v>
      </c>
      <c r="H8" s="281"/>
      <c r="I8" s="45" t="str">
        <f t="shared" si="0"/>
        <v/>
      </c>
      <c r="J8" s="45" t="str">
        <f t="shared" si="1"/>
        <v/>
      </c>
      <c r="K8" s="45" t="str">
        <f t="shared" si="1"/>
        <v/>
      </c>
      <c r="L8" s="45"/>
      <c r="M8" s="228"/>
      <c r="N8" s="228"/>
      <c r="O8" s="228"/>
    </row>
    <row r="9" spans="2:23" ht="14.45">
      <c r="B9" s="38" t="s">
        <v>59</v>
      </c>
      <c r="C9" s="227">
        <f>Income!E33</f>
        <v>0</v>
      </c>
      <c r="D9" s="91"/>
      <c r="E9" s="227">
        <f>Income!G33</f>
        <v>0</v>
      </c>
      <c r="F9" s="227">
        <f>Income!H33</f>
        <v>0</v>
      </c>
      <c r="G9" s="227">
        <f>Income!I33</f>
        <v>0</v>
      </c>
      <c r="H9" s="281"/>
      <c r="I9" s="45" t="str">
        <f t="shared" si="0"/>
        <v/>
      </c>
      <c r="J9" s="45" t="str">
        <f t="shared" si="1"/>
        <v/>
      </c>
      <c r="K9" s="45" t="str">
        <f t="shared" si="1"/>
        <v/>
      </c>
      <c r="L9" s="45"/>
      <c r="M9" s="228"/>
      <c r="N9" s="228"/>
      <c r="O9" s="228"/>
    </row>
    <row r="10" spans="2:23" ht="14.45">
      <c r="B10" s="38" t="s">
        <v>60</v>
      </c>
      <c r="C10" s="227">
        <f>Income!E44</f>
        <v>0</v>
      </c>
      <c r="D10" s="91"/>
      <c r="E10" s="227">
        <f>Income!G44</f>
        <v>0</v>
      </c>
      <c r="F10" s="227">
        <f>Income!H44</f>
        <v>0</v>
      </c>
      <c r="G10" s="227">
        <f>Income!I44</f>
        <v>0</v>
      </c>
      <c r="H10" s="281"/>
      <c r="I10" s="45" t="str">
        <f t="shared" si="0"/>
        <v/>
      </c>
      <c r="J10" s="45" t="str">
        <f t="shared" si="1"/>
        <v/>
      </c>
      <c r="K10" s="45" t="str">
        <f t="shared" si="1"/>
        <v/>
      </c>
      <c r="L10" s="45"/>
      <c r="M10" s="228"/>
      <c r="N10" s="228"/>
      <c r="O10" s="228"/>
    </row>
    <row r="11" spans="2:23" ht="14.45">
      <c r="B11" s="38" t="s">
        <v>61</v>
      </c>
      <c r="C11" s="227">
        <f>Income!E50</f>
        <v>0</v>
      </c>
      <c r="D11" s="91"/>
      <c r="E11" s="227">
        <f>Income!G50</f>
        <v>0</v>
      </c>
      <c r="F11" s="227">
        <f>Income!H50</f>
        <v>0</v>
      </c>
      <c r="G11" s="227">
        <f>Income!I50</f>
        <v>0</v>
      </c>
      <c r="H11" s="281"/>
      <c r="I11" s="45" t="str">
        <f t="shared" si="0"/>
        <v/>
      </c>
      <c r="J11" s="45" t="str">
        <f t="shared" si="1"/>
        <v/>
      </c>
      <c r="K11" s="45" t="str">
        <f t="shared" si="1"/>
        <v/>
      </c>
      <c r="L11" s="45"/>
      <c r="M11" s="229"/>
      <c r="N11" s="229"/>
      <c r="O11" s="229"/>
    </row>
    <row r="12" spans="2:23" ht="15" thickBot="1">
      <c r="B12" s="38" t="s">
        <v>62</v>
      </c>
      <c r="C12" s="227">
        <f>Income!E56</f>
        <v>0</v>
      </c>
      <c r="D12" s="91"/>
      <c r="E12" s="227">
        <f>Income!G56</f>
        <v>0</v>
      </c>
      <c r="F12" s="227">
        <f>Income!H56</f>
        <v>0</v>
      </c>
      <c r="G12" s="227">
        <f>Income!I56</f>
        <v>0</v>
      </c>
      <c r="H12" s="281"/>
      <c r="I12" s="45" t="str">
        <f t="shared" si="0"/>
        <v/>
      </c>
      <c r="J12" s="45" t="str">
        <f>IF(E12=0,"",(F12-E12)/E12)</f>
        <v/>
      </c>
      <c r="K12" s="45" t="str">
        <f>IF(F12=0,"",(G12-F12)/F12)</f>
        <v/>
      </c>
      <c r="L12" s="45"/>
      <c r="M12" s="229"/>
      <c r="N12" s="229"/>
      <c r="O12" s="229"/>
    </row>
    <row r="13" spans="2:23" ht="15" thickBot="1">
      <c r="B13" s="40" t="s">
        <v>63</v>
      </c>
      <c r="C13" s="230">
        <f>SUM(C7:C12)</f>
        <v>0</v>
      </c>
      <c r="D13" s="90"/>
      <c r="E13" s="230">
        <f>SUM(E7:E12)</f>
        <v>0</v>
      </c>
      <c r="F13" s="230">
        <f>SUM(F7:F12)</f>
        <v>0</v>
      </c>
      <c r="G13" s="230">
        <f>SUM(G7:G12)</f>
        <v>0</v>
      </c>
      <c r="H13" s="285"/>
      <c r="I13" s="37"/>
      <c r="J13" s="37"/>
      <c r="K13" s="37"/>
      <c r="L13" s="37"/>
      <c r="M13" s="229"/>
      <c r="N13" s="229"/>
      <c r="O13" s="229"/>
    </row>
    <row r="14" spans="2:23" ht="14.45">
      <c r="B14" s="38"/>
      <c r="C14" s="231"/>
      <c r="D14" s="231"/>
      <c r="E14" s="231"/>
      <c r="F14" s="231"/>
      <c r="G14" s="231"/>
      <c r="H14" s="286"/>
      <c r="I14" s="37"/>
      <c r="J14" s="37"/>
      <c r="K14" s="37"/>
      <c r="L14" s="37"/>
      <c r="M14" s="229"/>
      <c r="N14" s="229"/>
      <c r="O14" s="229"/>
    </row>
    <row r="15" spans="2:23" ht="14.45">
      <c r="B15" s="37"/>
      <c r="C15" s="91"/>
      <c r="D15" s="91"/>
      <c r="E15" s="91"/>
      <c r="F15" s="91"/>
      <c r="G15" s="91"/>
      <c r="H15" s="281"/>
      <c r="I15" s="37"/>
      <c r="J15" s="37"/>
      <c r="K15" s="37"/>
      <c r="L15" s="37"/>
      <c r="M15" s="229"/>
      <c r="N15" s="229"/>
      <c r="O15" s="229"/>
    </row>
    <row r="16" spans="2:23" ht="14.45">
      <c r="C16" s="91"/>
      <c r="D16" s="91"/>
      <c r="E16" s="91"/>
      <c r="F16" s="91"/>
      <c r="G16" s="91"/>
      <c r="H16" s="281"/>
      <c r="I16" s="37"/>
      <c r="J16" s="37"/>
      <c r="K16" s="37"/>
      <c r="L16" s="37"/>
      <c r="M16" s="229"/>
      <c r="N16" s="229"/>
      <c r="O16" s="229"/>
    </row>
    <row r="17" spans="2:15" ht="14.45">
      <c r="B17" s="40" t="s">
        <v>64</v>
      </c>
      <c r="C17" s="91"/>
      <c r="D17" s="91"/>
      <c r="E17" s="91"/>
      <c r="F17" s="91"/>
      <c r="G17" s="91"/>
      <c r="H17" s="281"/>
      <c r="I17" s="37"/>
      <c r="J17" s="37"/>
      <c r="K17" s="37"/>
      <c r="L17" s="37"/>
      <c r="M17" s="229"/>
      <c r="N17" s="229"/>
      <c r="O17" s="229"/>
    </row>
    <row r="18" spans="2:15" ht="14.45">
      <c r="B18" s="38" t="s">
        <v>65</v>
      </c>
      <c r="C18" s="227">
        <f>Expenditure!E15</f>
        <v>0</v>
      </c>
      <c r="D18" s="91"/>
      <c r="E18" s="227">
        <f>Expenditure!G15</f>
        <v>0</v>
      </c>
      <c r="F18" s="227">
        <f>Expenditure!H15</f>
        <v>0</v>
      </c>
      <c r="G18" s="227">
        <f>Expenditure!I15</f>
        <v>0</v>
      </c>
      <c r="H18" s="281"/>
      <c r="I18" s="45" t="str">
        <f>IF(C18=0,"",(E18-C18)/C18)</f>
        <v/>
      </c>
      <c r="J18" s="45" t="str">
        <f t="shared" ref="J18:K22" si="2">IF(E18=0,"",(F18-E18)/E18)</f>
        <v/>
      </c>
      <c r="K18" s="45" t="str">
        <f t="shared" si="2"/>
        <v/>
      </c>
      <c r="L18" s="45"/>
      <c r="M18" s="228"/>
      <c r="N18" s="228"/>
      <c r="O18" s="228"/>
    </row>
    <row r="19" spans="2:15" ht="14.45">
      <c r="B19" s="38" t="s">
        <v>66</v>
      </c>
      <c r="C19" s="227">
        <f>Expenditure!E31</f>
        <v>0</v>
      </c>
      <c r="D19" s="91"/>
      <c r="E19" s="227">
        <f>Expenditure!G31</f>
        <v>0</v>
      </c>
      <c r="F19" s="227">
        <f>Expenditure!H31</f>
        <v>0</v>
      </c>
      <c r="G19" s="227">
        <f>Expenditure!I31</f>
        <v>0</v>
      </c>
      <c r="H19" s="281"/>
      <c r="I19" s="45" t="str">
        <f>IF(C19=0,"",(E19-C19)/C19)</f>
        <v/>
      </c>
      <c r="J19" s="45" t="str">
        <f t="shared" si="2"/>
        <v/>
      </c>
      <c r="K19" s="45" t="str">
        <f t="shared" si="2"/>
        <v/>
      </c>
      <c r="L19" s="45"/>
      <c r="M19" s="228"/>
      <c r="N19" s="228"/>
      <c r="O19" s="228"/>
    </row>
    <row r="20" spans="2:15" ht="14.45">
      <c r="B20" s="38" t="s">
        <v>67</v>
      </c>
      <c r="C20" s="97">
        <f>Expenditure!E47</f>
        <v>0</v>
      </c>
      <c r="D20" s="232"/>
      <c r="E20" s="97">
        <f>Expenditure!G47</f>
        <v>0</v>
      </c>
      <c r="F20" s="97">
        <f>Expenditure!H47</f>
        <v>0</v>
      </c>
      <c r="G20" s="97">
        <f>Expenditure!I47</f>
        <v>0</v>
      </c>
      <c r="H20" s="281"/>
      <c r="I20" s="45" t="str">
        <f>IF(C20=0,"",(E20-C20)/C20)</f>
        <v/>
      </c>
      <c r="J20" s="45" t="str">
        <f t="shared" si="2"/>
        <v/>
      </c>
      <c r="K20" s="45" t="str">
        <f t="shared" si="2"/>
        <v/>
      </c>
      <c r="L20" s="45"/>
      <c r="M20" s="228"/>
      <c r="N20" s="228"/>
      <c r="O20" s="228"/>
    </row>
    <row r="21" spans="2:15" ht="14.45">
      <c r="B21" s="38" t="s">
        <v>68</v>
      </c>
      <c r="C21" s="227">
        <f>Expenditure!E49</f>
        <v>0</v>
      </c>
      <c r="D21" s="96"/>
      <c r="E21" s="227">
        <f>Expenditure!G49</f>
        <v>0</v>
      </c>
      <c r="F21" s="227">
        <f>Expenditure!H49</f>
        <v>0</v>
      </c>
      <c r="G21" s="227">
        <f>Expenditure!I49</f>
        <v>0</v>
      </c>
      <c r="H21" s="281"/>
      <c r="I21" s="45" t="str">
        <f>IF(C21=0,"",(E21-C21)/C21)</f>
        <v/>
      </c>
      <c r="J21" s="45" t="str">
        <f t="shared" si="2"/>
        <v/>
      </c>
      <c r="K21" s="45" t="str">
        <f t="shared" si="2"/>
        <v/>
      </c>
      <c r="L21" s="45"/>
      <c r="M21" s="228"/>
      <c r="N21" s="228"/>
      <c r="O21" s="228"/>
    </row>
    <row r="22" spans="2:15" ht="14.45">
      <c r="B22" s="38" t="s">
        <v>69</v>
      </c>
      <c r="C22" s="227">
        <f>Expenditure!E54</f>
        <v>0</v>
      </c>
      <c r="D22" s="96"/>
      <c r="E22" s="227">
        <f>Expenditure!G54</f>
        <v>0</v>
      </c>
      <c r="F22" s="227">
        <f>Expenditure!H54</f>
        <v>0</v>
      </c>
      <c r="G22" s="227">
        <f>Expenditure!I54</f>
        <v>0</v>
      </c>
      <c r="H22" s="281"/>
      <c r="I22" s="45" t="str">
        <f>IF(C22=0,"",(E22-C22)/C22)</f>
        <v/>
      </c>
      <c r="J22" s="45" t="str">
        <f t="shared" si="2"/>
        <v/>
      </c>
      <c r="K22" s="45" t="str">
        <f t="shared" si="2"/>
        <v/>
      </c>
      <c r="L22" s="45"/>
      <c r="M22" s="229"/>
      <c r="N22" s="229"/>
      <c r="O22" s="229"/>
    </row>
    <row r="23" spans="2:15" ht="14.45">
      <c r="B23" s="38"/>
      <c r="C23" s="91"/>
      <c r="D23" s="91"/>
      <c r="E23" s="91"/>
      <c r="F23" s="91"/>
      <c r="G23" s="91"/>
      <c r="H23" s="281"/>
      <c r="I23" s="45"/>
      <c r="J23" s="45"/>
      <c r="K23" s="45"/>
      <c r="L23" s="45"/>
      <c r="M23" s="229"/>
      <c r="N23" s="229"/>
      <c r="O23" s="229"/>
    </row>
    <row r="24" spans="2:15" ht="15" thickBot="1">
      <c r="B24" s="38"/>
      <c r="C24" s="91"/>
      <c r="D24" s="91"/>
      <c r="E24" s="91"/>
      <c r="F24" s="91"/>
      <c r="G24" s="91"/>
      <c r="H24" s="281"/>
      <c r="I24" s="45"/>
      <c r="J24" s="45"/>
      <c r="K24" s="45"/>
      <c r="L24" s="45"/>
      <c r="M24" s="229"/>
      <c r="N24" s="229"/>
      <c r="O24" s="229"/>
    </row>
    <row r="25" spans="2:15" ht="15" thickBot="1">
      <c r="B25" s="40" t="s">
        <v>70</v>
      </c>
      <c r="C25" s="230">
        <f>SUM(C18:C22)</f>
        <v>0</v>
      </c>
      <c r="D25" s="90"/>
      <c r="E25" s="230">
        <f>SUM(E18:E22)</f>
        <v>0</v>
      </c>
      <c r="F25" s="230">
        <f>SUM(F18:F22)</f>
        <v>0</v>
      </c>
      <c r="G25" s="230">
        <f>SUM(G18:G22)</f>
        <v>0</v>
      </c>
      <c r="H25" s="285"/>
      <c r="I25" s="45"/>
      <c r="J25" s="45"/>
      <c r="K25" s="45"/>
      <c r="L25" s="45"/>
      <c r="M25" s="229"/>
      <c r="N25" s="229"/>
      <c r="O25" s="229"/>
    </row>
    <row r="26" spans="2:15" ht="14.45">
      <c r="B26" s="38"/>
      <c r="C26" s="90"/>
      <c r="D26" s="90"/>
      <c r="E26" s="90"/>
      <c r="F26" s="90"/>
      <c r="G26" s="90"/>
      <c r="H26" s="285"/>
      <c r="I26" s="45"/>
      <c r="J26" s="45"/>
      <c r="K26" s="45"/>
      <c r="L26" s="45"/>
      <c r="M26" s="229"/>
      <c r="N26" s="229"/>
      <c r="O26" s="229"/>
    </row>
    <row r="27" spans="2:15" ht="15" customHeight="1">
      <c r="B27" s="37"/>
      <c r="C27" s="233"/>
      <c r="D27" s="233"/>
      <c r="E27" s="233"/>
      <c r="F27" s="233"/>
      <c r="G27" s="233"/>
      <c r="H27" s="287"/>
      <c r="I27" s="45"/>
      <c r="J27" s="45"/>
      <c r="K27" s="45"/>
      <c r="L27" s="45"/>
      <c r="M27" s="229"/>
      <c r="N27" s="229"/>
      <c r="O27" s="229"/>
    </row>
    <row r="28" spans="2:15" ht="39" customHeight="1">
      <c r="B28" s="61" t="s">
        <v>71</v>
      </c>
      <c r="C28" s="234">
        <f>C13-C25</f>
        <v>0</v>
      </c>
      <c r="D28" s="234"/>
      <c r="E28" s="234">
        <f>E13-E25</f>
        <v>0</v>
      </c>
      <c r="F28" s="234">
        <f>F13-F25</f>
        <v>0</v>
      </c>
      <c r="G28" s="234">
        <f>G13-G25</f>
        <v>0</v>
      </c>
      <c r="H28" s="288"/>
      <c r="I28" s="45"/>
      <c r="J28" s="45"/>
      <c r="K28" s="45"/>
      <c r="L28" s="45"/>
      <c r="M28" s="229"/>
      <c r="N28" s="229"/>
      <c r="O28" s="229"/>
    </row>
    <row r="29" spans="2:15" ht="13.5" customHeight="1">
      <c r="B29" s="61"/>
      <c r="C29" s="234"/>
      <c r="D29" s="234"/>
      <c r="E29" s="234"/>
      <c r="F29" s="234"/>
      <c r="G29" s="234"/>
      <c r="H29" s="288"/>
      <c r="I29" s="45"/>
      <c r="J29" s="45"/>
      <c r="K29" s="45"/>
      <c r="L29" s="45"/>
      <c r="M29" s="229"/>
      <c r="N29" s="229"/>
      <c r="O29" s="229"/>
    </row>
    <row r="30" spans="2:15" ht="14.45">
      <c r="B30" s="38"/>
      <c r="C30" s="231"/>
      <c r="D30" s="231"/>
      <c r="E30" s="231"/>
      <c r="F30" s="231"/>
      <c r="G30" s="231"/>
      <c r="H30" s="286"/>
      <c r="I30" s="45"/>
      <c r="J30" s="45"/>
      <c r="K30" s="45"/>
      <c r="L30" s="45"/>
      <c r="M30" s="229"/>
      <c r="N30" s="229"/>
      <c r="O30" s="229"/>
    </row>
    <row r="31" spans="2:15" ht="14.45">
      <c r="B31" s="38" t="s">
        <v>72</v>
      </c>
      <c r="C31" s="88"/>
      <c r="D31" s="91"/>
      <c r="E31" s="88"/>
      <c r="F31" s="88"/>
      <c r="G31" s="88"/>
      <c r="H31" s="289"/>
      <c r="I31" s="45" t="str">
        <f>IF(C31=0,"",(E31-C31)/C31)</f>
        <v/>
      </c>
      <c r="J31" s="45" t="str">
        <f t="shared" ref="J31:K35" si="3">IF(E31=0,"",(F31-E31)/E31)</f>
        <v/>
      </c>
      <c r="K31" s="45" t="str">
        <f t="shared" si="3"/>
        <v/>
      </c>
      <c r="L31" s="45"/>
      <c r="M31" s="228"/>
      <c r="N31" s="228"/>
      <c r="O31" s="228"/>
    </row>
    <row r="32" spans="2:15" ht="14.45">
      <c r="B32" s="38" t="s">
        <v>73</v>
      </c>
      <c r="C32" s="88"/>
      <c r="D32" s="91"/>
      <c r="E32" s="88"/>
      <c r="F32" s="88"/>
      <c r="G32" s="88"/>
      <c r="H32" s="289"/>
      <c r="I32" s="45" t="str">
        <f>IF(C32=0,"",(E32-C32)/C32)</f>
        <v/>
      </c>
      <c r="J32" s="45" t="str">
        <f t="shared" si="3"/>
        <v/>
      </c>
      <c r="K32" s="45" t="str">
        <f t="shared" si="3"/>
        <v/>
      </c>
      <c r="L32" s="45"/>
      <c r="M32" s="229"/>
      <c r="N32" s="229"/>
      <c r="O32" s="229"/>
    </row>
    <row r="33" spans="2:15" ht="14.45">
      <c r="B33" s="38" t="s">
        <v>74</v>
      </c>
      <c r="C33" s="88"/>
      <c r="D33" s="91"/>
      <c r="E33" s="88"/>
      <c r="F33" s="88"/>
      <c r="G33" s="88"/>
      <c r="H33" s="289"/>
      <c r="I33" s="45" t="str">
        <f>IF(C33=0,"",(E33-C33)/C33)</f>
        <v/>
      </c>
      <c r="J33" s="45" t="str">
        <f t="shared" ref="J33" si="4">IF(E33=0,"",(F33-E33)/E33)</f>
        <v/>
      </c>
      <c r="K33" s="45" t="str">
        <f t="shared" ref="K33" si="5">IF(F33=0,"",(G33-F33)/F33)</f>
        <v/>
      </c>
      <c r="L33" s="45"/>
      <c r="M33" s="229"/>
      <c r="N33" s="229"/>
      <c r="O33" s="229"/>
    </row>
    <row r="34" spans="2:15" ht="14.45">
      <c r="B34" s="38" t="s">
        <v>75</v>
      </c>
      <c r="C34" s="88"/>
      <c r="D34" s="91"/>
      <c r="E34" s="88"/>
      <c r="F34" s="88"/>
      <c r="G34" s="88"/>
      <c r="H34" s="289"/>
      <c r="I34" s="45" t="str">
        <f>IF(C34=0,"",(E34-C34)/C34)</f>
        <v/>
      </c>
      <c r="J34" s="45" t="str">
        <f t="shared" si="3"/>
        <v/>
      </c>
      <c r="K34" s="45" t="str">
        <f t="shared" si="3"/>
        <v/>
      </c>
      <c r="L34" s="45"/>
      <c r="M34" s="229"/>
      <c r="N34" s="229"/>
      <c r="O34" s="229"/>
    </row>
    <row r="35" spans="2:15" ht="14.45">
      <c r="B35" s="38" t="s">
        <v>76</v>
      </c>
      <c r="C35" s="88"/>
      <c r="D35" s="91"/>
      <c r="E35" s="88"/>
      <c r="F35" s="88"/>
      <c r="G35" s="88"/>
      <c r="H35" s="289"/>
      <c r="I35" s="45" t="str">
        <f>IF(C35=0,"",(E35-C35)/C35)</f>
        <v/>
      </c>
      <c r="J35" s="45" t="str">
        <f t="shared" si="3"/>
        <v/>
      </c>
      <c r="K35" s="45" t="str">
        <f t="shared" si="3"/>
        <v/>
      </c>
      <c r="L35" s="45"/>
      <c r="M35" s="229"/>
      <c r="N35" s="229"/>
      <c r="O35" s="229"/>
    </row>
    <row r="36" spans="2:15" ht="14.45">
      <c r="B36" s="38"/>
      <c r="C36" s="91"/>
      <c r="D36" s="91"/>
      <c r="E36" s="91"/>
      <c r="F36" s="91"/>
      <c r="G36" s="91"/>
      <c r="H36" s="281"/>
      <c r="I36" s="45"/>
      <c r="J36" s="45"/>
      <c r="K36" s="45"/>
      <c r="L36" s="45"/>
      <c r="M36" s="229"/>
      <c r="N36" s="229"/>
      <c r="O36" s="229"/>
    </row>
    <row r="37" spans="2:15" ht="14.45">
      <c r="B37" s="61" t="s">
        <v>77</v>
      </c>
      <c r="C37" s="90">
        <f>C28+C31+C32+C35+C34+C33</f>
        <v>0</v>
      </c>
      <c r="D37" s="90"/>
      <c r="E37" s="90">
        <f t="shared" ref="E37:G37" si="6">E28+E31+E32+E35+E34+E33</f>
        <v>0</v>
      </c>
      <c r="F37" s="90">
        <f t="shared" si="6"/>
        <v>0</v>
      </c>
      <c r="G37" s="90">
        <f t="shared" si="6"/>
        <v>0</v>
      </c>
      <c r="H37" s="285"/>
      <c r="I37" s="45"/>
      <c r="J37" s="45"/>
      <c r="K37" s="45"/>
      <c r="L37" s="45"/>
      <c r="M37" s="229"/>
      <c r="N37" s="229"/>
      <c r="O37" s="229"/>
    </row>
    <row r="38" spans="2:15" ht="14.45">
      <c r="B38" s="38"/>
      <c r="C38" s="91"/>
      <c r="D38" s="91"/>
      <c r="E38" s="91"/>
      <c r="F38" s="91"/>
      <c r="G38" s="91"/>
      <c r="H38" s="281"/>
      <c r="I38" s="45"/>
      <c r="J38" s="45"/>
      <c r="K38" s="45"/>
      <c r="L38" s="45"/>
      <c r="M38" s="229"/>
      <c r="N38" s="229"/>
      <c r="O38" s="229"/>
    </row>
    <row r="39" spans="2:15" ht="14.45">
      <c r="B39" s="38" t="s">
        <v>78</v>
      </c>
      <c r="C39" s="88"/>
      <c r="D39" s="91"/>
      <c r="E39" s="88"/>
      <c r="F39" s="88"/>
      <c r="G39" s="88"/>
      <c r="H39" s="289"/>
      <c r="I39" s="45" t="str">
        <f>IF(C39=0,"",(E39-C39)/C39)</f>
        <v/>
      </c>
      <c r="J39" s="45" t="str">
        <f>IF(E39=0,"",(F39-E39)/E39)</f>
        <v/>
      </c>
      <c r="K39" s="45" t="str">
        <f>IF(F39=0,"",(G39-F39)/F39)</f>
        <v/>
      </c>
      <c r="L39" s="45"/>
      <c r="M39" s="229"/>
      <c r="N39" s="229"/>
      <c r="O39" s="229"/>
    </row>
    <row r="40" spans="2:15" ht="14.45">
      <c r="B40" s="38"/>
      <c r="C40" s="91"/>
      <c r="D40" s="91"/>
      <c r="E40" s="91"/>
      <c r="F40" s="91"/>
      <c r="G40" s="91"/>
      <c r="H40" s="281"/>
      <c r="I40" s="45"/>
      <c r="J40" s="45"/>
      <c r="K40" s="45"/>
      <c r="L40" s="45"/>
      <c r="M40" s="229"/>
      <c r="N40" s="229"/>
      <c r="O40" s="229"/>
    </row>
    <row r="41" spans="2:15" ht="14.45">
      <c r="B41" s="61" t="s">
        <v>79</v>
      </c>
      <c r="C41" s="235">
        <f>C39+C37</f>
        <v>0</v>
      </c>
      <c r="D41" s="236"/>
      <c r="E41" s="235">
        <f>E39+E37</f>
        <v>0</v>
      </c>
      <c r="F41" s="235">
        <f>F39+F37</f>
        <v>0</v>
      </c>
      <c r="G41" s="235">
        <f>G39+G37</f>
        <v>0</v>
      </c>
      <c r="H41" s="288"/>
      <c r="I41" s="45" t="str">
        <f>IF(C41=0,"",(E41-C41)/C41)</f>
        <v/>
      </c>
      <c r="J41" s="45" t="str">
        <f>IF(E41=0,"",(F41-E41)/E41)</f>
        <v/>
      </c>
      <c r="K41" s="45" t="str">
        <f>IF(F41=0,"",(G41-F41)/F41)</f>
        <v/>
      </c>
      <c r="L41" s="45"/>
      <c r="M41" s="229"/>
      <c r="N41" s="229"/>
      <c r="O41" s="229"/>
    </row>
    <row r="42" spans="2:15" ht="14.45">
      <c r="B42" s="39"/>
      <c r="C42" s="237"/>
      <c r="D42" s="238"/>
      <c r="E42" s="237"/>
      <c r="F42" s="239"/>
      <c r="G42" s="239"/>
      <c r="H42" s="289"/>
      <c r="I42" s="45"/>
      <c r="J42" s="45"/>
      <c r="K42" s="45"/>
      <c r="L42" s="45"/>
      <c r="M42" s="229"/>
      <c r="N42" s="229"/>
      <c r="O42" s="229"/>
    </row>
    <row r="43" spans="2:15" ht="14.45">
      <c r="B43" s="39" t="s">
        <v>80</v>
      </c>
      <c r="C43" s="88"/>
      <c r="D43" s="240"/>
      <c r="E43" s="241"/>
      <c r="F43" s="88"/>
      <c r="G43" s="88"/>
      <c r="H43" s="289"/>
      <c r="I43" s="45" t="str">
        <f>IF(C43=0,"",(E43-C43)/C43)</f>
        <v/>
      </c>
      <c r="J43" s="45" t="str">
        <f t="shared" ref="J43:K46" si="7">IF(E43=0,"",(F43-E43)/E43)</f>
        <v/>
      </c>
      <c r="K43" s="45" t="str">
        <f t="shared" si="7"/>
        <v/>
      </c>
      <c r="L43" s="45"/>
      <c r="M43" s="229"/>
      <c r="N43" s="229"/>
      <c r="O43" s="229"/>
    </row>
    <row r="44" spans="2:15" ht="14.45">
      <c r="B44" s="38" t="s">
        <v>81</v>
      </c>
      <c r="C44" s="88"/>
      <c r="D44" s="91"/>
      <c r="E44" s="241"/>
      <c r="F44" s="241"/>
      <c r="G44" s="241"/>
      <c r="H44" s="290"/>
      <c r="I44" s="45" t="str">
        <f>IF(C44=0,"",(E44-C44)/C44)</f>
        <v/>
      </c>
      <c r="J44" s="45" t="str">
        <f t="shared" si="7"/>
        <v/>
      </c>
      <c r="K44" s="45" t="str">
        <f t="shared" si="7"/>
        <v/>
      </c>
      <c r="L44" s="45"/>
      <c r="M44" s="229"/>
      <c r="N44" s="229"/>
      <c r="O44" s="229"/>
    </row>
    <row r="45" spans="2:15" ht="14.45">
      <c r="B45" s="39" t="s">
        <v>82</v>
      </c>
      <c r="C45" s="88"/>
      <c r="D45" s="242"/>
      <c r="E45" s="241"/>
      <c r="F45" s="88"/>
      <c r="G45" s="88"/>
      <c r="H45" s="289"/>
      <c r="I45" s="45" t="str">
        <f>IF(C45=0,"",(E45-C45)/C45)</f>
        <v/>
      </c>
      <c r="J45" s="45" t="str">
        <f t="shared" si="7"/>
        <v/>
      </c>
      <c r="K45" s="45" t="str">
        <f t="shared" si="7"/>
        <v/>
      </c>
      <c r="L45" s="45"/>
      <c r="M45" s="229"/>
      <c r="N45" s="229"/>
      <c r="O45" s="229"/>
    </row>
    <row r="46" spans="2:15" ht="14.45">
      <c r="B46" s="39" t="s">
        <v>83</v>
      </c>
      <c r="C46" s="88"/>
      <c r="D46" s="242"/>
      <c r="E46" s="241"/>
      <c r="F46" s="88"/>
      <c r="G46" s="88"/>
      <c r="H46" s="289"/>
      <c r="I46" s="45" t="str">
        <f>IF(C46=0,"",(E46-C46)/C46)</f>
        <v/>
      </c>
      <c r="J46" s="45" t="str">
        <f t="shared" si="7"/>
        <v/>
      </c>
      <c r="K46" s="45" t="str">
        <f t="shared" si="7"/>
        <v/>
      </c>
      <c r="L46" s="45"/>
      <c r="M46" s="229"/>
      <c r="N46" s="229"/>
      <c r="O46" s="229"/>
    </row>
    <row r="47" spans="2:15" ht="14.45">
      <c r="B47" s="38"/>
      <c r="C47" s="91"/>
      <c r="D47" s="91"/>
      <c r="E47" s="91"/>
      <c r="F47" s="91"/>
      <c r="G47" s="91"/>
      <c r="H47" s="281"/>
      <c r="I47" s="45"/>
      <c r="J47" s="45"/>
      <c r="K47" s="45"/>
      <c r="L47" s="45"/>
      <c r="M47" s="229"/>
      <c r="N47" s="229"/>
      <c r="O47" s="229"/>
    </row>
    <row r="48" spans="2:15" ht="14.45">
      <c r="B48" s="243" t="s">
        <v>84</v>
      </c>
      <c r="C48" s="110">
        <f>C45+C44+C43+C41+C46</f>
        <v>0</v>
      </c>
      <c r="D48" s="244"/>
      <c r="E48" s="110">
        <f>E45+E44+E43+E41+E46</f>
        <v>0</v>
      </c>
      <c r="F48" s="110">
        <f t="shared" ref="F48:G48" si="8">F45+F44+F43+F41+F46</f>
        <v>0</v>
      </c>
      <c r="G48" s="110">
        <f t="shared" si="8"/>
        <v>0</v>
      </c>
      <c r="H48" s="285"/>
      <c r="I48" s="45" t="str">
        <f>IF(C48=0,"",(E48-C48)/C48)</f>
        <v/>
      </c>
      <c r="J48" s="45" t="str">
        <f>IF(E48=0,"",(F48-E48)/E48)</f>
        <v/>
      </c>
      <c r="K48" s="45" t="str">
        <f>IF(F48=0,"",(G48-F48)/F48)</f>
        <v/>
      </c>
      <c r="L48" s="45"/>
      <c r="M48" s="229"/>
      <c r="N48" s="229"/>
      <c r="O48" s="229"/>
    </row>
    <row r="49" spans="2:15" ht="14.45">
      <c r="B49" s="37"/>
      <c r="C49" s="37"/>
      <c r="D49" s="37"/>
      <c r="E49" s="109"/>
      <c r="F49" s="109"/>
      <c r="M49" s="245"/>
      <c r="N49" s="245"/>
      <c r="O49" s="245"/>
    </row>
  </sheetData>
  <sheetProtection sheet="1" objects="1" scenarios="1"/>
  <mergeCells count="1">
    <mergeCell ref="M5:O5"/>
  </mergeCells>
  <phoneticPr fontId="3" type="noConversion"/>
  <pageMargins left="1.1417322834645669" right="0.74803149606299213" top="0.98425196850393704" bottom="0.98425196850393704" header="0.51181102362204722" footer="0.51181102362204722"/>
  <pageSetup paperSize="8" scale="71" orientation="landscape" r:id="rId1"/>
  <headerFooter alignWithMargins="0"/>
  <ignoredErrors>
    <ignoredError sqref="C4 E4:F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58"/>
  <sheetViews>
    <sheetView zoomScale="90" zoomScaleNormal="90" workbookViewId="0">
      <selection activeCell="E2" sqref="E2:I3"/>
    </sheetView>
  </sheetViews>
  <sheetFormatPr defaultColWidth="9.140625" defaultRowHeight="13.15"/>
  <cols>
    <col min="1" max="1" width="9.140625" style="1"/>
    <col min="2" max="2" width="22" style="1" customWidth="1"/>
    <col min="3" max="3" width="2.42578125" style="1" customWidth="1"/>
    <col min="4" max="4" width="63" style="1" customWidth="1"/>
    <col min="5" max="5" width="9.28515625" style="1" customWidth="1"/>
    <col min="6" max="6" width="3.28515625" style="1" customWidth="1"/>
    <col min="7" max="7" width="11" style="1" customWidth="1"/>
    <col min="8" max="9" width="10.5703125" style="1" customWidth="1"/>
    <col min="10" max="10" width="4.85546875" style="1" customWidth="1"/>
    <col min="11" max="11" width="12.5703125" style="1" bestFit="1" customWidth="1"/>
    <col min="12" max="13" width="12.7109375" style="1" bestFit="1" customWidth="1"/>
    <col min="14" max="14" width="5.5703125" style="1" customWidth="1"/>
    <col min="15" max="15" width="81.7109375" style="1" customWidth="1"/>
    <col min="16" max="16384" width="9.140625" style="1"/>
  </cols>
  <sheetData>
    <row r="1" spans="1:21" ht="14.45">
      <c r="A1" s="16"/>
      <c r="B1" s="18">
        <f>Declaration!C3</f>
        <v>0</v>
      </c>
      <c r="C1" s="16"/>
      <c r="D1" s="16"/>
      <c r="E1" s="16"/>
      <c r="F1" s="16"/>
      <c r="G1" s="16"/>
      <c r="H1" s="16"/>
      <c r="I1" s="16"/>
      <c r="J1" s="16"/>
      <c r="K1" s="16"/>
      <c r="O1" s="42"/>
    </row>
    <row r="2" spans="1:21" ht="28.9">
      <c r="A2" s="37"/>
      <c r="C2" s="37"/>
      <c r="D2" s="37"/>
      <c r="E2" s="183" t="str">
        <f>SOCIE!C3</f>
        <v>Actual 
2021-22</v>
      </c>
      <c r="F2" s="43"/>
      <c r="G2" s="185" t="str">
        <f>SOCIE!E3</f>
        <v>Forecast 
2022-23</v>
      </c>
      <c r="H2" s="182" t="str">
        <f>SOCIE!F3</f>
        <v>Forecast 
2023-24</v>
      </c>
      <c r="I2" s="182" t="str">
        <f>SOCIE!G3</f>
        <v>Forecast 
2024-25</v>
      </c>
      <c r="J2" s="178"/>
      <c r="K2" s="185" t="str">
        <f>SOCIE!I3</f>
        <v>2021-22- 2022-23</v>
      </c>
      <c r="L2" s="182" t="str">
        <f>+SOCIE!J3</f>
        <v>2022-23 - 2023-24</v>
      </c>
      <c r="M2" s="182" t="str">
        <f>+SOCIE!K3</f>
        <v>2023-24 - 2024-25</v>
      </c>
      <c r="N2" s="178"/>
      <c r="O2" s="183" t="s">
        <v>53</v>
      </c>
      <c r="P2" s="43"/>
      <c r="Q2" s="43"/>
    </row>
    <row r="3" spans="1:21" ht="14.45">
      <c r="A3" s="37"/>
      <c r="B3" s="36" t="s">
        <v>56</v>
      </c>
      <c r="C3" s="37"/>
      <c r="D3" s="42"/>
      <c r="E3" s="184" t="s">
        <v>38</v>
      </c>
      <c r="F3" s="44"/>
      <c r="G3" s="187" t="s">
        <v>38</v>
      </c>
      <c r="H3" s="188" t="s">
        <v>38</v>
      </c>
      <c r="I3" s="188" t="s">
        <v>38</v>
      </c>
      <c r="J3" s="218"/>
      <c r="K3" s="190" t="s">
        <v>55</v>
      </c>
      <c r="L3" s="191" t="s">
        <v>55</v>
      </c>
      <c r="M3" s="191" t="s">
        <v>55</v>
      </c>
      <c r="N3" s="219"/>
      <c r="O3" s="192"/>
      <c r="P3" s="175"/>
      <c r="Q3" s="175"/>
    </row>
    <row r="4" spans="1:21" ht="14.45">
      <c r="A4" s="37"/>
      <c r="B4" s="37"/>
      <c r="C4" s="37"/>
      <c r="D4" s="37"/>
      <c r="E4" s="37"/>
      <c r="F4" s="37"/>
      <c r="G4" s="37"/>
      <c r="H4" s="37"/>
      <c r="I4" s="37"/>
      <c r="J4" s="37"/>
      <c r="K4" s="37"/>
      <c r="L4" s="37"/>
      <c r="M4" s="37"/>
      <c r="N4" s="37"/>
      <c r="O4" s="142"/>
      <c r="P4" s="142"/>
      <c r="Q4" s="142"/>
    </row>
    <row r="5" spans="1:21" ht="14.45">
      <c r="A5" s="40">
        <v>1</v>
      </c>
      <c r="B5" s="39" t="s">
        <v>85</v>
      </c>
      <c r="C5" s="38" t="s">
        <v>86</v>
      </c>
      <c r="D5" s="39" t="s">
        <v>87</v>
      </c>
      <c r="E5" s="88"/>
      <c r="F5" s="89"/>
      <c r="G5" s="88"/>
      <c r="H5" s="88"/>
      <c r="I5" s="88"/>
      <c r="J5" s="37"/>
      <c r="K5" s="45" t="str">
        <f t="shared" ref="K5:K13" si="0">IF(E5=0,"",(G5-E5)/E5)</f>
        <v/>
      </c>
      <c r="L5" s="45" t="str">
        <f t="shared" ref="L5:M13" si="1">IF(G5=0,"",(H5-G5)/G5)</f>
        <v/>
      </c>
      <c r="M5" s="45" t="str">
        <f t="shared" si="1"/>
        <v/>
      </c>
      <c r="N5" s="45"/>
      <c r="O5" s="357"/>
      <c r="P5" s="357"/>
      <c r="Q5" s="357"/>
    </row>
    <row r="6" spans="1:21" ht="25.5" customHeight="1">
      <c r="B6" s="38" t="s">
        <v>88</v>
      </c>
      <c r="C6" s="38" t="s">
        <v>89</v>
      </c>
      <c r="D6" s="39" t="s">
        <v>90</v>
      </c>
      <c r="E6" s="88"/>
      <c r="F6" s="89"/>
      <c r="G6" s="88"/>
      <c r="H6" s="88"/>
      <c r="I6" s="88"/>
      <c r="K6" s="45" t="str">
        <f t="shared" si="0"/>
        <v/>
      </c>
      <c r="L6" s="45" t="str">
        <f t="shared" si="1"/>
        <v/>
      </c>
      <c r="M6" s="45" t="str">
        <f t="shared" si="1"/>
        <v/>
      </c>
      <c r="N6" s="45"/>
      <c r="R6" s="109"/>
      <c r="S6" s="109"/>
      <c r="T6" s="109"/>
      <c r="U6" s="109"/>
    </row>
    <row r="7" spans="1:21" ht="15.75" customHeight="1">
      <c r="A7" s="38"/>
      <c r="C7" s="38" t="s">
        <v>91</v>
      </c>
      <c r="D7" s="39" t="s">
        <v>92</v>
      </c>
      <c r="E7" s="88"/>
      <c r="F7" s="89"/>
      <c r="G7" s="88"/>
      <c r="H7" s="88"/>
      <c r="I7" s="88"/>
      <c r="J7" s="37"/>
      <c r="K7" s="45" t="str">
        <f t="shared" si="0"/>
        <v/>
      </c>
      <c r="L7" s="45" t="str">
        <f t="shared" si="1"/>
        <v/>
      </c>
      <c r="M7" s="45" t="str">
        <f t="shared" si="1"/>
        <v/>
      </c>
      <c r="N7" s="45"/>
      <c r="O7" s="138"/>
      <c r="P7" s="138"/>
      <c r="Q7" s="139"/>
      <c r="R7" s="109"/>
      <c r="S7" s="109"/>
      <c r="T7" s="109"/>
      <c r="U7" s="109"/>
    </row>
    <row r="8" spans="1:21" ht="14.45">
      <c r="A8" s="38"/>
      <c r="B8" s="38"/>
      <c r="C8" s="38" t="s">
        <v>93</v>
      </c>
      <c r="D8" s="39" t="s">
        <v>94</v>
      </c>
      <c r="E8" s="88"/>
      <c r="F8" s="89"/>
      <c r="G8" s="88"/>
      <c r="H8" s="88"/>
      <c r="I8" s="88"/>
      <c r="J8" s="37"/>
      <c r="K8" s="45" t="str">
        <f t="shared" si="0"/>
        <v/>
      </c>
      <c r="L8" s="45" t="str">
        <f t="shared" si="1"/>
        <v/>
      </c>
      <c r="M8" s="45" t="str">
        <f t="shared" si="1"/>
        <v/>
      </c>
      <c r="N8" s="45"/>
      <c r="O8" s="357"/>
      <c r="P8" s="357"/>
      <c r="Q8" s="357"/>
      <c r="R8" s="109"/>
      <c r="S8" s="109"/>
      <c r="T8" s="109"/>
      <c r="U8" s="109"/>
    </row>
    <row r="9" spans="1:21" ht="24.75" customHeight="1">
      <c r="A9" s="40"/>
      <c r="B9" s="38"/>
      <c r="C9" s="38" t="s">
        <v>95</v>
      </c>
      <c r="D9" s="39" t="s">
        <v>96</v>
      </c>
      <c r="E9" s="88"/>
      <c r="F9" s="89"/>
      <c r="G9" s="88"/>
      <c r="H9" s="88"/>
      <c r="I9" s="88"/>
      <c r="J9" s="37"/>
      <c r="K9" s="45" t="str">
        <f t="shared" si="0"/>
        <v/>
      </c>
      <c r="L9" s="45" t="str">
        <f t="shared" si="1"/>
        <v/>
      </c>
      <c r="M9" s="45" t="str">
        <f t="shared" si="1"/>
        <v/>
      </c>
      <c r="N9" s="45"/>
      <c r="O9" s="357"/>
      <c r="P9" s="357"/>
      <c r="Q9" s="357"/>
      <c r="R9" s="109"/>
      <c r="S9" s="109"/>
      <c r="T9" s="109"/>
      <c r="U9" s="109"/>
    </row>
    <row r="10" spans="1:21" ht="24.75" customHeight="1">
      <c r="A10" s="40"/>
      <c r="B10" s="38"/>
      <c r="C10" s="38" t="s">
        <v>97</v>
      </c>
      <c r="D10" s="39" t="s">
        <v>98</v>
      </c>
      <c r="E10" s="88"/>
      <c r="F10" s="89"/>
      <c r="G10" s="88"/>
      <c r="H10" s="88"/>
      <c r="I10" s="88"/>
      <c r="J10" s="37"/>
      <c r="K10" s="45" t="str">
        <f t="shared" si="0"/>
        <v/>
      </c>
      <c r="L10" s="45" t="str">
        <f t="shared" si="1"/>
        <v/>
      </c>
      <c r="M10" s="45" t="str">
        <f t="shared" si="1"/>
        <v/>
      </c>
      <c r="N10" s="45"/>
      <c r="O10" s="143"/>
      <c r="P10" s="143"/>
      <c r="Q10" s="143"/>
      <c r="R10" s="109"/>
      <c r="S10" s="109"/>
      <c r="T10" s="109"/>
      <c r="U10" s="109"/>
    </row>
    <row r="11" spans="1:21" ht="14.45">
      <c r="A11" s="38"/>
      <c r="B11" s="38"/>
      <c r="C11" s="38" t="s">
        <v>99</v>
      </c>
      <c r="D11" s="39" t="s">
        <v>100</v>
      </c>
      <c r="E11" s="88"/>
      <c r="F11" s="89"/>
      <c r="G11" s="88"/>
      <c r="H11" s="88"/>
      <c r="I11" s="88"/>
      <c r="J11" s="37"/>
      <c r="K11" s="45" t="str">
        <f t="shared" si="0"/>
        <v/>
      </c>
      <c r="L11" s="45" t="str">
        <f t="shared" si="1"/>
        <v/>
      </c>
      <c r="M11" s="45" t="str">
        <f t="shared" si="1"/>
        <v/>
      </c>
      <c r="N11" s="45"/>
      <c r="O11" s="138"/>
      <c r="P11" s="138"/>
      <c r="Q11" s="139"/>
      <c r="R11" s="109"/>
      <c r="S11" s="109"/>
      <c r="T11" s="109"/>
      <c r="U11" s="109"/>
    </row>
    <row r="12" spans="1:21" ht="14.45">
      <c r="A12" s="38"/>
      <c r="B12" s="38"/>
      <c r="C12" s="116" t="s">
        <v>101</v>
      </c>
      <c r="D12" s="39" t="s">
        <v>102</v>
      </c>
      <c r="E12" s="88"/>
      <c r="F12" s="89"/>
      <c r="G12" s="88"/>
      <c r="H12" s="88"/>
      <c r="I12" s="88"/>
      <c r="J12" s="37"/>
      <c r="K12" s="45" t="str">
        <f t="shared" si="0"/>
        <v/>
      </c>
      <c r="L12" s="45" t="str">
        <f t="shared" si="1"/>
        <v/>
      </c>
      <c r="M12" s="45" t="str">
        <f t="shared" si="1"/>
        <v/>
      </c>
      <c r="N12" s="45"/>
      <c r="O12" s="138"/>
      <c r="P12" s="138"/>
      <c r="Q12" s="139"/>
      <c r="R12" s="109"/>
      <c r="S12" s="109"/>
      <c r="T12" s="109"/>
      <c r="U12" s="109"/>
    </row>
    <row r="13" spans="1:21" ht="14.45">
      <c r="A13" s="38"/>
      <c r="B13" s="38"/>
      <c r="C13" s="38" t="s">
        <v>103</v>
      </c>
      <c r="D13" s="39" t="s">
        <v>104</v>
      </c>
      <c r="E13" s="88"/>
      <c r="F13" s="89"/>
      <c r="G13" s="88"/>
      <c r="H13" s="88"/>
      <c r="I13" s="88"/>
      <c r="J13" s="37"/>
      <c r="K13" s="45" t="str">
        <f t="shared" si="0"/>
        <v/>
      </c>
      <c r="L13" s="45" t="str">
        <f t="shared" si="1"/>
        <v/>
      </c>
      <c r="M13" s="45" t="str">
        <f t="shared" si="1"/>
        <v/>
      </c>
      <c r="N13" s="45"/>
      <c r="O13" s="138"/>
      <c r="P13" s="138"/>
      <c r="Q13" s="139"/>
      <c r="R13" s="109"/>
      <c r="S13" s="109"/>
      <c r="T13" s="109"/>
      <c r="U13" s="109"/>
    </row>
    <row r="14" spans="1:21" ht="14.45">
      <c r="A14" s="38"/>
      <c r="B14" s="40" t="s">
        <v>105</v>
      </c>
      <c r="D14" s="39"/>
      <c r="E14" s="90">
        <f>SUM(E5:E13)</f>
        <v>0</v>
      </c>
      <c r="F14" s="90"/>
      <c r="G14" s="90">
        <f>SUM(G5:G13)</f>
        <v>0</v>
      </c>
      <c r="H14" s="90">
        <f>SUM(H5:H13)</f>
        <v>0</v>
      </c>
      <c r="I14" s="90">
        <f>SUM(I5:I13)</f>
        <v>0</v>
      </c>
      <c r="J14" s="37"/>
      <c r="K14" s="45"/>
      <c r="L14" s="45"/>
      <c r="M14" s="45"/>
      <c r="N14" s="45"/>
      <c r="O14" s="140"/>
      <c r="P14" s="138"/>
      <c r="Q14" s="139"/>
      <c r="R14" s="110"/>
      <c r="S14" s="110"/>
      <c r="T14" s="110"/>
      <c r="U14" s="110"/>
    </row>
    <row r="15" spans="1:21" ht="14.45">
      <c r="A15" s="38"/>
      <c r="B15" s="41"/>
      <c r="C15" s="38"/>
      <c r="D15" s="39"/>
      <c r="E15" s="90"/>
      <c r="F15" s="90"/>
      <c r="G15" s="90"/>
      <c r="H15" s="90"/>
      <c r="I15" s="90"/>
      <c r="J15" s="37"/>
      <c r="K15" s="45"/>
      <c r="L15" s="45"/>
      <c r="M15" s="45"/>
      <c r="N15" s="45"/>
      <c r="O15" s="356"/>
      <c r="P15" s="356"/>
      <c r="Q15" s="356"/>
    </row>
    <row r="16" spans="1:21" ht="14.45">
      <c r="A16" s="40">
        <v>2</v>
      </c>
      <c r="B16" s="38" t="s">
        <v>106</v>
      </c>
      <c r="C16" s="38" t="s">
        <v>107</v>
      </c>
      <c r="D16" s="39" t="s">
        <v>108</v>
      </c>
      <c r="E16" s="88"/>
      <c r="F16" s="87"/>
      <c r="G16" s="88"/>
      <c r="H16" s="88"/>
      <c r="I16" s="88"/>
      <c r="J16" s="37"/>
      <c r="K16" s="45" t="str">
        <f t="shared" ref="K16:K23" si="2">IF(E16=0,"",(G16-E16)/E16)</f>
        <v/>
      </c>
      <c r="L16" s="45" t="str">
        <f t="shared" ref="L16:M23" si="3">IF(G16=0,"",(H16-G16)/G16)</f>
        <v/>
      </c>
      <c r="M16" s="45" t="str">
        <f t="shared" si="3"/>
        <v/>
      </c>
      <c r="N16" s="45"/>
      <c r="O16" s="356"/>
      <c r="P16" s="356"/>
      <c r="Q16" s="356"/>
    </row>
    <row r="17" spans="1:17" ht="14.45">
      <c r="A17" s="38"/>
      <c r="B17" s="40"/>
      <c r="C17" s="38" t="s">
        <v>109</v>
      </c>
      <c r="D17" s="39" t="s">
        <v>110</v>
      </c>
      <c r="E17" s="88"/>
      <c r="F17" s="87"/>
      <c r="G17" s="88"/>
      <c r="H17" s="88"/>
      <c r="I17" s="88"/>
      <c r="J17" s="37"/>
      <c r="K17" s="45" t="str">
        <f t="shared" si="2"/>
        <v/>
      </c>
      <c r="L17" s="45" t="str">
        <f t="shared" si="3"/>
        <v/>
      </c>
      <c r="M17" s="45" t="str">
        <f t="shared" si="3"/>
        <v/>
      </c>
      <c r="N17" s="45"/>
      <c r="O17" s="356"/>
      <c r="P17" s="356"/>
      <c r="Q17" s="356"/>
    </row>
    <row r="18" spans="1:17" ht="14.45">
      <c r="A18" s="38"/>
      <c r="B18" s="38"/>
      <c r="C18" s="38" t="s">
        <v>111</v>
      </c>
      <c r="D18" s="39" t="s">
        <v>112</v>
      </c>
      <c r="E18" s="88"/>
      <c r="F18" s="87"/>
      <c r="G18" s="88"/>
      <c r="H18" s="88"/>
      <c r="I18" s="88"/>
      <c r="J18" s="37"/>
      <c r="K18" s="45" t="str">
        <f t="shared" si="2"/>
        <v/>
      </c>
      <c r="L18" s="45" t="str">
        <f t="shared" si="3"/>
        <v/>
      </c>
      <c r="M18" s="45" t="str">
        <f t="shared" si="3"/>
        <v/>
      </c>
      <c r="N18" s="45"/>
      <c r="O18" s="356"/>
      <c r="P18" s="356"/>
      <c r="Q18" s="356"/>
    </row>
    <row r="19" spans="1:17" ht="18" customHeight="1">
      <c r="A19" s="38"/>
      <c r="B19" s="38"/>
      <c r="C19" s="38" t="s">
        <v>113</v>
      </c>
      <c r="D19" s="39" t="s">
        <v>114</v>
      </c>
      <c r="E19" s="88"/>
      <c r="F19" s="87"/>
      <c r="G19" s="88"/>
      <c r="H19" s="88"/>
      <c r="I19" s="88"/>
      <c r="J19" s="37"/>
      <c r="K19" s="45" t="str">
        <f t="shared" si="2"/>
        <v/>
      </c>
      <c r="L19" s="45" t="str">
        <f t="shared" si="3"/>
        <v/>
      </c>
      <c r="M19" s="45" t="str">
        <f t="shared" si="3"/>
        <v/>
      </c>
      <c r="N19" s="45"/>
      <c r="O19" s="357"/>
      <c r="P19" s="357"/>
      <c r="Q19" s="357"/>
    </row>
    <row r="20" spans="1:17" ht="14.45">
      <c r="A20" s="38"/>
      <c r="B20" s="38"/>
      <c r="C20" s="38" t="s">
        <v>95</v>
      </c>
      <c r="D20" s="38" t="s">
        <v>115</v>
      </c>
      <c r="E20" s="88"/>
      <c r="F20" s="87"/>
      <c r="G20" s="88"/>
      <c r="H20" s="88"/>
      <c r="I20" s="88"/>
      <c r="J20" s="37"/>
      <c r="K20" s="45" t="str">
        <f t="shared" si="2"/>
        <v/>
      </c>
      <c r="L20" s="45" t="str">
        <f t="shared" si="3"/>
        <v/>
      </c>
      <c r="M20" s="45" t="str">
        <f t="shared" si="3"/>
        <v/>
      </c>
      <c r="N20" s="45"/>
      <c r="O20" s="356"/>
      <c r="P20" s="356"/>
      <c r="Q20" s="356"/>
    </row>
    <row r="21" spans="1:17" ht="14.45">
      <c r="A21" s="38"/>
      <c r="B21" s="38"/>
      <c r="C21" s="38" t="s">
        <v>97</v>
      </c>
      <c r="D21" s="38" t="s">
        <v>116</v>
      </c>
      <c r="E21" s="88"/>
      <c r="F21" s="87"/>
      <c r="G21" s="88"/>
      <c r="H21" s="88"/>
      <c r="I21" s="88"/>
      <c r="J21" s="37"/>
      <c r="K21" s="45" t="str">
        <f t="shared" si="2"/>
        <v/>
      </c>
      <c r="L21" s="45" t="str">
        <f t="shared" si="3"/>
        <v/>
      </c>
      <c r="M21" s="45" t="str">
        <f t="shared" si="3"/>
        <v/>
      </c>
      <c r="N21" s="45"/>
      <c r="O21" s="142"/>
      <c r="P21" s="142"/>
      <c r="Q21" s="142"/>
    </row>
    <row r="22" spans="1:17" ht="14.45">
      <c r="A22" s="38"/>
      <c r="B22" s="38"/>
      <c r="C22" s="38" t="s">
        <v>99</v>
      </c>
      <c r="D22" s="38" t="s">
        <v>117</v>
      </c>
      <c r="E22" s="88"/>
      <c r="F22" s="87"/>
      <c r="G22" s="88"/>
      <c r="H22" s="88"/>
      <c r="I22" s="88"/>
      <c r="J22" s="37"/>
      <c r="K22" s="45" t="str">
        <f t="shared" si="2"/>
        <v/>
      </c>
      <c r="L22" s="45" t="str">
        <f t="shared" si="3"/>
        <v/>
      </c>
      <c r="M22" s="45" t="str">
        <f t="shared" si="3"/>
        <v/>
      </c>
      <c r="N22" s="45"/>
      <c r="O22" s="356"/>
      <c r="P22" s="356"/>
      <c r="Q22" s="356"/>
    </row>
    <row r="23" spans="1:17" ht="14.45">
      <c r="A23" s="38"/>
      <c r="B23" s="38"/>
      <c r="C23" s="38" t="s">
        <v>101</v>
      </c>
      <c r="D23" s="38" t="s">
        <v>118</v>
      </c>
      <c r="E23" s="88"/>
      <c r="F23" s="87"/>
      <c r="G23" s="88"/>
      <c r="H23" s="88"/>
      <c r="I23" s="88"/>
      <c r="J23" s="37"/>
      <c r="K23" s="45" t="str">
        <f t="shared" si="2"/>
        <v/>
      </c>
      <c r="L23" s="45" t="str">
        <f t="shared" si="3"/>
        <v/>
      </c>
      <c r="M23" s="45" t="str">
        <f t="shared" si="3"/>
        <v/>
      </c>
      <c r="N23" s="45"/>
      <c r="O23" s="356"/>
      <c r="P23" s="356"/>
      <c r="Q23" s="356"/>
    </row>
    <row r="24" spans="1:17" ht="14.45">
      <c r="A24" s="38"/>
      <c r="B24" s="40" t="s">
        <v>119</v>
      </c>
      <c r="C24" s="41"/>
      <c r="D24" s="41"/>
      <c r="E24" s="90">
        <f>SUM(E16:E23)</f>
        <v>0</v>
      </c>
      <c r="F24" s="90"/>
      <c r="G24" s="90">
        <f>SUM(G16:G23)</f>
        <v>0</v>
      </c>
      <c r="H24" s="90">
        <f>SUM(H16:H23)</f>
        <v>0</v>
      </c>
      <c r="I24" s="90">
        <f>SUM(I16:I23)</f>
        <v>0</v>
      </c>
      <c r="J24" s="37"/>
      <c r="K24" s="37"/>
      <c r="L24" s="37"/>
      <c r="M24" s="37"/>
      <c r="N24" s="37"/>
      <c r="O24" s="356"/>
      <c r="P24" s="356"/>
      <c r="Q24" s="356"/>
    </row>
    <row r="25" spans="1:17" ht="14.45">
      <c r="A25" s="38"/>
      <c r="B25" s="38"/>
      <c r="C25" s="38"/>
      <c r="D25" s="39"/>
      <c r="E25" s="91"/>
      <c r="F25" s="91"/>
      <c r="G25" s="91"/>
      <c r="H25" s="91"/>
      <c r="I25" s="91"/>
      <c r="J25" s="37"/>
      <c r="K25" s="37"/>
      <c r="L25" s="37"/>
      <c r="M25" s="37"/>
      <c r="N25" s="37"/>
      <c r="O25" s="356"/>
      <c r="P25" s="356"/>
      <c r="Q25" s="356"/>
    </row>
    <row r="26" spans="1:17" ht="28.9">
      <c r="A26" s="40">
        <v>3</v>
      </c>
      <c r="B26" s="39" t="s">
        <v>59</v>
      </c>
      <c r="C26" s="38" t="s">
        <v>120</v>
      </c>
      <c r="D26" s="39" t="s">
        <v>121</v>
      </c>
      <c r="E26" s="88"/>
      <c r="F26" s="89"/>
      <c r="G26" s="88"/>
      <c r="H26" s="88"/>
      <c r="I26" s="88"/>
      <c r="J26" s="37"/>
      <c r="K26" s="45" t="str">
        <f t="shared" ref="K26:K32" si="4">IF(E26=0,"",(G26-E26)/E26)</f>
        <v/>
      </c>
      <c r="L26" s="45" t="str">
        <f t="shared" ref="L26:M32" si="5">IF(G26=0,"",(H26-G26)/G26)</f>
        <v/>
      </c>
      <c r="M26" s="45" t="str">
        <f t="shared" si="5"/>
        <v/>
      </c>
      <c r="N26" s="45"/>
      <c r="O26" s="356"/>
      <c r="P26" s="356"/>
      <c r="Q26" s="356"/>
    </row>
    <row r="27" spans="1:17" ht="14.45">
      <c r="A27" s="38"/>
      <c r="B27" s="38"/>
      <c r="C27" s="38" t="s">
        <v>89</v>
      </c>
      <c r="D27" s="39" t="s">
        <v>122</v>
      </c>
      <c r="E27" s="88"/>
      <c r="F27" s="89"/>
      <c r="G27" s="88"/>
      <c r="H27" s="88"/>
      <c r="I27" s="88"/>
      <c r="J27" s="37"/>
      <c r="K27" s="45" t="str">
        <f t="shared" si="4"/>
        <v/>
      </c>
      <c r="L27" s="45" t="str">
        <f t="shared" si="5"/>
        <v/>
      </c>
      <c r="M27" s="45" t="str">
        <f t="shared" si="5"/>
        <v/>
      </c>
      <c r="N27" s="45"/>
      <c r="O27" s="357"/>
      <c r="P27" s="357"/>
      <c r="Q27" s="357"/>
    </row>
    <row r="28" spans="1:17" ht="14.45">
      <c r="A28" s="38"/>
      <c r="B28" s="38"/>
      <c r="C28" s="38" t="s">
        <v>91</v>
      </c>
      <c r="D28" s="39" t="s">
        <v>123</v>
      </c>
      <c r="E28" s="88"/>
      <c r="F28" s="89"/>
      <c r="G28" s="88"/>
      <c r="H28" s="88"/>
      <c r="I28" s="88"/>
      <c r="J28" s="37"/>
      <c r="K28" s="45" t="str">
        <f t="shared" si="4"/>
        <v/>
      </c>
      <c r="L28" s="45" t="str">
        <f t="shared" si="5"/>
        <v/>
      </c>
      <c r="M28" s="45" t="str">
        <f t="shared" si="5"/>
        <v/>
      </c>
      <c r="N28" s="45"/>
      <c r="O28" s="356"/>
      <c r="P28" s="356"/>
      <c r="Q28" s="356"/>
    </row>
    <row r="29" spans="1:17" ht="14.45">
      <c r="A29" s="38"/>
      <c r="B29" s="38"/>
      <c r="C29" s="38" t="s">
        <v>93</v>
      </c>
      <c r="D29" s="39" t="s">
        <v>124</v>
      </c>
      <c r="E29" s="88"/>
      <c r="F29" s="89"/>
      <c r="G29" s="88"/>
      <c r="H29" s="88"/>
      <c r="I29" s="88"/>
      <c r="J29" s="37"/>
      <c r="K29" s="45" t="str">
        <f t="shared" si="4"/>
        <v/>
      </c>
      <c r="L29" s="45" t="str">
        <f t="shared" si="5"/>
        <v/>
      </c>
      <c r="M29" s="45" t="str">
        <f t="shared" si="5"/>
        <v/>
      </c>
      <c r="N29" s="45"/>
      <c r="O29" s="356"/>
      <c r="P29" s="356"/>
      <c r="Q29" s="356"/>
    </row>
    <row r="30" spans="1:17" ht="14.45">
      <c r="A30" s="38"/>
      <c r="B30" s="38"/>
      <c r="C30" s="38" t="s">
        <v>95</v>
      </c>
      <c r="D30" s="39" t="s">
        <v>116</v>
      </c>
      <c r="E30" s="88"/>
      <c r="F30" s="89"/>
      <c r="G30" s="88"/>
      <c r="H30" s="88"/>
      <c r="I30" s="88"/>
      <c r="J30" s="37"/>
      <c r="K30" s="45" t="str">
        <f t="shared" si="4"/>
        <v/>
      </c>
      <c r="L30" s="45" t="str">
        <f t="shared" si="5"/>
        <v/>
      </c>
      <c r="M30" s="45" t="str">
        <f t="shared" si="5"/>
        <v/>
      </c>
      <c r="N30" s="45"/>
      <c r="O30" s="356"/>
      <c r="P30" s="356"/>
      <c r="Q30" s="356"/>
    </row>
    <row r="31" spans="1:17" ht="14.45">
      <c r="A31" s="38"/>
      <c r="B31" s="38"/>
      <c r="C31" s="38" t="s">
        <v>97</v>
      </c>
      <c r="D31" s="39" t="s">
        <v>125</v>
      </c>
      <c r="E31" s="88"/>
      <c r="F31" s="89"/>
      <c r="G31" s="88"/>
      <c r="H31" s="88"/>
      <c r="I31" s="88"/>
      <c r="J31" s="37"/>
      <c r="K31" s="45" t="str">
        <f t="shared" si="4"/>
        <v/>
      </c>
      <c r="L31" s="45" t="str">
        <f t="shared" si="5"/>
        <v/>
      </c>
      <c r="M31" s="45" t="str">
        <f t="shared" si="5"/>
        <v/>
      </c>
      <c r="N31" s="45"/>
      <c r="O31" s="142"/>
      <c r="P31" s="142"/>
      <c r="Q31" s="142"/>
    </row>
    <row r="32" spans="1:17" ht="14.45">
      <c r="A32" s="38"/>
      <c r="B32" s="38"/>
      <c r="C32" s="38" t="s">
        <v>99</v>
      </c>
      <c r="D32" s="39" t="s">
        <v>126</v>
      </c>
      <c r="E32" s="88"/>
      <c r="F32" s="89"/>
      <c r="G32" s="88"/>
      <c r="H32" s="88"/>
      <c r="I32" s="88"/>
      <c r="J32" s="37"/>
      <c r="K32" s="45" t="str">
        <f t="shared" si="4"/>
        <v/>
      </c>
      <c r="L32" s="45" t="str">
        <f t="shared" si="5"/>
        <v/>
      </c>
      <c r="M32" s="45" t="str">
        <f t="shared" si="5"/>
        <v/>
      </c>
      <c r="N32" s="45"/>
      <c r="O32" s="357"/>
      <c r="P32" s="357"/>
      <c r="Q32" s="357"/>
    </row>
    <row r="33" spans="1:17" ht="14.45">
      <c r="A33" s="38"/>
      <c r="B33" s="40" t="s">
        <v>127</v>
      </c>
      <c r="C33" s="38"/>
      <c r="D33" s="39"/>
      <c r="E33" s="90">
        <f>SUM(E26:E32)</f>
        <v>0</v>
      </c>
      <c r="F33" s="90"/>
      <c r="G33" s="90">
        <f>SUM(G26:G32)</f>
        <v>0</v>
      </c>
      <c r="H33" s="90">
        <f>SUM(H26:H32)</f>
        <v>0</v>
      </c>
      <c r="I33" s="90">
        <f>SUM(I26:I32)</f>
        <v>0</v>
      </c>
      <c r="J33" s="37"/>
      <c r="K33" s="37"/>
      <c r="L33" s="37"/>
      <c r="M33" s="37"/>
      <c r="N33" s="37"/>
      <c r="O33" s="356"/>
      <c r="P33" s="356"/>
      <c r="Q33" s="356"/>
    </row>
    <row r="34" spans="1:17" ht="14.45">
      <c r="A34" s="38"/>
      <c r="C34" s="38"/>
      <c r="D34" s="39"/>
      <c r="E34" s="91"/>
      <c r="F34" s="91"/>
      <c r="G34" s="91"/>
      <c r="H34" s="91"/>
      <c r="I34" s="91"/>
      <c r="J34" s="37"/>
      <c r="K34" s="37"/>
      <c r="L34" s="37"/>
      <c r="M34" s="37"/>
      <c r="N34" s="37"/>
      <c r="O34" s="356"/>
      <c r="P34" s="356"/>
      <c r="Q34" s="356"/>
    </row>
    <row r="35" spans="1:17" ht="14.45">
      <c r="A35" s="40">
        <v>4</v>
      </c>
      <c r="B35" s="38" t="s">
        <v>128</v>
      </c>
      <c r="C35" s="38" t="s">
        <v>120</v>
      </c>
      <c r="D35" s="39" t="s">
        <v>129</v>
      </c>
      <c r="E35" s="88"/>
      <c r="F35" s="89"/>
      <c r="G35" s="88"/>
      <c r="H35" s="88"/>
      <c r="I35" s="88"/>
      <c r="J35" s="37"/>
      <c r="K35" s="45" t="str">
        <f t="shared" ref="K35:K43" si="6">IF(E35=0,"",(G35-E35)/E35)</f>
        <v/>
      </c>
      <c r="L35" s="45" t="str">
        <f t="shared" ref="L35:M43" si="7">IF(G35=0,"",(H35-G35)/G35)</f>
        <v/>
      </c>
      <c r="M35" s="45" t="str">
        <f t="shared" si="7"/>
        <v/>
      </c>
      <c r="N35" s="45"/>
      <c r="O35" s="356"/>
      <c r="P35" s="356"/>
      <c r="Q35" s="356"/>
    </row>
    <row r="36" spans="1:17" ht="14.45">
      <c r="B36" s="38"/>
      <c r="C36" s="38" t="s">
        <v>89</v>
      </c>
      <c r="D36" s="39" t="s">
        <v>130</v>
      </c>
      <c r="E36" s="88"/>
      <c r="F36" s="89"/>
      <c r="G36" s="88"/>
      <c r="H36" s="88"/>
      <c r="I36" s="88"/>
      <c r="J36" s="37"/>
      <c r="K36" s="45" t="str">
        <f t="shared" si="6"/>
        <v/>
      </c>
      <c r="L36" s="45" t="str">
        <f t="shared" si="7"/>
        <v/>
      </c>
      <c r="M36" s="45" t="str">
        <f t="shared" si="7"/>
        <v/>
      </c>
      <c r="N36" s="45"/>
      <c r="O36" s="356"/>
      <c r="P36" s="356"/>
      <c r="Q36" s="356"/>
    </row>
    <row r="37" spans="1:17" ht="14.45">
      <c r="A37" s="38"/>
      <c r="B37" s="38"/>
      <c r="C37" s="38" t="s">
        <v>91</v>
      </c>
      <c r="D37" s="39" t="s">
        <v>131</v>
      </c>
      <c r="E37" s="88"/>
      <c r="F37" s="89"/>
      <c r="G37" s="88"/>
      <c r="H37" s="88"/>
      <c r="I37" s="88"/>
      <c r="J37" s="37"/>
      <c r="K37" s="45" t="str">
        <f t="shared" si="6"/>
        <v/>
      </c>
      <c r="L37" s="45" t="str">
        <f t="shared" si="7"/>
        <v/>
      </c>
      <c r="M37" s="45" t="str">
        <f t="shared" si="7"/>
        <v/>
      </c>
      <c r="N37" s="45"/>
      <c r="O37" s="356"/>
      <c r="P37" s="356"/>
      <c r="Q37" s="356"/>
    </row>
    <row r="38" spans="1:17" ht="14.45">
      <c r="A38" s="38"/>
      <c r="B38" s="38"/>
      <c r="C38" s="38" t="s">
        <v>93</v>
      </c>
      <c r="D38" s="39" t="s">
        <v>132</v>
      </c>
      <c r="E38" s="88"/>
      <c r="F38" s="89"/>
      <c r="G38" s="88"/>
      <c r="H38" s="88"/>
      <c r="I38" s="88"/>
      <c r="J38" s="37"/>
      <c r="K38" s="45" t="str">
        <f t="shared" si="6"/>
        <v/>
      </c>
      <c r="L38" s="45" t="str">
        <f t="shared" si="7"/>
        <v/>
      </c>
      <c r="M38" s="45" t="str">
        <f t="shared" si="7"/>
        <v/>
      </c>
      <c r="N38" s="45"/>
      <c r="O38" s="142"/>
      <c r="P38" s="142"/>
      <c r="Q38" s="142"/>
    </row>
    <row r="39" spans="1:17" ht="14.45">
      <c r="A39" s="38"/>
      <c r="B39" s="38"/>
      <c r="C39" s="38" t="s">
        <v>95</v>
      </c>
      <c r="D39" s="39" t="s">
        <v>133</v>
      </c>
      <c r="E39" s="88"/>
      <c r="F39" s="89"/>
      <c r="G39" s="88"/>
      <c r="H39" s="88"/>
      <c r="I39" s="88"/>
      <c r="J39" s="37"/>
      <c r="K39" s="45" t="str">
        <f t="shared" si="6"/>
        <v/>
      </c>
      <c r="L39" s="45" t="str">
        <f t="shared" si="7"/>
        <v/>
      </c>
      <c r="M39" s="45" t="str">
        <f t="shared" si="7"/>
        <v/>
      </c>
      <c r="N39" s="45"/>
      <c r="O39" s="142"/>
      <c r="P39" s="142"/>
      <c r="Q39" s="142"/>
    </row>
    <row r="40" spans="1:17" ht="14.45">
      <c r="A40" s="38"/>
      <c r="B40" s="38"/>
      <c r="C40" s="38" t="s">
        <v>97</v>
      </c>
      <c r="D40" s="39" t="s">
        <v>134</v>
      </c>
      <c r="E40" s="88"/>
      <c r="F40" s="89"/>
      <c r="G40" s="88"/>
      <c r="H40" s="88"/>
      <c r="I40" s="88"/>
      <c r="J40" s="37"/>
      <c r="K40" s="45" t="str">
        <f t="shared" si="6"/>
        <v/>
      </c>
      <c r="L40" s="45" t="str">
        <f t="shared" si="7"/>
        <v/>
      </c>
      <c r="M40" s="45" t="str">
        <f t="shared" si="7"/>
        <v/>
      </c>
      <c r="N40" s="45"/>
      <c r="O40" s="357"/>
      <c r="P40" s="357"/>
      <c r="Q40" s="357"/>
    </row>
    <row r="41" spans="1:17" ht="14.45">
      <c r="A41" s="38"/>
      <c r="B41" s="38"/>
      <c r="C41" s="116" t="s">
        <v>99</v>
      </c>
      <c r="D41" s="39" t="s">
        <v>135</v>
      </c>
      <c r="E41" s="88"/>
      <c r="F41" s="89"/>
      <c r="G41" s="88"/>
      <c r="H41" s="88"/>
      <c r="I41" s="88"/>
      <c r="J41" s="37"/>
      <c r="K41" s="45" t="str">
        <f t="shared" si="6"/>
        <v/>
      </c>
      <c r="L41" s="45" t="str">
        <f t="shared" si="7"/>
        <v/>
      </c>
      <c r="M41" s="45" t="str">
        <f t="shared" si="7"/>
        <v/>
      </c>
      <c r="N41" s="45"/>
      <c r="O41" s="356"/>
      <c r="P41" s="356"/>
      <c r="Q41" s="356"/>
    </row>
    <row r="42" spans="1:17" ht="14.45">
      <c r="A42" s="38"/>
      <c r="B42" s="38"/>
      <c r="C42" s="116" t="s">
        <v>101</v>
      </c>
      <c r="D42" s="39" t="s">
        <v>116</v>
      </c>
      <c r="E42" s="88"/>
      <c r="F42" s="89"/>
      <c r="G42" s="88"/>
      <c r="H42" s="88"/>
      <c r="I42" s="88"/>
      <c r="J42" s="37"/>
      <c r="K42" s="45" t="str">
        <f t="shared" si="6"/>
        <v/>
      </c>
      <c r="L42" s="45" t="str">
        <f t="shared" si="7"/>
        <v/>
      </c>
      <c r="M42" s="45" t="str">
        <f t="shared" si="7"/>
        <v/>
      </c>
      <c r="N42" s="45"/>
      <c r="O42" s="357"/>
      <c r="P42" s="357"/>
      <c r="Q42" s="357"/>
    </row>
    <row r="43" spans="1:17" ht="14.45">
      <c r="A43" s="38"/>
      <c r="B43" s="38"/>
      <c r="C43" s="116" t="s">
        <v>103</v>
      </c>
      <c r="D43" s="39" t="s">
        <v>136</v>
      </c>
      <c r="E43" s="88"/>
      <c r="F43" s="89"/>
      <c r="G43" s="88"/>
      <c r="H43" s="88"/>
      <c r="I43" s="88"/>
      <c r="J43" s="37"/>
      <c r="K43" s="45" t="str">
        <f t="shared" si="6"/>
        <v/>
      </c>
      <c r="L43" s="45" t="str">
        <f t="shared" si="7"/>
        <v/>
      </c>
      <c r="M43" s="45" t="str">
        <f t="shared" si="7"/>
        <v/>
      </c>
      <c r="N43" s="45"/>
      <c r="O43" s="143"/>
      <c r="P43" s="143"/>
      <c r="Q43" s="143"/>
    </row>
    <row r="44" spans="1:17" ht="14.45">
      <c r="A44" s="38"/>
      <c r="B44" s="40" t="s">
        <v>137</v>
      </c>
      <c r="C44" s="38"/>
      <c r="D44" s="39"/>
      <c r="E44" s="90">
        <f>SUM(E35:E43)</f>
        <v>0</v>
      </c>
      <c r="F44" s="90"/>
      <c r="G44" s="90">
        <f>SUM(G35:G43)</f>
        <v>0</v>
      </c>
      <c r="H44" s="90">
        <f>SUM(H35:H43)</f>
        <v>0</v>
      </c>
      <c r="I44" s="90">
        <f>SUM(I35:I43)</f>
        <v>0</v>
      </c>
      <c r="J44" s="37"/>
      <c r="K44" s="37"/>
      <c r="L44" s="37"/>
      <c r="M44" s="37"/>
      <c r="N44" s="37"/>
      <c r="O44" s="356"/>
      <c r="P44" s="356"/>
      <c r="Q44" s="356"/>
    </row>
    <row r="45" spans="1:17" ht="14.45">
      <c r="A45" s="38"/>
      <c r="C45" s="38"/>
      <c r="D45" s="39"/>
      <c r="E45" s="91"/>
      <c r="F45" s="92"/>
      <c r="G45" s="92"/>
      <c r="H45" s="92"/>
      <c r="I45" s="92"/>
      <c r="J45" s="37"/>
      <c r="K45" s="16"/>
      <c r="L45" s="16"/>
      <c r="M45" s="16"/>
      <c r="N45" s="16"/>
      <c r="O45" s="356"/>
      <c r="P45" s="356"/>
      <c r="Q45" s="356"/>
    </row>
    <row r="46" spans="1:17" ht="14.45">
      <c r="A46" s="40">
        <v>5</v>
      </c>
      <c r="B46" s="38" t="s">
        <v>61</v>
      </c>
      <c r="C46" s="38" t="s">
        <v>120</v>
      </c>
      <c r="D46" s="39" t="s">
        <v>138</v>
      </c>
      <c r="E46" s="88"/>
      <c r="F46" s="93"/>
      <c r="G46" s="94"/>
      <c r="H46" s="94"/>
      <c r="I46" s="94"/>
      <c r="J46" s="16"/>
      <c r="K46" s="20" t="str">
        <f>IF(E46=0,"",(G46-E46)/E46)</f>
        <v/>
      </c>
      <c r="L46" s="20" t="str">
        <f t="shared" ref="L46:M49" si="8">IF(G46=0,"",(H46-G46)/G46)</f>
        <v/>
      </c>
      <c r="M46" s="20" t="str">
        <f t="shared" si="8"/>
        <v/>
      </c>
      <c r="N46" s="20"/>
      <c r="O46" s="356"/>
      <c r="P46" s="356"/>
      <c r="Q46" s="356"/>
    </row>
    <row r="47" spans="1:17" ht="14.45">
      <c r="B47" s="38"/>
      <c r="C47" s="38" t="s">
        <v>89</v>
      </c>
      <c r="D47" s="39" t="s">
        <v>139</v>
      </c>
      <c r="E47" s="88"/>
      <c r="F47" s="93"/>
      <c r="G47" s="94"/>
      <c r="H47" s="94"/>
      <c r="I47" s="94"/>
      <c r="J47" s="16"/>
      <c r="K47" s="20" t="str">
        <f>IF(E47=0,"",(G47-E47)/E47)</f>
        <v/>
      </c>
      <c r="L47" s="20" t="str">
        <f t="shared" si="8"/>
        <v/>
      </c>
      <c r="M47" s="20" t="str">
        <f t="shared" si="8"/>
        <v/>
      </c>
      <c r="N47" s="20"/>
      <c r="O47" s="356"/>
      <c r="P47" s="356"/>
      <c r="Q47" s="356"/>
    </row>
    <row r="48" spans="1:17" ht="14.45">
      <c r="A48" s="19"/>
      <c r="B48" s="38"/>
      <c r="C48" s="38" t="s">
        <v>91</v>
      </c>
      <c r="D48" s="39" t="s">
        <v>140</v>
      </c>
      <c r="E48" s="88"/>
      <c r="F48" s="93"/>
      <c r="G48" s="94"/>
      <c r="H48" s="94"/>
      <c r="I48" s="94"/>
      <c r="J48" s="16"/>
      <c r="K48" s="20" t="str">
        <f>IF(E48=0,"",(G48-E48)/E48)</f>
        <v/>
      </c>
      <c r="L48" s="20" t="str">
        <f t="shared" si="8"/>
        <v/>
      </c>
      <c r="M48" s="20" t="str">
        <f t="shared" si="8"/>
        <v/>
      </c>
      <c r="N48" s="20"/>
      <c r="O48" s="356"/>
      <c r="P48" s="356"/>
      <c r="Q48" s="356"/>
    </row>
    <row r="49" spans="1:17" ht="14.45">
      <c r="A49" s="19"/>
      <c r="B49" s="38"/>
      <c r="C49" s="38" t="s">
        <v>93</v>
      </c>
      <c r="D49" s="39" t="s">
        <v>141</v>
      </c>
      <c r="E49" s="88"/>
      <c r="F49" s="93"/>
      <c r="G49" s="94"/>
      <c r="H49" s="94"/>
      <c r="I49" s="94"/>
      <c r="J49" s="16"/>
      <c r="K49" s="20" t="str">
        <f>IF(E49=0,"",(G49-E49)/E49)</f>
        <v/>
      </c>
      <c r="L49" s="20" t="str">
        <f t="shared" si="8"/>
        <v/>
      </c>
      <c r="M49" s="20" t="str">
        <f t="shared" si="8"/>
        <v/>
      </c>
      <c r="N49" s="20"/>
      <c r="O49" s="356"/>
      <c r="P49" s="356"/>
      <c r="Q49" s="356"/>
    </row>
    <row r="50" spans="1:17" ht="14.45">
      <c r="A50" s="19"/>
      <c r="B50" s="40" t="s">
        <v>142</v>
      </c>
      <c r="C50" s="38"/>
      <c r="D50" s="39"/>
      <c r="E50" s="90">
        <f>SUM(E46:E49)</f>
        <v>0</v>
      </c>
      <c r="F50" s="95"/>
      <c r="G50" s="95">
        <f>SUM(G46:G49)</f>
        <v>0</v>
      </c>
      <c r="H50" s="95">
        <f>SUM(H46:H49)</f>
        <v>0</v>
      </c>
      <c r="I50" s="95">
        <f>SUM(I46:I49)</f>
        <v>0</v>
      </c>
      <c r="J50" s="16"/>
      <c r="K50" s="20"/>
      <c r="L50" s="20"/>
      <c r="M50" s="20"/>
      <c r="N50" s="20"/>
      <c r="O50" s="356"/>
      <c r="P50" s="356"/>
      <c r="Q50" s="356"/>
    </row>
    <row r="51" spans="1:17" ht="14.45">
      <c r="A51" s="19"/>
      <c r="C51" s="16"/>
      <c r="D51" s="16"/>
      <c r="E51" s="37"/>
      <c r="F51" s="16"/>
      <c r="G51" s="16"/>
      <c r="H51" s="16"/>
      <c r="I51" s="16"/>
      <c r="J51" s="16"/>
      <c r="K51" s="20"/>
      <c r="L51" s="20"/>
      <c r="M51" s="20"/>
      <c r="N51" s="20"/>
      <c r="O51" s="356"/>
      <c r="P51" s="356"/>
      <c r="Q51" s="356"/>
    </row>
    <row r="52" spans="1:17" ht="14.45">
      <c r="A52" s="19"/>
      <c r="B52" s="16"/>
      <c r="C52" s="37"/>
      <c r="D52" s="37"/>
      <c r="E52" s="37"/>
      <c r="F52" s="16"/>
      <c r="G52" s="16"/>
      <c r="H52" s="16"/>
      <c r="I52" s="16"/>
      <c r="J52" s="16"/>
      <c r="K52" s="20"/>
      <c r="L52" s="20"/>
      <c r="M52" s="20"/>
      <c r="N52" s="20"/>
      <c r="O52" s="21"/>
      <c r="P52" s="137"/>
      <c r="Q52" s="137"/>
    </row>
    <row r="53" spans="1:17" ht="14.45">
      <c r="A53" s="108">
        <v>6</v>
      </c>
      <c r="B53" s="37" t="s">
        <v>62</v>
      </c>
      <c r="C53" s="37" t="s">
        <v>120</v>
      </c>
      <c r="D53" s="37" t="s">
        <v>143</v>
      </c>
      <c r="E53" s="88"/>
      <c r="F53" s="16"/>
      <c r="G53" s="94"/>
      <c r="H53" s="94"/>
      <c r="I53" s="94"/>
      <c r="K53" s="20" t="str">
        <f>IF(E53=0,"",(G53-E53)/E53)</f>
        <v/>
      </c>
      <c r="L53" s="20" t="str">
        <f t="shared" ref="L53:M55" si="9">IF(G53=0,"",(H53-G53)/G53)</f>
        <v/>
      </c>
      <c r="M53" s="20" t="str">
        <f t="shared" si="9"/>
        <v/>
      </c>
      <c r="N53" s="20"/>
      <c r="O53" s="21"/>
      <c r="P53" s="137"/>
      <c r="Q53" s="137"/>
    </row>
    <row r="54" spans="1:17" ht="14.45">
      <c r="B54" s="37"/>
      <c r="C54" s="37" t="s">
        <v>89</v>
      </c>
      <c r="D54" s="37" t="s">
        <v>144</v>
      </c>
      <c r="E54" s="88"/>
      <c r="F54" s="16"/>
      <c r="G54" s="94"/>
      <c r="H54" s="94"/>
      <c r="I54" s="94"/>
      <c r="K54" s="20" t="str">
        <f>IF(E54=0,"",(G54-E54)/E54)</f>
        <v/>
      </c>
      <c r="L54" s="20" t="str">
        <f t="shared" si="9"/>
        <v/>
      </c>
      <c r="M54" s="20" t="str">
        <f t="shared" si="9"/>
        <v/>
      </c>
      <c r="N54" s="20"/>
      <c r="O54" s="21"/>
      <c r="P54" s="137"/>
      <c r="Q54" s="137"/>
    </row>
    <row r="55" spans="1:17" ht="14.45">
      <c r="A55" s="16"/>
      <c r="B55" s="37"/>
      <c r="C55" s="37" t="s">
        <v>91</v>
      </c>
      <c r="D55" s="37" t="s">
        <v>145</v>
      </c>
      <c r="E55" s="88"/>
      <c r="F55" s="16"/>
      <c r="G55" s="94"/>
      <c r="H55" s="94"/>
      <c r="I55" s="94"/>
      <c r="K55" s="20" t="str">
        <f>IF(E55=0,"",(G55-E55)/E55)</f>
        <v/>
      </c>
      <c r="L55" s="20" t="str">
        <f t="shared" si="9"/>
        <v/>
      </c>
      <c r="M55" s="20" t="str">
        <f t="shared" si="9"/>
        <v/>
      </c>
      <c r="N55" s="20"/>
      <c r="O55" s="137"/>
      <c r="P55" s="137"/>
      <c r="Q55" s="137"/>
    </row>
    <row r="56" spans="1:17" ht="14.45">
      <c r="A56" s="16"/>
      <c r="B56" s="42" t="s">
        <v>146</v>
      </c>
      <c r="C56" s="37"/>
      <c r="D56" s="37"/>
      <c r="E56" s="42">
        <f>SUM(E53:E55)</f>
        <v>0</v>
      </c>
      <c r="F56" s="108"/>
      <c r="G56" s="111">
        <f>SUM(G53:G55)</f>
        <v>0</v>
      </c>
      <c r="H56" s="111">
        <f>SUM(H53:H55)</f>
        <v>0</v>
      </c>
      <c r="I56" s="111">
        <f>SUM(I53:I55)</f>
        <v>0</v>
      </c>
      <c r="K56" s="20"/>
      <c r="L56" s="20"/>
      <c r="M56" s="20"/>
      <c r="N56" s="20"/>
      <c r="O56" s="137"/>
      <c r="P56" s="137"/>
      <c r="Q56" s="137"/>
    </row>
    <row r="57" spans="1:17" ht="13.9">
      <c r="A57" s="16"/>
      <c r="O57" s="137"/>
      <c r="P57" s="137"/>
      <c r="Q57" s="137"/>
    </row>
    <row r="58" spans="1:17" ht="13.9">
      <c r="A58" s="16"/>
    </row>
  </sheetData>
  <sheetProtection sheet="1" objects="1" scenarios="1"/>
  <mergeCells count="35">
    <mergeCell ref="O17:Q17"/>
    <mergeCell ref="O15:Q15"/>
    <mergeCell ref="O16:Q16"/>
    <mergeCell ref="O5:Q5"/>
    <mergeCell ref="O8:Q8"/>
    <mergeCell ref="O9:Q9"/>
    <mergeCell ref="O30:Q30"/>
    <mergeCell ref="O18:Q18"/>
    <mergeCell ref="O19:Q19"/>
    <mergeCell ref="O20:Q20"/>
    <mergeCell ref="O22:Q22"/>
    <mergeCell ref="O23:Q23"/>
    <mergeCell ref="O24:Q24"/>
    <mergeCell ref="O25:Q25"/>
    <mergeCell ref="O26:Q26"/>
    <mergeCell ref="O27:Q27"/>
    <mergeCell ref="O28:Q28"/>
    <mergeCell ref="O29:Q29"/>
    <mergeCell ref="O45:Q45"/>
    <mergeCell ref="O32:Q32"/>
    <mergeCell ref="O33:Q33"/>
    <mergeCell ref="O34:Q34"/>
    <mergeCell ref="O35:Q35"/>
    <mergeCell ref="O36:Q36"/>
    <mergeCell ref="O37:Q37"/>
    <mergeCell ref="O40:Q40"/>
    <mergeCell ref="O41:Q41"/>
    <mergeCell ref="O42:Q42"/>
    <mergeCell ref="O44:Q44"/>
    <mergeCell ref="O51:Q51"/>
    <mergeCell ref="O46:Q46"/>
    <mergeCell ref="O47:Q47"/>
    <mergeCell ref="O48:Q48"/>
    <mergeCell ref="O49:Q49"/>
    <mergeCell ref="O50:Q50"/>
  </mergeCells>
  <phoneticPr fontId="3" type="noConversion"/>
  <pageMargins left="0.73" right="0.74803149606299213" top="0.56999999999999995" bottom="0.56999999999999995" header="0.51181102362204722" footer="0.51181102362204722"/>
  <pageSetup paperSize="8" scale="8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80BFB-0A5A-4B46-9211-8AF42AE55DED}">
  <dimension ref="A2:F32"/>
  <sheetViews>
    <sheetView tabSelected="1" workbookViewId="0">
      <selection activeCell="F14" sqref="F14"/>
    </sheetView>
  </sheetViews>
  <sheetFormatPr defaultRowHeight="13.15"/>
  <cols>
    <col min="1" max="1" width="46.42578125" customWidth="1"/>
    <col min="2" max="3" width="15.28515625" customWidth="1"/>
    <col min="5" max="6" width="14.85546875" customWidth="1"/>
  </cols>
  <sheetData>
    <row r="2" spans="1:6" ht="14.45">
      <c r="B2" s="183" t="s">
        <v>147</v>
      </c>
      <c r="C2" s="183" t="s">
        <v>147</v>
      </c>
      <c r="D2" s="43"/>
      <c r="E2" s="183" t="s">
        <v>36</v>
      </c>
      <c r="F2" s="183" t="s">
        <v>36</v>
      </c>
    </row>
    <row r="3" spans="1:6" ht="14.45">
      <c r="B3" s="184"/>
      <c r="C3" s="184"/>
      <c r="D3" s="44"/>
      <c r="E3" s="184"/>
      <c r="F3" s="184"/>
    </row>
    <row r="4" spans="1:6" ht="32.25">
      <c r="A4" s="333" t="s">
        <v>148</v>
      </c>
      <c r="B4" s="345" t="s">
        <v>149</v>
      </c>
      <c r="C4" s="345" t="s">
        <v>150</v>
      </c>
      <c r="D4" s="343"/>
      <c r="E4" s="344" t="s">
        <v>149</v>
      </c>
      <c r="F4" s="345" t="s">
        <v>150</v>
      </c>
    </row>
    <row r="5" spans="1:6" ht="15.6">
      <c r="A5" s="338" t="s">
        <v>151</v>
      </c>
      <c r="B5" s="331"/>
      <c r="C5" s="331"/>
      <c r="D5" s="331"/>
      <c r="E5" s="331"/>
      <c r="F5" s="331"/>
    </row>
    <row r="6" spans="1:6">
      <c r="A6" s="340" t="s">
        <v>152</v>
      </c>
      <c r="B6" s="341"/>
      <c r="C6" s="341"/>
      <c r="E6" s="342"/>
      <c r="F6" s="342"/>
    </row>
    <row r="7" spans="1:6">
      <c r="A7" s="340" t="s">
        <v>152</v>
      </c>
      <c r="B7" s="341"/>
      <c r="C7" s="341"/>
      <c r="E7" s="342"/>
      <c r="F7" s="342"/>
    </row>
    <row r="8" spans="1:6">
      <c r="A8" s="340" t="s">
        <v>152</v>
      </c>
      <c r="B8" s="341"/>
      <c r="C8" s="341"/>
      <c r="E8" s="342"/>
      <c r="F8" s="342"/>
    </row>
    <row r="9" spans="1:6">
      <c r="A9" s="340" t="s">
        <v>152</v>
      </c>
      <c r="B9" s="341"/>
      <c r="C9" s="341"/>
      <c r="E9" s="342"/>
      <c r="F9" s="342"/>
    </row>
    <row r="10" spans="1:6">
      <c r="A10" s="340" t="s">
        <v>152</v>
      </c>
      <c r="B10" s="341"/>
      <c r="C10" s="341"/>
      <c r="E10" s="342"/>
      <c r="F10" s="342"/>
    </row>
    <row r="11" spans="1:6">
      <c r="A11" s="337" t="s">
        <v>153</v>
      </c>
      <c r="B11" s="341"/>
      <c r="C11" s="341"/>
      <c r="E11" s="342"/>
      <c r="F11" s="342"/>
    </row>
    <row r="13" spans="1:6" ht="14.45">
      <c r="A13" s="334" t="s">
        <v>154</v>
      </c>
      <c r="B13" s="332">
        <f>SUM(B6:B11)</f>
        <v>0</v>
      </c>
      <c r="C13" s="332">
        <f>SUM(C6:C11)</f>
        <v>0</v>
      </c>
      <c r="D13" s="289"/>
      <c r="E13" s="332">
        <f>SUM(E6:E10)</f>
        <v>0</v>
      </c>
      <c r="F13" s="332">
        <f>SUM(F6:F11)</f>
        <v>0</v>
      </c>
    </row>
    <row r="32" spans="1:6" ht="14.45">
      <c r="A32" s="339"/>
      <c r="B32" s="289"/>
      <c r="C32" s="289"/>
      <c r="D32" s="289"/>
      <c r="E32" s="289"/>
      <c r="F32" s="289"/>
    </row>
  </sheetData>
  <sheetProtection insertRows="0"/>
  <protectedRanges>
    <protectedRange sqref="A6:F11" name="Range2"/>
    <protectedRange sqref="A16:F30" name="Range3"/>
    <protectedRange sqref="A35:F49" name="Range4"/>
  </protectedRange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56"/>
  <sheetViews>
    <sheetView topLeftCell="A8" zoomScaleNormal="100" workbookViewId="0">
      <selection activeCell="E49" sqref="E49"/>
    </sheetView>
  </sheetViews>
  <sheetFormatPr defaultColWidth="9.140625" defaultRowHeight="13.15"/>
  <cols>
    <col min="1" max="1" width="9.140625" style="1"/>
    <col min="2" max="2" width="32.28515625" style="1" customWidth="1"/>
    <col min="3" max="3" width="5.140625" style="1" customWidth="1"/>
    <col min="4" max="4" width="39" style="1" customWidth="1"/>
    <col min="5" max="5" width="9.140625" style="1"/>
    <col min="6" max="6" width="4.140625" style="1" customWidth="1"/>
    <col min="7" max="7" width="9.85546875" style="1" customWidth="1"/>
    <col min="8" max="9" width="9.7109375" style="1" customWidth="1"/>
    <col min="10" max="10" width="5.28515625" style="1" customWidth="1"/>
    <col min="11" max="11" width="10.140625" style="1" customWidth="1"/>
    <col min="12" max="13" width="9.7109375" style="1" customWidth="1"/>
    <col min="14" max="14" width="5.42578125" style="1" customWidth="1"/>
    <col min="15" max="15" width="63.42578125" style="1" customWidth="1"/>
    <col min="16" max="16384" width="9.140625" style="1"/>
  </cols>
  <sheetData>
    <row r="1" spans="1:17" ht="14.45">
      <c r="A1" s="37"/>
      <c r="B1" s="59">
        <f>Declaration!C3</f>
        <v>0</v>
      </c>
      <c r="C1" s="37"/>
      <c r="D1" s="37"/>
      <c r="E1" s="37"/>
      <c r="F1" s="37"/>
      <c r="G1" s="37"/>
      <c r="H1" s="37"/>
      <c r="I1" s="37"/>
      <c r="J1" s="37"/>
      <c r="K1" s="37"/>
      <c r="L1" s="37"/>
      <c r="M1" s="37"/>
      <c r="N1" s="37"/>
      <c r="O1" s="37"/>
    </row>
    <row r="2" spans="1:17" ht="14.45">
      <c r="A2" s="37"/>
      <c r="B2" s="59"/>
      <c r="C2" s="37"/>
      <c r="D2" s="37"/>
      <c r="F2" s="37"/>
      <c r="G2" s="37"/>
      <c r="H2" s="37"/>
      <c r="I2" s="37"/>
      <c r="J2" s="37"/>
      <c r="K2" s="37"/>
      <c r="L2" s="36"/>
      <c r="M2" s="36"/>
      <c r="N2" s="36"/>
    </row>
    <row r="3" spans="1:17" ht="45.2" customHeight="1">
      <c r="A3" s="37"/>
      <c r="B3" s="40" t="s">
        <v>64</v>
      </c>
      <c r="C3" s="37"/>
      <c r="D3" s="37"/>
      <c r="E3" s="183" t="str">
        <f>Income!E2</f>
        <v>Actual 
2021-22</v>
      </c>
      <c r="F3" s="43"/>
      <c r="G3" s="185" t="str">
        <f>Income!G2</f>
        <v>Forecast 
2022-23</v>
      </c>
      <c r="H3" s="182" t="str">
        <f>Income!H2</f>
        <v>Forecast 
2023-24</v>
      </c>
      <c r="I3" s="186" t="str">
        <f>Income!I2</f>
        <v>Forecast 
2024-25</v>
      </c>
      <c r="J3" s="43"/>
      <c r="K3" s="185" t="str">
        <f>Income!K2</f>
        <v>2021-22- 2022-23</v>
      </c>
      <c r="L3" s="182" t="str">
        <f>+SOCIE!J3</f>
        <v>2022-23 - 2023-24</v>
      </c>
      <c r="M3" s="186" t="str">
        <f>+SOCIE!K3</f>
        <v>2023-24 - 2024-25</v>
      </c>
      <c r="N3" s="43"/>
      <c r="O3" s="183" t="s">
        <v>155</v>
      </c>
      <c r="P3" s="43"/>
      <c r="Q3" s="43"/>
    </row>
    <row r="4" spans="1:17" ht="14.45">
      <c r="A4" s="37"/>
      <c r="B4" s="37"/>
      <c r="C4" s="37"/>
      <c r="D4" s="37"/>
      <c r="E4" s="184" t="s">
        <v>38</v>
      </c>
      <c r="F4" s="44"/>
      <c r="G4" s="187" t="s">
        <v>38</v>
      </c>
      <c r="H4" s="188" t="s">
        <v>38</v>
      </c>
      <c r="I4" s="189" t="s">
        <v>38</v>
      </c>
      <c r="J4" s="44"/>
      <c r="K4" s="190" t="s">
        <v>55</v>
      </c>
      <c r="L4" s="191" t="s">
        <v>55</v>
      </c>
      <c r="M4" s="274" t="s">
        <v>55</v>
      </c>
      <c r="N4" s="175"/>
      <c r="O4" s="192"/>
      <c r="P4" s="175"/>
      <c r="Q4" s="175"/>
    </row>
    <row r="5" spans="1:17" ht="14.45">
      <c r="B5" s="42" t="s">
        <v>156</v>
      </c>
      <c r="C5" s="37"/>
      <c r="D5" s="37"/>
      <c r="E5" s="37"/>
      <c r="F5" s="37"/>
      <c r="G5" s="37"/>
      <c r="H5" s="37"/>
      <c r="I5" s="37"/>
      <c r="J5" s="37"/>
      <c r="K5" s="37"/>
      <c r="L5" s="37"/>
      <c r="M5" s="37"/>
      <c r="N5" s="37"/>
      <c r="O5" s="142"/>
      <c r="P5" s="142"/>
      <c r="Q5" s="142"/>
    </row>
    <row r="6" spans="1:17" ht="40.5" customHeight="1">
      <c r="A6" s="40">
        <v>1</v>
      </c>
      <c r="B6" s="38" t="s">
        <v>157</v>
      </c>
      <c r="C6" s="38"/>
      <c r="D6" s="38"/>
      <c r="E6" s="130"/>
      <c r="F6" s="89"/>
      <c r="G6" s="88"/>
      <c r="H6" s="88"/>
      <c r="I6" s="88"/>
      <c r="J6" s="37"/>
      <c r="K6" s="60" t="str">
        <f t="shared" ref="K6:K14" si="0">IF(E6=0,"",(G6-E6)/E6)</f>
        <v/>
      </c>
      <c r="L6" s="60" t="str">
        <f t="shared" ref="L6:M14" si="1">IF(G6=0,"",(H6-G6)/G6)</f>
        <v/>
      </c>
      <c r="M6" s="60" t="str">
        <f t="shared" si="1"/>
        <v/>
      </c>
      <c r="N6" s="60"/>
      <c r="O6" s="143"/>
      <c r="P6" s="143"/>
      <c r="Q6" s="143"/>
    </row>
    <row r="7" spans="1:17" ht="14.45">
      <c r="A7" s="40">
        <v>2</v>
      </c>
      <c r="B7" s="38" t="s">
        <v>158</v>
      </c>
      <c r="C7" s="38"/>
      <c r="D7" s="38"/>
      <c r="E7" s="130"/>
      <c r="F7" s="89"/>
      <c r="G7" s="88"/>
      <c r="H7" s="88"/>
      <c r="I7" s="88"/>
      <c r="J7" s="37"/>
      <c r="K7" s="60" t="str">
        <f t="shared" si="0"/>
        <v/>
      </c>
      <c r="L7" s="60" t="str">
        <f t="shared" si="1"/>
        <v/>
      </c>
      <c r="M7" s="60" t="str">
        <f t="shared" si="1"/>
        <v/>
      </c>
      <c r="N7" s="60"/>
      <c r="O7" s="142"/>
      <c r="P7" s="142"/>
      <c r="Q7" s="142"/>
    </row>
    <row r="8" spans="1:17" ht="14.45">
      <c r="A8" s="40">
        <v>3</v>
      </c>
      <c r="B8" s="38" t="s">
        <v>59</v>
      </c>
      <c r="C8" s="38"/>
      <c r="D8" s="38"/>
      <c r="E8" s="130"/>
      <c r="F8" s="89"/>
      <c r="G8" s="88"/>
      <c r="H8" s="88"/>
      <c r="I8" s="88"/>
      <c r="J8" s="37"/>
      <c r="K8" s="60" t="str">
        <f t="shared" si="0"/>
        <v/>
      </c>
      <c r="L8" s="60" t="str">
        <f t="shared" si="1"/>
        <v/>
      </c>
      <c r="M8" s="60" t="str">
        <f t="shared" si="1"/>
        <v/>
      </c>
      <c r="N8" s="60"/>
      <c r="O8" s="143"/>
      <c r="P8" s="143"/>
      <c r="Q8" s="143"/>
    </row>
    <row r="9" spans="1:17" ht="14.45">
      <c r="A9" s="40">
        <v>4</v>
      </c>
      <c r="B9" s="38" t="s">
        <v>159</v>
      </c>
      <c r="C9" s="38"/>
      <c r="D9" s="38"/>
      <c r="E9" s="130"/>
      <c r="F9" s="89"/>
      <c r="G9" s="88"/>
      <c r="H9" s="88"/>
      <c r="I9" s="88"/>
      <c r="J9" s="37"/>
      <c r="K9" s="60" t="str">
        <f t="shared" si="0"/>
        <v/>
      </c>
      <c r="L9" s="60" t="str">
        <f t="shared" si="1"/>
        <v/>
      </c>
      <c r="M9" s="60" t="str">
        <f t="shared" si="1"/>
        <v/>
      </c>
      <c r="N9" s="60"/>
      <c r="O9" s="142"/>
      <c r="P9" s="142"/>
      <c r="Q9" s="142"/>
    </row>
    <row r="10" spans="1:17" ht="14.45">
      <c r="A10" s="40">
        <v>5</v>
      </c>
      <c r="B10" s="38" t="s">
        <v>160</v>
      </c>
      <c r="C10" s="38"/>
      <c r="D10" s="38"/>
      <c r="E10" s="130"/>
      <c r="F10" s="89"/>
      <c r="G10" s="88"/>
      <c r="H10" s="88"/>
      <c r="I10" s="88"/>
      <c r="J10" s="37"/>
      <c r="K10" s="60" t="str">
        <f t="shared" si="0"/>
        <v/>
      </c>
      <c r="L10" s="60" t="str">
        <f t="shared" si="1"/>
        <v/>
      </c>
      <c r="M10" s="60" t="str">
        <f t="shared" si="1"/>
        <v/>
      </c>
      <c r="N10" s="60"/>
      <c r="O10" s="142"/>
      <c r="P10" s="142"/>
      <c r="Q10" s="142"/>
    </row>
    <row r="11" spans="1:17" ht="14.45">
      <c r="A11" s="40">
        <v>6</v>
      </c>
      <c r="B11" s="38" t="s">
        <v>161</v>
      </c>
      <c r="C11" s="38"/>
      <c r="D11" s="38"/>
      <c r="E11" s="130"/>
      <c r="F11" s="89"/>
      <c r="G11" s="88"/>
      <c r="H11" s="88"/>
      <c r="I11" s="88"/>
      <c r="J11" s="37"/>
      <c r="K11" s="60" t="str">
        <f t="shared" si="0"/>
        <v/>
      </c>
      <c r="L11" s="60" t="str">
        <f t="shared" si="1"/>
        <v/>
      </c>
      <c r="M11" s="60" t="str">
        <f t="shared" si="1"/>
        <v/>
      </c>
      <c r="N11" s="60"/>
      <c r="O11" s="142"/>
      <c r="P11" s="142"/>
      <c r="Q11" s="142"/>
    </row>
    <row r="12" spans="1:17" ht="14.45">
      <c r="A12" s="40">
        <v>7</v>
      </c>
      <c r="B12" s="38" t="s">
        <v>131</v>
      </c>
      <c r="C12" s="38"/>
      <c r="D12" s="38"/>
      <c r="E12" s="130"/>
      <c r="F12" s="89"/>
      <c r="G12" s="88"/>
      <c r="H12" s="88"/>
      <c r="I12" s="88"/>
      <c r="J12" s="37"/>
      <c r="K12" s="60" t="str">
        <f t="shared" si="0"/>
        <v/>
      </c>
      <c r="L12" s="60" t="str">
        <f t="shared" si="1"/>
        <v/>
      </c>
      <c r="M12" s="60" t="str">
        <f t="shared" si="1"/>
        <v/>
      </c>
      <c r="N12" s="60"/>
      <c r="O12" s="142"/>
      <c r="P12" s="142"/>
      <c r="Q12" s="142"/>
    </row>
    <row r="13" spans="1:17" ht="14.45">
      <c r="A13" s="40">
        <v>8</v>
      </c>
      <c r="B13" s="38" t="s">
        <v>162</v>
      </c>
      <c r="C13" s="38"/>
      <c r="D13" s="38"/>
      <c r="E13" s="130"/>
      <c r="F13" s="89"/>
      <c r="G13" s="88"/>
      <c r="H13" s="88"/>
      <c r="I13" s="88"/>
      <c r="J13" s="37"/>
      <c r="K13" s="60" t="str">
        <f t="shared" si="0"/>
        <v/>
      </c>
      <c r="L13" s="60" t="str">
        <f t="shared" si="1"/>
        <v/>
      </c>
      <c r="M13" s="60" t="str">
        <f t="shared" si="1"/>
        <v/>
      </c>
      <c r="N13" s="60"/>
      <c r="O13" s="142"/>
      <c r="P13" s="142"/>
      <c r="Q13" s="142"/>
    </row>
    <row r="14" spans="1:17" ht="14.45">
      <c r="A14" s="40">
        <v>9</v>
      </c>
      <c r="B14" s="38" t="s">
        <v>163</v>
      </c>
      <c r="C14" s="38"/>
      <c r="D14" s="38"/>
      <c r="E14" s="130"/>
      <c r="F14" s="89"/>
      <c r="G14" s="88"/>
      <c r="H14" s="88"/>
      <c r="I14" s="88"/>
      <c r="J14" s="37"/>
      <c r="K14" s="60" t="str">
        <f t="shared" si="0"/>
        <v/>
      </c>
      <c r="L14" s="60" t="str">
        <f t="shared" si="1"/>
        <v/>
      </c>
      <c r="M14" s="60" t="str">
        <f t="shared" si="1"/>
        <v/>
      </c>
      <c r="N14" s="60"/>
      <c r="O14" s="142"/>
      <c r="P14" s="142"/>
      <c r="Q14" s="142"/>
    </row>
    <row r="15" spans="1:17" ht="14.45">
      <c r="A15" s="40"/>
      <c r="B15" s="61" t="s">
        <v>164</v>
      </c>
      <c r="C15" s="61"/>
      <c r="D15" s="61"/>
      <c r="E15" s="90">
        <f>SUM(E6:E14)</f>
        <v>0</v>
      </c>
      <c r="F15" s="90"/>
      <c r="G15" s="90">
        <f>SUM(G6:G14)</f>
        <v>0</v>
      </c>
      <c r="H15" s="90">
        <f>SUM(H6:H14)</f>
        <v>0</v>
      </c>
      <c r="I15" s="90">
        <f>SUM(I6:I14)</f>
        <v>0</v>
      </c>
      <c r="J15" s="37"/>
      <c r="K15" s="60"/>
      <c r="L15" s="60"/>
      <c r="M15" s="60"/>
      <c r="N15" s="60"/>
      <c r="O15" s="142"/>
      <c r="P15" s="142"/>
      <c r="Q15" s="142"/>
    </row>
    <row r="16" spans="1:17" ht="15" thickBot="1">
      <c r="A16" s="38"/>
      <c r="B16" s="38"/>
      <c r="C16" s="38"/>
      <c r="D16" s="38"/>
      <c r="E16" s="91"/>
      <c r="F16" s="91"/>
      <c r="G16" s="91"/>
      <c r="H16" s="91"/>
      <c r="I16" s="91"/>
      <c r="J16" s="37"/>
      <c r="K16" s="60"/>
      <c r="L16" s="60"/>
      <c r="M16" s="60"/>
      <c r="N16" s="60"/>
      <c r="O16" s="142"/>
      <c r="P16" s="142"/>
      <c r="Q16" s="142"/>
    </row>
    <row r="17" spans="1:17" ht="14.45">
      <c r="A17" s="38"/>
      <c r="B17" s="129" t="s">
        <v>165</v>
      </c>
      <c r="C17" s="117"/>
      <c r="D17" s="117"/>
      <c r="E17" s="118"/>
      <c r="F17" s="118"/>
      <c r="G17" s="118"/>
      <c r="H17" s="118"/>
      <c r="I17" s="118"/>
      <c r="J17" s="119"/>
      <c r="K17" s="60"/>
      <c r="L17" s="60"/>
      <c r="M17" s="60"/>
      <c r="N17" s="60"/>
      <c r="O17" s="142"/>
      <c r="P17" s="142"/>
      <c r="Q17" s="142"/>
    </row>
    <row r="18" spans="1:17" ht="41.45" customHeight="1">
      <c r="A18" s="38"/>
      <c r="B18" s="120" t="s">
        <v>166</v>
      </c>
      <c r="C18" s="38"/>
      <c r="D18" s="38"/>
      <c r="E18" s="130"/>
      <c r="F18" s="96"/>
      <c r="G18" s="88"/>
      <c r="H18" s="88"/>
      <c r="I18" s="88"/>
      <c r="J18" s="121"/>
      <c r="K18" s="60" t="str">
        <f>IF(E18=0,"",(G18-E18)/E18)</f>
        <v/>
      </c>
      <c r="L18" s="60" t="str">
        <f t="shared" ref="L18:M27" si="2">IF(G18=0,"",(H18-G18)/G18)</f>
        <v/>
      </c>
      <c r="M18" s="60" t="str">
        <f t="shared" si="2"/>
        <v/>
      </c>
      <c r="N18" s="60"/>
      <c r="O18" s="143"/>
      <c r="P18" s="143"/>
      <c r="Q18" s="143"/>
    </row>
    <row r="19" spans="1:17" ht="25.5" customHeight="1">
      <c r="A19" s="38"/>
      <c r="B19" s="120" t="s">
        <v>167</v>
      </c>
      <c r="C19" s="38"/>
      <c r="D19" s="38"/>
      <c r="E19" s="130"/>
      <c r="F19" s="96"/>
      <c r="G19" s="88"/>
      <c r="H19" s="88"/>
      <c r="I19" s="88"/>
      <c r="J19" s="121"/>
      <c r="K19" s="60" t="str">
        <f>IF(E19=0,"",(G19-E19)/E19)</f>
        <v/>
      </c>
      <c r="L19" s="60" t="str">
        <f t="shared" si="2"/>
        <v/>
      </c>
      <c r="M19" s="60" t="str">
        <f t="shared" si="2"/>
        <v/>
      </c>
      <c r="N19" s="60"/>
      <c r="O19" s="143"/>
      <c r="P19" s="143"/>
      <c r="Q19" s="143"/>
    </row>
    <row r="20" spans="1:17" ht="25.5" customHeight="1">
      <c r="A20" s="38"/>
      <c r="B20" s="120" t="s">
        <v>168</v>
      </c>
      <c r="C20" s="38"/>
      <c r="D20" s="38"/>
      <c r="E20" s="130"/>
      <c r="F20" s="96"/>
      <c r="G20" s="88"/>
      <c r="H20" s="88"/>
      <c r="I20" s="88"/>
      <c r="J20" s="121"/>
      <c r="K20" s="60"/>
      <c r="L20" s="60"/>
      <c r="M20" s="60"/>
      <c r="N20" s="60"/>
      <c r="O20" s="143"/>
      <c r="P20" s="143"/>
      <c r="Q20" s="143"/>
    </row>
    <row r="21" spans="1:17" ht="25.5" customHeight="1">
      <c r="A21" s="38"/>
      <c r="B21" s="120" t="s">
        <v>169</v>
      </c>
      <c r="C21" s="38"/>
      <c r="D21" s="38"/>
      <c r="E21" s="130"/>
      <c r="F21" s="96"/>
      <c r="G21" s="88"/>
      <c r="H21" s="88"/>
      <c r="I21" s="88"/>
      <c r="J21" s="121"/>
      <c r="K21" s="60"/>
      <c r="L21" s="60"/>
      <c r="M21" s="60"/>
      <c r="N21" s="60"/>
      <c r="O21" s="143"/>
      <c r="P21" s="143"/>
      <c r="Q21" s="143"/>
    </row>
    <row r="22" spans="1:17" ht="25.5" customHeight="1">
      <c r="A22" s="38"/>
      <c r="B22" s="120" t="s">
        <v>170</v>
      </c>
      <c r="C22" s="38"/>
      <c r="D22" s="38"/>
      <c r="E22" s="130"/>
      <c r="F22" s="96"/>
      <c r="G22" s="88"/>
      <c r="H22" s="88"/>
      <c r="I22" s="88"/>
      <c r="J22" s="121"/>
      <c r="K22" s="60"/>
      <c r="L22" s="60"/>
      <c r="M22" s="60"/>
      <c r="N22" s="60"/>
      <c r="O22" s="143"/>
      <c r="P22" s="143"/>
      <c r="Q22" s="143"/>
    </row>
    <row r="23" spans="1:17" ht="25.5" customHeight="1">
      <c r="A23" s="38"/>
      <c r="B23" s="120" t="s">
        <v>171</v>
      </c>
      <c r="C23" s="38"/>
      <c r="D23" s="38"/>
      <c r="E23" s="130"/>
      <c r="F23" s="96"/>
      <c r="G23" s="88"/>
      <c r="H23" s="88"/>
      <c r="I23" s="88"/>
      <c r="J23" s="121"/>
      <c r="K23" s="60"/>
      <c r="L23" s="60"/>
      <c r="M23" s="60"/>
      <c r="N23" s="60"/>
      <c r="O23" s="143"/>
      <c r="P23" s="143"/>
      <c r="Q23" s="143"/>
    </row>
    <row r="24" spans="1:17" ht="25.5" customHeight="1">
      <c r="A24" s="38"/>
      <c r="B24" s="120" t="s">
        <v>172</v>
      </c>
      <c r="C24" s="38"/>
      <c r="D24" s="38"/>
      <c r="E24" s="130"/>
      <c r="F24" s="96"/>
      <c r="G24" s="88"/>
      <c r="H24" s="88"/>
      <c r="I24" s="88"/>
      <c r="J24" s="121"/>
      <c r="K24" s="60"/>
      <c r="L24" s="60"/>
      <c r="M24" s="60"/>
      <c r="N24" s="60"/>
      <c r="O24" s="143"/>
      <c r="P24" s="143"/>
      <c r="Q24" s="143"/>
    </row>
    <row r="25" spans="1:17" ht="32.25" customHeight="1">
      <c r="A25" s="38"/>
      <c r="B25" s="120" t="s">
        <v>173</v>
      </c>
      <c r="C25" s="38"/>
      <c r="D25" s="38"/>
      <c r="E25" s="130"/>
      <c r="F25" s="96"/>
      <c r="G25" s="88"/>
      <c r="H25" s="88"/>
      <c r="I25" s="88"/>
      <c r="J25" s="121"/>
      <c r="K25" s="60" t="str">
        <f>IF(E25=0,"",(G25-E25)/E25)</f>
        <v/>
      </c>
      <c r="L25" s="60" t="str">
        <f t="shared" si="2"/>
        <v/>
      </c>
      <c r="M25" s="60" t="str">
        <f t="shared" si="2"/>
        <v/>
      </c>
      <c r="N25" s="60"/>
      <c r="O25" s="143"/>
      <c r="P25" s="143"/>
      <c r="Q25" s="143"/>
    </row>
    <row r="26" spans="1:17" ht="32.25" customHeight="1">
      <c r="A26" s="38"/>
      <c r="B26" s="120" t="s">
        <v>174</v>
      </c>
      <c r="C26" s="38"/>
      <c r="D26" s="38"/>
      <c r="E26" s="130"/>
      <c r="F26" s="96"/>
      <c r="G26" s="88"/>
      <c r="H26" s="88"/>
      <c r="I26" s="88"/>
      <c r="J26" s="121"/>
      <c r="K26" s="60"/>
      <c r="L26" s="60"/>
      <c r="M26" s="60"/>
      <c r="N26" s="60"/>
      <c r="O26" s="143"/>
      <c r="P26" s="143"/>
      <c r="Q26" s="143"/>
    </row>
    <row r="27" spans="1:17" ht="25.5" customHeight="1">
      <c r="A27" s="38"/>
      <c r="B27" s="120" t="s">
        <v>175</v>
      </c>
      <c r="C27" s="38"/>
      <c r="D27" s="38"/>
      <c r="E27" s="130"/>
      <c r="F27" s="96"/>
      <c r="G27" s="88"/>
      <c r="H27" s="88"/>
      <c r="I27" s="88"/>
      <c r="J27" s="121"/>
      <c r="K27" s="60" t="str">
        <f>IF(E27=0,"",(G27-E27)/E27)</f>
        <v/>
      </c>
      <c r="L27" s="60" t="str">
        <f t="shared" si="2"/>
        <v/>
      </c>
      <c r="M27" s="60" t="str">
        <f t="shared" si="2"/>
        <v/>
      </c>
      <c r="N27" s="60"/>
      <c r="O27" s="143"/>
      <c r="P27" s="143"/>
      <c r="Q27" s="143"/>
    </row>
    <row r="28" spans="1:17" ht="14.45">
      <c r="A28" s="38"/>
      <c r="B28" s="122" t="s">
        <v>164</v>
      </c>
      <c r="C28" s="38"/>
      <c r="D28" s="38"/>
      <c r="E28" s="91">
        <f>SUM(E18:E27)</f>
        <v>0</v>
      </c>
      <c r="F28" s="91"/>
      <c r="G28" s="141">
        <f>SUM(G18:G27)</f>
        <v>0</v>
      </c>
      <c r="H28" s="141">
        <f>SUM(H18:H27)</f>
        <v>0</v>
      </c>
      <c r="I28" s="141">
        <f>SUM(I18:I27)</f>
        <v>0</v>
      </c>
      <c r="J28" s="121"/>
      <c r="K28" s="60"/>
      <c r="L28" s="60"/>
      <c r="M28" s="60"/>
      <c r="N28" s="60"/>
      <c r="O28" s="142"/>
      <c r="P28" s="142"/>
      <c r="Q28" s="142"/>
    </row>
    <row r="29" spans="1:17" ht="15" thickBot="1">
      <c r="A29" s="38"/>
      <c r="B29" s="123"/>
      <c r="C29" s="124"/>
      <c r="D29" s="124"/>
      <c r="E29" s="125"/>
      <c r="F29" s="126"/>
      <c r="G29" s="127"/>
      <c r="H29" s="127"/>
      <c r="I29" s="127"/>
      <c r="J29" s="128"/>
      <c r="K29" s="60"/>
      <c r="L29" s="60"/>
      <c r="M29" s="60"/>
      <c r="N29" s="60"/>
      <c r="O29" s="142"/>
      <c r="P29" s="142"/>
      <c r="Q29" s="142"/>
    </row>
    <row r="30" spans="1:17" ht="14.45">
      <c r="A30" s="38"/>
      <c r="B30" s="38"/>
      <c r="C30" s="38"/>
      <c r="D30" s="38"/>
      <c r="E30" s="91"/>
      <c r="F30" s="91"/>
      <c r="G30" s="91"/>
      <c r="H30" s="91"/>
      <c r="I30" s="91"/>
      <c r="J30" s="37"/>
      <c r="K30" s="60"/>
      <c r="L30" s="60"/>
      <c r="M30" s="60"/>
      <c r="N30" s="60"/>
      <c r="O30" s="142"/>
      <c r="P30" s="142"/>
      <c r="Q30" s="142"/>
    </row>
    <row r="31" spans="1:17" ht="14.45">
      <c r="B31" s="40" t="s">
        <v>66</v>
      </c>
      <c r="C31" s="40"/>
      <c r="D31" s="40"/>
      <c r="E31" s="130"/>
      <c r="F31" s="89"/>
      <c r="G31" s="88"/>
      <c r="H31" s="88"/>
      <c r="I31" s="88"/>
      <c r="J31" s="37"/>
      <c r="K31" s="60" t="str">
        <f>IF(E31=0,"",(G31-E31)/E31)</f>
        <v/>
      </c>
      <c r="L31" s="60" t="str">
        <f>IF(G31=0,"",(H31-G31)/G31)</f>
        <v/>
      </c>
      <c r="M31" s="60" t="str">
        <f>IF(H31=0,"",(I31-H31)/H31)</f>
        <v/>
      </c>
      <c r="N31" s="60"/>
      <c r="O31" s="142"/>
      <c r="P31" s="142"/>
      <c r="Q31" s="142"/>
    </row>
    <row r="32" spans="1:17" ht="14.45">
      <c r="B32" s="38"/>
      <c r="C32" s="38"/>
      <c r="D32" s="38"/>
      <c r="E32" s="91"/>
      <c r="F32" s="91"/>
      <c r="G32" s="91"/>
      <c r="H32" s="91"/>
      <c r="I32" s="91"/>
      <c r="J32" s="37"/>
      <c r="K32" s="37"/>
      <c r="L32" s="37"/>
      <c r="M32" s="37"/>
      <c r="N32" s="37"/>
      <c r="O32" s="142"/>
      <c r="P32" s="142"/>
      <c r="Q32" s="142"/>
    </row>
    <row r="33" spans="1:17" ht="14.45">
      <c r="B33" s="40" t="s">
        <v>176</v>
      </c>
      <c r="C33" s="38"/>
      <c r="D33" s="38"/>
      <c r="E33" s="91"/>
      <c r="F33" s="91"/>
      <c r="G33" s="91"/>
      <c r="H33" s="91"/>
      <c r="I33" s="91"/>
      <c r="J33" s="37"/>
      <c r="K33" s="37"/>
      <c r="L33" s="37"/>
      <c r="M33" s="37"/>
      <c r="N33" s="37"/>
      <c r="O33" s="142"/>
      <c r="P33" s="142"/>
      <c r="Q33" s="142"/>
    </row>
    <row r="34" spans="1:17" ht="25.5" customHeight="1">
      <c r="A34" s="40">
        <v>1</v>
      </c>
      <c r="B34" s="38" t="s">
        <v>67</v>
      </c>
      <c r="C34" s="38" t="s">
        <v>120</v>
      </c>
      <c r="D34" s="38" t="s">
        <v>157</v>
      </c>
      <c r="E34" s="130"/>
      <c r="F34" s="89"/>
      <c r="G34" s="88"/>
      <c r="H34" s="88"/>
      <c r="I34" s="88"/>
      <c r="J34" s="37"/>
      <c r="K34" s="60" t="str">
        <f t="shared" ref="K34:K46" si="3">IF(E34=0,"",(G34-E34)/E34)</f>
        <v/>
      </c>
      <c r="L34" s="60" t="str">
        <f t="shared" ref="L34:M46" si="4">IF(G34=0,"",(H34-G34)/G34)</f>
        <v/>
      </c>
      <c r="M34" s="60" t="str">
        <f t="shared" si="4"/>
        <v/>
      </c>
      <c r="N34" s="60"/>
      <c r="O34" s="143"/>
      <c r="P34" s="143"/>
      <c r="Q34" s="143"/>
    </row>
    <row r="35" spans="1:17" ht="14.45">
      <c r="A35" s="40"/>
      <c r="B35" s="38"/>
      <c r="C35" s="38" t="s">
        <v>89</v>
      </c>
      <c r="D35" s="38" t="s">
        <v>158</v>
      </c>
      <c r="E35" s="130"/>
      <c r="F35" s="89"/>
      <c r="G35" s="88"/>
      <c r="H35" s="88"/>
      <c r="I35" s="88"/>
      <c r="J35" s="37"/>
      <c r="K35" s="60" t="str">
        <f t="shared" si="3"/>
        <v/>
      </c>
      <c r="L35" s="60" t="str">
        <f t="shared" si="4"/>
        <v/>
      </c>
      <c r="M35" s="60" t="str">
        <f t="shared" si="4"/>
        <v/>
      </c>
      <c r="N35" s="60"/>
      <c r="O35" s="142"/>
      <c r="P35" s="142"/>
      <c r="Q35" s="142"/>
    </row>
    <row r="36" spans="1:17" ht="14.45">
      <c r="A36" s="40"/>
      <c r="B36" s="38"/>
      <c r="C36" s="38" t="s">
        <v>91</v>
      </c>
      <c r="D36" s="38" t="s">
        <v>59</v>
      </c>
      <c r="E36" s="130"/>
      <c r="F36" s="89"/>
      <c r="G36" s="88"/>
      <c r="H36" s="88"/>
      <c r="I36" s="88"/>
      <c r="J36" s="37"/>
      <c r="K36" s="60" t="str">
        <f t="shared" si="3"/>
        <v/>
      </c>
      <c r="L36" s="60" t="str">
        <f t="shared" si="4"/>
        <v/>
      </c>
      <c r="M36" s="60" t="str">
        <f t="shared" si="4"/>
        <v/>
      </c>
      <c r="N36" s="60"/>
      <c r="O36" s="143"/>
      <c r="P36" s="143"/>
      <c r="Q36" s="143"/>
    </row>
    <row r="37" spans="1:17" ht="14.45">
      <c r="A37" s="40"/>
      <c r="B37" s="38"/>
      <c r="C37" s="38" t="s">
        <v>93</v>
      </c>
      <c r="D37" s="38" t="s">
        <v>159</v>
      </c>
      <c r="E37" s="130"/>
      <c r="F37" s="89"/>
      <c r="G37" s="88"/>
      <c r="H37" s="88"/>
      <c r="I37" s="88"/>
      <c r="J37" s="37"/>
      <c r="K37" s="60" t="str">
        <f t="shared" si="3"/>
        <v/>
      </c>
      <c r="L37" s="60" t="str">
        <f t="shared" si="4"/>
        <v/>
      </c>
      <c r="M37" s="60" t="str">
        <f t="shared" si="4"/>
        <v/>
      </c>
      <c r="N37" s="60"/>
      <c r="O37" s="142"/>
      <c r="P37" s="142"/>
      <c r="Q37" s="142"/>
    </row>
    <row r="38" spans="1:17" ht="14.45">
      <c r="A38" s="40"/>
      <c r="B38" s="38"/>
      <c r="C38" s="38" t="s">
        <v>95</v>
      </c>
      <c r="D38" s="38" t="s">
        <v>177</v>
      </c>
      <c r="E38" s="130"/>
      <c r="F38" s="89"/>
      <c r="G38" s="88"/>
      <c r="H38" s="88"/>
      <c r="I38" s="88"/>
      <c r="J38" s="37"/>
      <c r="K38" s="60" t="str">
        <f t="shared" si="3"/>
        <v/>
      </c>
      <c r="L38" s="60" t="str">
        <f t="shared" si="4"/>
        <v/>
      </c>
      <c r="M38" s="60" t="str">
        <f t="shared" si="4"/>
        <v/>
      </c>
      <c r="N38" s="60"/>
      <c r="O38" s="142"/>
      <c r="P38" s="142"/>
      <c r="Q38" s="142"/>
    </row>
    <row r="39" spans="1:17" ht="14.45">
      <c r="A39" s="40"/>
      <c r="B39" s="38"/>
      <c r="C39" s="38" t="s">
        <v>97</v>
      </c>
      <c r="D39" s="38" t="s">
        <v>160</v>
      </c>
      <c r="E39" s="97">
        <f>SUM(E40:E42)</f>
        <v>0</v>
      </c>
      <c r="F39" s="91"/>
      <c r="G39" s="97">
        <f>SUM(G40:G42)</f>
        <v>0</v>
      </c>
      <c r="H39" s="97">
        <f>SUM(H40:H42)</f>
        <v>0</v>
      </c>
      <c r="I39" s="97">
        <f>SUM(I40:I42)</f>
        <v>0</v>
      </c>
      <c r="J39" s="37"/>
      <c r="K39" s="60" t="str">
        <f t="shared" si="3"/>
        <v/>
      </c>
      <c r="L39" s="60" t="str">
        <f t="shared" si="4"/>
        <v/>
      </c>
      <c r="M39" s="60" t="str">
        <f t="shared" si="4"/>
        <v/>
      </c>
      <c r="N39" s="60"/>
      <c r="O39" s="142"/>
      <c r="P39" s="142"/>
      <c r="Q39" s="142"/>
    </row>
    <row r="40" spans="1:17" ht="14.45">
      <c r="A40" s="40"/>
      <c r="B40" s="38"/>
      <c r="C40" s="62" t="s">
        <v>178</v>
      </c>
      <c r="D40" s="62" t="s">
        <v>179</v>
      </c>
      <c r="E40" s="130"/>
      <c r="F40" s="89"/>
      <c r="G40" s="88"/>
      <c r="H40" s="88"/>
      <c r="I40" s="88"/>
      <c r="J40" s="37"/>
      <c r="K40" s="60" t="str">
        <f t="shared" si="3"/>
        <v/>
      </c>
      <c r="L40" s="60" t="str">
        <f t="shared" si="4"/>
        <v/>
      </c>
      <c r="M40" s="60" t="str">
        <f t="shared" si="4"/>
        <v/>
      </c>
      <c r="N40" s="60"/>
      <c r="O40" s="142"/>
      <c r="P40" s="142"/>
      <c r="Q40" s="142"/>
    </row>
    <row r="41" spans="1:17" ht="14.45">
      <c r="A41" s="40"/>
      <c r="B41" s="38"/>
      <c r="C41" s="62" t="s">
        <v>180</v>
      </c>
      <c r="D41" s="62" t="s">
        <v>181</v>
      </c>
      <c r="E41" s="130"/>
      <c r="F41" s="89"/>
      <c r="G41" s="88"/>
      <c r="H41" s="88"/>
      <c r="I41" s="88"/>
      <c r="J41" s="37"/>
      <c r="K41" s="60" t="str">
        <f t="shared" si="3"/>
        <v/>
      </c>
      <c r="L41" s="60" t="str">
        <f t="shared" si="4"/>
        <v/>
      </c>
      <c r="M41" s="60" t="str">
        <f t="shared" si="4"/>
        <v/>
      </c>
      <c r="N41" s="60"/>
      <c r="O41" s="142"/>
      <c r="P41" s="142"/>
      <c r="Q41" s="142"/>
    </row>
    <row r="42" spans="1:17" ht="14.45">
      <c r="A42" s="40"/>
      <c r="B42" s="38"/>
      <c r="C42" s="62" t="s">
        <v>182</v>
      </c>
      <c r="D42" s="62" t="s">
        <v>104</v>
      </c>
      <c r="E42" s="130"/>
      <c r="F42" s="89"/>
      <c r="G42" s="88"/>
      <c r="H42" s="88"/>
      <c r="I42" s="88"/>
      <c r="J42" s="37"/>
      <c r="K42" s="60" t="str">
        <f t="shared" si="3"/>
        <v/>
      </c>
      <c r="L42" s="60" t="str">
        <f t="shared" si="4"/>
        <v/>
      </c>
      <c r="M42" s="60" t="str">
        <f t="shared" si="4"/>
        <v/>
      </c>
      <c r="N42" s="60"/>
      <c r="O42" s="142"/>
      <c r="P42" s="142"/>
      <c r="Q42" s="142"/>
    </row>
    <row r="43" spans="1:17" ht="14.45">
      <c r="A43" s="40"/>
      <c r="B43" s="38"/>
      <c r="C43" s="38" t="s">
        <v>99</v>
      </c>
      <c r="D43" s="38" t="s">
        <v>183</v>
      </c>
      <c r="E43" s="130"/>
      <c r="F43" s="89"/>
      <c r="G43" s="88"/>
      <c r="H43" s="88"/>
      <c r="I43" s="88"/>
      <c r="J43" s="37"/>
      <c r="K43" s="60" t="str">
        <f t="shared" si="3"/>
        <v/>
      </c>
      <c r="L43" s="60" t="str">
        <f t="shared" si="4"/>
        <v/>
      </c>
      <c r="M43" s="60" t="str">
        <f t="shared" si="4"/>
        <v/>
      </c>
      <c r="N43" s="60"/>
      <c r="O43" s="142"/>
      <c r="P43" s="142"/>
      <c r="Q43" s="142"/>
    </row>
    <row r="44" spans="1:17" ht="14.45">
      <c r="A44" s="40"/>
      <c r="B44" s="38"/>
      <c r="C44" s="38" t="s">
        <v>101</v>
      </c>
      <c r="D44" s="38" t="s">
        <v>131</v>
      </c>
      <c r="E44" s="130"/>
      <c r="F44" s="89"/>
      <c r="G44" s="88"/>
      <c r="H44" s="88"/>
      <c r="I44" s="88"/>
      <c r="J44" s="37"/>
      <c r="K44" s="60" t="str">
        <f t="shared" si="3"/>
        <v/>
      </c>
      <c r="L44" s="60" t="str">
        <f t="shared" si="4"/>
        <v/>
      </c>
      <c r="M44" s="60" t="str">
        <f t="shared" si="4"/>
        <v/>
      </c>
      <c r="N44" s="60"/>
      <c r="O44" s="142"/>
      <c r="P44" s="142"/>
      <c r="Q44" s="142"/>
    </row>
    <row r="45" spans="1:17" ht="14.45">
      <c r="A45" s="40"/>
      <c r="B45" s="38"/>
      <c r="C45" s="38" t="s">
        <v>103</v>
      </c>
      <c r="D45" s="38" t="s">
        <v>104</v>
      </c>
      <c r="E45" s="130"/>
      <c r="F45" s="89"/>
      <c r="G45" s="88"/>
      <c r="H45" s="88"/>
      <c r="I45" s="88"/>
      <c r="J45" s="37"/>
      <c r="K45" s="60" t="str">
        <f t="shared" si="3"/>
        <v/>
      </c>
      <c r="L45" s="60" t="str">
        <f t="shared" si="4"/>
        <v/>
      </c>
      <c r="M45" s="60" t="str">
        <f t="shared" si="4"/>
        <v/>
      </c>
      <c r="N45" s="60"/>
      <c r="O45" s="142"/>
      <c r="P45" s="142"/>
      <c r="Q45" s="142"/>
    </row>
    <row r="46" spans="1:17" ht="14.45">
      <c r="A46" s="40"/>
      <c r="B46" s="38"/>
      <c r="C46" s="38" t="s">
        <v>184</v>
      </c>
      <c r="D46" s="38" t="s">
        <v>185</v>
      </c>
      <c r="E46" s="130"/>
      <c r="F46" s="89"/>
      <c r="G46" s="88"/>
      <c r="H46" s="88"/>
      <c r="I46" s="88"/>
      <c r="J46" s="37"/>
      <c r="K46" s="60" t="str">
        <f t="shared" si="3"/>
        <v/>
      </c>
      <c r="L46" s="60" t="str">
        <f t="shared" si="4"/>
        <v/>
      </c>
      <c r="M46" s="60" t="str">
        <f t="shared" si="4"/>
        <v/>
      </c>
      <c r="N46" s="60"/>
      <c r="O46" s="142"/>
      <c r="P46" s="142"/>
      <c r="Q46" s="142"/>
    </row>
    <row r="47" spans="1:17" ht="14.45">
      <c r="A47" s="40"/>
      <c r="B47" s="40" t="s">
        <v>186</v>
      </c>
      <c r="C47" s="38"/>
      <c r="D47" s="38"/>
      <c r="E47" s="90">
        <f>E34+E35+E36+E37+E38+E39+E43+E44+E45+E46</f>
        <v>0</v>
      </c>
      <c r="F47" s="90"/>
      <c r="G47" s="90">
        <f>G34+G35+G36+G37+G38+G39+G43+G44+G45+G46</f>
        <v>0</v>
      </c>
      <c r="H47" s="90">
        <f>H34+H35+H36+H37+H38+H39+H43+H44+H45+H46</f>
        <v>0</v>
      </c>
      <c r="I47" s="90">
        <f>I34+I35+I36+I37+I38+I39+I43+I44+I45+I46</f>
        <v>0</v>
      </c>
      <c r="J47" s="42"/>
      <c r="K47" s="63"/>
      <c r="L47" s="63"/>
      <c r="M47" s="63"/>
      <c r="N47" s="63"/>
      <c r="O47" s="142"/>
      <c r="P47" s="142"/>
      <c r="Q47" s="142"/>
    </row>
    <row r="48" spans="1:17" ht="14.45">
      <c r="A48" s="38"/>
      <c r="B48" s="38"/>
      <c r="C48" s="38"/>
      <c r="D48" s="38"/>
      <c r="E48" s="91"/>
      <c r="F48" s="91"/>
      <c r="G48" s="91"/>
      <c r="H48" s="91"/>
      <c r="I48" s="91"/>
      <c r="J48" s="37"/>
      <c r="K48" s="60"/>
      <c r="L48" s="60"/>
      <c r="M48" s="60"/>
      <c r="N48" s="60"/>
      <c r="O48" s="142"/>
      <c r="P48" s="142"/>
      <c r="Q48" s="142"/>
    </row>
    <row r="49" spans="1:17" ht="14.45">
      <c r="A49" s="40">
        <v>2</v>
      </c>
      <c r="B49" s="40" t="s">
        <v>187</v>
      </c>
      <c r="C49" s="38"/>
      <c r="D49" s="38"/>
      <c r="E49" s="220"/>
      <c r="F49" s="98"/>
      <c r="G49" s="99"/>
      <c r="H49" s="99"/>
      <c r="I49" s="99"/>
      <c r="J49" s="42"/>
      <c r="K49" s="63" t="str">
        <f>IF(E49=0,"",(G49-E49)/E49)</f>
        <v/>
      </c>
      <c r="L49" s="63" t="str">
        <f>IF(G49=0,"",(H49-G49)/G49)</f>
        <v/>
      </c>
      <c r="M49" s="63" t="str">
        <f>IF(H49=0,"",(I49-H49)/H49)</f>
        <v/>
      </c>
      <c r="N49" s="63"/>
      <c r="O49" s="142"/>
      <c r="P49" s="142"/>
      <c r="Q49" s="142"/>
    </row>
    <row r="50" spans="1:17" ht="14.45">
      <c r="A50" s="38"/>
      <c r="B50" s="40"/>
      <c r="C50" s="40"/>
      <c r="D50" s="40"/>
      <c r="E50" s="91"/>
      <c r="F50" s="91"/>
      <c r="G50" s="91"/>
      <c r="H50" s="91"/>
      <c r="I50" s="91"/>
      <c r="J50" s="37"/>
      <c r="K50" s="60"/>
      <c r="L50" s="60"/>
      <c r="M50" s="60"/>
      <c r="N50" s="60"/>
      <c r="O50" s="142"/>
      <c r="P50" s="142"/>
      <c r="Q50" s="142"/>
    </row>
    <row r="51" spans="1:17" ht="15" customHeight="1">
      <c r="A51" s="40">
        <v>3</v>
      </c>
      <c r="B51" s="38" t="s">
        <v>69</v>
      </c>
      <c r="C51" s="38" t="s">
        <v>120</v>
      </c>
      <c r="D51" s="39" t="s">
        <v>188</v>
      </c>
      <c r="E51" s="130"/>
      <c r="F51" s="89"/>
      <c r="G51" s="88"/>
      <c r="H51" s="88"/>
      <c r="I51" s="88"/>
      <c r="J51" s="37"/>
      <c r="K51" s="60" t="str">
        <f>IF(E51=0,"",(G51-E51)/E51)</f>
        <v/>
      </c>
      <c r="L51" s="60" t="str">
        <f t="shared" ref="L51:M53" si="5">IF(G51=0,"",(H51-G51)/G51)</f>
        <v/>
      </c>
      <c r="M51" s="60" t="str">
        <f t="shared" si="5"/>
        <v/>
      </c>
      <c r="N51" s="60"/>
      <c r="O51" s="142"/>
      <c r="P51" s="142"/>
      <c r="Q51" s="142"/>
    </row>
    <row r="52" spans="1:17" ht="14.45">
      <c r="A52" s="38"/>
      <c r="B52" s="38"/>
      <c r="C52" s="38" t="s">
        <v>89</v>
      </c>
      <c r="D52" s="38" t="s">
        <v>104</v>
      </c>
      <c r="E52" s="130"/>
      <c r="F52" s="89"/>
      <c r="G52" s="88"/>
      <c r="H52" s="88"/>
      <c r="I52" s="88"/>
      <c r="J52" s="37"/>
      <c r="K52" s="60" t="str">
        <f>IF(E52=0,"",(G52-E52)/E52)</f>
        <v/>
      </c>
      <c r="L52" s="60" t="str">
        <f t="shared" si="5"/>
        <v/>
      </c>
      <c r="M52" s="60" t="str">
        <f t="shared" si="5"/>
        <v/>
      </c>
      <c r="N52" s="60"/>
      <c r="O52" s="142"/>
      <c r="P52" s="142"/>
      <c r="Q52" s="142"/>
    </row>
    <row r="53" spans="1:17" ht="14.45">
      <c r="A53" s="38"/>
      <c r="B53" s="38"/>
      <c r="C53" s="38" t="s">
        <v>91</v>
      </c>
      <c r="D53" s="38" t="s">
        <v>189</v>
      </c>
      <c r="E53" s="130"/>
      <c r="F53" s="91"/>
      <c r="G53" s="88"/>
      <c r="H53" s="88"/>
      <c r="I53" s="88"/>
      <c r="J53" s="37"/>
      <c r="K53" s="60" t="str">
        <f>IF(E53=0,"",(G53-E53)/E53)</f>
        <v/>
      </c>
      <c r="L53" s="60" t="str">
        <f t="shared" si="5"/>
        <v/>
      </c>
      <c r="M53" s="60" t="str">
        <f t="shared" si="5"/>
        <v/>
      </c>
      <c r="N53" s="60"/>
      <c r="O53" s="142"/>
      <c r="P53" s="142"/>
      <c r="Q53" s="142"/>
    </row>
    <row r="54" spans="1:17" ht="14.45">
      <c r="A54" s="38"/>
      <c r="B54" s="40" t="s">
        <v>190</v>
      </c>
      <c r="C54" s="38"/>
      <c r="D54" s="38"/>
      <c r="E54" s="90">
        <f>SUM(E51:E53)</f>
        <v>0</v>
      </c>
      <c r="F54" s="90"/>
      <c r="G54" s="90">
        <f>SUM(G51:G53)</f>
        <v>0</v>
      </c>
      <c r="H54" s="90">
        <f>SUM(H51:H53)</f>
        <v>0</v>
      </c>
      <c r="I54" s="90">
        <f>SUM(I51:I53)</f>
        <v>0</v>
      </c>
      <c r="J54" s="42"/>
      <c r="K54" s="63"/>
      <c r="L54" s="63"/>
      <c r="M54" s="63"/>
      <c r="N54" s="63"/>
      <c r="O54" s="142"/>
      <c r="P54" s="142"/>
      <c r="Q54" s="142"/>
    </row>
    <row r="55" spans="1:17" ht="14.45">
      <c r="A55" s="37"/>
      <c r="B55" s="37"/>
      <c r="C55" s="37"/>
      <c r="D55" s="37"/>
      <c r="E55" s="65"/>
      <c r="F55" s="65"/>
      <c r="G55" s="65"/>
      <c r="H55" s="65"/>
      <c r="I55" s="65"/>
      <c r="J55" s="37"/>
      <c r="K55" s="37"/>
      <c r="L55" s="37"/>
      <c r="M55" s="37"/>
      <c r="N55" s="37"/>
      <c r="O55" s="64"/>
    </row>
    <row r="56" spans="1:17">
      <c r="O56" s="4"/>
    </row>
  </sheetData>
  <sheetProtection sheet="1" objects="1" scenarios="1"/>
  <phoneticPr fontId="3" type="noConversion"/>
  <pageMargins left="0.49" right="0.46" top="0.54" bottom="0.62" header="0.51181102362204722" footer="0.51181102362204722"/>
  <pageSetup paperSize="8" scale="9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72"/>
  <sheetViews>
    <sheetView showGridLines="0" view="pageBreakPreview" zoomScale="90" zoomScaleNormal="100" zoomScaleSheetLayoutView="90" workbookViewId="0">
      <selection activeCell="E72" sqref="E72"/>
    </sheetView>
  </sheetViews>
  <sheetFormatPr defaultColWidth="9.140625" defaultRowHeight="13.9"/>
  <cols>
    <col min="1" max="1" width="3.85546875" style="144" customWidth="1"/>
    <col min="2" max="2" width="5.7109375" style="145" customWidth="1"/>
    <col min="3" max="3" width="57.42578125" style="145" bestFit="1" customWidth="1"/>
    <col min="4" max="4" width="7.7109375" style="145" customWidth="1"/>
    <col min="5" max="5" width="11.7109375" style="145" customWidth="1"/>
    <col min="6" max="6" width="2.5703125" style="145" customWidth="1"/>
    <col min="7" max="9" width="11.7109375" style="145" customWidth="1"/>
    <col min="10" max="10" width="5.42578125" style="145" customWidth="1"/>
    <col min="11" max="13" width="11.7109375" style="146" customWidth="1"/>
    <col min="14" max="14" width="6.140625" style="146" customWidth="1"/>
    <col min="15" max="15" width="61.7109375" style="145" customWidth="1"/>
    <col min="16" max="16384" width="9.140625" style="145"/>
  </cols>
  <sheetData>
    <row r="1" spans="1:17" ht="14.45">
      <c r="O1" s="34"/>
    </row>
    <row r="2" spans="1:17">
      <c r="A2" s="144">
        <f>Declaration!C3</f>
        <v>0</v>
      </c>
    </row>
    <row r="3" spans="1:17" ht="28.9">
      <c r="E3" s="193" t="str">
        <f>SOCIE!C3</f>
        <v>Actual 
2021-22</v>
      </c>
      <c r="F3" s="159"/>
      <c r="G3" s="195" t="str">
        <f>SOCIE!E3</f>
        <v>Forecast 
2022-23</v>
      </c>
      <c r="H3" s="291" t="str">
        <f>SOCIE!F3</f>
        <v>Forecast 
2023-24</v>
      </c>
      <c r="I3" s="196" t="str">
        <f>SOCIE!G3</f>
        <v>Forecast 
2024-25</v>
      </c>
      <c r="J3" s="159"/>
      <c r="K3" s="180" t="str">
        <f>SOCIE!I3</f>
        <v>2021-22- 2022-23</v>
      </c>
      <c r="L3" s="182" t="str">
        <f>SOCIE!J3</f>
        <v>2022-23 - 2023-24</v>
      </c>
      <c r="M3" s="186" t="str">
        <f>SOCIE!K3</f>
        <v>2023-24 - 2024-25</v>
      </c>
      <c r="N3" s="43"/>
      <c r="O3" s="179" t="s">
        <v>155</v>
      </c>
      <c r="P3" s="55"/>
      <c r="Q3" s="55"/>
    </row>
    <row r="4" spans="1:17" ht="14.45">
      <c r="A4" s="144" t="s">
        <v>191</v>
      </c>
      <c r="E4" s="194" t="s">
        <v>38</v>
      </c>
      <c r="F4" s="160"/>
      <c r="G4" s="197" t="s">
        <v>38</v>
      </c>
      <c r="H4" s="292" t="s">
        <v>38</v>
      </c>
      <c r="I4" s="198" t="s">
        <v>38</v>
      </c>
      <c r="J4" s="160"/>
      <c r="K4" s="199" t="s">
        <v>55</v>
      </c>
      <c r="L4" s="293" t="s">
        <v>55</v>
      </c>
      <c r="M4" s="200" t="s">
        <v>55</v>
      </c>
      <c r="N4" s="176"/>
      <c r="O4" s="201"/>
      <c r="P4" s="176"/>
      <c r="Q4" s="176"/>
    </row>
    <row r="6" spans="1:17">
      <c r="A6" s="144">
        <v>1</v>
      </c>
      <c r="B6" s="144" t="s">
        <v>192</v>
      </c>
    </row>
    <row r="7" spans="1:17" ht="14.45">
      <c r="B7" s="147" t="s">
        <v>120</v>
      </c>
      <c r="C7" s="145" t="s">
        <v>193</v>
      </c>
      <c r="E7" s="148">
        <f>+SOCIE!C41</f>
        <v>0</v>
      </c>
      <c r="F7" s="154"/>
      <c r="G7" s="148">
        <f>+SOCIE!E41</f>
        <v>0</v>
      </c>
      <c r="H7" s="156">
        <f>+SOCIE!F41</f>
        <v>0</v>
      </c>
      <c r="I7" s="156">
        <f>+SOCIE!G41</f>
        <v>0</v>
      </c>
      <c r="J7" s="154"/>
      <c r="K7" s="67" t="str">
        <f>IF(E7=0,"",(G7-E7)/E7)</f>
        <v/>
      </c>
      <c r="L7" s="67" t="str">
        <f>IF(G7=0,"",(H7-G7)/G7)</f>
        <v/>
      </c>
      <c r="M7" s="67" t="str">
        <f>IF(H7=0,"",(I7-H7)/H7)</f>
        <v/>
      </c>
      <c r="N7" s="67"/>
      <c r="O7" s="149"/>
    </row>
    <row r="8" spans="1:17" ht="14.45">
      <c r="K8" s="67"/>
      <c r="L8" s="67"/>
      <c r="M8" s="67"/>
      <c r="N8" s="67"/>
      <c r="O8" s="150"/>
    </row>
    <row r="9" spans="1:17" ht="14.45">
      <c r="A9" s="144">
        <v>2</v>
      </c>
      <c r="B9" s="144" t="s">
        <v>194</v>
      </c>
      <c r="K9" s="67"/>
      <c r="L9" s="67"/>
      <c r="M9" s="67"/>
      <c r="N9" s="67"/>
      <c r="O9" s="150"/>
    </row>
    <row r="10" spans="1:17" ht="14.45">
      <c r="B10" s="147" t="s">
        <v>120</v>
      </c>
      <c r="C10" s="145" t="s">
        <v>68</v>
      </c>
      <c r="E10" s="151">
        <f>+SOCIE!C21</f>
        <v>0</v>
      </c>
      <c r="F10" s="158"/>
      <c r="G10" s="151">
        <f>+SOCIE!E21</f>
        <v>0</v>
      </c>
      <c r="H10" s="157">
        <f>+SOCIE!F21</f>
        <v>0</v>
      </c>
      <c r="I10" s="157">
        <f>+SOCIE!G21</f>
        <v>0</v>
      </c>
      <c r="J10" s="158"/>
      <c r="K10" s="67" t="str">
        <f t="shared" ref="K10:K32" si="0">IF(E10=0,"",(G10-E10)/E10)</f>
        <v/>
      </c>
      <c r="L10" s="67" t="str">
        <f t="shared" ref="L10:M32" si="1">IF(G10=0,"",(H10-G10)/G10)</f>
        <v/>
      </c>
      <c r="M10" s="67" t="str">
        <f t="shared" si="1"/>
        <v/>
      </c>
      <c r="N10" s="67"/>
      <c r="O10" s="152"/>
    </row>
    <row r="11" spans="1:17" ht="14.45">
      <c r="B11" s="147" t="s">
        <v>89</v>
      </c>
      <c r="C11" s="145" t="s">
        <v>195</v>
      </c>
      <c r="E11" s="165"/>
      <c r="F11" s="161"/>
      <c r="G11" s="165"/>
      <c r="H11" s="166"/>
      <c r="I11" s="166"/>
      <c r="J11" s="161"/>
      <c r="K11" s="67" t="str">
        <f t="shared" si="0"/>
        <v/>
      </c>
      <c r="L11" s="67" t="str">
        <f t="shared" si="1"/>
        <v/>
      </c>
      <c r="M11" s="67" t="str">
        <f t="shared" si="1"/>
        <v/>
      </c>
      <c r="N11" s="67"/>
      <c r="O11" s="149"/>
    </row>
    <row r="12" spans="1:17" ht="14.45">
      <c r="B12" s="147" t="s">
        <v>91</v>
      </c>
      <c r="C12" s="145" t="s">
        <v>196</v>
      </c>
      <c r="E12" s="165"/>
      <c r="F12" s="161"/>
      <c r="G12" s="165"/>
      <c r="H12" s="166"/>
      <c r="I12" s="166"/>
      <c r="J12" s="161"/>
      <c r="K12" s="67" t="str">
        <f t="shared" si="0"/>
        <v/>
      </c>
      <c r="L12" s="67" t="str">
        <f t="shared" si="1"/>
        <v/>
      </c>
      <c r="M12" s="67" t="str">
        <f t="shared" si="1"/>
        <v/>
      </c>
      <c r="N12" s="67"/>
      <c r="O12" s="149"/>
    </row>
    <row r="13" spans="1:17" ht="14.45">
      <c r="B13" s="147" t="s">
        <v>93</v>
      </c>
      <c r="C13" s="145" t="s">
        <v>197</v>
      </c>
      <c r="E13" s="165"/>
      <c r="F13" s="161"/>
      <c r="G13" s="165"/>
      <c r="H13" s="166"/>
      <c r="I13" s="166"/>
      <c r="J13" s="161"/>
      <c r="K13" s="67" t="str">
        <f t="shared" si="0"/>
        <v/>
      </c>
      <c r="L13" s="67" t="str">
        <f t="shared" si="1"/>
        <v/>
      </c>
      <c r="M13" s="67" t="str">
        <f t="shared" si="1"/>
        <v/>
      </c>
      <c r="N13" s="67"/>
      <c r="O13" s="149"/>
    </row>
    <row r="14" spans="1:17" ht="14.45">
      <c r="B14" s="147" t="s">
        <v>95</v>
      </c>
      <c r="C14" s="145" t="s">
        <v>198</v>
      </c>
      <c r="E14" s="165"/>
      <c r="F14" s="161"/>
      <c r="G14" s="165"/>
      <c r="H14" s="166"/>
      <c r="I14" s="166"/>
      <c r="J14" s="161"/>
      <c r="K14" s="67" t="str">
        <f t="shared" si="0"/>
        <v/>
      </c>
      <c r="L14" s="67" t="str">
        <f t="shared" si="1"/>
        <v/>
      </c>
      <c r="M14" s="67" t="str">
        <f t="shared" si="1"/>
        <v/>
      </c>
      <c r="N14" s="67"/>
      <c r="O14" s="149"/>
    </row>
    <row r="15" spans="1:17" ht="14.45">
      <c r="B15" s="147" t="s">
        <v>97</v>
      </c>
      <c r="C15" s="145" t="s">
        <v>199</v>
      </c>
      <c r="E15" s="165"/>
      <c r="F15" s="161"/>
      <c r="G15" s="165"/>
      <c r="H15" s="166"/>
      <c r="I15" s="166"/>
      <c r="J15" s="161"/>
      <c r="K15" s="67" t="str">
        <f t="shared" si="0"/>
        <v/>
      </c>
      <c r="L15" s="67" t="str">
        <f t="shared" si="1"/>
        <v/>
      </c>
      <c r="M15" s="67" t="str">
        <f t="shared" si="1"/>
        <v/>
      </c>
      <c r="N15" s="67"/>
      <c r="O15" s="149"/>
    </row>
    <row r="16" spans="1:17" ht="14.45">
      <c r="B16" s="147" t="s">
        <v>99</v>
      </c>
      <c r="C16" s="145" t="s">
        <v>200</v>
      </c>
      <c r="E16" s="165"/>
      <c r="F16" s="161"/>
      <c r="G16" s="165"/>
      <c r="H16" s="166"/>
      <c r="I16" s="166"/>
      <c r="J16" s="161"/>
      <c r="K16" s="67" t="str">
        <f t="shared" si="0"/>
        <v/>
      </c>
      <c r="L16" s="67" t="str">
        <f t="shared" si="1"/>
        <v/>
      </c>
      <c r="M16" s="67" t="str">
        <f t="shared" si="1"/>
        <v/>
      </c>
      <c r="N16" s="67"/>
      <c r="O16" s="149"/>
    </row>
    <row r="17" spans="1:15" ht="14.45">
      <c r="B17" s="147" t="s">
        <v>101</v>
      </c>
      <c r="C17" s="145" t="s">
        <v>201</v>
      </c>
      <c r="E17" s="165"/>
      <c r="F17" s="161"/>
      <c r="G17" s="165"/>
      <c r="H17" s="166"/>
      <c r="I17" s="166"/>
      <c r="J17" s="161"/>
      <c r="K17" s="67" t="str">
        <f t="shared" si="0"/>
        <v/>
      </c>
      <c r="L17" s="67" t="str">
        <f t="shared" si="1"/>
        <v/>
      </c>
      <c r="M17" s="67" t="str">
        <f t="shared" si="1"/>
        <v/>
      </c>
      <c r="N17" s="67"/>
      <c r="O17" s="149"/>
    </row>
    <row r="18" spans="1:15" ht="14.45">
      <c r="B18" s="147" t="s">
        <v>103</v>
      </c>
      <c r="C18" s="145" t="s">
        <v>202</v>
      </c>
      <c r="E18" s="165"/>
      <c r="F18" s="161"/>
      <c r="G18" s="165"/>
      <c r="H18" s="166"/>
      <c r="I18" s="166"/>
      <c r="J18" s="161"/>
      <c r="K18" s="67" t="str">
        <f t="shared" si="0"/>
        <v/>
      </c>
      <c r="L18" s="67" t="str">
        <f t="shared" si="1"/>
        <v/>
      </c>
      <c r="M18" s="67" t="str">
        <f t="shared" si="1"/>
        <v/>
      </c>
      <c r="N18" s="67"/>
      <c r="O18" s="149"/>
    </row>
    <row r="19" spans="1:15" ht="14.45">
      <c r="B19" s="147" t="s">
        <v>184</v>
      </c>
      <c r="C19" s="145" t="s">
        <v>203</v>
      </c>
      <c r="E19" s="165"/>
      <c r="F19" s="161"/>
      <c r="G19" s="165"/>
      <c r="H19" s="166"/>
      <c r="I19" s="166"/>
      <c r="J19" s="161"/>
      <c r="K19" s="67" t="str">
        <f t="shared" si="0"/>
        <v/>
      </c>
      <c r="L19" s="67" t="str">
        <f t="shared" si="1"/>
        <v/>
      </c>
      <c r="M19" s="67" t="str">
        <f t="shared" si="1"/>
        <v/>
      </c>
      <c r="N19" s="67"/>
      <c r="O19" s="149"/>
    </row>
    <row r="20" spans="1:15" ht="14.45">
      <c r="B20" s="147" t="s">
        <v>204</v>
      </c>
      <c r="C20" s="145" t="s">
        <v>205</v>
      </c>
      <c r="E20" s="165"/>
      <c r="F20" s="161"/>
      <c r="G20" s="165"/>
      <c r="H20" s="166"/>
      <c r="I20" s="166"/>
      <c r="J20" s="161"/>
      <c r="K20" s="67" t="str">
        <f t="shared" si="0"/>
        <v/>
      </c>
      <c r="L20" s="67" t="str">
        <f t="shared" si="1"/>
        <v/>
      </c>
      <c r="M20" s="67" t="str">
        <f t="shared" si="1"/>
        <v/>
      </c>
      <c r="N20" s="67"/>
      <c r="O20" s="149"/>
    </row>
    <row r="21" spans="1:15" ht="14.45">
      <c r="B21" s="147" t="s">
        <v>206</v>
      </c>
      <c r="C21" s="145" t="s">
        <v>207</v>
      </c>
      <c r="E21" s="165"/>
      <c r="F21" s="161"/>
      <c r="G21" s="165"/>
      <c r="H21" s="166"/>
      <c r="I21" s="166"/>
      <c r="J21" s="161"/>
      <c r="K21" s="67" t="str">
        <f t="shared" ref="K21" si="2">IF(E21=0,"",(G21-E21)/E21)</f>
        <v/>
      </c>
      <c r="L21" s="67" t="str">
        <f t="shared" ref="L21:M21" si="3">IF(G21=0,"",(H21-G21)/G21)</f>
        <v/>
      </c>
      <c r="M21" s="67" t="str">
        <f t="shared" si="3"/>
        <v/>
      </c>
      <c r="N21" s="67"/>
      <c r="O21" s="149"/>
    </row>
    <row r="22" spans="1:15" ht="14.45">
      <c r="B22" s="147" t="s">
        <v>208</v>
      </c>
      <c r="C22" s="145" t="s">
        <v>209</v>
      </c>
      <c r="E22" s="165"/>
      <c r="F22" s="161"/>
      <c r="G22" s="165"/>
      <c r="H22" s="166"/>
      <c r="I22" s="166"/>
      <c r="J22" s="161"/>
      <c r="K22" s="67" t="str">
        <f t="shared" si="0"/>
        <v/>
      </c>
      <c r="L22" s="67" t="str">
        <f t="shared" si="1"/>
        <v/>
      </c>
      <c r="M22" s="67" t="str">
        <f t="shared" si="1"/>
        <v/>
      </c>
      <c r="N22" s="67"/>
      <c r="O22" s="149"/>
    </row>
    <row r="23" spans="1:15" ht="14.45">
      <c r="B23" s="147" t="s">
        <v>210</v>
      </c>
      <c r="C23" s="145" t="s">
        <v>211</v>
      </c>
      <c r="E23" s="165"/>
      <c r="F23" s="161"/>
      <c r="G23" s="165"/>
      <c r="H23" s="166"/>
      <c r="I23" s="166"/>
      <c r="J23" s="161"/>
      <c r="K23" s="67" t="str">
        <f t="shared" si="0"/>
        <v/>
      </c>
      <c r="L23" s="67" t="str">
        <f t="shared" si="1"/>
        <v/>
      </c>
      <c r="M23" s="67" t="str">
        <f t="shared" si="1"/>
        <v/>
      </c>
      <c r="N23" s="67"/>
      <c r="O23" s="149"/>
    </row>
    <row r="24" spans="1:15" ht="15" thickBot="1">
      <c r="B24" s="147" t="s">
        <v>212</v>
      </c>
      <c r="C24" s="145" t="s">
        <v>104</v>
      </c>
      <c r="E24" s="165"/>
      <c r="F24" s="161"/>
      <c r="G24" s="165"/>
      <c r="H24" s="167"/>
      <c r="I24" s="167"/>
      <c r="J24" s="161"/>
      <c r="K24" s="67" t="str">
        <f t="shared" si="0"/>
        <v/>
      </c>
      <c r="L24" s="67" t="str">
        <f t="shared" si="1"/>
        <v/>
      </c>
      <c r="M24" s="67" t="str">
        <f t="shared" si="1"/>
        <v/>
      </c>
      <c r="N24" s="67"/>
      <c r="O24" s="149"/>
    </row>
    <row r="25" spans="1:15" ht="15" thickBot="1">
      <c r="C25" s="144" t="s">
        <v>213</v>
      </c>
      <c r="D25" s="144"/>
      <c r="E25" s="153">
        <f>SUM(E10:E24)</f>
        <v>0</v>
      </c>
      <c r="F25" s="162"/>
      <c r="G25" s="153">
        <f>SUM(G10:G24)</f>
        <v>0</v>
      </c>
      <c r="H25" s="153">
        <f>SUM(H10:H24)</f>
        <v>0</v>
      </c>
      <c r="I25" s="153">
        <f>SUM(I10:I24)</f>
        <v>0</v>
      </c>
      <c r="J25" s="162"/>
      <c r="K25" s="67" t="str">
        <f t="shared" si="0"/>
        <v/>
      </c>
      <c r="L25" s="67" t="str">
        <f t="shared" si="1"/>
        <v/>
      </c>
      <c r="M25" s="67" t="str">
        <f t="shared" si="1"/>
        <v/>
      </c>
      <c r="N25" s="67"/>
      <c r="O25" s="149"/>
    </row>
    <row r="26" spans="1:15" ht="25.5" customHeight="1">
      <c r="A26" s="144">
        <v>3</v>
      </c>
      <c r="B26" s="144" t="s">
        <v>214</v>
      </c>
      <c r="K26" s="67" t="str">
        <f t="shared" si="0"/>
        <v/>
      </c>
      <c r="L26" s="67" t="str">
        <f t="shared" si="1"/>
        <v/>
      </c>
      <c r="M26" s="67" t="str">
        <f t="shared" si="1"/>
        <v/>
      </c>
      <c r="N26" s="67"/>
      <c r="O26" s="150"/>
    </row>
    <row r="27" spans="1:15" ht="14.45">
      <c r="B27" s="147" t="s">
        <v>120</v>
      </c>
      <c r="C27" s="145" t="s">
        <v>61</v>
      </c>
      <c r="E27" s="168"/>
      <c r="F27" s="163"/>
      <c r="G27" s="168"/>
      <c r="H27" s="170"/>
      <c r="I27" s="170"/>
      <c r="J27" s="163"/>
      <c r="K27" s="67" t="str">
        <f t="shared" si="0"/>
        <v/>
      </c>
      <c r="L27" s="67" t="str">
        <f t="shared" si="1"/>
        <v/>
      </c>
      <c r="M27" s="67" t="str">
        <f t="shared" si="1"/>
        <v/>
      </c>
      <c r="N27" s="67"/>
      <c r="O27" s="149"/>
    </row>
    <row r="28" spans="1:15" ht="14.45">
      <c r="B28" s="147" t="s">
        <v>89</v>
      </c>
      <c r="C28" s="145" t="s">
        <v>215</v>
      </c>
      <c r="E28" s="168"/>
      <c r="F28" s="163"/>
      <c r="G28" s="168"/>
      <c r="H28" s="170"/>
      <c r="I28" s="170"/>
      <c r="J28" s="163"/>
      <c r="K28" s="67" t="str">
        <f t="shared" si="0"/>
        <v/>
      </c>
      <c r="L28" s="67" t="str">
        <f t="shared" si="1"/>
        <v/>
      </c>
      <c r="M28" s="67" t="str">
        <f t="shared" si="1"/>
        <v/>
      </c>
      <c r="N28" s="67"/>
      <c r="O28" s="149"/>
    </row>
    <row r="29" spans="1:15" ht="14.45">
      <c r="B29" s="147" t="s">
        <v>91</v>
      </c>
      <c r="C29" s="145" t="s">
        <v>216</v>
      </c>
      <c r="E29" s="168"/>
      <c r="F29" s="163"/>
      <c r="G29" s="168"/>
      <c r="H29" s="170"/>
      <c r="I29" s="170"/>
      <c r="J29" s="163"/>
      <c r="K29" s="67" t="str">
        <f t="shared" si="0"/>
        <v/>
      </c>
      <c r="L29" s="67" t="str">
        <f t="shared" si="1"/>
        <v/>
      </c>
      <c r="M29" s="67" t="str">
        <f t="shared" si="1"/>
        <v/>
      </c>
      <c r="N29" s="67"/>
      <c r="O29" s="149"/>
    </row>
    <row r="30" spans="1:15" ht="14.45">
      <c r="B30" s="147" t="s">
        <v>93</v>
      </c>
      <c r="C30" s="145" t="s">
        <v>217</v>
      </c>
      <c r="E30" s="168"/>
      <c r="F30" s="163"/>
      <c r="G30" s="168"/>
      <c r="H30" s="170"/>
      <c r="I30" s="170"/>
      <c r="J30" s="163"/>
      <c r="K30" s="67" t="str">
        <f t="shared" si="0"/>
        <v/>
      </c>
      <c r="L30" s="67" t="str">
        <f t="shared" si="1"/>
        <v/>
      </c>
      <c r="M30" s="67" t="str">
        <f t="shared" si="1"/>
        <v/>
      </c>
      <c r="N30" s="67"/>
      <c r="O30" s="149"/>
    </row>
    <row r="31" spans="1:15" ht="15" thickBot="1">
      <c r="B31" s="147" t="s">
        <v>95</v>
      </c>
      <c r="C31" s="145" t="s">
        <v>218</v>
      </c>
      <c r="E31" s="169"/>
      <c r="F31" s="163"/>
      <c r="G31" s="169"/>
      <c r="H31" s="171"/>
      <c r="I31" s="171"/>
      <c r="J31" s="163"/>
      <c r="K31" s="67" t="str">
        <f t="shared" si="0"/>
        <v/>
      </c>
      <c r="L31" s="67" t="str">
        <f t="shared" si="1"/>
        <v/>
      </c>
      <c r="M31" s="67" t="str">
        <f t="shared" si="1"/>
        <v/>
      </c>
      <c r="N31" s="67"/>
      <c r="O31" s="149"/>
    </row>
    <row r="32" spans="1:15" ht="15" thickBot="1">
      <c r="C32" s="144" t="s">
        <v>219</v>
      </c>
      <c r="D32" s="144"/>
      <c r="E32" s="153">
        <f>SUM(E27:E31)</f>
        <v>0</v>
      </c>
      <c r="F32" s="162"/>
      <c r="G32" s="153">
        <f>SUM(G27:G31)</f>
        <v>0</v>
      </c>
      <c r="H32" s="153">
        <f>SUM(H27:H31)</f>
        <v>0</v>
      </c>
      <c r="I32" s="153">
        <f>SUM(I27:I31)</f>
        <v>0</v>
      </c>
      <c r="J32" s="162"/>
      <c r="K32" s="67" t="str">
        <f t="shared" si="0"/>
        <v/>
      </c>
      <c r="L32" s="67" t="str">
        <f t="shared" si="1"/>
        <v/>
      </c>
      <c r="M32" s="67" t="str">
        <f t="shared" si="1"/>
        <v/>
      </c>
      <c r="N32" s="67"/>
      <c r="O32" s="149"/>
    </row>
    <row r="33" spans="1:15" ht="14.45">
      <c r="E33" s="154"/>
      <c r="F33" s="154"/>
      <c r="G33" s="154"/>
      <c r="H33" s="154"/>
      <c r="I33" s="154"/>
      <c r="J33" s="154"/>
      <c r="K33" s="67"/>
      <c r="L33" s="67"/>
      <c r="M33" s="67"/>
      <c r="N33" s="67"/>
      <c r="O33" s="150"/>
    </row>
    <row r="34" spans="1:15" ht="14.45">
      <c r="A34" s="144">
        <v>4</v>
      </c>
      <c r="B34" s="144" t="s">
        <v>220</v>
      </c>
      <c r="E34" s="306">
        <f>E7+E25+E32</f>
        <v>0</v>
      </c>
      <c r="F34" s="307"/>
      <c r="G34" s="306">
        <f t="shared" ref="G34:I34" si="4">G7+G25+G32</f>
        <v>0</v>
      </c>
      <c r="H34" s="306">
        <f t="shared" si="4"/>
        <v>0</v>
      </c>
      <c r="I34" s="306">
        <f t="shared" si="4"/>
        <v>0</v>
      </c>
      <c r="J34" s="154"/>
      <c r="K34" s="67"/>
      <c r="L34" s="67"/>
      <c r="M34" s="67"/>
      <c r="N34" s="67"/>
      <c r="O34" s="150"/>
    </row>
    <row r="35" spans="1:15" ht="14.45">
      <c r="E35" s="154"/>
      <c r="F35" s="154"/>
      <c r="G35" s="154"/>
      <c r="H35" s="154"/>
      <c r="I35" s="154"/>
      <c r="J35" s="154"/>
      <c r="K35" s="67"/>
      <c r="L35" s="67"/>
      <c r="M35" s="67"/>
      <c r="N35" s="67"/>
      <c r="O35" s="150"/>
    </row>
    <row r="36" spans="1:15" ht="14.45">
      <c r="C36" s="145" t="s">
        <v>78</v>
      </c>
      <c r="E36" s="165"/>
      <c r="F36" s="305"/>
      <c r="G36" s="165"/>
      <c r="H36" s="165"/>
      <c r="I36" s="165"/>
      <c r="J36" s="154"/>
      <c r="K36" s="67"/>
      <c r="L36" s="67"/>
      <c r="M36" s="67"/>
      <c r="N36" s="67"/>
      <c r="O36" s="150"/>
    </row>
    <row r="37" spans="1:15" ht="15" thickBot="1">
      <c r="E37" s="154"/>
      <c r="F37" s="154"/>
      <c r="G37" s="154"/>
      <c r="H37" s="154"/>
      <c r="I37" s="154"/>
      <c r="J37" s="154"/>
      <c r="K37" s="67"/>
      <c r="L37" s="67"/>
      <c r="M37" s="67"/>
      <c r="N37" s="67"/>
      <c r="O37" s="150"/>
    </row>
    <row r="38" spans="1:15" ht="15" thickBot="1">
      <c r="A38" s="144">
        <v>5</v>
      </c>
      <c r="B38" s="144" t="s">
        <v>221</v>
      </c>
      <c r="E38" s="155">
        <f>E7+E25+E32+E36</f>
        <v>0</v>
      </c>
      <c r="F38" s="164"/>
      <c r="G38" s="155">
        <f>G7+G25+G32+G36</f>
        <v>0</v>
      </c>
      <c r="H38" s="155">
        <f>H7+H25+H32+H36</f>
        <v>0</v>
      </c>
      <c r="I38" s="155">
        <f>I7+I25+I32+I36</f>
        <v>0</v>
      </c>
      <c r="J38" s="164"/>
      <c r="K38" s="67" t="str">
        <f>IF(E38=0,"",(G38-E38)/E38)</f>
        <v/>
      </c>
      <c r="L38" s="67" t="str">
        <f>IF(G38=0,"",(H38-G38)/G38)</f>
        <v/>
      </c>
      <c r="M38" s="67" t="str">
        <f>IF(H38=0,"",(I38-H38)/H38)</f>
        <v/>
      </c>
      <c r="N38" s="67"/>
      <c r="O38" s="149"/>
    </row>
    <row r="39" spans="1:15" ht="14.45">
      <c r="E39" s="154"/>
      <c r="F39" s="154"/>
      <c r="G39" s="154"/>
      <c r="H39" s="154"/>
      <c r="I39" s="154"/>
      <c r="J39" s="154"/>
      <c r="K39" s="67"/>
      <c r="L39" s="67"/>
      <c r="M39" s="67"/>
      <c r="N39" s="67"/>
      <c r="O39" s="150"/>
    </row>
    <row r="40" spans="1:15" ht="14.45">
      <c r="A40" s="144">
        <v>6</v>
      </c>
      <c r="B40" s="144" t="s">
        <v>222</v>
      </c>
      <c r="E40" s="154"/>
      <c r="F40" s="154"/>
      <c r="G40" s="154"/>
      <c r="H40" s="154"/>
      <c r="I40" s="154"/>
      <c r="J40" s="154"/>
      <c r="K40" s="67"/>
      <c r="L40" s="67"/>
      <c r="M40" s="67"/>
      <c r="N40" s="67"/>
      <c r="O40" s="150"/>
    </row>
    <row r="41" spans="1:15" ht="14.45">
      <c r="B41" s="147" t="s">
        <v>120</v>
      </c>
      <c r="C41" s="145" t="s">
        <v>223</v>
      </c>
      <c r="E41" s="168"/>
      <c r="F41" s="163"/>
      <c r="G41" s="168"/>
      <c r="H41" s="170"/>
      <c r="I41" s="170"/>
      <c r="J41" s="163"/>
      <c r="K41" s="67" t="str">
        <f t="shared" ref="K41:K52" si="5">IF(E41=0,"",(G41-E41)/E41)</f>
        <v/>
      </c>
      <c r="L41" s="67" t="str">
        <f t="shared" ref="L41:M52" si="6">IF(G41=0,"",(H41-G41)/G41)</f>
        <v/>
      </c>
      <c r="M41" s="67" t="str">
        <f t="shared" si="6"/>
        <v/>
      </c>
      <c r="N41" s="67"/>
      <c r="O41" s="149"/>
    </row>
    <row r="42" spans="1:15" ht="14.45">
      <c r="B42" s="147" t="s">
        <v>89</v>
      </c>
      <c r="C42" s="145" t="s">
        <v>224</v>
      </c>
      <c r="E42" s="168"/>
      <c r="F42" s="163"/>
      <c r="G42" s="168"/>
      <c r="H42" s="170"/>
      <c r="I42" s="170"/>
      <c r="J42" s="163"/>
      <c r="K42" s="67" t="str">
        <f t="shared" si="5"/>
        <v/>
      </c>
      <c r="L42" s="67" t="str">
        <f t="shared" si="6"/>
        <v/>
      </c>
      <c r="M42" s="67" t="str">
        <f t="shared" si="6"/>
        <v/>
      </c>
      <c r="N42" s="67"/>
      <c r="O42" s="149"/>
    </row>
    <row r="43" spans="1:15" ht="14.45">
      <c r="B43" s="147" t="s">
        <v>91</v>
      </c>
      <c r="C43" s="145" t="s">
        <v>225</v>
      </c>
      <c r="E43" s="168"/>
      <c r="F43" s="163"/>
      <c r="G43" s="168"/>
      <c r="H43" s="170"/>
      <c r="I43" s="170"/>
      <c r="J43" s="163"/>
      <c r="K43" s="67" t="str">
        <f t="shared" si="5"/>
        <v/>
      </c>
      <c r="L43" s="67" t="str">
        <f t="shared" si="6"/>
        <v/>
      </c>
      <c r="M43" s="67" t="str">
        <f t="shared" si="6"/>
        <v/>
      </c>
      <c r="N43" s="67"/>
      <c r="O43" s="149"/>
    </row>
    <row r="44" spans="1:15" ht="14.45">
      <c r="B44" s="147" t="s">
        <v>93</v>
      </c>
      <c r="C44" s="145" t="s">
        <v>226</v>
      </c>
      <c r="E44" s="168"/>
      <c r="F44" s="163"/>
      <c r="G44" s="168"/>
      <c r="H44" s="170"/>
      <c r="I44" s="170"/>
      <c r="J44" s="163"/>
      <c r="K44" s="67" t="str">
        <f t="shared" si="5"/>
        <v/>
      </c>
      <c r="L44" s="67" t="str">
        <f t="shared" si="6"/>
        <v/>
      </c>
      <c r="M44" s="67" t="str">
        <f t="shared" si="6"/>
        <v/>
      </c>
      <c r="N44" s="67"/>
      <c r="O44" s="149"/>
    </row>
    <row r="45" spans="1:15" ht="14.45">
      <c r="B45" s="147" t="s">
        <v>95</v>
      </c>
      <c r="C45" s="145" t="s">
        <v>227</v>
      </c>
      <c r="E45" s="168"/>
      <c r="F45" s="163"/>
      <c r="G45" s="168"/>
      <c r="H45" s="170"/>
      <c r="I45" s="170"/>
      <c r="J45" s="163"/>
      <c r="K45" s="67" t="str">
        <f t="shared" si="5"/>
        <v/>
      </c>
      <c r="L45" s="67" t="str">
        <f t="shared" si="6"/>
        <v/>
      </c>
      <c r="M45" s="67" t="str">
        <f t="shared" si="6"/>
        <v/>
      </c>
      <c r="N45" s="67"/>
      <c r="O45" s="149"/>
    </row>
    <row r="46" spans="1:15" ht="14.45">
      <c r="B46" s="147" t="s">
        <v>97</v>
      </c>
      <c r="C46" s="145" t="s">
        <v>61</v>
      </c>
      <c r="E46" s="168"/>
      <c r="F46" s="163"/>
      <c r="G46" s="168"/>
      <c r="H46" s="170"/>
      <c r="I46" s="170"/>
      <c r="J46" s="163"/>
      <c r="K46" s="67" t="str">
        <f t="shared" si="5"/>
        <v/>
      </c>
      <c r="L46" s="67" t="str">
        <f t="shared" si="6"/>
        <v/>
      </c>
      <c r="M46" s="67" t="str">
        <f t="shared" si="6"/>
        <v/>
      </c>
      <c r="N46" s="67"/>
      <c r="O46" s="149"/>
    </row>
    <row r="47" spans="1:15" ht="14.45">
      <c r="B47" s="147" t="s">
        <v>99</v>
      </c>
      <c r="C47" s="145" t="s">
        <v>228</v>
      </c>
      <c r="E47" s="168"/>
      <c r="F47" s="163"/>
      <c r="G47" s="168"/>
      <c r="H47" s="170"/>
      <c r="I47" s="170"/>
      <c r="J47" s="163"/>
      <c r="K47" s="67" t="str">
        <f t="shared" si="5"/>
        <v/>
      </c>
      <c r="L47" s="67" t="str">
        <f t="shared" si="6"/>
        <v/>
      </c>
      <c r="M47" s="67" t="str">
        <f t="shared" si="6"/>
        <v/>
      </c>
      <c r="N47" s="67"/>
      <c r="O47" s="149"/>
    </row>
    <row r="48" spans="1:15" ht="14.45">
      <c r="B48" s="147" t="s">
        <v>101</v>
      </c>
      <c r="C48" s="145" t="s">
        <v>229</v>
      </c>
      <c r="E48" s="168"/>
      <c r="F48" s="163"/>
      <c r="G48" s="168"/>
      <c r="H48" s="170"/>
      <c r="I48" s="170"/>
      <c r="J48" s="163"/>
      <c r="K48" s="67" t="str">
        <f t="shared" si="5"/>
        <v/>
      </c>
      <c r="L48" s="67" t="str">
        <f t="shared" si="6"/>
        <v/>
      </c>
      <c r="M48" s="67" t="str">
        <f t="shared" si="6"/>
        <v/>
      </c>
      <c r="N48" s="67"/>
      <c r="O48" s="149"/>
    </row>
    <row r="49" spans="1:15" ht="14.45">
      <c r="B49" s="147" t="s">
        <v>103</v>
      </c>
      <c r="C49" s="145" t="s">
        <v>230</v>
      </c>
      <c r="E49" s="168"/>
      <c r="F49" s="163"/>
      <c r="G49" s="168"/>
      <c r="H49" s="170"/>
      <c r="I49" s="170"/>
      <c r="J49" s="163"/>
      <c r="K49" s="67" t="str">
        <f t="shared" si="5"/>
        <v/>
      </c>
      <c r="L49" s="67" t="str">
        <f t="shared" si="6"/>
        <v/>
      </c>
      <c r="M49" s="67" t="str">
        <f t="shared" si="6"/>
        <v/>
      </c>
      <c r="N49" s="67"/>
      <c r="O49" s="149"/>
    </row>
    <row r="50" spans="1:15" ht="14.45">
      <c r="B50" s="147" t="s">
        <v>184</v>
      </c>
      <c r="C50" s="145" t="s">
        <v>231</v>
      </c>
      <c r="E50" s="308"/>
      <c r="F50" s="163"/>
      <c r="G50" s="308"/>
      <c r="H50" s="171"/>
      <c r="I50" s="171"/>
      <c r="J50" s="163"/>
      <c r="K50" s="67" t="str">
        <f t="shared" si="5"/>
        <v/>
      </c>
      <c r="L50" s="67" t="str">
        <f t="shared" si="6"/>
        <v/>
      </c>
      <c r="M50" s="67" t="str">
        <f t="shared" si="6"/>
        <v/>
      </c>
      <c r="N50" s="67"/>
      <c r="O50" s="149"/>
    </row>
    <row r="51" spans="1:15" ht="15" thickBot="1">
      <c r="B51" s="147" t="s">
        <v>101</v>
      </c>
      <c r="C51" s="145" t="s">
        <v>104</v>
      </c>
      <c r="E51" s="308"/>
      <c r="F51" s="309"/>
      <c r="G51" s="308"/>
      <c r="H51" s="308"/>
      <c r="I51" s="308"/>
      <c r="J51" s="163"/>
      <c r="K51" s="67"/>
      <c r="L51" s="67"/>
      <c r="M51" s="67"/>
      <c r="N51" s="67"/>
      <c r="O51" s="149"/>
    </row>
    <row r="52" spans="1:15" ht="15" thickBot="1">
      <c r="B52" s="144" t="s">
        <v>232</v>
      </c>
      <c r="E52" s="153">
        <f>SUM(E41:E51)</f>
        <v>0</v>
      </c>
      <c r="F52" s="162"/>
      <c r="G52" s="153">
        <f>SUM(G41:G51)</f>
        <v>0</v>
      </c>
      <c r="H52" s="153">
        <f t="shared" ref="H52:I52" si="7">SUM(H41:H51)</f>
        <v>0</v>
      </c>
      <c r="I52" s="153">
        <f t="shared" si="7"/>
        <v>0</v>
      </c>
      <c r="J52" s="162"/>
      <c r="K52" s="67" t="str">
        <f t="shared" si="5"/>
        <v/>
      </c>
      <c r="L52" s="67" t="str">
        <f t="shared" si="6"/>
        <v/>
      </c>
      <c r="M52" s="67" t="str">
        <f t="shared" si="6"/>
        <v/>
      </c>
      <c r="N52" s="67"/>
      <c r="O52" s="149"/>
    </row>
    <row r="53" spans="1:15" ht="14.45">
      <c r="E53" s="154"/>
      <c r="F53" s="154"/>
      <c r="G53" s="154"/>
      <c r="H53" s="154"/>
      <c r="I53" s="154"/>
      <c r="J53" s="154"/>
      <c r="K53" s="67"/>
      <c r="L53" s="67"/>
      <c r="M53" s="67"/>
      <c r="N53" s="67"/>
      <c r="O53" s="150"/>
    </row>
    <row r="54" spans="1:15" ht="14.45">
      <c r="A54" s="144">
        <v>6</v>
      </c>
      <c r="B54" s="144" t="s">
        <v>233</v>
      </c>
      <c r="E54" s="154"/>
      <c r="F54" s="154"/>
      <c r="G54" s="154"/>
      <c r="H54" s="154"/>
      <c r="I54" s="154"/>
      <c r="J54" s="154"/>
      <c r="K54" s="67"/>
      <c r="L54" s="67"/>
      <c r="M54" s="67"/>
      <c r="N54" s="67"/>
      <c r="O54" s="150"/>
    </row>
    <row r="55" spans="1:15" ht="14.45">
      <c r="B55" s="147" t="s">
        <v>120</v>
      </c>
      <c r="C55" s="145" t="s">
        <v>234</v>
      </c>
      <c r="E55" s="168"/>
      <c r="F55" s="163"/>
      <c r="G55" s="168"/>
      <c r="H55" s="170"/>
      <c r="I55" s="170"/>
      <c r="J55" s="163"/>
      <c r="K55" s="67" t="str">
        <f t="shared" ref="K55:K64" si="8">IF(E55=0,"",(G55-E55)/E55)</f>
        <v/>
      </c>
      <c r="L55" s="67" t="str">
        <f t="shared" ref="L55:M64" si="9">IF(G55=0,"",(H55-G55)/G55)</f>
        <v/>
      </c>
      <c r="M55" s="67" t="str">
        <f t="shared" si="9"/>
        <v/>
      </c>
      <c r="N55" s="67"/>
      <c r="O55" s="149"/>
    </row>
    <row r="56" spans="1:15" ht="14.45">
      <c r="B56" s="147" t="s">
        <v>89</v>
      </c>
      <c r="C56" s="145" t="s">
        <v>235</v>
      </c>
      <c r="E56" s="168"/>
      <c r="F56" s="163"/>
      <c r="G56" s="168"/>
      <c r="H56" s="170"/>
      <c r="I56" s="170"/>
      <c r="J56" s="163"/>
      <c r="K56" s="67" t="str">
        <f t="shared" si="8"/>
        <v/>
      </c>
      <c r="L56" s="67" t="str">
        <f t="shared" si="9"/>
        <v/>
      </c>
      <c r="M56" s="67" t="str">
        <f t="shared" si="9"/>
        <v/>
      </c>
      <c r="N56" s="67"/>
      <c r="O56" s="149"/>
    </row>
    <row r="57" spans="1:15" ht="14.45">
      <c r="B57" s="147" t="s">
        <v>91</v>
      </c>
      <c r="C57" s="145" t="s">
        <v>143</v>
      </c>
      <c r="E57" s="168"/>
      <c r="F57" s="163"/>
      <c r="G57" s="168"/>
      <c r="H57" s="170"/>
      <c r="I57" s="170"/>
      <c r="J57" s="163"/>
      <c r="K57" s="67" t="str">
        <f t="shared" si="8"/>
        <v/>
      </c>
      <c r="L57" s="67" t="str">
        <f t="shared" si="9"/>
        <v/>
      </c>
      <c r="M57" s="67" t="str">
        <f t="shared" si="9"/>
        <v/>
      </c>
      <c r="N57" s="67"/>
      <c r="O57" s="149"/>
    </row>
    <row r="58" spans="1:15" ht="14.45">
      <c r="B58" s="147" t="s">
        <v>93</v>
      </c>
      <c r="C58" s="145" t="s">
        <v>236</v>
      </c>
      <c r="E58" s="168"/>
      <c r="F58" s="163"/>
      <c r="G58" s="168"/>
      <c r="H58" s="170"/>
      <c r="I58" s="170"/>
      <c r="J58" s="163"/>
      <c r="K58" s="67" t="str">
        <f t="shared" si="8"/>
        <v/>
      </c>
      <c r="L58" s="67" t="str">
        <f t="shared" si="9"/>
        <v/>
      </c>
      <c r="M58" s="67" t="str">
        <f t="shared" si="9"/>
        <v/>
      </c>
      <c r="N58" s="67"/>
      <c r="O58" s="149"/>
    </row>
    <row r="59" spans="1:15" ht="14.45">
      <c r="B59" s="147" t="s">
        <v>95</v>
      </c>
      <c r="C59" s="145" t="s">
        <v>237</v>
      </c>
      <c r="E59" s="168"/>
      <c r="F59" s="163"/>
      <c r="G59" s="168"/>
      <c r="H59" s="170"/>
      <c r="I59" s="170"/>
      <c r="J59" s="163"/>
      <c r="K59" s="67" t="str">
        <f t="shared" si="8"/>
        <v/>
      </c>
      <c r="L59" s="67" t="str">
        <f t="shared" si="9"/>
        <v/>
      </c>
      <c r="M59" s="67" t="str">
        <f t="shared" si="9"/>
        <v/>
      </c>
      <c r="N59" s="67"/>
      <c r="O59" s="149"/>
    </row>
    <row r="60" spans="1:15" ht="14.45">
      <c r="B60" s="147" t="s">
        <v>97</v>
      </c>
      <c r="C60" s="145" t="s">
        <v>238</v>
      </c>
      <c r="E60" s="168"/>
      <c r="F60" s="163"/>
      <c r="G60" s="168"/>
      <c r="H60" s="170"/>
      <c r="I60" s="170"/>
      <c r="J60" s="163"/>
      <c r="K60" s="67" t="str">
        <f t="shared" si="8"/>
        <v/>
      </c>
      <c r="L60" s="67" t="str">
        <f t="shared" si="9"/>
        <v/>
      </c>
      <c r="M60" s="67" t="str">
        <f t="shared" si="9"/>
        <v/>
      </c>
      <c r="N60" s="67"/>
      <c r="O60" s="149"/>
    </row>
    <row r="61" spans="1:15" ht="14.45">
      <c r="B61" s="147" t="s">
        <v>99</v>
      </c>
      <c r="C61" s="145" t="s">
        <v>239</v>
      </c>
      <c r="E61" s="168"/>
      <c r="F61" s="163"/>
      <c r="G61" s="168"/>
      <c r="H61" s="170"/>
      <c r="I61" s="170"/>
      <c r="J61" s="163"/>
      <c r="K61" s="67" t="str">
        <f t="shared" si="8"/>
        <v/>
      </c>
      <c r="L61" s="67" t="str">
        <f t="shared" si="9"/>
        <v/>
      </c>
      <c r="M61" s="67" t="str">
        <f t="shared" si="9"/>
        <v/>
      </c>
      <c r="N61" s="67"/>
      <c r="O61" s="149"/>
    </row>
    <row r="62" spans="1:15" ht="14.45">
      <c r="B62" s="147" t="s">
        <v>101</v>
      </c>
      <c r="C62" s="145" t="s">
        <v>240</v>
      </c>
      <c r="E62" s="168"/>
      <c r="F62" s="163"/>
      <c r="G62" s="168"/>
      <c r="H62" s="168"/>
      <c r="I62" s="168"/>
      <c r="J62" s="163"/>
      <c r="K62" s="67"/>
      <c r="L62" s="67"/>
      <c r="M62" s="67"/>
      <c r="N62" s="67"/>
      <c r="O62" s="149"/>
    </row>
    <row r="63" spans="1:15" ht="15" thickBot="1">
      <c r="B63" s="147" t="s">
        <v>103</v>
      </c>
      <c r="C63" s="145" t="s">
        <v>104</v>
      </c>
      <c r="E63" s="169"/>
      <c r="F63" s="163"/>
      <c r="G63" s="169"/>
      <c r="H63" s="169"/>
      <c r="I63" s="169"/>
      <c r="J63" s="163"/>
      <c r="K63" s="67"/>
      <c r="L63" s="67"/>
      <c r="M63" s="67"/>
      <c r="N63" s="67"/>
      <c r="O63" s="149"/>
    </row>
    <row r="64" spans="1:15" ht="15" thickBot="1">
      <c r="B64" s="144" t="s">
        <v>241</v>
      </c>
      <c r="E64" s="153">
        <f>SUM(E55:E63)</f>
        <v>0</v>
      </c>
      <c r="F64" s="162"/>
      <c r="G64" s="153">
        <f>SUM(G55:G63)</f>
        <v>0</v>
      </c>
      <c r="H64" s="153">
        <f t="shared" ref="H64:I64" si="10">SUM(H55:H63)</f>
        <v>0</v>
      </c>
      <c r="I64" s="153">
        <f t="shared" si="10"/>
        <v>0</v>
      </c>
      <c r="J64" s="162"/>
      <c r="K64" s="67" t="str">
        <f t="shared" si="8"/>
        <v/>
      </c>
      <c r="L64" s="67" t="str">
        <f t="shared" si="9"/>
        <v/>
      </c>
      <c r="M64" s="67" t="str">
        <f t="shared" si="9"/>
        <v/>
      </c>
      <c r="N64" s="67"/>
      <c r="O64" s="149"/>
    </row>
    <row r="65" spans="1:15" ht="15" thickBot="1">
      <c r="E65" s="154"/>
      <c r="F65" s="154"/>
      <c r="G65" s="154"/>
      <c r="H65" s="154"/>
      <c r="I65" s="154"/>
      <c r="J65" s="154"/>
      <c r="K65" s="67"/>
      <c r="L65" s="67"/>
      <c r="M65" s="67"/>
      <c r="N65" s="67"/>
      <c r="O65" s="150"/>
    </row>
    <row r="66" spans="1:15" ht="15" thickBot="1">
      <c r="A66" s="144">
        <v>7</v>
      </c>
      <c r="B66" s="144" t="s">
        <v>242</v>
      </c>
      <c r="E66" s="153">
        <f>E38+E52+E64</f>
        <v>0</v>
      </c>
      <c r="F66" s="162"/>
      <c r="G66" s="153">
        <f>G38+G52+G64</f>
        <v>0</v>
      </c>
      <c r="H66" s="153">
        <f>H38+H52+H64</f>
        <v>0</v>
      </c>
      <c r="I66" s="153">
        <f>I38+I52+I64</f>
        <v>0</v>
      </c>
      <c r="J66" s="162"/>
      <c r="K66" s="67" t="str">
        <f>IF(E66=0,"",(G66-E66)/E66)</f>
        <v/>
      </c>
      <c r="L66" s="67" t="str">
        <f>IF(G66=0,"",(H66-G66)/G66)</f>
        <v/>
      </c>
      <c r="M66" s="67" t="str">
        <f>IF(H66=0,"",(I66-H66)/H66)</f>
        <v/>
      </c>
      <c r="N66" s="67"/>
      <c r="O66" s="149"/>
    </row>
    <row r="67" spans="1:15" ht="14.45">
      <c r="E67" s="154"/>
      <c r="F67" s="154"/>
      <c r="G67" s="154"/>
      <c r="H67" s="154"/>
      <c r="I67" s="154"/>
      <c r="J67" s="154"/>
      <c r="K67" s="67"/>
      <c r="L67" s="67"/>
      <c r="M67" s="67"/>
      <c r="N67" s="67"/>
      <c r="O67" s="150"/>
    </row>
    <row r="68" spans="1:15" ht="14.45">
      <c r="A68" s="144">
        <v>8</v>
      </c>
      <c r="B68" s="145" t="s">
        <v>243</v>
      </c>
      <c r="E68" s="168"/>
      <c r="F68" s="163"/>
      <c r="G68" s="311">
        <f>E70</f>
        <v>0</v>
      </c>
      <c r="H68" s="312">
        <f>G70</f>
        <v>0</v>
      </c>
      <c r="I68" s="312">
        <f>H70</f>
        <v>0</v>
      </c>
      <c r="J68" s="163"/>
      <c r="K68" s="67" t="str">
        <f>IF(D68=0,"",(F68-D68)/D68)</f>
        <v/>
      </c>
      <c r="L68" s="67" t="str">
        <f>IF(F68=0,"",(G68-F68)/F68)</f>
        <v/>
      </c>
      <c r="M68" s="67" t="str">
        <f>IF(G68=0,"",(H68-G68)/G68)</f>
        <v/>
      </c>
      <c r="N68" s="67"/>
      <c r="O68" s="149"/>
    </row>
    <row r="69" spans="1:15" ht="14.45">
      <c r="E69" s="310"/>
      <c r="F69" s="163"/>
      <c r="G69" s="310"/>
      <c r="H69" s="310"/>
      <c r="I69" s="310"/>
      <c r="J69" s="163"/>
      <c r="K69" s="67"/>
      <c r="L69" s="67"/>
      <c r="M69" s="67"/>
      <c r="N69" s="67"/>
      <c r="O69" s="149"/>
    </row>
    <row r="70" spans="1:15" ht="14.45">
      <c r="A70" s="144">
        <v>10</v>
      </c>
      <c r="B70" s="145" t="s">
        <v>244</v>
      </c>
      <c r="E70" s="311">
        <f>'Balance sheet'!E19</f>
        <v>0</v>
      </c>
      <c r="F70" s="162"/>
      <c r="G70" s="311">
        <f>'Balance sheet'!G19</f>
        <v>0</v>
      </c>
      <c r="H70" s="312">
        <f>'Balance sheet'!H19</f>
        <v>0</v>
      </c>
      <c r="I70" s="312">
        <f>'Balance sheet'!I19</f>
        <v>0</v>
      </c>
      <c r="J70" s="163"/>
      <c r="K70" s="67" t="str">
        <f>IF(D70=0,"",(F70-D70)/D70)</f>
        <v/>
      </c>
      <c r="L70" s="67" t="str">
        <f>IF(F70=0,"",(G70-F70)/F70)</f>
        <v/>
      </c>
      <c r="M70" s="67" t="str">
        <f>IF(G70=0,"",(H70-G70)/G70)</f>
        <v/>
      </c>
      <c r="N70" s="67"/>
      <c r="O70" s="149"/>
    </row>
    <row r="72" spans="1:15">
      <c r="C72" s="145" t="s">
        <v>245</v>
      </c>
      <c r="E72" s="162">
        <f>+E70-E68</f>
        <v>0</v>
      </c>
      <c r="G72" s="162">
        <f>+G70-G68</f>
        <v>0</v>
      </c>
      <c r="H72" s="162">
        <f>+H70-H68</f>
        <v>0</v>
      </c>
      <c r="I72" s="162">
        <f>+I70-I68</f>
        <v>0</v>
      </c>
      <c r="J72" s="162"/>
    </row>
  </sheetData>
  <sheetProtection sheet="1" objects="1" scenarios="1"/>
  <conditionalFormatting sqref="L7:N70">
    <cfRule type="expression" dxfId="1" priority="3" stopIfTrue="1">
      <formula>#REF!&gt;0</formula>
    </cfRule>
    <cfRule type="expression" dxfId="0" priority="4" stopIfTrue="1">
      <formula>"m7&gt;0"</formula>
    </cfRule>
  </conditionalFormatting>
  <pageMargins left="0.7" right="0.7" top="0.75" bottom="0.75" header="0.3" footer="0.3"/>
  <pageSetup paperSize="8"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65"/>
  <sheetViews>
    <sheetView showGridLines="0" topLeftCell="D1" zoomScale="90" zoomScaleNormal="90" workbookViewId="0">
      <selection activeCell="A23" sqref="A23"/>
    </sheetView>
  </sheetViews>
  <sheetFormatPr defaultColWidth="9.140625" defaultRowHeight="13.15"/>
  <cols>
    <col min="1" max="1" width="9.140625" style="1"/>
    <col min="2" max="2" width="44.28515625" style="1" customWidth="1"/>
    <col min="3" max="3" width="2.7109375" style="1" customWidth="1"/>
    <col min="4" max="4" width="63.7109375" style="1" bestFit="1" customWidth="1"/>
    <col min="5" max="5" width="9.140625" style="1"/>
    <col min="6" max="6" width="4.42578125" style="1" customWidth="1"/>
    <col min="7" max="9" width="9.140625" style="1"/>
    <col min="10" max="10" width="4.7109375" style="1" customWidth="1"/>
    <col min="11" max="11" width="8.5703125" style="1" customWidth="1"/>
    <col min="12" max="13" width="9.42578125" style="1" customWidth="1"/>
    <col min="14" max="14" width="4.7109375" style="1" customWidth="1"/>
    <col min="15" max="15" width="68.85546875" style="1" customWidth="1"/>
    <col min="16" max="16384" width="9.140625" style="1"/>
  </cols>
  <sheetData>
    <row r="1" spans="1:17" ht="14.45">
      <c r="B1" s="54">
        <f>Declaration!C3</f>
        <v>0</v>
      </c>
      <c r="C1" s="35"/>
      <c r="D1" s="35"/>
      <c r="E1" s="35"/>
      <c r="F1" s="35"/>
      <c r="G1" s="35"/>
      <c r="H1" s="35"/>
      <c r="I1" s="35"/>
      <c r="J1" s="35"/>
      <c r="K1" s="35"/>
      <c r="L1" s="35"/>
      <c r="M1" s="35"/>
      <c r="N1" s="35"/>
      <c r="O1" s="35"/>
    </row>
    <row r="2" spans="1:17" ht="14.45">
      <c r="B2" s="54"/>
      <c r="C2" s="35"/>
      <c r="D2" s="35"/>
      <c r="F2" s="35"/>
      <c r="G2" s="35"/>
      <c r="H2" s="35"/>
      <c r="I2" s="35"/>
      <c r="J2" s="35"/>
      <c r="K2" s="35"/>
      <c r="L2" s="34"/>
      <c r="M2" s="34"/>
      <c r="N2" s="34"/>
    </row>
    <row r="3" spans="1:17" ht="64.5" customHeight="1">
      <c r="C3" s="35"/>
      <c r="D3" s="35"/>
      <c r="E3" s="179" t="str">
        <f>Income!E2</f>
        <v>Actual 
2021-22</v>
      </c>
      <c r="F3" s="55"/>
      <c r="G3" s="180" t="str">
        <f>Income!G2</f>
        <v>Forecast 
2022-23</v>
      </c>
      <c r="H3" s="294" t="str">
        <f>Income!H2</f>
        <v>Forecast 
2023-24</v>
      </c>
      <c r="I3" s="181" t="str">
        <f>Income!I2</f>
        <v>Forecast 
2024-25</v>
      </c>
      <c r="J3" s="55"/>
      <c r="K3" s="180" t="str">
        <f>Income!K2</f>
        <v>2021-22- 2022-23</v>
      </c>
      <c r="L3" s="182" t="str">
        <f>+SOCIE!J3</f>
        <v>2022-23 - 2023-24</v>
      </c>
      <c r="M3" s="186" t="str">
        <f>+SOCIE!K3</f>
        <v>2023-24 - 2024-25</v>
      </c>
      <c r="N3" s="43"/>
      <c r="O3" s="179" t="s">
        <v>155</v>
      </c>
      <c r="P3" s="55"/>
      <c r="Q3" s="55"/>
    </row>
    <row r="4" spans="1:17" ht="14.45">
      <c r="B4" s="57" t="s">
        <v>246</v>
      </c>
      <c r="C4" s="35"/>
      <c r="D4" s="35"/>
      <c r="E4" s="202" t="s">
        <v>38</v>
      </c>
      <c r="F4" s="66"/>
      <c r="G4" s="203" t="s">
        <v>38</v>
      </c>
      <c r="H4" s="295" t="s">
        <v>38</v>
      </c>
      <c r="I4" s="204" t="s">
        <v>38</v>
      </c>
      <c r="J4" s="66"/>
      <c r="K4" s="199" t="s">
        <v>55</v>
      </c>
      <c r="L4" s="293" t="s">
        <v>55</v>
      </c>
      <c r="M4" s="200" t="s">
        <v>55</v>
      </c>
      <c r="N4" s="176"/>
      <c r="O4" s="201"/>
      <c r="P4" s="176"/>
      <c r="Q4" s="176"/>
    </row>
    <row r="5" spans="1:17" ht="14.45">
      <c r="B5" s="35"/>
      <c r="C5" s="35"/>
      <c r="D5" s="35"/>
      <c r="E5" s="35"/>
      <c r="F5" s="35"/>
      <c r="G5" s="35"/>
      <c r="H5" s="35"/>
      <c r="I5" s="35"/>
      <c r="J5" s="35"/>
      <c r="K5" s="35"/>
      <c r="L5" s="35"/>
      <c r="M5" s="35"/>
      <c r="N5" s="35"/>
      <c r="O5" s="177"/>
      <c r="P5" s="177"/>
      <c r="Q5" s="177"/>
    </row>
    <row r="6" spans="1:17" ht="14.45">
      <c r="A6" s="2">
        <v>1</v>
      </c>
      <c r="B6" s="56" t="s">
        <v>247</v>
      </c>
      <c r="C6" s="56" t="s">
        <v>120</v>
      </c>
      <c r="D6" s="56" t="s">
        <v>248</v>
      </c>
      <c r="E6" s="81"/>
      <c r="F6" s="86"/>
      <c r="G6" s="81"/>
      <c r="H6" s="81"/>
      <c r="I6" s="81"/>
      <c r="J6" s="35"/>
      <c r="K6" s="67" t="str">
        <f t="shared" ref="K6:K13" si="0">IF(E6=0,"",(G6-E6)/E6)</f>
        <v/>
      </c>
      <c r="L6" s="67" t="str">
        <f t="shared" ref="L6:M13" si="1">IF(G6=0,"",(H6-G6)/G6)</f>
        <v/>
      </c>
      <c r="M6" s="67" t="str">
        <f t="shared" si="1"/>
        <v/>
      </c>
      <c r="N6" s="67"/>
      <c r="O6" s="143"/>
      <c r="P6" s="143"/>
      <c r="Q6" s="143"/>
    </row>
    <row r="7" spans="1:17" ht="14.45">
      <c r="A7" s="2"/>
      <c r="B7" s="56"/>
      <c r="C7" s="56" t="s">
        <v>89</v>
      </c>
      <c r="D7" s="58" t="s">
        <v>249</v>
      </c>
      <c r="E7" s="81"/>
      <c r="F7" s="86"/>
      <c r="G7" s="81"/>
      <c r="H7" s="81"/>
      <c r="I7" s="81"/>
      <c r="J7" s="35"/>
      <c r="K7" s="67" t="str">
        <f t="shared" si="0"/>
        <v/>
      </c>
      <c r="L7" s="67" t="str">
        <f t="shared" si="1"/>
        <v/>
      </c>
      <c r="M7" s="67" t="str">
        <f t="shared" si="1"/>
        <v/>
      </c>
      <c r="N7" s="67"/>
      <c r="O7" s="177"/>
      <c r="P7" s="177"/>
      <c r="Q7" s="177"/>
    </row>
    <row r="8" spans="1:17" ht="14.45">
      <c r="A8" s="2"/>
      <c r="B8" s="56"/>
      <c r="C8" s="56" t="s">
        <v>91</v>
      </c>
      <c r="D8" s="56" t="s">
        <v>250</v>
      </c>
      <c r="E8" s="81"/>
      <c r="F8" s="86"/>
      <c r="G8" s="81"/>
      <c r="H8" s="81"/>
      <c r="I8" s="81"/>
      <c r="J8" s="35"/>
      <c r="K8" s="67" t="str">
        <f t="shared" si="0"/>
        <v/>
      </c>
      <c r="L8" s="67" t="str">
        <f t="shared" si="1"/>
        <v/>
      </c>
      <c r="M8" s="67" t="str">
        <f t="shared" si="1"/>
        <v/>
      </c>
      <c r="N8" s="67"/>
      <c r="O8" s="177"/>
      <c r="P8" s="177"/>
      <c r="Q8" s="177"/>
    </row>
    <row r="9" spans="1:17" ht="27.75" customHeight="1">
      <c r="A9" s="2"/>
      <c r="B9" s="56"/>
      <c r="C9" s="56" t="s">
        <v>93</v>
      </c>
      <c r="D9" s="56" t="s">
        <v>251</v>
      </c>
      <c r="E9" s="81"/>
      <c r="F9" s="86"/>
      <c r="G9" s="81"/>
      <c r="H9" s="81"/>
      <c r="I9" s="81"/>
      <c r="J9" s="35"/>
      <c r="K9" s="67" t="str">
        <f t="shared" si="0"/>
        <v/>
      </c>
      <c r="L9" s="67" t="str">
        <f t="shared" si="1"/>
        <v/>
      </c>
      <c r="M9" s="67" t="str">
        <f t="shared" si="1"/>
        <v/>
      </c>
      <c r="N9" s="67"/>
      <c r="O9" s="143"/>
      <c r="P9" s="143"/>
      <c r="Q9" s="143"/>
    </row>
    <row r="10" spans="1:17" ht="14.45">
      <c r="A10" s="2"/>
      <c r="B10" s="57"/>
      <c r="C10" s="56" t="s">
        <v>95</v>
      </c>
      <c r="D10" s="56" t="s">
        <v>252</v>
      </c>
      <c r="E10" s="81"/>
      <c r="F10" s="83"/>
      <c r="G10" s="81"/>
      <c r="H10" s="81"/>
      <c r="I10" s="81"/>
      <c r="J10" s="34"/>
      <c r="K10" s="67" t="str">
        <f t="shared" si="0"/>
        <v/>
      </c>
      <c r="L10" s="35" t="str">
        <f t="shared" si="1"/>
        <v/>
      </c>
      <c r="M10" s="35" t="str">
        <f t="shared" si="1"/>
        <v/>
      </c>
      <c r="N10" s="35"/>
      <c r="O10" s="177"/>
      <c r="P10" s="177"/>
      <c r="Q10" s="177"/>
    </row>
    <row r="11" spans="1:17" ht="24.75" customHeight="1">
      <c r="A11" s="2"/>
      <c r="B11" s="57"/>
      <c r="C11" s="56" t="s">
        <v>97</v>
      </c>
      <c r="D11" s="56" t="s">
        <v>253</v>
      </c>
      <c r="E11" s="81"/>
      <c r="F11" s="85"/>
      <c r="G11" s="81"/>
      <c r="H11" s="81"/>
      <c r="I11" s="81"/>
      <c r="J11" s="35"/>
      <c r="K11" s="67" t="str">
        <f t="shared" si="0"/>
        <v/>
      </c>
      <c r="L11" s="135" t="str">
        <f t="shared" si="1"/>
        <v/>
      </c>
      <c r="M11" s="135" t="str">
        <f t="shared" si="1"/>
        <v/>
      </c>
      <c r="N11" s="135"/>
      <c r="O11" s="143"/>
      <c r="P11" s="143"/>
      <c r="Q11" s="143"/>
    </row>
    <row r="12" spans="1:17" ht="14.45">
      <c r="A12" s="2"/>
      <c r="B12" s="57"/>
      <c r="C12" s="56" t="s">
        <v>99</v>
      </c>
      <c r="D12" s="56" t="s">
        <v>254</v>
      </c>
      <c r="E12" s="81"/>
      <c r="F12" s="86"/>
      <c r="G12" s="81"/>
      <c r="H12" s="81"/>
      <c r="I12" s="81"/>
      <c r="J12" s="35"/>
      <c r="K12" s="67" t="str">
        <f t="shared" si="0"/>
        <v/>
      </c>
      <c r="L12" s="67" t="str">
        <f t="shared" si="1"/>
        <v/>
      </c>
      <c r="M12" s="67" t="str">
        <f t="shared" si="1"/>
        <v/>
      </c>
      <c r="N12" s="67"/>
      <c r="O12" s="177"/>
      <c r="P12" s="177"/>
      <c r="Q12" s="177"/>
    </row>
    <row r="13" spans="1:17" ht="14.45">
      <c r="A13" s="2"/>
      <c r="B13" s="56"/>
      <c r="C13" s="56" t="s">
        <v>101</v>
      </c>
      <c r="D13" s="56" t="s">
        <v>255</v>
      </c>
      <c r="E13" s="81"/>
      <c r="F13" s="85"/>
      <c r="G13" s="81"/>
      <c r="H13" s="81"/>
      <c r="I13" s="81"/>
      <c r="J13" s="35"/>
      <c r="K13" s="67" t="str">
        <f t="shared" si="0"/>
        <v/>
      </c>
      <c r="L13" s="35" t="str">
        <f t="shared" si="1"/>
        <v/>
      </c>
      <c r="M13" s="35" t="str">
        <f t="shared" si="1"/>
        <v/>
      </c>
      <c r="N13" s="35"/>
      <c r="O13" s="177"/>
      <c r="P13" s="177"/>
      <c r="Q13" s="177"/>
    </row>
    <row r="14" spans="1:17" ht="14.45">
      <c r="A14" s="2"/>
      <c r="B14" s="57" t="s">
        <v>256</v>
      </c>
      <c r="C14" s="56"/>
      <c r="D14" s="56"/>
      <c r="E14" s="83">
        <f>SUM(E6:E13)</f>
        <v>0</v>
      </c>
      <c r="F14" s="83"/>
      <c r="G14" s="83">
        <f>SUM(G6:G13)</f>
        <v>0</v>
      </c>
      <c r="H14" s="83">
        <f>SUM(H6:H13)</f>
        <v>0</v>
      </c>
      <c r="I14" s="83">
        <f>SUM(I6:I13)</f>
        <v>0</v>
      </c>
      <c r="J14" s="35"/>
      <c r="K14" s="35"/>
      <c r="L14" s="35"/>
      <c r="M14" s="35"/>
      <c r="N14" s="35"/>
      <c r="O14" s="177"/>
      <c r="P14" s="177"/>
      <c r="Q14" s="177"/>
    </row>
    <row r="15" spans="1:17" ht="14.45">
      <c r="A15" s="2"/>
      <c r="B15" s="56"/>
      <c r="C15" s="56"/>
      <c r="D15" s="56"/>
      <c r="E15" s="85"/>
      <c r="F15" s="85"/>
      <c r="G15" s="85"/>
      <c r="H15" s="85"/>
      <c r="I15" s="85"/>
      <c r="J15" s="35"/>
      <c r="K15" s="35"/>
      <c r="L15" s="35"/>
      <c r="M15" s="35"/>
      <c r="N15" s="35"/>
      <c r="O15" s="177"/>
      <c r="P15" s="177"/>
      <c r="Q15" s="177"/>
    </row>
    <row r="16" spans="1:17" ht="14.45">
      <c r="A16" s="2">
        <v>2</v>
      </c>
      <c r="B16" s="58" t="s">
        <v>257</v>
      </c>
      <c r="C16" s="58" t="s">
        <v>120</v>
      </c>
      <c r="D16" s="58" t="s">
        <v>258</v>
      </c>
      <c r="E16" s="81"/>
      <c r="F16" s="86"/>
      <c r="G16" s="81"/>
      <c r="H16" s="81"/>
      <c r="I16" s="81"/>
      <c r="J16" s="35"/>
      <c r="K16" s="67" t="str">
        <f>IF(E16=0,"",(G16-E16)/E16)</f>
        <v/>
      </c>
      <c r="L16" s="67" t="str">
        <f t="shared" ref="L16:M19" si="2">IF(G16=0,"",(H16-G16)/G16)</f>
        <v/>
      </c>
      <c r="M16" s="67" t="str">
        <f t="shared" si="2"/>
        <v/>
      </c>
      <c r="N16" s="67"/>
      <c r="O16" s="177"/>
      <c r="P16" s="177"/>
      <c r="Q16" s="177"/>
    </row>
    <row r="17" spans="1:17" ht="14.45">
      <c r="A17" s="2"/>
      <c r="B17" s="58"/>
      <c r="C17" s="56" t="s">
        <v>89</v>
      </c>
      <c r="D17" s="58" t="s">
        <v>259</v>
      </c>
      <c r="E17" s="81"/>
      <c r="F17" s="86"/>
      <c r="G17" s="81"/>
      <c r="H17" s="81"/>
      <c r="I17" s="81"/>
      <c r="J17" s="35"/>
      <c r="K17" s="67" t="str">
        <f>IF(E17=0,"",(G17-E17)/E17)</f>
        <v/>
      </c>
      <c r="L17" s="67" t="str">
        <f t="shared" si="2"/>
        <v/>
      </c>
      <c r="M17" s="67" t="str">
        <f t="shared" si="2"/>
        <v/>
      </c>
      <c r="N17" s="67"/>
      <c r="O17" s="143"/>
      <c r="P17" s="143"/>
      <c r="Q17" s="143"/>
    </row>
    <row r="18" spans="1:17" ht="14.45">
      <c r="A18" s="3"/>
      <c r="B18" s="56"/>
      <c r="C18" s="56" t="s">
        <v>91</v>
      </c>
      <c r="D18" s="56" t="s">
        <v>253</v>
      </c>
      <c r="E18" s="81"/>
      <c r="F18" s="86"/>
      <c r="G18" s="81"/>
      <c r="H18" s="81"/>
      <c r="I18" s="81"/>
      <c r="J18" s="35"/>
      <c r="K18" s="67" t="str">
        <f>IF(E18=0,"",(G18-E18)/E18)</f>
        <v/>
      </c>
      <c r="L18" s="67" t="str">
        <f t="shared" si="2"/>
        <v/>
      </c>
      <c r="M18" s="67" t="str">
        <f t="shared" si="2"/>
        <v/>
      </c>
      <c r="N18" s="67"/>
      <c r="O18" s="177"/>
      <c r="P18" s="177"/>
      <c r="Q18" s="177"/>
    </row>
    <row r="19" spans="1:17" ht="15" customHeight="1">
      <c r="A19" s="2"/>
      <c r="B19" s="56"/>
      <c r="C19" s="56" t="s">
        <v>93</v>
      </c>
      <c r="D19" s="56" t="s">
        <v>260</v>
      </c>
      <c r="E19" s="81"/>
      <c r="F19" s="86"/>
      <c r="G19" s="81"/>
      <c r="H19" s="81"/>
      <c r="I19" s="81"/>
      <c r="J19" s="35"/>
      <c r="K19" s="67" t="str">
        <f>IF(E19=0,"",(G19-E19)/E19)</f>
        <v/>
      </c>
      <c r="L19" s="67" t="str">
        <f t="shared" si="2"/>
        <v/>
      </c>
      <c r="M19" s="67" t="str">
        <f t="shared" si="2"/>
        <v/>
      </c>
      <c r="N19" s="67"/>
      <c r="O19" s="143"/>
      <c r="P19" s="143"/>
      <c r="Q19" s="143"/>
    </row>
    <row r="20" spans="1:17" ht="14.45">
      <c r="A20" s="2"/>
      <c r="B20" s="56"/>
      <c r="C20" s="56" t="s">
        <v>95</v>
      </c>
      <c r="D20" s="56" t="s">
        <v>261</v>
      </c>
      <c r="E20" s="81"/>
      <c r="F20" s="86"/>
      <c r="G20" s="81"/>
      <c r="H20" s="81"/>
      <c r="I20" s="81"/>
      <c r="J20" s="35"/>
      <c r="K20" s="67"/>
      <c r="L20" s="67"/>
      <c r="M20" s="67"/>
      <c r="N20" s="67"/>
      <c r="O20" s="177"/>
      <c r="P20" s="177"/>
      <c r="Q20" s="177"/>
    </row>
    <row r="21" spans="1:17" ht="14.45">
      <c r="A21" s="3"/>
      <c r="B21" s="57" t="s">
        <v>262</v>
      </c>
      <c r="C21" s="56"/>
      <c r="D21" s="56"/>
      <c r="E21" s="83">
        <f>SUM(E16:E20)</f>
        <v>0</v>
      </c>
      <c r="F21" s="83"/>
      <c r="G21" s="83">
        <f>SUM(G16:G20)</f>
        <v>0</v>
      </c>
      <c r="H21" s="83">
        <f>SUM(H16:H20)</f>
        <v>0</v>
      </c>
      <c r="I21" s="83">
        <f>SUM(I16:I20)</f>
        <v>0</v>
      </c>
      <c r="J21" s="34"/>
      <c r="K21" s="34"/>
      <c r="L21" s="34"/>
      <c r="M21" s="34"/>
      <c r="N21" s="34"/>
      <c r="O21" s="177"/>
      <c r="P21" s="177"/>
      <c r="Q21" s="177"/>
    </row>
    <row r="22" spans="1:17" ht="14.45">
      <c r="A22" s="2"/>
      <c r="B22" s="56"/>
      <c r="C22" s="56"/>
      <c r="D22" s="56"/>
      <c r="E22" s="85"/>
      <c r="F22" s="85"/>
      <c r="G22" s="85"/>
      <c r="H22" s="85"/>
      <c r="I22" s="85"/>
      <c r="J22" s="35"/>
      <c r="K22" s="35"/>
      <c r="L22" s="35"/>
      <c r="M22" s="35"/>
      <c r="N22" s="35"/>
      <c r="O22" s="177"/>
      <c r="P22" s="177"/>
      <c r="Q22" s="177"/>
    </row>
    <row r="23" spans="1:17" ht="14.45">
      <c r="A23" s="2">
        <v>3</v>
      </c>
      <c r="B23" s="358" t="s">
        <v>263</v>
      </c>
      <c r="C23" s="56" t="s">
        <v>120</v>
      </c>
      <c r="D23" s="56" t="s">
        <v>264</v>
      </c>
      <c r="E23" s="81"/>
      <c r="F23" s="86"/>
      <c r="G23" s="81"/>
      <c r="H23" s="81"/>
      <c r="I23" s="81"/>
      <c r="J23" s="35"/>
      <c r="K23" s="67" t="str">
        <f t="shared" ref="K23:K31" si="3">IF(E23=0,"",(G23-E23)/E23)</f>
        <v/>
      </c>
      <c r="L23" s="67" t="str">
        <f t="shared" ref="L23:M31" si="4">IF(G23=0,"",(H23-G23)/G23)</f>
        <v/>
      </c>
      <c r="M23" s="67" t="str">
        <f t="shared" si="4"/>
        <v/>
      </c>
      <c r="N23" s="67"/>
      <c r="O23" s="177"/>
      <c r="P23" s="177"/>
      <c r="Q23" s="177"/>
    </row>
    <row r="24" spans="1:17" ht="14.45">
      <c r="A24" s="2"/>
      <c r="B24" s="358"/>
      <c r="C24" s="56" t="s">
        <v>89</v>
      </c>
      <c r="D24" s="56" t="s">
        <v>265</v>
      </c>
      <c r="E24" s="81"/>
      <c r="F24" s="86"/>
      <c r="G24" s="81"/>
      <c r="H24" s="81"/>
      <c r="I24" s="81"/>
      <c r="J24" s="35"/>
      <c r="K24" s="67" t="str">
        <f t="shared" si="3"/>
        <v/>
      </c>
      <c r="L24" s="67" t="str">
        <f t="shared" si="4"/>
        <v/>
      </c>
      <c r="M24" s="67" t="str">
        <f t="shared" si="4"/>
        <v/>
      </c>
      <c r="N24" s="67"/>
      <c r="O24" s="137"/>
      <c r="P24" s="137"/>
      <c r="Q24" s="137"/>
    </row>
    <row r="25" spans="1:17" ht="14.45">
      <c r="A25" s="2"/>
      <c r="B25" s="359"/>
      <c r="C25" s="58" t="s">
        <v>91</v>
      </c>
      <c r="D25" s="56" t="s">
        <v>266</v>
      </c>
      <c r="E25" s="81"/>
      <c r="F25" s="86"/>
      <c r="G25" s="81"/>
      <c r="H25" s="81"/>
      <c r="I25" s="81"/>
      <c r="J25" s="35"/>
      <c r="K25" s="67" t="str">
        <f t="shared" si="3"/>
        <v/>
      </c>
      <c r="L25" s="67" t="str">
        <f t="shared" si="4"/>
        <v/>
      </c>
      <c r="M25" s="67" t="str">
        <f t="shared" si="4"/>
        <v/>
      </c>
      <c r="N25" s="67"/>
      <c r="O25" s="177"/>
      <c r="P25" s="177"/>
      <c r="Q25" s="177"/>
    </row>
    <row r="26" spans="1:17" ht="14.45">
      <c r="A26" s="2"/>
      <c r="B26" s="106"/>
      <c r="C26" s="56" t="s">
        <v>93</v>
      </c>
      <c r="D26" s="56" t="s">
        <v>267</v>
      </c>
      <c r="E26" s="81"/>
      <c r="F26" s="86"/>
      <c r="G26" s="81"/>
      <c r="H26" s="81"/>
      <c r="I26" s="81"/>
      <c r="J26" s="35"/>
      <c r="K26" s="67" t="str">
        <f t="shared" si="3"/>
        <v/>
      </c>
      <c r="L26" s="67" t="str">
        <f t="shared" si="4"/>
        <v/>
      </c>
      <c r="M26" s="67" t="str">
        <f t="shared" si="4"/>
        <v/>
      </c>
      <c r="N26" s="67"/>
      <c r="O26" s="177"/>
      <c r="P26" s="177"/>
      <c r="Q26" s="177"/>
    </row>
    <row r="27" spans="1:17" ht="28.9">
      <c r="A27" s="2"/>
      <c r="B27" s="106"/>
      <c r="C27" s="56" t="s">
        <v>95</v>
      </c>
      <c r="D27" s="58" t="s">
        <v>268</v>
      </c>
      <c r="E27" s="81"/>
      <c r="F27" s="86"/>
      <c r="G27" s="81"/>
      <c r="H27" s="81"/>
      <c r="I27" s="81"/>
      <c r="J27" s="35"/>
      <c r="K27" s="67" t="str">
        <f t="shared" si="3"/>
        <v/>
      </c>
      <c r="L27" s="67" t="str">
        <f t="shared" si="4"/>
        <v/>
      </c>
      <c r="M27" s="67" t="str">
        <f t="shared" si="4"/>
        <v/>
      </c>
      <c r="N27" s="67"/>
      <c r="O27" s="177"/>
      <c r="P27" s="177"/>
      <c r="Q27" s="177"/>
    </row>
    <row r="28" spans="1:17" ht="14.45">
      <c r="A28" s="2"/>
      <c r="B28" s="56"/>
      <c r="C28" s="56" t="s">
        <v>97</v>
      </c>
      <c r="D28" s="56" t="s">
        <v>269</v>
      </c>
      <c r="E28" s="81"/>
      <c r="F28" s="86"/>
      <c r="G28" s="81"/>
      <c r="H28" s="81"/>
      <c r="I28" s="81"/>
      <c r="J28" s="35"/>
      <c r="K28" s="67" t="str">
        <f t="shared" si="3"/>
        <v/>
      </c>
      <c r="L28" s="67" t="str">
        <f t="shared" si="4"/>
        <v/>
      </c>
      <c r="M28" s="67" t="str">
        <f t="shared" si="4"/>
        <v/>
      </c>
      <c r="N28" s="67"/>
      <c r="O28" s="177"/>
      <c r="P28" s="177"/>
      <c r="Q28" s="177"/>
    </row>
    <row r="29" spans="1:17" ht="14.45">
      <c r="A29" s="2"/>
      <c r="B29" s="56"/>
      <c r="C29" s="56" t="s">
        <v>99</v>
      </c>
      <c r="D29" s="58" t="s">
        <v>270</v>
      </c>
      <c r="E29" s="81"/>
      <c r="F29" s="86"/>
      <c r="G29" s="81"/>
      <c r="H29" s="81"/>
      <c r="I29" s="81"/>
      <c r="J29" s="35"/>
      <c r="K29" s="67" t="str">
        <f t="shared" si="3"/>
        <v/>
      </c>
      <c r="L29" s="67" t="str">
        <f t="shared" si="4"/>
        <v/>
      </c>
      <c r="M29" s="67" t="str">
        <f t="shared" si="4"/>
        <v/>
      </c>
      <c r="N29" s="67"/>
      <c r="O29" s="142"/>
      <c r="P29" s="142"/>
      <c r="Q29" s="142"/>
    </row>
    <row r="30" spans="1:17" ht="14.45">
      <c r="A30" s="2"/>
      <c r="B30" s="56"/>
      <c r="C30" s="56" t="s">
        <v>101</v>
      </c>
      <c r="D30" s="56" t="s">
        <v>271</v>
      </c>
      <c r="E30" s="81"/>
      <c r="F30" s="86"/>
      <c r="G30" s="81"/>
      <c r="H30" s="81"/>
      <c r="I30" s="81"/>
      <c r="J30" s="35"/>
      <c r="K30" s="67" t="str">
        <f t="shared" si="3"/>
        <v/>
      </c>
      <c r="L30" s="67" t="str">
        <f t="shared" si="4"/>
        <v/>
      </c>
      <c r="M30" s="67" t="str">
        <f t="shared" si="4"/>
        <v/>
      </c>
      <c r="N30" s="67"/>
      <c r="O30" s="142"/>
      <c r="P30" s="142"/>
      <c r="Q30" s="142"/>
    </row>
    <row r="31" spans="1:17" ht="14.45">
      <c r="A31" s="2"/>
      <c r="B31" s="56"/>
      <c r="C31" s="56" t="s">
        <v>103</v>
      </c>
      <c r="D31" s="56" t="s">
        <v>272</v>
      </c>
      <c r="E31" s="81"/>
      <c r="F31" s="86"/>
      <c r="G31" s="81"/>
      <c r="H31" s="81"/>
      <c r="I31" s="81"/>
      <c r="J31" s="35"/>
      <c r="K31" s="67" t="str">
        <f t="shared" si="3"/>
        <v/>
      </c>
      <c r="L31" s="67" t="str">
        <f t="shared" si="4"/>
        <v/>
      </c>
      <c r="M31" s="67" t="str">
        <f t="shared" si="4"/>
        <v/>
      </c>
      <c r="N31" s="67"/>
      <c r="O31" s="143"/>
      <c r="P31" s="143"/>
      <c r="Q31" s="143"/>
    </row>
    <row r="32" spans="1:17" ht="14.45">
      <c r="A32" s="2"/>
      <c r="B32" s="56"/>
      <c r="C32" s="116" t="s">
        <v>184</v>
      </c>
      <c r="D32" s="56" t="s">
        <v>273</v>
      </c>
      <c r="E32" s="81"/>
      <c r="F32" s="86"/>
      <c r="G32" s="81"/>
      <c r="H32" s="81"/>
      <c r="I32" s="81"/>
      <c r="J32" s="35"/>
      <c r="K32" s="67"/>
      <c r="L32" s="67"/>
      <c r="M32" s="67"/>
      <c r="N32" s="67"/>
      <c r="O32" s="143"/>
      <c r="P32" s="143"/>
      <c r="Q32" s="143"/>
    </row>
    <row r="33" spans="1:17" ht="14.45">
      <c r="A33" s="2"/>
      <c r="B33" s="56"/>
      <c r="C33" s="116" t="s">
        <v>204</v>
      </c>
      <c r="D33" s="56" t="s">
        <v>274</v>
      </c>
      <c r="E33" s="81"/>
      <c r="F33" s="86"/>
      <c r="G33" s="81"/>
      <c r="H33" s="81"/>
      <c r="I33" s="81"/>
      <c r="J33" s="35"/>
      <c r="K33" s="67" t="str">
        <f>IF(E33=0,"",(G33-E33)/E33)</f>
        <v/>
      </c>
      <c r="L33" s="67" t="str">
        <f>IF(G33=0,"",(H33-G33)/G33)</f>
        <v/>
      </c>
      <c r="M33" s="67" t="str">
        <f>IF(H33=0,"",(I33-H33)/H33)</f>
        <v/>
      </c>
      <c r="N33" s="67"/>
      <c r="O33" s="142"/>
      <c r="P33" s="142"/>
      <c r="Q33" s="142"/>
    </row>
    <row r="34" spans="1:17" ht="14.45">
      <c r="A34" s="2"/>
      <c r="B34" s="57" t="s">
        <v>275</v>
      </c>
      <c r="C34" s="57"/>
      <c r="D34" s="57"/>
      <c r="E34" s="83">
        <f>SUM(E23:E33)</f>
        <v>0</v>
      </c>
      <c r="F34" s="83"/>
      <c r="G34" s="83">
        <f>SUM(G23:G33)</f>
        <v>0</v>
      </c>
      <c r="H34" s="83">
        <f>SUM(H23:H33)</f>
        <v>0</v>
      </c>
      <c r="I34" s="83">
        <f>SUM(I23:I33)</f>
        <v>0</v>
      </c>
      <c r="J34" s="34"/>
      <c r="K34" s="67" t="str">
        <f>IF(E34=0,"",(G34-E34)/E34)</f>
        <v/>
      </c>
      <c r="L34" s="67" t="str">
        <f>IF(G34=0,"",(H34-G34)/G34)</f>
        <v/>
      </c>
      <c r="M34" s="67" t="str">
        <f>IF(H34=0,"",(I34-H34)/H34)</f>
        <v/>
      </c>
      <c r="N34" s="34"/>
      <c r="O34" s="177"/>
      <c r="P34" s="177"/>
      <c r="Q34" s="177"/>
    </row>
    <row r="35" spans="1:17" ht="14.45">
      <c r="A35" s="2"/>
      <c r="B35" s="57"/>
      <c r="C35" s="57"/>
      <c r="D35" s="57"/>
      <c r="E35" s="83"/>
      <c r="F35" s="83"/>
      <c r="G35" s="83"/>
      <c r="H35" s="83"/>
      <c r="I35" s="83"/>
      <c r="J35" s="34"/>
      <c r="K35" s="67"/>
      <c r="L35" s="67"/>
      <c r="M35" s="67"/>
      <c r="N35" s="34"/>
      <c r="O35" s="177"/>
      <c r="P35" s="177"/>
      <c r="Q35" s="177"/>
    </row>
    <row r="36" spans="1:17" ht="14.45">
      <c r="A36" s="2"/>
      <c r="B36" s="57" t="s">
        <v>276</v>
      </c>
      <c r="C36" s="57"/>
      <c r="D36" s="57"/>
      <c r="E36" s="81">
        <v>0</v>
      </c>
      <c r="F36" s="86"/>
      <c r="G36" s="81">
        <v>0</v>
      </c>
      <c r="H36" s="81">
        <v>0</v>
      </c>
      <c r="I36" s="81">
        <v>0</v>
      </c>
      <c r="J36" s="34"/>
      <c r="K36" s="67" t="str">
        <f>IF(E36=0,"",(G36-E36)/E36)</f>
        <v/>
      </c>
      <c r="L36" s="67" t="str">
        <f>IF(G36=0,"",(H36-G36)/G36)</f>
        <v/>
      </c>
      <c r="M36" s="67" t="str">
        <f>IF(H36=0,"",(I36-H36)/H36)</f>
        <v/>
      </c>
      <c r="N36" s="34"/>
      <c r="O36" s="177"/>
      <c r="P36" s="177"/>
      <c r="Q36" s="177"/>
    </row>
    <row r="37" spans="1:17" ht="14.45">
      <c r="A37" s="2"/>
      <c r="B37" s="56"/>
      <c r="C37" s="56"/>
      <c r="D37" s="56"/>
      <c r="E37" s="85"/>
      <c r="F37" s="85"/>
      <c r="G37" s="85"/>
      <c r="H37" s="85"/>
      <c r="I37" s="85"/>
      <c r="J37" s="35"/>
      <c r="K37" s="67"/>
      <c r="L37" s="67"/>
      <c r="M37" s="67"/>
      <c r="N37" s="35"/>
      <c r="O37" s="177"/>
      <c r="P37" s="177"/>
      <c r="Q37" s="177"/>
    </row>
    <row r="38" spans="1:17" ht="15" thickBot="1">
      <c r="A38" s="2"/>
      <c r="B38" s="57" t="s">
        <v>277</v>
      </c>
      <c r="C38" s="56"/>
      <c r="D38" s="56"/>
      <c r="E38" s="83">
        <f>E21-E34+E36</f>
        <v>0</v>
      </c>
      <c r="F38" s="83"/>
      <c r="G38" s="83">
        <f>G21-G34+G36</f>
        <v>0</v>
      </c>
      <c r="H38" s="83">
        <f>H21-H34+H36</f>
        <v>0</v>
      </c>
      <c r="I38" s="83">
        <f>I21-I34+I36</f>
        <v>0</v>
      </c>
      <c r="J38" s="35"/>
      <c r="K38" s="67" t="str">
        <f>IF(E38=0,"",(G38-E38)/E38)</f>
        <v/>
      </c>
      <c r="L38" s="67" t="str">
        <f>IF(G38=0,"",(H38-G38)/G38)</f>
        <v/>
      </c>
      <c r="M38" s="67" t="str">
        <f>IF(H38=0,"",(I38-H38)/H38)</f>
        <v/>
      </c>
      <c r="N38" s="35"/>
      <c r="O38" s="177"/>
      <c r="P38" s="177"/>
      <c r="Q38" s="177"/>
    </row>
    <row r="39" spans="1:17" ht="15" thickBot="1">
      <c r="A39" s="3"/>
      <c r="B39" s="57" t="s">
        <v>278</v>
      </c>
      <c r="C39" s="56"/>
      <c r="D39" s="56"/>
      <c r="E39" s="82">
        <f>E14+E21-E34+E36</f>
        <v>0</v>
      </c>
      <c r="F39" s="131"/>
      <c r="G39" s="82">
        <f>G14+G21-G34+G36</f>
        <v>0</v>
      </c>
      <c r="H39" s="82">
        <f>H14+H21-H34+H36</f>
        <v>0</v>
      </c>
      <c r="I39" s="82">
        <f>I14+I21-I34+I36</f>
        <v>0</v>
      </c>
      <c r="J39" s="34"/>
      <c r="K39" s="67" t="str">
        <f>IF(E39=0,"",(G39-E39)/E39)</f>
        <v/>
      </c>
      <c r="L39" s="67" t="str">
        <f>IF(G39=0,"",(H39-G39)/G39)</f>
        <v/>
      </c>
      <c r="M39" s="67" t="str">
        <f>IF(H39=0,"",(I39-H39)/H39)</f>
        <v/>
      </c>
      <c r="N39" s="34"/>
      <c r="O39" s="177"/>
      <c r="P39" s="177"/>
      <c r="Q39" s="177"/>
    </row>
    <row r="41" spans="1:17" ht="14.45">
      <c r="A41" s="2">
        <v>4</v>
      </c>
      <c r="B41" s="358" t="s">
        <v>279</v>
      </c>
      <c r="C41" s="56" t="s">
        <v>120</v>
      </c>
      <c r="D41" s="56" t="s">
        <v>265</v>
      </c>
      <c r="E41" s="81"/>
      <c r="F41" s="86"/>
      <c r="G41" s="81"/>
      <c r="H41" s="81"/>
      <c r="I41" s="81"/>
      <c r="J41" s="35"/>
      <c r="K41" s="67" t="str">
        <f t="shared" ref="K41:K46" si="5">IF(E41=0,"",(G41-E41)/E41)</f>
        <v/>
      </c>
      <c r="L41" s="67" t="str">
        <f t="shared" ref="L41:M46" si="6">IF(G41=0,"",(H41-G41)/G41)</f>
        <v/>
      </c>
      <c r="M41" s="67" t="str">
        <f t="shared" si="6"/>
        <v/>
      </c>
      <c r="N41" s="67"/>
      <c r="O41" s="143"/>
      <c r="P41" s="143"/>
      <c r="Q41" s="143"/>
    </row>
    <row r="42" spans="1:17" ht="14.45">
      <c r="A42" s="3"/>
      <c r="B42" s="359"/>
      <c r="C42" s="56" t="s">
        <v>89</v>
      </c>
      <c r="D42" s="56" t="s">
        <v>280</v>
      </c>
      <c r="E42" s="81"/>
      <c r="F42" s="86"/>
      <c r="G42" s="81"/>
      <c r="H42" s="81"/>
      <c r="I42" s="81"/>
      <c r="J42" s="35"/>
      <c r="K42" s="67" t="str">
        <f t="shared" si="5"/>
        <v/>
      </c>
      <c r="L42" s="67" t="str">
        <f t="shared" si="6"/>
        <v/>
      </c>
      <c r="M42" s="67" t="str">
        <f t="shared" si="6"/>
        <v/>
      </c>
      <c r="N42" s="67"/>
      <c r="O42" s="177"/>
      <c r="P42" s="177"/>
      <c r="Q42" s="177"/>
    </row>
    <row r="43" spans="1:17" ht="14.45">
      <c r="A43" s="3"/>
      <c r="B43" s="359"/>
      <c r="C43" s="56" t="s">
        <v>91</v>
      </c>
      <c r="D43" s="56" t="s">
        <v>267</v>
      </c>
      <c r="E43" s="81"/>
      <c r="F43" s="86"/>
      <c r="G43" s="81"/>
      <c r="H43" s="81"/>
      <c r="I43" s="81"/>
      <c r="J43" s="35"/>
      <c r="K43" s="67" t="str">
        <f t="shared" si="5"/>
        <v/>
      </c>
      <c r="L43" s="67" t="str">
        <f t="shared" si="6"/>
        <v/>
      </c>
      <c r="M43" s="67" t="str">
        <f t="shared" si="6"/>
        <v/>
      </c>
      <c r="N43" s="67"/>
      <c r="O43" s="177"/>
      <c r="P43" s="177"/>
      <c r="Q43" s="177"/>
    </row>
    <row r="44" spans="1:17" ht="28.9">
      <c r="A44" s="3"/>
      <c r="B44" s="359"/>
      <c r="C44" s="56" t="s">
        <v>93</v>
      </c>
      <c r="D44" s="58" t="s">
        <v>268</v>
      </c>
      <c r="E44" s="81"/>
      <c r="F44" s="86"/>
      <c r="G44" s="81"/>
      <c r="H44" s="81"/>
      <c r="I44" s="81"/>
      <c r="J44" s="35"/>
      <c r="K44" s="67" t="str">
        <f t="shared" si="5"/>
        <v/>
      </c>
      <c r="L44" s="67" t="str">
        <f t="shared" si="6"/>
        <v/>
      </c>
      <c r="M44" s="67" t="str">
        <f t="shared" si="6"/>
        <v/>
      </c>
      <c r="N44" s="67"/>
      <c r="O44" s="177"/>
      <c r="P44" s="177"/>
      <c r="Q44" s="177"/>
    </row>
    <row r="45" spans="1:17" ht="14.45">
      <c r="A45" s="3"/>
      <c r="B45" s="359"/>
      <c r="C45" s="56" t="s">
        <v>95</v>
      </c>
      <c r="D45" s="56" t="s">
        <v>273</v>
      </c>
      <c r="E45" s="81"/>
      <c r="F45" s="86"/>
      <c r="G45" s="81"/>
      <c r="H45" s="81"/>
      <c r="I45" s="81"/>
      <c r="J45" s="35"/>
      <c r="K45" s="67" t="str">
        <f t="shared" si="5"/>
        <v/>
      </c>
      <c r="L45" s="67" t="str">
        <f t="shared" si="6"/>
        <v/>
      </c>
      <c r="M45" s="67" t="str">
        <f t="shared" si="6"/>
        <v/>
      </c>
      <c r="N45" s="67"/>
      <c r="O45" s="177"/>
      <c r="P45" s="177"/>
      <c r="Q45" s="177"/>
    </row>
    <row r="46" spans="1:17" ht="14.45">
      <c r="A46" s="3"/>
      <c r="B46" s="359"/>
      <c r="C46" s="116" t="s">
        <v>97</v>
      </c>
      <c r="D46" s="56" t="s">
        <v>104</v>
      </c>
      <c r="E46" s="81"/>
      <c r="F46" s="86"/>
      <c r="G46" s="81"/>
      <c r="H46" s="81"/>
      <c r="I46" s="81"/>
      <c r="J46" s="35"/>
      <c r="K46" s="67" t="str">
        <f t="shared" si="5"/>
        <v/>
      </c>
      <c r="L46" s="67" t="str">
        <f t="shared" si="6"/>
        <v/>
      </c>
      <c r="M46" s="67" t="str">
        <f t="shared" si="6"/>
        <v/>
      </c>
      <c r="N46" s="67"/>
      <c r="O46" s="177"/>
      <c r="P46" s="177"/>
      <c r="Q46" s="177"/>
    </row>
    <row r="47" spans="1:17" ht="14.45">
      <c r="A47" s="2"/>
      <c r="B47" s="57" t="s">
        <v>281</v>
      </c>
      <c r="C47" s="56"/>
      <c r="D47" s="56"/>
      <c r="E47" s="83">
        <f>SUM(E41:E46)</f>
        <v>0</v>
      </c>
      <c r="F47" s="83"/>
      <c r="G47" s="83">
        <f>SUM(G41:G46)</f>
        <v>0</v>
      </c>
      <c r="H47" s="83">
        <f>SUM(H41:H46)</f>
        <v>0</v>
      </c>
      <c r="I47" s="83">
        <f>SUM(I41:I46)</f>
        <v>0</v>
      </c>
      <c r="J47" s="34"/>
      <c r="K47" s="34"/>
      <c r="L47" s="34"/>
      <c r="M47" s="34"/>
      <c r="N47" s="34"/>
      <c r="O47" s="177"/>
      <c r="P47" s="177"/>
      <c r="Q47" s="177"/>
    </row>
    <row r="48" spans="1:17" ht="14.45">
      <c r="A48" s="3"/>
      <c r="B48" s="56"/>
      <c r="C48" s="56"/>
      <c r="D48" s="56"/>
      <c r="E48" s="85"/>
      <c r="F48" s="85"/>
      <c r="G48" s="85"/>
      <c r="H48" s="85"/>
      <c r="I48" s="85"/>
      <c r="J48" s="35"/>
      <c r="K48" s="35"/>
      <c r="L48" s="35"/>
      <c r="M48" s="35"/>
      <c r="N48" s="35"/>
      <c r="O48" s="177"/>
      <c r="P48" s="177"/>
      <c r="Q48" s="177"/>
    </row>
    <row r="49" spans="1:17" ht="14.45">
      <c r="A49" s="2">
        <v>5</v>
      </c>
      <c r="B49" s="56" t="s">
        <v>282</v>
      </c>
      <c r="C49" s="56" t="s">
        <v>120</v>
      </c>
      <c r="D49" s="56" t="s">
        <v>283</v>
      </c>
      <c r="E49" s="81"/>
      <c r="F49" s="86"/>
      <c r="G49" s="81"/>
      <c r="H49" s="81"/>
      <c r="I49" s="81"/>
      <c r="J49" s="35"/>
      <c r="K49" s="67" t="str">
        <f>IF(E49=0,"",(G49-E49)/E49)</f>
        <v/>
      </c>
      <c r="L49" s="67" t="str">
        <f t="shared" ref="L49:M51" si="7">IF(G49=0,"",(H49-G49)/G49)</f>
        <v/>
      </c>
      <c r="M49" s="67" t="str">
        <f t="shared" si="7"/>
        <v/>
      </c>
      <c r="N49" s="67"/>
      <c r="O49" s="177"/>
      <c r="P49" s="177"/>
      <c r="Q49" s="177"/>
    </row>
    <row r="50" spans="1:17" ht="14.45">
      <c r="A50" s="3"/>
      <c r="B50" s="56"/>
      <c r="C50" s="56" t="s">
        <v>89</v>
      </c>
      <c r="D50" s="56" t="s">
        <v>104</v>
      </c>
      <c r="E50" s="81"/>
      <c r="F50" s="86"/>
      <c r="G50" s="81"/>
      <c r="H50" s="81"/>
      <c r="I50" s="81"/>
      <c r="J50" s="35"/>
      <c r="K50" s="67" t="str">
        <f>IF(E50=0,"",(G50-E50)/E50)</f>
        <v/>
      </c>
      <c r="L50" s="67" t="str">
        <f t="shared" si="7"/>
        <v/>
      </c>
      <c r="M50" s="67" t="str">
        <f t="shared" si="7"/>
        <v/>
      </c>
      <c r="N50" s="67"/>
      <c r="O50" s="177"/>
      <c r="P50" s="177"/>
      <c r="Q50" s="177"/>
    </row>
    <row r="51" spans="1:17" ht="14.45">
      <c r="A51" s="3"/>
      <c r="B51" s="57" t="s">
        <v>284</v>
      </c>
      <c r="C51" s="56"/>
      <c r="D51" s="56"/>
      <c r="E51" s="83">
        <f>SUM(E49:E50)</f>
        <v>0</v>
      </c>
      <c r="F51" s="83"/>
      <c r="G51" s="83">
        <f>SUM(G49:G50)</f>
        <v>0</v>
      </c>
      <c r="H51" s="83">
        <f>SUM(H49:H50)</f>
        <v>0</v>
      </c>
      <c r="I51" s="83">
        <f>SUM(I49:I50)</f>
        <v>0</v>
      </c>
      <c r="J51" s="34"/>
      <c r="K51" s="67" t="str">
        <f>IF(E51=0,"",(G51-E51)/E51)</f>
        <v/>
      </c>
      <c r="L51" s="67" t="str">
        <f t="shared" si="7"/>
        <v/>
      </c>
      <c r="M51" s="67" t="str">
        <f t="shared" si="7"/>
        <v/>
      </c>
      <c r="N51" s="34"/>
      <c r="O51" s="177"/>
      <c r="P51" s="177"/>
      <c r="Q51" s="177"/>
    </row>
    <row r="52" spans="1:17" ht="14.45">
      <c r="A52" s="3"/>
      <c r="B52" s="57"/>
      <c r="C52" s="57"/>
      <c r="D52" s="57"/>
      <c r="E52" s="85"/>
      <c r="F52" s="85"/>
      <c r="G52" s="85"/>
      <c r="H52" s="85"/>
      <c r="I52" s="85"/>
      <c r="J52" s="35"/>
      <c r="K52" s="67"/>
      <c r="L52" s="67"/>
      <c r="M52" s="67"/>
      <c r="N52" s="35"/>
      <c r="O52" s="177"/>
      <c r="P52" s="177"/>
      <c r="Q52" s="177"/>
    </row>
    <row r="53" spans="1:17" ht="15" thickBot="1">
      <c r="A53" s="3"/>
      <c r="B53" s="57" t="s">
        <v>285</v>
      </c>
      <c r="C53" s="56"/>
      <c r="D53" s="56"/>
      <c r="E53" s="114">
        <f>E39-E47-E51</f>
        <v>0</v>
      </c>
      <c r="F53" s="83"/>
      <c r="G53" s="114">
        <f>G39-G47-G51</f>
        <v>0</v>
      </c>
      <c r="H53" s="114">
        <f>H39-H47-H51</f>
        <v>0</v>
      </c>
      <c r="I53" s="114">
        <f>I39-I47-I51</f>
        <v>0</v>
      </c>
      <c r="J53" s="34"/>
      <c r="K53" s="67" t="str">
        <f>IF(E53=0,"",(G53-E53)/E53)</f>
        <v/>
      </c>
      <c r="L53" s="67" t="str">
        <f>IF(G53=0,"",(H53-G53)/G53)</f>
        <v/>
      </c>
      <c r="M53" s="67" t="str">
        <f>IF(H53=0,"",(I53-H53)/H53)</f>
        <v/>
      </c>
      <c r="N53" s="34"/>
      <c r="O53" s="177"/>
      <c r="P53" s="177"/>
      <c r="Q53" s="177"/>
    </row>
    <row r="54" spans="1:17" ht="15" thickTop="1">
      <c r="A54" s="3"/>
      <c r="B54" s="56"/>
      <c r="C54" s="56"/>
      <c r="D54" s="56"/>
      <c r="E54" s="84"/>
      <c r="F54" s="84"/>
      <c r="G54" s="84"/>
      <c r="H54" s="84"/>
      <c r="I54" s="84"/>
      <c r="J54" s="35"/>
      <c r="K54" s="35"/>
      <c r="L54" s="35"/>
      <c r="M54" s="35"/>
      <c r="N54" s="35"/>
      <c r="O54" s="177"/>
      <c r="P54" s="177"/>
      <c r="Q54" s="177"/>
    </row>
    <row r="55" spans="1:17" ht="25.5" customHeight="1">
      <c r="A55" s="2">
        <v>9</v>
      </c>
      <c r="B55" s="56" t="s">
        <v>286</v>
      </c>
      <c r="C55" s="56" t="s">
        <v>120</v>
      </c>
      <c r="D55" s="58" t="s">
        <v>287</v>
      </c>
      <c r="E55" s="81"/>
      <c r="F55" s="86"/>
      <c r="G55" s="81"/>
      <c r="H55" s="81"/>
      <c r="I55" s="81"/>
      <c r="J55" s="35"/>
      <c r="K55" s="67" t="str">
        <f>IF(E55=0,"",(G55-E55)/E55)</f>
        <v/>
      </c>
      <c r="L55" s="67" t="str">
        <f t="shared" ref="L55:M57" si="8">IF(G55=0,"",(H55-G55)/G55)</f>
        <v/>
      </c>
      <c r="M55" s="67" t="str">
        <f t="shared" si="8"/>
        <v/>
      </c>
      <c r="N55" s="67"/>
      <c r="O55" s="177"/>
      <c r="P55" s="177"/>
      <c r="Q55" s="177"/>
    </row>
    <row r="56" spans="1:17" ht="14.45">
      <c r="A56" s="3"/>
      <c r="B56" s="56"/>
      <c r="C56" s="56" t="s">
        <v>89</v>
      </c>
      <c r="D56" s="58" t="s">
        <v>288</v>
      </c>
      <c r="E56" s="81"/>
      <c r="F56" s="86"/>
      <c r="G56" s="81"/>
      <c r="H56" s="81"/>
      <c r="I56" s="81"/>
      <c r="J56" s="35"/>
      <c r="K56" s="67" t="str">
        <f>IF(E56=0,"",(G56-E56)/E56)</f>
        <v/>
      </c>
      <c r="L56" s="67" t="str">
        <f t="shared" si="8"/>
        <v/>
      </c>
      <c r="M56" s="67" t="str">
        <f t="shared" si="8"/>
        <v/>
      </c>
      <c r="N56" s="67"/>
      <c r="O56" s="177"/>
      <c r="P56" s="177"/>
      <c r="Q56" s="177"/>
    </row>
    <row r="57" spans="1:17" ht="26.25" customHeight="1">
      <c r="A57" s="3">
        <v>10</v>
      </c>
      <c r="B57" s="56" t="s">
        <v>289</v>
      </c>
      <c r="C57" s="56" t="s">
        <v>120</v>
      </c>
      <c r="D57" s="58" t="s">
        <v>290</v>
      </c>
      <c r="E57" s="81"/>
      <c r="F57" s="86"/>
      <c r="G57" s="81"/>
      <c r="H57" s="81"/>
      <c r="I57" s="81"/>
      <c r="J57" s="113"/>
      <c r="K57" s="67" t="str">
        <f>IF(E57=0,"",(G57-E57)/E57)</f>
        <v/>
      </c>
      <c r="L57" s="67" t="str">
        <f t="shared" si="8"/>
        <v/>
      </c>
      <c r="M57" s="67" t="str">
        <f t="shared" si="8"/>
        <v/>
      </c>
      <c r="N57" s="112"/>
      <c r="O57" s="143"/>
      <c r="P57" s="143"/>
      <c r="Q57" s="143"/>
    </row>
    <row r="58" spans="1:17" ht="14.45">
      <c r="A58" s="3"/>
      <c r="B58" s="56"/>
      <c r="C58" s="56" t="s">
        <v>89</v>
      </c>
      <c r="D58" s="56" t="s">
        <v>291</v>
      </c>
      <c r="E58" s="81"/>
      <c r="F58" s="86"/>
      <c r="G58" s="81"/>
      <c r="H58" s="81"/>
      <c r="I58" s="81"/>
      <c r="J58" s="35"/>
      <c r="K58" s="67" t="str">
        <f>IF(E57=0,"",(G57-E57)/E57)</f>
        <v/>
      </c>
      <c r="L58" s="67" t="str">
        <f>IF(G57=0,"",(H57-G57)/G57)</f>
        <v/>
      </c>
      <c r="M58" s="67" t="str">
        <f>IF(H57=0,"",(I57-H57)/H57)</f>
        <v/>
      </c>
      <c r="N58" s="67"/>
      <c r="O58" s="177"/>
      <c r="P58" s="177"/>
      <c r="Q58" s="177"/>
    </row>
    <row r="59" spans="1:17" ht="14.45">
      <c r="A59" s="3"/>
      <c r="B59" s="56"/>
      <c r="C59" s="56"/>
      <c r="D59" s="56"/>
      <c r="E59" s="86"/>
      <c r="F59" s="86"/>
      <c r="G59" s="107"/>
      <c r="H59" s="107"/>
      <c r="I59" s="107"/>
      <c r="J59" s="35"/>
      <c r="K59" s="67"/>
      <c r="L59" s="67"/>
      <c r="M59" s="67"/>
      <c r="N59" s="67"/>
      <c r="O59" s="177"/>
      <c r="P59" s="177"/>
      <c r="Q59" s="177"/>
    </row>
    <row r="60" spans="1:17" ht="14.45">
      <c r="A60" s="3">
        <v>11</v>
      </c>
      <c r="B60" s="56" t="s">
        <v>292</v>
      </c>
      <c r="C60" s="56"/>
      <c r="D60" s="56"/>
      <c r="E60" s="81"/>
      <c r="F60" s="86"/>
      <c r="G60" s="81"/>
      <c r="H60" s="81"/>
      <c r="I60" s="81"/>
      <c r="J60" s="35"/>
      <c r="K60" s="67" t="str">
        <f>IF(E59=0,"",(G59-E59)/E59)</f>
        <v/>
      </c>
      <c r="L60" s="67" t="str">
        <f>IF(G59=0,"",(H59-G59)/G59)</f>
        <v/>
      </c>
      <c r="M60" s="67" t="str">
        <f>IF(H59=0,"",(I59-H59)/H59)</f>
        <v/>
      </c>
      <c r="N60" s="67"/>
      <c r="O60" s="177"/>
      <c r="P60" s="177"/>
      <c r="Q60" s="177"/>
    </row>
    <row r="61" spans="1:17" ht="14.45">
      <c r="A61" s="3"/>
      <c r="B61" s="56"/>
      <c r="C61" s="56"/>
      <c r="D61" s="56"/>
      <c r="E61" s="86"/>
      <c r="F61" s="86"/>
      <c r="G61" s="107"/>
      <c r="H61" s="107"/>
      <c r="I61" s="107"/>
      <c r="J61" s="35"/>
      <c r="K61" s="67"/>
      <c r="L61" s="67"/>
      <c r="M61" s="67"/>
      <c r="N61" s="67"/>
      <c r="O61" s="177"/>
      <c r="P61" s="177"/>
      <c r="Q61" s="177"/>
    </row>
    <row r="62" spans="1:17" ht="15" thickBot="1">
      <c r="A62" s="3"/>
      <c r="B62" s="57" t="s">
        <v>293</v>
      </c>
      <c r="C62" s="56"/>
      <c r="D62" s="56"/>
      <c r="E62" s="114">
        <f>SUM(E55:E60)</f>
        <v>0</v>
      </c>
      <c r="F62" s="83"/>
      <c r="G62" s="114">
        <f>SUM(G55:G60)</f>
        <v>0</v>
      </c>
      <c r="H62" s="114">
        <f>SUM(H55:H60)</f>
        <v>0</v>
      </c>
      <c r="I62" s="114">
        <f>SUM(I55:I60)</f>
        <v>0</v>
      </c>
      <c r="J62" s="34"/>
      <c r="K62" s="67" t="str">
        <f>IF(E61=0,"",(G61-E61)/E61)</f>
        <v/>
      </c>
      <c r="L62" s="67" t="str">
        <f>IF(G61=0,"",(H61-G61)/G61)</f>
        <v/>
      </c>
      <c r="M62" s="67" t="str">
        <f>IF(H61=0,"",(I61-H61)/H61)</f>
        <v/>
      </c>
      <c r="N62" s="34"/>
      <c r="O62" s="177"/>
      <c r="P62" s="177"/>
      <c r="Q62" s="177"/>
    </row>
    <row r="63" spans="1:17" ht="15" thickTop="1">
      <c r="A63" s="3"/>
      <c r="B63" s="56"/>
      <c r="C63" s="56"/>
      <c r="D63" s="56"/>
      <c r="E63" s="85"/>
      <c r="F63" s="85"/>
      <c r="G63" s="85"/>
      <c r="H63" s="85"/>
      <c r="I63" s="85"/>
      <c r="J63" s="35"/>
      <c r="K63" s="35"/>
      <c r="L63" s="35"/>
      <c r="M63" s="35"/>
      <c r="N63" s="35"/>
      <c r="O63" s="177"/>
      <c r="P63" s="177"/>
      <c r="Q63" s="177"/>
    </row>
    <row r="64" spans="1:17" ht="14.45">
      <c r="B64" s="35"/>
      <c r="C64" s="35"/>
      <c r="D64" s="35"/>
      <c r="E64" s="100"/>
      <c r="F64" s="100"/>
      <c r="G64" s="100"/>
      <c r="H64" s="100"/>
      <c r="I64" s="100"/>
      <c r="J64" s="35"/>
      <c r="K64" s="35"/>
      <c r="L64" s="35"/>
      <c r="M64" s="35"/>
      <c r="N64" s="35"/>
      <c r="O64" s="35"/>
    </row>
    <row r="65" spans="5:9">
      <c r="E65" s="101"/>
      <c r="F65" s="101"/>
      <c r="G65" s="101"/>
      <c r="H65" s="101"/>
      <c r="I65" s="101"/>
    </row>
  </sheetData>
  <sheetProtection sheet="1" objects="1" scenarios="1"/>
  <mergeCells count="2">
    <mergeCell ref="B23:B25"/>
    <mergeCell ref="B41:B46"/>
  </mergeCells>
  <phoneticPr fontId="3" type="noConversion"/>
  <pageMargins left="0.3" right="0.36" top="0.21" bottom="0.28999999999999998" header="0.24" footer="0.24"/>
  <pageSetup paperSize="8" scale="81"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EE54AE9194E44A809D3DAC3877325F" ma:contentTypeVersion="21" ma:contentTypeDescription="Create a new document." ma:contentTypeScope="" ma:versionID="342c14ba3dbc05fa6a4a89e123ea3e63">
  <xsd:schema xmlns:xsd="http://www.w3.org/2001/XMLSchema" xmlns:xs="http://www.w3.org/2001/XMLSchema" xmlns:p="http://schemas.microsoft.com/office/2006/metadata/properties" xmlns:ns2="846980c5-3db8-44b0-935b-312affdd1e17" xmlns:ns3="76699e94-5373-4908-8786-85f2fbc6030f" targetNamespace="http://schemas.microsoft.com/office/2006/metadata/properties" ma:root="true" ma:fieldsID="efc7deafe5a93926a71119a10de73e95" ns2:_="" ns3:_="">
    <xsd:import namespace="846980c5-3db8-44b0-935b-312affdd1e17"/>
    <xsd:import namespace="76699e94-5373-4908-8786-85f2fbc6030f"/>
    <xsd:element name="properties">
      <xsd:complexType>
        <xsd:sequence>
          <xsd:element name="documentManagement">
            <xsd:complexType>
              <xsd:all>
                <xsd:element ref="ns2:MigratedLivelinkNodeID" minOccurs="0"/>
                <xsd:element ref="ns2:EmailFrom" minOccurs="0"/>
                <xsd:element ref="ns2:EmailTo" minOccurs="0"/>
                <xsd:element ref="ns2:EmailCC" minOccurs="0"/>
                <xsd:element ref="ns2:OfficialDate" minOccurs="0"/>
                <xsd:element ref="ns3:_dlc_DocId" minOccurs="0"/>
                <xsd:element ref="ns3:_dlc_DocIdUrl" minOccurs="0"/>
                <xsd:element ref="ns3:_dlc_DocIdPersistId"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OCR"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980c5-3db8-44b0-935b-312affdd1e17" elementFormDefault="qualified">
    <xsd:import namespace="http://schemas.microsoft.com/office/2006/documentManagement/types"/>
    <xsd:import namespace="http://schemas.microsoft.com/office/infopath/2007/PartnerControls"/>
    <xsd:element name="MigratedLivelinkNodeID" ma:index="8" nillable="true" ma:displayName="Migrated Livelink Node ID" ma:indexed="true" ma:internalName="MigratedLivelinkNodeID">
      <xsd:simpleType>
        <xsd:restriction base="dms:Text"/>
      </xsd:simpleType>
    </xsd:element>
    <xsd:element name="EmailFrom" ma:index="9" nillable="true" ma:displayName="Email From" ma:indexed="true" ma:internalName="EmailFrom">
      <xsd:simpleType>
        <xsd:restriction base="dms:Text"/>
      </xsd:simpleType>
    </xsd:element>
    <xsd:element name="EmailTo" ma:index="10" nillable="true" ma:displayName="Email To" ma:internalName="EmailTo">
      <xsd:simpleType>
        <xsd:restriction base="dms:Note">
          <xsd:maxLength value="255"/>
        </xsd:restriction>
      </xsd:simpleType>
    </xsd:element>
    <xsd:element name="EmailCC" ma:index="11" nillable="true" ma:displayName="Email CC" ma:internalName="EmailCC">
      <xsd:simpleType>
        <xsd:restriction base="dms:Note">
          <xsd:maxLength value="255"/>
        </xsd:restriction>
      </xsd:simpleType>
    </xsd:element>
    <xsd:element name="OfficialDate" ma:index="12" nillable="true" ma:displayName="Official Date" ma:format="DateOnly" ma:indexed="true" ma:internalName="OfficialDat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element name="MediaServiceOCR" ma:index="27" nillable="true" ma:displayName="Extracted Text" ma:internalName="MediaServiceOCR" ma:readOnly="true">
      <xsd:simpleType>
        <xsd:restriction base="dms:Note">
          <xsd:maxLength value="255"/>
        </xsd:restriction>
      </xsd:simpleType>
    </xsd:element>
    <xsd:element name="_Flow_SignoffStatus" ma:index="28" nillable="true" ma:displayName="Sign-off status" ma:internalName="Sign_x002d_off_x0020_status">
      <xsd:simpleType>
        <xsd:restriction base="dms:Text"/>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f6bc9a3c-d2e4-4c53-963c-d98699bcb19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6699e94-5373-4908-8786-85f2fbc6030f"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dexed="true"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1" nillable="true" ma:displayName="Taxonomy Catch All Column" ma:hidden="true" ma:list="{398a67cd-b560-4897-9042-4837873b530d}" ma:internalName="TaxCatchAll" ma:showField="CatchAllData" ma:web="76699e94-5373-4908-8786-85f2fbc603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igratedLivelinkNodeID xmlns="846980c5-3db8-44b0-935b-312affdd1e17">254573351</MigratedLivelinkNodeID>
    <EmailFrom xmlns="846980c5-3db8-44b0-935b-312affdd1e17" xsi:nil="true"/>
    <EmailCC xmlns="846980c5-3db8-44b0-935b-312affdd1e17" xsi:nil="true"/>
    <EmailTo xmlns="846980c5-3db8-44b0-935b-312affdd1e17" xsi:nil="true"/>
    <OfficialDate xmlns="846980c5-3db8-44b0-935b-312affdd1e17" xsi:nil="true"/>
    <_dlc_DocId xmlns="76699e94-5373-4908-8786-85f2fbc6030f">MYDOC-952800175-24714</_dlc_DocId>
    <_dlc_DocIdUrl xmlns="76699e94-5373-4908-8786-85f2fbc6030f">
      <Url>https://sfcacuk.sharepoint.com/sites/MyDoc/_layouts/15/DocIdRedir.aspx?ID=MYDOC-952800175-24714</Url>
      <Description>MYDOC-952800175-24714</Description>
    </_dlc_DocIdUrl>
    <_Flow_SignoffStatus xmlns="846980c5-3db8-44b0-935b-312affdd1e17" xsi:nil="true"/>
    <TaxCatchAll xmlns="76699e94-5373-4908-8786-85f2fbc6030f" xsi:nil="true"/>
    <lcf76f155ced4ddcb4097134ff3c332f xmlns="846980c5-3db8-44b0-935b-312affdd1e1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2774B3F-67C7-41F2-90DC-74E748DD0B06}"/>
</file>

<file path=customXml/itemProps2.xml><?xml version="1.0" encoding="utf-8"?>
<ds:datastoreItem xmlns:ds="http://schemas.openxmlformats.org/officeDocument/2006/customXml" ds:itemID="{E835383B-0909-4266-B823-BFF5A4CBB189}"/>
</file>

<file path=customXml/itemProps3.xml><?xml version="1.0" encoding="utf-8"?>
<ds:datastoreItem xmlns:ds="http://schemas.openxmlformats.org/officeDocument/2006/customXml" ds:itemID="{AD179906-7CE8-4A84-8050-9FB5F3ACAA8B}"/>
</file>

<file path=customXml/itemProps4.xml><?xml version="1.0" encoding="utf-8"?>
<ds:datastoreItem xmlns:ds="http://schemas.openxmlformats.org/officeDocument/2006/customXml" ds:itemID="{412B9967-118D-4627-9E60-3DEE3CED67C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 Strategic Plan Forecast 2023 template</dc:title>
  <dc:subject/>
  <dc:creator/>
  <cp:keywords/>
  <dc:description/>
  <cp:lastModifiedBy>Claire Taylor</cp:lastModifiedBy>
  <cp:revision/>
  <dcterms:created xsi:type="dcterms:W3CDTF">2011-05-20T09:12:30Z</dcterms:created>
  <dcterms:modified xsi:type="dcterms:W3CDTF">2023-06-16T17:32:52Z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0x010100C9EE54AE9194E44A809D3DAC3877325F</vt:lpwstr>
  </property>
  <property fmtid="{D5CDD505-2E9C-101B-9397-08002B2CF9AE}" pid="3" name="Order">
    <vt:r8>100</vt:r8>
  </property>
  <property fmtid="{D5CDD505-2E9C-101B-9397-08002B2CF9AE}" pid="4" name="_dlc_DocIdItemGuid">
    <vt:lpwstr>212d8d1f-727b-4224-bf8b-aa10c543ebe0</vt:lpwstr>
  </property>
  <property fmtid="{D5CDD505-2E9C-101B-9397-08002B2CF9AE}" pid="5" name="MediaServiceImageTags">
    <vt:lpwstr/>
  </property>
</Properties>
</file>