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810" windowHeight="11020"/>
  </bookViews>
  <sheets>
    <sheet name="Annex A" sheetId="48" r:id="rId1"/>
  </sheets>
  <definedNames>
    <definedName name="_xlnm.Print_Area" localSheetId="0">'Annex A'!$A$1:$G$25</definedName>
  </definedNames>
  <calcPr calcId="145621"/>
</workbook>
</file>

<file path=xl/calcChain.xml><?xml version="1.0" encoding="utf-8"?>
<calcChain xmlns="http://schemas.openxmlformats.org/spreadsheetml/2006/main">
  <c r="G7" i="48" l="1"/>
  <c r="G8" i="48"/>
  <c r="G9" i="48"/>
  <c r="G10" i="48"/>
  <c r="G11" i="48"/>
  <c r="G12" i="48"/>
  <c r="G13" i="48"/>
  <c r="G14" i="48"/>
  <c r="G15" i="48"/>
  <c r="G16" i="48"/>
  <c r="G17" i="48"/>
  <c r="G20" i="48"/>
  <c r="G21" i="48"/>
  <c r="G22" i="48"/>
  <c r="G23" i="48"/>
  <c r="G24" i="48"/>
  <c r="G6" i="48"/>
  <c r="F7" i="48"/>
  <c r="F8" i="48"/>
  <c r="F9" i="48"/>
  <c r="F10" i="48"/>
  <c r="F11" i="48"/>
  <c r="F12" i="48"/>
  <c r="F13" i="48"/>
  <c r="F14" i="48"/>
  <c r="F15" i="48"/>
  <c r="F16" i="48"/>
  <c r="F17" i="48"/>
  <c r="F18" i="48"/>
  <c r="G18" i="48" s="1"/>
  <c r="F19" i="48"/>
  <c r="G19" i="48" s="1"/>
  <c r="F20" i="48"/>
  <c r="F21" i="48"/>
  <c r="F22" i="48"/>
  <c r="F23" i="48"/>
  <c r="F24" i="48"/>
  <c r="F6" i="48"/>
  <c r="B25" i="48"/>
  <c r="C24" i="48" s="1"/>
  <c r="D24" i="48" s="1"/>
  <c r="C7" i="48" l="1"/>
  <c r="C12" i="48"/>
  <c r="C18" i="48"/>
  <c r="C10" i="48"/>
  <c r="C15" i="48"/>
  <c r="C22" i="48"/>
  <c r="C8" i="48"/>
  <c r="C14" i="48"/>
  <c r="C19" i="48"/>
  <c r="C6" i="48"/>
  <c r="C11" i="48"/>
  <c r="C16" i="48"/>
  <c r="C23" i="48"/>
  <c r="C20" i="48"/>
  <c r="C9" i="48"/>
  <c r="C13" i="48"/>
  <c r="C17" i="48"/>
  <c r="C21" i="48"/>
  <c r="D10" i="48" l="1"/>
  <c r="D9" i="48"/>
  <c r="D11" i="48"/>
  <c r="D8" i="48"/>
  <c r="D18" i="48"/>
  <c r="D14" i="48"/>
  <c r="D21" i="48"/>
  <c r="D20" i="48"/>
  <c r="E20" i="48" s="1"/>
  <c r="D6" i="48"/>
  <c r="F25" i="48"/>
  <c r="D22" i="48"/>
  <c r="D12" i="48"/>
  <c r="E12" i="48" s="1"/>
  <c r="D13" i="48"/>
  <c r="D16" i="48"/>
  <c r="D17" i="48"/>
  <c r="D23" i="48"/>
  <c r="D19" i="48"/>
  <c r="D15" i="48"/>
  <c r="D7" i="48"/>
  <c r="C25" i="48"/>
  <c r="E25" i="48"/>
  <c r="D25" i="48" l="1"/>
  <c r="G25" i="48"/>
</calcChain>
</file>

<file path=xl/sharedStrings.xml><?xml version="1.0" encoding="utf-8"?>
<sst xmlns="http://schemas.openxmlformats.org/spreadsheetml/2006/main" count="35" uniqueCount="31">
  <si>
    <t>Institution</t>
  </si>
  <si>
    <t>£</t>
  </si>
  <si>
    <t>Dundee, University of</t>
  </si>
  <si>
    <t>Glasgow Caledonian University</t>
  </si>
  <si>
    <t>Glasgow, University of</t>
  </si>
  <si>
    <t>Heriot-Watt University</t>
  </si>
  <si>
    <t>Queen Margaret University, Edinburgh</t>
  </si>
  <si>
    <t>St Andrews, University of</t>
  </si>
  <si>
    <t>Stirling, University of</t>
  </si>
  <si>
    <t>Strathclyde, University of</t>
  </si>
  <si>
    <t>Total</t>
  </si>
  <si>
    <t>Highlands &amp; Islands, University of the</t>
  </si>
  <si>
    <t>%</t>
  </si>
  <si>
    <t>Indicative additional
Upskilling funding
for microcredentials</t>
  </si>
  <si>
    <t>Upskilling funding
AY 2020-21</t>
  </si>
  <si>
    <t>Annex A</t>
  </si>
  <si>
    <t>Additional Upskilling funding allocations for micro-credentials for AY 2020-21</t>
  </si>
  <si>
    <t>Final additional
Upskilling funding
for microcredentials
AY 2020-21</t>
  </si>
  <si>
    <t>Revised
Upskilling funding
AY 2020-21</t>
  </si>
  <si>
    <t>Aberdeen, University of</t>
  </si>
  <si>
    <t>Abertay University</t>
  </si>
  <si>
    <t>Edinburgh Napier University</t>
  </si>
  <si>
    <t>Edinburgh, University of</t>
  </si>
  <si>
    <t>Glasgow School of Art</t>
  </si>
  <si>
    <t>Open University in Scotland</t>
  </si>
  <si>
    <t>Robert Gordon University</t>
  </si>
  <si>
    <t>Royal Conservatoire of Scotland</t>
  </si>
  <si>
    <t>SRUC</t>
  </si>
  <si>
    <t>West of Scotland, University of the</t>
  </si>
  <si>
    <t>Upskilling funding
AY 2020-21
share</t>
  </si>
  <si>
    <t>Indicative additional
Upskilling funding
for microcredentials
redistributed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</si>
</sst>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\(0\)"/>
    <numFmt numFmtId="165" formatCode="#,##0\ \ ;\-#,##0\ \ ;\-\ \ "/>
    <numFmt numFmtId="166" formatCode="0.0"/>
    <numFmt numFmtId="167" formatCode="0.0%"/>
    <numFmt numFmtId="168" formatCode="#,##0_ ;\-#,##0\ 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Futura Bk BT"/>
    </font>
    <font>
      <sz val="8"/>
      <name val="Arial"/>
      <family val="2"/>
    </font>
    <font>
      <sz val="8"/>
      <name val="MS Sans Serif"/>
      <family val="2"/>
    </font>
    <font>
      <i/>
      <sz val="10"/>
      <color rgb="FF7F7F7F"/>
      <name val="Arial"/>
      <family val="2"/>
    </font>
    <font>
      <sz val="8"/>
      <name val="Futura Bk BT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b/>
      <sz val="10"/>
      <color rgb="FF3F3F3F"/>
      <name val="Arial"/>
      <family val="2"/>
    </font>
    <font>
      <sz val="14"/>
      <name val="Futura Hv BT"/>
    </font>
    <font>
      <b/>
      <sz val="10"/>
      <color theme="1"/>
      <name val="Arial"/>
      <family val="2"/>
    </font>
    <font>
      <i/>
      <sz val="10"/>
      <name val="Futura Hv BT"/>
    </font>
    <font>
      <sz val="10"/>
      <color rgb="FFFF0000"/>
      <name val="Arial"/>
      <family val="2"/>
    </font>
    <font>
      <b/>
      <sz val="13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4"/>
      <name val="Calibri"/>
      <family val="2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1.5"/>
      <name val="Calibri"/>
      <family val="2"/>
    </font>
    <font>
      <b/>
      <sz val="11.5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2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49" fontId="10" fillId="0" borderId="10" applyFill="0" applyBorder="0" applyProtection="0">
      <alignment horizontal="right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1" fontId="10" fillId="0" borderId="0" applyFill="0" applyBorder="0" applyProtection="0">
      <alignment horizontal="right"/>
    </xf>
    <xf numFmtId="166" fontId="10" fillId="0" borderId="0" applyFill="0" applyBorder="0" applyProtection="0">
      <alignment horizontal="right"/>
    </xf>
    <xf numFmtId="2" fontId="10" fillId="0" borderId="0" applyFill="0" applyBorder="0" applyProtection="0">
      <alignment horizontal="right"/>
    </xf>
    <xf numFmtId="0" fontId="10" fillId="0" borderId="0" applyFill="0" applyBorder="0" applyProtection="0">
      <alignment horizontal="right"/>
    </xf>
    <xf numFmtId="0" fontId="13" fillId="0" borderId="0" applyNumberFormat="0" applyFill="0" applyBorder="0" applyAlignment="0" applyProtection="0"/>
    <xf numFmtId="49" fontId="14" fillId="0" borderId="0" applyFill="0" applyBorder="0" applyProtection="0">
      <alignment horizontal="left"/>
    </xf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 applyAlignment="0">
      <alignment vertical="top" wrapText="1"/>
      <protection locked="0"/>
    </xf>
    <xf numFmtId="0" fontId="1" fillId="0" borderId="0"/>
    <xf numFmtId="0" fontId="4" fillId="0" borderId="0"/>
    <xf numFmtId="0" fontId="11" fillId="0" borderId="0"/>
    <xf numFmtId="0" fontId="1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7" fillId="0" borderId="0"/>
    <xf numFmtId="49" fontId="28" fillId="0" borderId="0" applyFill="0" applyBorder="0" applyProtection="0">
      <alignment horizontal="left"/>
    </xf>
    <xf numFmtId="49" fontId="29" fillId="0" borderId="0" applyFill="0" applyBorder="0" applyProtection="0">
      <alignment horizontal="left"/>
    </xf>
    <xf numFmtId="49" fontId="10" fillId="0" borderId="0" applyFill="0" applyBorder="0" applyProtection="0">
      <alignment horizontal="left"/>
    </xf>
    <xf numFmtId="0" fontId="5" fillId="8" borderId="8" applyNumberFormat="0" applyFont="0" applyAlignment="0" applyProtection="0"/>
    <xf numFmtId="0" fontId="30" fillId="6" borderId="5" applyNumberFormat="0" applyAlignment="0" applyProtection="0"/>
    <xf numFmtId="9" fontId="29" fillId="0" borderId="0" applyFill="0" applyBorder="0" applyProtection="0">
      <alignment horizontal="right"/>
    </xf>
    <xf numFmtId="167" fontId="29" fillId="0" borderId="0" applyFill="0" applyBorder="0" applyProtection="0">
      <alignment horizontal="right"/>
    </xf>
    <xf numFmtId="10" fontId="29" fillId="0" borderId="0" applyFill="0" applyBorder="0" applyProtection="0">
      <alignment horizontal="right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49" fontId="10" fillId="0" borderId="0" applyFill="0" applyBorder="0" applyProtection="0">
      <alignment horizontal="left"/>
    </xf>
    <xf numFmtId="49" fontId="10" fillId="0" borderId="10" applyFill="0" applyBorder="0" applyProtection="0">
      <alignment horizontal="right" textRotation="90"/>
    </xf>
    <xf numFmtId="49" fontId="14" fillId="0" borderId="0" applyFill="0" applyBorder="0" applyProtection="0">
      <alignment horizontal="right"/>
    </xf>
    <xf numFmtId="49" fontId="31" fillId="0" borderId="0" applyFill="0" applyBorder="0" applyProtection="0">
      <alignment horizontal="left"/>
    </xf>
    <xf numFmtId="49" fontId="28" fillId="0" borderId="0" applyFill="0" applyBorder="0" applyProtection="0">
      <alignment horizontal="centerContinuous"/>
    </xf>
    <xf numFmtId="49" fontId="28" fillId="0" borderId="0" applyFill="0" applyBorder="0" applyProtection="0">
      <alignment horizontal="left"/>
    </xf>
    <xf numFmtId="0" fontId="32" fillId="0" borderId="9" applyNumberFormat="0" applyFill="0" applyAlignment="0" applyProtection="0"/>
    <xf numFmtId="49" fontId="28" fillId="0" borderId="11" applyFill="0" applyBorder="0" applyProtection="0">
      <alignment horizontal="right"/>
    </xf>
    <xf numFmtId="1" fontId="28" fillId="0" borderId="0" applyFill="0" applyBorder="0" applyProtection="0">
      <alignment horizontal="right"/>
    </xf>
    <xf numFmtId="166" fontId="28" fillId="0" borderId="0" applyFill="0" applyBorder="0" applyProtection="0">
      <alignment horizontal="right"/>
    </xf>
    <xf numFmtId="2" fontId="28" fillId="0" borderId="0" applyFill="0" applyBorder="0" applyProtection="0">
      <alignment horizontal="right"/>
    </xf>
    <xf numFmtId="0" fontId="28" fillId="0" borderId="12" applyFill="0" applyBorder="0" applyProtection="0">
      <alignment horizontal="right"/>
    </xf>
    <xf numFmtId="9" fontId="33" fillId="0" borderId="0" applyFill="0" applyBorder="0" applyProtection="0">
      <alignment horizontal="right"/>
    </xf>
    <xf numFmtId="167" fontId="33" fillId="0" borderId="0" applyFill="0" applyBorder="0" applyProtection="0">
      <alignment horizontal="right"/>
    </xf>
    <xf numFmtId="10" fontId="33" fillId="0" borderId="0" applyFill="0" applyBorder="0" applyProtection="0">
      <alignment horizontal="right"/>
    </xf>
    <xf numFmtId="49" fontId="28" fillId="0" borderId="0" applyFill="0" applyBorder="0" applyProtection="0">
      <alignment horizontal="left"/>
    </xf>
    <xf numFmtId="49" fontId="28" fillId="0" borderId="0" applyFill="0" applyBorder="0" applyProtection="0">
      <alignment horizontal="right" textRotation="90"/>
    </xf>
    <xf numFmtId="0" fontId="34" fillId="0" borderId="0" applyNumberFormat="0" applyFill="0" applyBorder="0" applyAlignment="0" applyProtection="0"/>
    <xf numFmtId="49" fontId="10" fillId="0" borderId="0" applyFill="0" applyBorder="0" applyProtection="0">
      <alignment horizontal="right" wrapText="1"/>
    </xf>
    <xf numFmtId="49" fontId="28" fillId="0" borderId="0" applyFill="0" applyBorder="0" applyProtection="0">
      <alignment horizontal="left" wrapText="1"/>
    </xf>
    <xf numFmtId="49" fontId="29" fillId="0" borderId="0" applyFill="0" applyBorder="0" applyProtection="0">
      <alignment horizontal="left" wrapText="1"/>
    </xf>
    <xf numFmtId="49" fontId="10" fillId="0" borderId="0" applyFill="0" applyBorder="0" applyProtection="0">
      <alignment horizontal="left" wrapText="1"/>
    </xf>
    <xf numFmtId="49" fontId="10" fillId="0" borderId="0" applyFill="0" applyBorder="0" applyProtection="0">
      <alignment horizontal="left" wrapText="1"/>
    </xf>
    <xf numFmtId="49" fontId="10" fillId="0" borderId="0" applyFill="0" applyBorder="0" applyProtection="0">
      <alignment horizontal="right" textRotation="90"/>
    </xf>
    <xf numFmtId="49" fontId="31" fillId="0" borderId="0" applyFill="0" applyBorder="0" applyProtection="0">
      <alignment horizontal="left" wrapText="1"/>
    </xf>
    <xf numFmtId="49" fontId="28" fillId="0" borderId="0" applyFill="0" applyBorder="0" applyProtection="0">
      <alignment horizontal="centerContinuous" wrapText="1"/>
    </xf>
    <xf numFmtId="49" fontId="28" fillId="0" borderId="0" applyFill="0" applyBorder="0" applyProtection="0">
      <alignment horizontal="left" wrapText="1"/>
    </xf>
    <xf numFmtId="49" fontId="28" fillId="0" borderId="0" applyFill="0" applyBorder="0" applyProtection="0">
      <alignment horizontal="right" wrapText="1"/>
    </xf>
    <xf numFmtId="49" fontId="28" fillId="0" borderId="0" applyFill="0" applyBorder="0" applyProtection="0">
      <alignment horizontal="left" wrapText="1"/>
    </xf>
    <xf numFmtId="49" fontId="28" fillId="0" borderId="0" applyFill="0" applyBorder="0" applyProtection="0">
      <alignment horizontal="right" textRotation="90"/>
    </xf>
    <xf numFmtId="0" fontId="4" fillId="0" borderId="0"/>
    <xf numFmtId="0" fontId="1" fillId="0" borderId="0"/>
    <xf numFmtId="0" fontId="12" fillId="0" borderId="0" applyAlignment="0">
      <alignment vertical="top" wrapText="1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33" borderId="0" xfId="1" applyNumberFormat="1" applyFont="1" applyFill="1"/>
    <xf numFmtId="0" fontId="0" fillId="33" borderId="0" xfId="0" applyFill="1"/>
    <xf numFmtId="0" fontId="35" fillId="0" borderId="0" xfId="1" applyNumberFormat="1" applyFont="1" applyFill="1"/>
    <xf numFmtId="0" fontId="37" fillId="0" borderId="0" xfId="0" applyFont="1" applyFill="1"/>
    <xf numFmtId="0" fontId="38" fillId="0" borderId="0" xfId="1" applyNumberFormat="1" applyFont="1" applyFill="1"/>
    <xf numFmtId="0" fontId="39" fillId="0" borderId="0" xfId="1" applyNumberFormat="1" applyFont="1" applyFill="1"/>
    <xf numFmtId="0" fontId="0" fillId="0" borderId="0" xfId="0" applyFill="1"/>
    <xf numFmtId="0" fontId="3" fillId="0" borderId="0" xfId="1" applyNumberFormat="1" applyFont="1" applyFill="1"/>
    <xf numFmtId="0" fontId="40" fillId="0" borderId="0" xfId="0" applyFont="1" applyFill="1"/>
    <xf numFmtId="0" fontId="41" fillId="0" borderId="0" xfId="0" applyFont="1" applyFill="1" applyAlignment="1">
      <alignment horizontal="right"/>
    </xf>
    <xf numFmtId="0" fontId="42" fillId="0" borderId="0" xfId="0" applyFont="1" applyFill="1"/>
    <xf numFmtId="0" fontId="44" fillId="0" borderId="0" xfId="0" applyFont="1" applyFill="1" applyAlignment="1">
      <alignment horizontal="center"/>
    </xf>
    <xf numFmtId="0" fontId="44" fillId="0" borderId="0" xfId="0" applyFont="1" applyFill="1"/>
    <xf numFmtId="0" fontId="45" fillId="0" borderId="13" xfId="0" applyFont="1" applyFill="1" applyBorder="1" applyAlignment="1">
      <alignment horizontal="center" vertical="center"/>
    </xf>
    <xf numFmtId="165" fontId="44" fillId="0" borderId="15" xfId="0" applyNumberFormat="1" applyFont="1" applyFill="1" applyBorder="1" applyAlignment="1">
      <alignment horizontal="right"/>
    </xf>
    <xf numFmtId="165" fontId="44" fillId="0" borderId="14" xfId="0" applyNumberFormat="1" applyFont="1" applyFill="1" applyBorder="1" applyAlignment="1">
      <alignment horizontal="right"/>
    </xf>
    <xf numFmtId="165" fontId="44" fillId="0" borderId="0" xfId="0" applyNumberFormat="1" applyFont="1" applyFill="1"/>
    <xf numFmtId="165" fontId="44" fillId="0" borderId="16" xfId="0" applyNumberFormat="1" applyFont="1" applyFill="1" applyBorder="1" applyAlignment="1">
      <alignment horizontal="right"/>
    </xf>
    <xf numFmtId="165" fontId="44" fillId="0" borderId="18" xfId="0" applyNumberFormat="1" applyFont="1" applyFill="1" applyBorder="1" applyAlignment="1">
      <alignment horizontal="right"/>
    </xf>
    <xf numFmtId="165" fontId="43" fillId="0" borderId="0" xfId="0" applyNumberFormat="1" applyFont="1" applyFill="1"/>
    <xf numFmtId="0" fontId="44" fillId="0" borderId="0" xfId="0" applyNumberFormat="1" applyFont="1" applyFill="1"/>
    <xf numFmtId="0" fontId="40" fillId="33" borderId="0" xfId="0" applyFont="1" applyFill="1"/>
    <xf numFmtId="0" fontId="45" fillId="0" borderId="19" xfId="0" applyFont="1" applyFill="1" applyBorder="1" applyAlignment="1">
      <alignment horizontal="center" vertical="center"/>
    </xf>
    <xf numFmtId="167" fontId="44" fillId="0" borderId="20" xfId="161" applyNumberFormat="1" applyFont="1" applyFill="1" applyBorder="1" applyAlignment="1">
      <alignment horizontal="right"/>
    </xf>
    <xf numFmtId="167" fontId="44" fillId="0" borderId="21" xfId="161" applyNumberFormat="1" applyFont="1" applyFill="1" applyBorder="1" applyAlignment="1">
      <alignment horizontal="right"/>
    </xf>
    <xf numFmtId="168" fontId="43" fillId="0" borderId="20" xfId="0" applyNumberFormat="1" applyFont="1" applyFill="1" applyBorder="1" applyAlignment="1">
      <alignment horizontal="right"/>
    </xf>
    <xf numFmtId="168" fontId="43" fillId="0" borderId="21" xfId="0" applyNumberFormat="1" applyFont="1" applyFill="1" applyBorder="1" applyAlignment="1">
      <alignment horizontal="right"/>
    </xf>
    <xf numFmtId="165" fontId="44" fillId="0" borderId="0" xfId="0" applyNumberFormat="1" applyFont="1" applyFill="1" applyBorder="1"/>
    <xf numFmtId="0" fontId="46" fillId="0" borderId="22" xfId="1" applyNumberFormat="1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25" xfId="0" applyFont="1" applyFill="1" applyBorder="1" applyAlignment="1">
      <alignment horizontal="center" vertical="center" wrapText="1"/>
    </xf>
    <xf numFmtId="0" fontId="47" fillId="0" borderId="26" xfId="0" applyFont="1" applyFill="1" applyBorder="1" applyAlignment="1">
      <alignment horizontal="center" vertical="center" wrapText="1"/>
    </xf>
    <xf numFmtId="164" fontId="38" fillId="0" borderId="27" xfId="1" quotePrefix="1" applyNumberFormat="1" applyFont="1" applyFill="1" applyBorder="1" applyAlignment="1"/>
    <xf numFmtId="0" fontId="38" fillId="0" borderId="29" xfId="1" applyNumberFormat="1" applyFont="1" applyFill="1" applyBorder="1" applyAlignment="1" applyProtection="1">
      <alignment horizontal="left" indent="1"/>
    </xf>
    <xf numFmtId="168" fontId="43" fillId="0" borderId="30" xfId="0" applyNumberFormat="1" applyFont="1" applyFill="1" applyBorder="1" applyAlignment="1">
      <alignment horizontal="right"/>
    </xf>
    <xf numFmtId="0" fontId="38" fillId="0" borderId="27" xfId="1" applyNumberFormat="1" applyFont="1" applyFill="1" applyBorder="1" applyAlignment="1" applyProtection="1">
      <alignment horizontal="left" indent="1"/>
    </xf>
    <xf numFmtId="0" fontId="38" fillId="0" borderId="27" xfId="2" applyFont="1" applyFill="1" applyBorder="1" applyAlignment="1">
      <alignment horizontal="left" indent="1"/>
    </xf>
    <xf numFmtId="0" fontId="38" fillId="0" borderId="31" xfId="1" applyNumberFormat="1" applyFont="1" applyFill="1" applyBorder="1" applyAlignment="1" applyProtection="1">
      <alignment horizontal="left" indent="1"/>
    </xf>
    <xf numFmtId="168" fontId="43" fillId="0" borderId="32" xfId="0" applyNumberFormat="1" applyFont="1" applyFill="1" applyBorder="1" applyAlignment="1">
      <alignment horizontal="right"/>
    </xf>
    <xf numFmtId="0" fontId="36" fillId="0" borderId="33" xfId="1" applyNumberFormat="1" applyFont="1" applyFill="1" applyBorder="1" applyAlignment="1" applyProtection="1">
      <alignment horizontal="left" vertical="center" indent="1"/>
    </xf>
    <xf numFmtId="165" fontId="43" fillId="0" borderId="34" xfId="0" applyNumberFormat="1" applyFont="1" applyFill="1" applyBorder="1" applyAlignment="1">
      <alignment horizontal="right" vertical="center"/>
    </xf>
    <xf numFmtId="167" fontId="44" fillId="0" borderId="35" xfId="0" applyNumberFormat="1" applyFont="1" applyFill="1" applyBorder="1" applyAlignment="1">
      <alignment horizontal="right" vertical="center"/>
    </xf>
    <xf numFmtId="165" fontId="43" fillId="0" borderId="36" xfId="0" applyNumberFormat="1" applyFont="1" applyFill="1" applyBorder="1" applyAlignment="1">
      <alignment horizontal="right" vertical="center"/>
    </xf>
    <xf numFmtId="165" fontId="43" fillId="0" borderId="35" xfId="0" applyNumberFormat="1" applyFont="1" applyFill="1" applyBorder="1" applyAlignment="1">
      <alignment horizontal="right" vertical="center"/>
    </xf>
    <xf numFmtId="165" fontId="43" fillId="0" borderId="37" xfId="0" applyNumberFormat="1" applyFont="1" applyFill="1" applyBorder="1" applyAlignment="1">
      <alignment horizontal="right" vertical="center"/>
    </xf>
    <xf numFmtId="0" fontId="45" fillId="0" borderId="17" xfId="0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</cellXfs>
  <cellStyles count="162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lumn Header" xfId="32"/>
    <cellStyle name="Comma 10" xfId="154"/>
    <cellStyle name="Comma 2" xfId="33"/>
    <cellStyle name="Comma 2 2" xfId="34"/>
    <cellStyle name="Comma 3" xfId="35"/>
    <cellStyle name="Comma 3 2" xfId="36"/>
    <cellStyle name="Comma 3 3" xfId="37"/>
    <cellStyle name="Comma 4" xfId="38"/>
    <cellStyle name="Comma 4 2" xfId="39"/>
    <cellStyle name="Comma 5" xfId="40"/>
    <cellStyle name="Comma 5 2" xfId="41"/>
    <cellStyle name="Comma 6" xfId="42"/>
    <cellStyle name="Comma 7" xfId="43"/>
    <cellStyle name="Comma 7 2" xfId="44"/>
    <cellStyle name="Comma 8" xfId="45"/>
    <cellStyle name="Comma 9" xfId="155"/>
    <cellStyle name="Currency 2" xfId="46"/>
    <cellStyle name="Data (0 dp)" xfId="47"/>
    <cellStyle name="Data (1 dp)" xfId="48"/>
    <cellStyle name="Data (2 dp)" xfId="49"/>
    <cellStyle name="Data General" xfId="50"/>
    <cellStyle name="Explanatory Text 2" xfId="51"/>
    <cellStyle name="Footnote" xfId="52"/>
    <cellStyle name="Good 2" xfId="53"/>
    <cellStyle name="Heading 1 2" xfId="54"/>
    <cellStyle name="Heading 2 2" xfId="55"/>
    <cellStyle name="Heading 3 2" xfId="56"/>
    <cellStyle name="Heading 4 2" xfId="57"/>
    <cellStyle name="Hyperlink 2" xfId="58"/>
    <cellStyle name="Hyperlink 2 2" xfId="59"/>
    <cellStyle name="Hyperlink 3" xfId="60"/>
    <cellStyle name="Hyperlink 4" xfId="61"/>
    <cellStyle name="Hyperlink 5" xfId="62"/>
    <cellStyle name="Input 2" xfId="63"/>
    <cellStyle name="Linked Cell 2" xfId="64"/>
    <cellStyle name="Neutral 2" xfId="65"/>
    <cellStyle name="Normal" xfId="0" builtinId="0"/>
    <cellStyle name="Normal 10" xfId="66"/>
    <cellStyle name="Normal 11" xfId="67"/>
    <cellStyle name="Normal 11 2" xfId="160"/>
    <cellStyle name="Normal 12" xfId="68"/>
    <cellStyle name="Normal 13" xfId="69"/>
    <cellStyle name="Normal 14" xfId="70"/>
    <cellStyle name="Normal 15" xfId="4"/>
    <cellStyle name="Normal 15 2" xfId="151"/>
    <cellStyle name="Normal 16" xfId="152"/>
    <cellStyle name="Normal 16 2" xfId="153"/>
    <cellStyle name="Normal 17" xfId="156"/>
    <cellStyle name="Normal 18" xfId="157"/>
    <cellStyle name="Normal 19" xfId="159"/>
    <cellStyle name="Normal 2" xfId="71"/>
    <cellStyle name="Normal 2 2" xfId="72"/>
    <cellStyle name="Normal 2 3" xfId="3"/>
    <cellStyle name="Normal 2 4" xfId="73"/>
    <cellStyle name="Normal 2 5" xfId="74"/>
    <cellStyle name="Normal 2_GFU and SSI Teaching Grants for 2012-13, Additional Science inc STEM" xfId="75"/>
    <cellStyle name="Normal 2_RUK by FSG, 08-09 to 10-11" xfId="2"/>
    <cellStyle name="Normal 3" xfId="76"/>
    <cellStyle name="Normal 3 2" xfId="77"/>
    <cellStyle name="Normal 3 3" xfId="78"/>
    <cellStyle name="Normal 3 4" xfId="79"/>
    <cellStyle name="Normal 3_GFU and SSI Teaching Grants for 2012-13, Additional Science inc STEM" xfId="80"/>
    <cellStyle name="Normal 4" xfId="81"/>
    <cellStyle name="Normal 4 2" xfId="82"/>
    <cellStyle name="Normal 4 2 2" xfId="83"/>
    <cellStyle name="Normal 4 2 2 2" xfId="84"/>
    <cellStyle name="Normal 4 3" xfId="85"/>
    <cellStyle name="Normal 4_GFU and SSI Teaching Grants for 2012-13, Additional Science inc STEM" xfId="86"/>
    <cellStyle name="Normal 5" xfId="87"/>
    <cellStyle name="Normal 5 2" xfId="88"/>
    <cellStyle name="Normal 5 3" xfId="89"/>
    <cellStyle name="Normal 5 3 2" xfId="90"/>
    <cellStyle name="Normal 5 3_GFU and SSI Teaching Grants for 2012-13, Additional Science inc STEM" xfId="91"/>
    <cellStyle name="Normal 5_GFU and SSI Teaching Grants for 2012-13, Additional Science inc STEM" xfId="92"/>
    <cellStyle name="Normal 6" xfId="93"/>
    <cellStyle name="Normal 6 2" xfId="94"/>
    <cellStyle name="Normal 6 2 2" xfId="95"/>
    <cellStyle name="Normal 6 3" xfId="96"/>
    <cellStyle name="Normal 7" xfId="97"/>
    <cellStyle name="Normal 7 2" xfId="98"/>
    <cellStyle name="Normal 8" xfId="99"/>
    <cellStyle name="Normal 8 2" xfId="100"/>
    <cellStyle name="Normal 8_GFU and SSI Teaching Grants for 2012-13, Additional Science inc STEM" xfId="101"/>
    <cellStyle name="Normal 9" xfId="102"/>
    <cellStyle name="Normal 9 2" xfId="103"/>
    <cellStyle name="Normal Bold Text" xfId="104"/>
    <cellStyle name="Normal Italic Text" xfId="105"/>
    <cellStyle name="Normal Text" xfId="106"/>
    <cellStyle name="Normal_GFU and SSI Teaching Grants for 2012-13, Additional Science inc STEM" xfId="1"/>
    <cellStyle name="Note 2" xfId="107"/>
    <cellStyle name="Output 2" xfId="108"/>
    <cellStyle name="Percent" xfId="161" builtinId="5"/>
    <cellStyle name="Percent (0 dp)" xfId="109"/>
    <cellStyle name="Percent (1 dp)" xfId="110"/>
    <cellStyle name="Percent (2 dp)" xfId="111"/>
    <cellStyle name="Percent 2" xfId="112"/>
    <cellStyle name="Percent 2 2" xfId="113"/>
    <cellStyle name="Percent 2 3" xfId="114"/>
    <cellStyle name="Percent 3" xfId="115"/>
    <cellStyle name="Percent 3 2" xfId="116"/>
    <cellStyle name="Percent 4" xfId="117"/>
    <cellStyle name="Percent 4 2" xfId="118"/>
    <cellStyle name="Percent 5" xfId="119"/>
    <cellStyle name="Percent 6" xfId="120"/>
    <cellStyle name="Percent 7" xfId="158"/>
    <cellStyle name="Row Header" xfId="121"/>
    <cellStyle name="Side Col Head" xfId="122"/>
    <cellStyle name="Source Note" xfId="123"/>
    <cellStyle name="Table Title" xfId="124"/>
    <cellStyle name="Top Level Col Head" xfId="125"/>
    <cellStyle name="Top Level Row Head" xfId="126"/>
    <cellStyle name="Total 2" xfId="127"/>
    <cellStyle name="Total Column Header" xfId="128"/>
    <cellStyle name="Total Data (0 dp)" xfId="129"/>
    <cellStyle name="Total Data (1 dp)" xfId="130"/>
    <cellStyle name="Total Data (2 dp)" xfId="131"/>
    <cellStyle name="Total Data General" xfId="132"/>
    <cellStyle name="Total Percent (0 dp)" xfId="133"/>
    <cellStyle name="Total Percent (1 dp)" xfId="134"/>
    <cellStyle name="Total Percent (2 dp)" xfId="135"/>
    <cellStyle name="Total Row Header" xfId="136"/>
    <cellStyle name="Total Side Col Head" xfId="137"/>
    <cellStyle name="Warning Text 2" xfId="138"/>
    <cellStyle name="Wrap Column Header" xfId="139"/>
    <cellStyle name="Wrap Normal Bold Text" xfId="140"/>
    <cellStyle name="Wrap Normal Italic Text" xfId="141"/>
    <cellStyle name="Wrap Normal Text" xfId="142"/>
    <cellStyle name="Wrap Row Header" xfId="143"/>
    <cellStyle name="Wrap Side Col Head" xfId="144"/>
    <cellStyle name="Wrap Table Title" xfId="145"/>
    <cellStyle name="Wrap Top Level Col Head" xfId="146"/>
    <cellStyle name="Wrap Top Level Row Head" xfId="147"/>
    <cellStyle name="Wrap Total Column Header" xfId="148"/>
    <cellStyle name="Wrap Total Row Header" xfId="149"/>
    <cellStyle name="Wrap Total Side Col Head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zoomScale="90" zoomScaleNormal="90" workbookViewId="0">
      <selection activeCell="F2" sqref="F2"/>
    </sheetView>
  </sheetViews>
  <sheetFormatPr defaultColWidth="9.1796875" defaultRowHeight="14.5"/>
  <cols>
    <col min="1" max="1" width="37.7265625" style="1" customWidth="1"/>
    <col min="2" max="4" width="21.7265625" style="2" customWidth="1"/>
    <col min="5" max="5" width="25.7265625" style="2" customWidth="1"/>
    <col min="6" max="7" width="21.7265625" style="2" customWidth="1"/>
    <col min="8" max="23" width="10.1796875" style="2" customWidth="1"/>
    <col min="24" max="16384" width="9.1796875" style="2"/>
  </cols>
  <sheetData>
    <row r="1" spans="1:23" s="7" customFormat="1" ht="18" customHeight="1">
      <c r="A1" s="8"/>
      <c r="B1" s="9"/>
      <c r="C1" s="9"/>
      <c r="D1" s="9"/>
      <c r="E1" s="9"/>
      <c r="F1" s="9"/>
      <c r="G1" s="10" t="s">
        <v>15</v>
      </c>
      <c r="H1" s="9"/>
      <c r="I1" s="9"/>
    </row>
    <row r="2" spans="1:23" s="7" customFormat="1" ht="18" customHeight="1">
      <c r="A2" s="3" t="s">
        <v>16</v>
      </c>
      <c r="B2" s="9"/>
      <c r="C2" s="9"/>
      <c r="D2" s="9"/>
      <c r="E2" s="9"/>
      <c r="F2" s="9"/>
      <c r="G2" s="9"/>
      <c r="H2" s="9"/>
      <c r="I2" s="9"/>
    </row>
    <row r="3" spans="1:23" ht="18" customHeight="1" thickBot="1">
      <c r="A3" s="6"/>
      <c r="B3" s="11"/>
      <c r="C3" s="6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69.75" customHeight="1">
      <c r="A4" s="29" t="s">
        <v>0</v>
      </c>
      <c r="B4" s="30" t="s">
        <v>14</v>
      </c>
      <c r="C4" s="31" t="s">
        <v>29</v>
      </c>
      <c r="D4" s="32" t="s">
        <v>13</v>
      </c>
      <c r="E4" s="32" t="s">
        <v>30</v>
      </c>
      <c r="F4" s="31" t="s">
        <v>17</v>
      </c>
      <c r="G4" s="33" t="s">
        <v>18</v>
      </c>
      <c r="H4" s="12"/>
      <c r="I4" s="1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5.5">
      <c r="A5" s="34"/>
      <c r="B5" s="14" t="s">
        <v>1</v>
      </c>
      <c r="C5" s="23" t="s">
        <v>12</v>
      </c>
      <c r="D5" s="47" t="s">
        <v>1</v>
      </c>
      <c r="E5" s="47" t="s">
        <v>1</v>
      </c>
      <c r="F5" s="23" t="s">
        <v>1</v>
      </c>
      <c r="G5" s="48" t="s">
        <v>1</v>
      </c>
      <c r="H5" s="13"/>
      <c r="I5" s="13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5" customHeight="1">
      <c r="A6" s="35" t="s">
        <v>19</v>
      </c>
      <c r="B6" s="15">
        <v>608050</v>
      </c>
      <c r="C6" s="24">
        <f t="shared" ref="C6:C24" si="0">B6/$B$25</f>
        <v>9.2211554734886278E-2</v>
      </c>
      <c r="D6" s="16">
        <f>C6*1500000</f>
        <v>138317.33210232941</v>
      </c>
      <c r="E6" s="16">
        <v>29192</v>
      </c>
      <c r="F6" s="26">
        <f>D6+E6</f>
        <v>167509.33210232941</v>
      </c>
      <c r="G6" s="36">
        <f>B6+F6</f>
        <v>775559.33210232947</v>
      </c>
      <c r="H6" s="17"/>
      <c r="I6" s="1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0.149999999999999" customHeight="1">
      <c r="A7" s="37" t="s">
        <v>20</v>
      </c>
      <c r="B7" s="15">
        <v>173607</v>
      </c>
      <c r="C7" s="24">
        <f t="shared" si="0"/>
        <v>2.6327722034140948E-2</v>
      </c>
      <c r="D7" s="16">
        <f t="shared" ref="D7:D24" si="1">C7*1500000</f>
        <v>39491.583051211419</v>
      </c>
      <c r="E7" s="16">
        <v>29193</v>
      </c>
      <c r="F7" s="26">
        <f t="shared" ref="F7:F24" si="2">D7+E7</f>
        <v>68684.583051211419</v>
      </c>
      <c r="G7" s="36">
        <f t="shared" ref="G7:G24" si="3">B7+F7</f>
        <v>242291.58305121143</v>
      </c>
      <c r="H7" s="17"/>
      <c r="I7" s="1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20.149999999999999" customHeight="1">
      <c r="A8" s="37" t="s">
        <v>2</v>
      </c>
      <c r="B8" s="15">
        <v>344450</v>
      </c>
      <c r="C8" s="24">
        <f t="shared" si="0"/>
        <v>5.2236279957950132E-2</v>
      </c>
      <c r="D8" s="16">
        <f t="shared" si="1"/>
        <v>78354.419936925202</v>
      </c>
      <c r="E8" s="16"/>
      <c r="F8" s="26">
        <f t="shared" si="2"/>
        <v>78354.419936925202</v>
      </c>
      <c r="G8" s="36">
        <f t="shared" si="3"/>
        <v>422804.41993692517</v>
      </c>
      <c r="H8" s="17"/>
      <c r="I8" s="1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0.149999999999999" customHeight="1">
      <c r="A9" s="37" t="s">
        <v>21</v>
      </c>
      <c r="B9" s="15">
        <v>199273</v>
      </c>
      <c r="C9" s="24">
        <f t="shared" si="0"/>
        <v>3.0220003530441564E-2</v>
      </c>
      <c r="D9" s="16">
        <f t="shared" si="1"/>
        <v>45330.005295662348</v>
      </c>
      <c r="E9" s="16">
        <v>29193</v>
      </c>
      <c r="F9" s="26">
        <f t="shared" si="2"/>
        <v>74523.005295662355</v>
      </c>
      <c r="G9" s="36">
        <f t="shared" si="3"/>
        <v>273796.00529566233</v>
      </c>
      <c r="H9" s="17"/>
      <c r="I9" s="1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20.149999999999999" customHeight="1">
      <c r="A10" s="37" t="s">
        <v>22</v>
      </c>
      <c r="B10" s="15">
        <v>695184</v>
      </c>
      <c r="C10" s="24">
        <f t="shared" si="0"/>
        <v>0.10542553649669795</v>
      </c>
      <c r="D10" s="16">
        <f t="shared" si="1"/>
        <v>158138.30474504692</v>
      </c>
      <c r="E10" s="16">
        <v>-79069</v>
      </c>
      <c r="F10" s="26">
        <f t="shared" si="2"/>
        <v>79069.304745046917</v>
      </c>
      <c r="G10" s="36">
        <f t="shared" si="3"/>
        <v>774253.30474504689</v>
      </c>
      <c r="H10" s="17"/>
      <c r="I10" s="1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5" customHeight="1">
      <c r="A11" s="37" t="s">
        <v>3</v>
      </c>
      <c r="B11" s="15">
        <v>296768</v>
      </c>
      <c r="C11" s="24">
        <f t="shared" si="0"/>
        <v>4.5005244100917247E-2</v>
      </c>
      <c r="D11" s="16">
        <f t="shared" si="1"/>
        <v>67507.866151375871</v>
      </c>
      <c r="E11" s="16"/>
      <c r="F11" s="26">
        <f t="shared" si="2"/>
        <v>67507.866151375871</v>
      </c>
      <c r="G11" s="36">
        <f t="shared" si="3"/>
        <v>364275.86615137587</v>
      </c>
      <c r="H11" s="17"/>
      <c r="I11" s="1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20.149999999999999" customHeight="1">
      <c r="A12" s="37" t="s">
        <v>23</v>
      </c>
      <c r="B12" s="15">
        <v>287634</v>
      </c>
      <c r="C12" s="24">
        <f t="shared" si="0"/>
        <v>4.3620061400566207E-2</v>
      </c>
      <c r="D12" s="16">
        <f t="shared" si="1"/>
        <v>65430.09210084931</v>
      </c>
      <c r="E12" s="16">
        <f>D12-D12-D12</f>
        <v>-65430.09210084931</v>
      </c>
      <c r="F12" s="26">
        <f t="shared" si="2"/>
        <v>0</v>
      </c>
      <c r="G12" s="36">
        <f t="shared" si="3"/>
        <v>287634</v>
      </c>
      <c r="H12" s="17"/>
      <c r="I12" s="1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20.149999999999999" customHeight="1">
      <c r="A13" s="37" t="s">
        <v>4</v>
      </c>
      <c r="B13" s="15">
        <v>879206</v>
      </c>
      <c r="C13" s="24">
        <f t="shared" si="0"/>
        <v>0.13333270650808393</v>
      </c>
      <c r="D13" s="16">
        <f t="shared" si="1"/>
        <v>199999.05976212589</v>
      </c>
      <c r="E13" s="16"/>
      <c r="F13" s="26">
        <f t="shared" si="2"/>
        <v>199999.05976212589</v>
      </c>
      <c r="G13" s="36">
        <f t="shared" si="3"/>
        <v>1079205.0597621258</v>
      </c>
      <c r="H13" s="17"/>
      <c r="I13" s="1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0.149999999999999" customHeight="1">
      <c r="A14" s="37" t="s">
        <v>5</v>
      </c>
      <c r="B14" s="15">
        <v>584574</v>
      </c>
      <c r="C14" s="24">
        <f t="shared" si="0"/>
        <v>8.8651389519926668E-2</v>
      </c>
      <c r="D14" s="16">
        <f t="shared" si="1"/>
        <v>132977.08427989</v>
      </c>
      <c r="E14" s="16"/>
      <c r="F14" s="26">
        <f t="shared" si="2"/>
        <v>132977.08427989</v>
      </c>
      <c r="G14" s="36">
        <f t="shared" si="3"/>
        <v>717551.08427988994</v>
      </c>
      <c r="H14" s="17"/>
      <c r="I14" s="1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0.149999999999999" customHeight="1">
      <c r="A15" s="37" t="s">
        <v>11</v>
      </c>
      <c r="B15" s="15">
        <v>102290</v>
      </c>
      <c r="C15" s="24">
        <f t="shared" si="0"/>
        <v>1.5512408410215473E-2</v>
      </c>
      <c r="D15" s="16">
        <f t="shared" si="1"/>
        <v>23268.612615323211</v>
      </c>
      <c r="E15" s="16"/>
      <c r="F15" s="26">
        <f t="shared" si="2"/>
        <v>23268.612615323211</v>
      </c>
      <c r="G15" s="36">
        <f t="shared" si="3"/>
        <v>125558.61261532322</v>
      </c>
      <c r="H15" s="17"/>
      <c r="I15" s="1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5" customHeight="1">
      <c r="A16" s="37" t="s">
        <v>24</v>
      </c>
      <c r="B16" s="15">
        <v>200298</v>
      </c>
      <c r="C16" s="24">
        <f t="shared" si="0"/>
        <v>3.0375446082210759E-2</v>
      </c>
      <c r="D16" s="16">
        <f t="shared" si="1"/>
        <v>45563.16912331614</v>
      </c>
      <c r="E16" s="16">
        <v>29193</v>
      </c>
      <c r="F16" s="26">
        <f t="shared" si="2"/>
        <v>74756.16912331614</v>
      </c>
      <c r="G16" s="36">
        <f t="shared" si="3"/>
        <v>275054.16912331613</v>
      </c>
      <c r="H16" s="17"/>
      <c r="I16" s="1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0.149999999999999" customHeight="1">
      <c r="A17" s="37" t="s">
        <v>6</v>
      </c>
      <c r="B17" s="15">
        <v>185837</v>
      </c>
      <c r="C17" s="24">
        <f t="shared" si="0"/>
        <v>2.8182417066469966E-2</v>
      </c>
      <c r="D17" s="16">
        <f t="shared" si="1"/>
        <v>42273.625599704952</v>
      </c>
      <c r="E17" s="16"/>
      <c r="F17" s="26">
        <f t="shared" si="2"/>
        <v>42273.625599704952</v>
      </c>
      <c r="G17" s="36">
        <f t="shared" si="3"/>
        <v>228110.62559970494</v>
      </c>
      <c r="H17" s="17"/>
      <c r="I17" s="1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0.149999999999999" customHeight="1">
      <c r="A18" s="37" t="s">
        <v>25</v>
      </c>
      <c r="B18" s="15">
        <v>373544</v>
      </c>
      <c r="C18" s="24">
        <f t="shared" si="0"/>
        <v>5.6648422007874948E-2</v>
      </c>
      <c r="D18" s="16">
        <f t="shared" si="1"/>
        <v>84972.633011812417</v>
      </c>
      <c r="E18" s="16">
        <v>29193</v>
      </c>
      <c r="F18" s="26">
        <f t="shared" si="2"/>
        <v>114165.63301181242</v>
      </c>
      <c r="G18" s="36">
        <f t="shared" si="3"/>
        <v>487709.6330118124</v>
      </c>
      <c r="H18" s="17"/>
      <c r="I18" s="1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20.149999999999999" customHeight="1">
      <c r="A19" s="37" t="s">
        <v>26</v>
      </c>
      <c r="B19" s="15">
        <v>215224</v>
      </c>
      <c r="C19" s="24">
        <f t="shared" si="0"/>
        <v>3.2638992938510261E-2</v>
      </c>
      <c r="D19" s="16">
        <f t="shared" si="1"/>
        <v>48958.489407765395</v>
      </c>
      <c r="E19" s="16"/>
      <c r="F19" s="26">
        <f t="shared" si="2"/>
        <v>48958.489407765395</v>
      </c>
      <c r="G19" s="36">
        <f t="shared" si="3"/>
        <v>264182.48940776539</v>
      </c>
      <c r="H19" s="17"/>
      <c r="I19" s="1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0.149999999999999" customHeight="1">
      <c r="A20" s="38" t="s">
        <v>27</v>
      </c>
      <c r="B20" s="15">
        <v>134773</v>
      </c>
      <c r="C20" s="24">
        <f t="shared" si="0"/>
        <v>2.0438496614233744E-2</v>
      </c>
      <c r="D20" s="16">
        <f t="shared" si="1"/>
        <v>30657.744921350615</v>
      </c>
      <c r="E20" s="16">
        <f>D20-D20-D20</f>
        <v>-30657.744921350615</v>
      </c>
      <c r="F20" s="26">
        <f t="shared" si="2"/>
        <v>0</v>
      </c>
      <c r="G20" s="36">
        <f t="shared" si="3"/>
        <v>134773</v>
      </c>
      <c r="H20" s="17"/>
      <c r="I20" s="1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25" customHeight="1">
      <c r="A21" s="37" t="s">
        <v>7</v>
      </c>
      <c r="B21" s="15">
        <v>188882</v>
      </c>
      <c r="C21" s="24">
        <f t="shared" si="0"/>
        <v>2.8644195183676984E-2</v>
      </c>
      <c r="D21" s="16">
        <f t="shared" si="1"/>
        <v>42966.292775515474</v>
      </c>
      <c r="E21" s="16"/>
      <c r="F21" s="26">
        <f t="shared" si="2"/>
        <v>42966.292775515474</v>
      </c>
      <c r="G21" s="36">
        <f t="shared" si="3"/>
        <v>231848.29277551547</v>
      </c>
      <c r="H21" s="17"/>
      <c r="I21" s="1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20.149999999999999" customHeight="1">
      <c r="A22" s="37" t="s">
        <v>8</v>
      </c>
      <c r="B22" s="15">
        <v>277922</v>
      </c>
      <c r="C22" s="24">
        <f t="shared" si="0"/>
        <v>4.214722426614434E-2</v>
      </c>
      <c r="D22" s="16">
        <f t="shared" si="1"/>
        <v>63220.83639921651</v>
      </c>
      <c r="E22" s="16"/>
      <c r="F22" s="26">
        <f t="shared" si="2"/>
        <v>63220.83639921651</v>
      </c>
      <c r="G22" s="36">
        <f t="shared" si="3"/>
        <v>341142.8363992165</v>
      </c>
      <c r="H22" s="17"/>
      <c r="I22" s="13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0.149999999999999" customHeight="1">
      <c r="A23" s="37" t="s">
        <v>9</v>
      </c>
      <c r="B23" s="15">
        <v>668385</v>
      </c>
      <c r="C23" s="24">
        <f t="shared" si="0"/>
        <v>0.10136143411146611</v>
      </c>
      <c r="D23" s="16">
        <f t="shared" si="1"/>
        <v>152042.15116719916</v>
      </c>
      <c r="E23" s="16"/>
      <c r="F23" s="26">
        <f t="shared" si="2"/>
        <v>152042.15116719916</v>
      </c>
      <c r="G23" s="36">
        <f t="shared" si="3"/>
        <v>820427.15116719913</v>
      </c>
      <c r="H23" s="17"/>
      <c r="I23" s="13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20.149999999999999" customHeight="1" thickBot="1">
      <c r="A24" s="39" t="s">
        <v>28</v>
      </c>
      <c r="B24" s="18">
        <v>178175</v>
      </c>
      <c r="C24" s="25">
        <f t="shared" si="0"/>
        <v>2.7020465035586486E-2</v>
      </c>
      <c r="D24" s="19">
        <f t="shared" si="1"/>
        <v>40530.69755337973</v>
      </c>
      <c r="E24" s="19">
        <v>29193</v>
      </c>
      <c r="F24" s="27">
        <f t="shared" si="2"/>
        <v>69723.697553379723</v>
      </c>
      <c r="G24" s="40">
        <f t="shared" si="3"/>
        <v>247898.69755337972</v>
      </c>
      <c r="H24" s="28"/>
      <c r="I24" s="1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30" customHeight="1" thickTop="1" thickBot="1">
      <c r="A25" s="41" t="s">
        <v>10</v>
      </c>
      <c r="B25" s="42">
        <f t="shared" ref="B25:G25" si="4">SUM(B6:B24)</f>
        <v>6594076</v>
      </c>
      <c r="C25" s="43">
        <f t="shared" si="4"/>
        <v>1</v>
      </c>
      <c r="D25" s="44">
        <f t="shared" si="4"/>
        <v>1499999.9999999998</v>
      </c>
      <c r="E25" s="44">
        <f t="shared" si="4"/>
        <v>0.16297780007516849</v>
      </c>
      <c r="F25" s="45">
        <f t="shared" si="4"/>
        <v>1500000.1629777998</v>
      </c>
      <c r="G25" s="46">
        <f t="shared" si="4"/>
        <v>8094076.1629777998</v>
      </c>
      <c r="H25" s="20"/>
      <c r="I25" s="1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5.5">
      <c r="A26" s="5"/>
      <c r="B26" s="21"/>
      <c r="C26" s="13"/>
      <c r="D26" s="13"/>
      <c r="E26" s="13"/>
      <c r="F26" s="13"/>
      <c r="G26" s="13"/>
      <c r="H26" s="13"/>
      <c r="I26" s="1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5.5">
      <c r="A27" s="5"/>
      <c r="B27" s="21"/>
      <c r="C27" s="13"/>
      <c r="D27" s="13"/>
      <c r="E27" s="13"/>
      <c r="F27" s="13"/>
      <c r="G27" s="13"/>
      <c r="H27" s="13"/>
      <c r="I27" s="13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>
      <c r="B28" s="22"/>
      <c r="C28" s="22"/>
      <c r="D28" s="22"/>
      <c r="E28" s="22"/>
      <c r="F28" s="22"/>
      <c r="G28" s="22"/>
      <c r="H28" s="22"/>
      <c r="I28" s="22"/>
    </row>
    <row r="29" spans="1:23">
      <c r="B29" s="22"/>
      <c r="C29" s="22"/>
      <c r="D29" s="22"/>
      <c r="E29" s="22"/>
      <c r="F29" s="22"/>
      <c r="G29" s="22"/>
      <c r="H29" s="22"/>
      <c r="I29" s="22"/>
    </row>
    <row r="30" spans="1:23">
      <c r="B30" s="22"/>
      <c r="C30" s="22"/>
      <c r="D30" s="22"/>
      <c r="E30" s="22"/>
      <c r="F30" s="22"/>
      <c r="G30" s="22"/>
      <c r="H30" s="22"/>
      <c r="I30" s="22"/>
    </row>
    <row r="31" spans="1:23">
      <c r="B31" s="22"/>
      <c r="C31" s="22"/>
      <c r="D31" s="22"/>
      <c r="E31" s="22"/>
      <c r="F31" s="22"/>
      <c r="G31" s="22"/>
      <c r="H31" s="22"/>
      <c r="I31" s="22"/>
    </row>
    <row r="32" spans="1:23">
      <c r="B32" s="22"/>
      <c r="C32" s="22"/>
      <c r="D32" s="22"/>
      <c r="E32" s="22"/>
      <c r="F32" s="22"/>
      <c r="G32" s="22"/>
      <c r="H32" s="22"/>
      <c r="I32" s="22"/>
    </row>
    <row r="33" spans="2:9">
      <c r="B33" s="22"/>
      <c r="C33" s="22"/>
      <c r="D33" s="22"/>
      <c r="E33" s="22"/>
      <c r="F33" s="22"/>
      <c r="G33" s="22"/>
      <c r="H33" s="22"/>
      <c r="I33" s="22"/>
    </row>
    <row r="34" spans="2:9">
      <c r="B34" s="22"/>
      <c r="C34" s="22"/>
      <c r="D34" s="22"/>
      <c r="E34" s="22"/>
      <c r="F34" s="22"/>
      <c r="G34" s="22"/>
      <c r="H34" s="22"/>
      <c r="I34" s="22"/>
    </row>
  </sheetData>
  <pageMargins left="0.78740157480314965" right="0.78740157480314965" top="0.78740157480314965" bottom="0.78740157480314965" header="0.39370078740157483" footer="0.39370078740157483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 A</vt:lpstr>
      <vt:lpstr>'Annex 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A - Upskilling funding allocations for AY 2020-21</dc:title>
  <dc:creator/>
  <cp:lastModifiedBy>Giulio Romano</cp:lastModifiedBy>
  <cp:lastPrinted>2021-02-16T12:48:57Z</cp:lastPrinted>
  <dcterms:created xsi:type="dcterms:W3CDTF">2017-03-29T16:44:29Z</dcterms:created>
  <dcterms:modified xsi:type="dcterms:W3CDTF">2021-02-25T15:22:23Z</dcterms:modified>
</cp:coreProperties>
</file>